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ding Sheet - BS" sheetId="1" r:id="rId4"/>
    <sheet state="visible" name="FINALIZED Coding Sheet" sheetId="2" r:id="rId5"/>
    <sheet state="hidden" name="Kopija lista Updated Coding She" sheetId="3" r:id="rId6"/>
    <sheet state="hidden" name="Updated Coding Sheet  - MW" sheetId="4" r:id="rId7"/>
    <sheet state="hidden" name="DV Extraction" sheetId="5" r:id="rId8"/>
    <sheet state="hidden" name="DV Coding Sheet" sheetId="6" r:id="rId9"/>
    <sheet state="hidden" name="MW Coding Sheet" sheetId="7" r:id="rId10"/>
    <sheet state="hidden" name="Wide format"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K1">
      <text>
        <t xml:space="preserve">Average of Start and End muscle length
	-Trainology</t>
      </text>
    </comment>
    <comment authorId="0" ref="AJ1">
      <text>
        <t xml:space="preserve">Isotonic, Isometric, Concentric, Isotonic+Isometric
	-Trainology</t>
      </text>
    </comment>
    <comment authorId="0" ref="AI1">
      <text>
        <t xml:space="preserve">Isokinetic, Free weight, Machine, Mix, Cable
	-Trainology</t>
      </text>
    </comment>
    <comment authorId="0" ref="AG1">
      <text>
        <t xml:space="preserve">Y, N
	-Trainology</t>
      </text>
    </comment>
    <comment authorId="0" ref="AF1">
      <text>
        <t xml:space="preserve">Maximal, Varied, Submaximal, Volitional Failure, Failure
	-Trainology</t>
      </text>
    </comment>
    <comment authorId="0" ref="AE1">
      <text>
        <t xml:space="preserve">MVC, RM, 1 RM or Maximal intent
	-Trainology</t>
      </text>
    </comment>
    <comment authorId="0" ref="AD1">
      <text>
        <t xml:space="preserve">Specify what % of MVC, 1 RM or a range
i.e. 3-10 RM
	-Trainology</t>
      </text>
    </comment>
    <comment authorId="0" ref="AA1">
      <text>
        <t xml:space="preserve">Same applies as sets - report weighted values if progressed
	-Trainology</t>
      </text>
    </comment>
    <comment authorId="0" ref="AC1">
      <text>
        <t xml:space="preserve">Originally I've coded for each action but we agreed on combining:
i.e. 2 ECC + 2 CON = 4 total
	-Trainology</t>
      </text>
    </comment>
    <comment authorId="0" ref="Z1">
      <text>
        <t xml:space="preserve">Same applies as sets - report weighted values
	-Trainology</t>
      </text>
    </comment>
    <comment authorId="0" ref="W1">
      <text>
        <t xml:space="preserve">If a study progressively increased sets/session we would report weighted values
	-Trainology</t>
      </text>
    </comment>
    <comment authorId="0" ref="V1">
      <text>
        <t xml:space="preserve">Long, Short, Medium
	-Trainology</t>
      </text>
    </comment>
    <comment authorId="0" ref="U1">
      <text>
        <t xml:space="preserve">This is just ROM/Full_ROM
	-Trainology</t>
      </text>
    </comment>
    <comment authorId="0" ref="T1">
      <text>
        <t xml:space="preserve">Full ROM for specific joint as specified by normatives set here:
https://www.wikem.org/wiki/Range_of_motion_by_joint
	-Trainology</t>
      </text>
    </comment>
    <comment authorId="0" ref="S1">
      <text>
        <t xml:space="preserve">Starting ROM for each group
	-Trainology</t>
      </text>
    </comment>
    <comment authorId="0" ref="Q1">
      <text>
        <t xml:space="preserve">MT, CSA (if specified ACSA)
	-Trainology</t>
      </text>
    </comment>
    <comment authorId="0" ref="P1">
      <text>
        <t xml:space="preserve">Site measured along the length of a muscle
	-Trainology</t>
      </text>
    </comment>
    <comment authorId="0" ref="O1">
      <text>
        <t xml:space="preserve">If specified or muscle group
i.e. VL or Elbow flexors or Front thigh
	-Trainology</t>
      </text>
    </comment>
    <comment authorId="0" ref="N1">
      <text>
        <t xml:space="preserve">Lower; Upper
	-Trainology</t>
      </text>
    </comment>
    <comment authorId="0" ref="M1">
      <text>
        <t xml:space="preserve">US = ultrasound; MRI = magnetic resonance imaging
	-Trainology</t>
      </text>
    </comment>
    <comment authorId="0" ref="K1">
      <text>
        <t xml:space="preserve">UT = untrained; T = trained
	-Trainology</t>
      </text>
    </comment>
    <comment authorId="0" ref="J1">
      <text>
        <t xml:space="preserve">B = Both; M = Male; F = female
	-Trainology</t>
      </text>
    </comment>
    <comment authorId="0" ref="I1">
      <text>
        <t xml:space="preserve">Proportion of male participants from the whole sample
	-Trainology</t>
      </text>
    </comment>
    <comment authorId="0" ref="E1">
      <text>
        <t xml:space="preserve">Names of each groups from the study
	-Trainology</t>
      </text>
    </comment>
    <comment authorId="0" ref="D1">
      <text>
        <t xml:space="preserve">I've coded as, but this will ultimately depend on what James prefers
1) Between; 2) Within
	-Trainology</t>
      </text>
    </comment>
    <comment authorId="0" ref="B5">
      <text>
        <t xml:space="preserve">Zabaleta-Korta, A., Fernández-Peña, E., Torres-Unda, J., Francés, M., Zubillaga, A., &amp; Santos-Concejero, J. (2023). Regional Hypertrophy: The Effect of Exercises at Long and Short Muscle Lengths in Recreationally Trained Women. Journal of Human Kinetics. https://doi.org/10.5114/jhk/163561
	-Trainology</t>
      </text>
    </comment>
    <comment authorId="0" ref="B4">
      <text>
        <t xml:space="preserve">Valamatos, M. J., Tavares, F., Santos, R. M., Veloso, A. P., &amp; Mil-Homens, P. (2018). Influence of full range of motion vs. Equalized partial range of motion training on muscle architecture and mechanical properties. European Journal of Applied Physiology, 118(9), 1969–1983. https://doi.org/10.1007/s00421-018-3932-x
	-Trainology</t>
      </text>
    </comment>
    <comment authorId="0" ref="B3">
      <text>
        <t xml:space="preserve">Pedrosa, G. F., Simões, M. G., Figueiredo, M. O. C., Lacerda, L. T., Schoenfeld, B. J., Lima, F. V., Chagas, M. H., &amp; Diniz, R. C. R. (2023). Training in the Initial Range of Motion Promotes Greater Muscle Adaptations Than at Final in the Arm Curl. Sports, 11(2), 39. https://doi.org/10.3390/sports11020039
	-Trainology</t>
      </text>
    </comment>
    <comment authorId="0" ref="B2">
      <text>
        <t xml:space="preserve">McMahon, G., Morse, C. I., Burden, A., Winwood, K., &amp; Onambélé, G. L. (2014). Muscular adaptations and insulin-like growth factor-1 responses to resistance training are stretch-mediated: Length Modulates Adaptation. Muscle &amp; Nerve, 49(1), 108–119. https://doi.org/10.1002/mus.23884
	-Trainology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@bradschoenfeldphd@gmail.com  Hi Brad,
I know you're in France ATM. When you are free to do so, would you be able to re-code randomly selected 30% of studies as we mentioned in our pre-registration form?
*Update* I've added in an empty coding sheet for you with 4 randomly selected studies and references for each.
	-Trainology
I just returned from Europe. I will get to this over the next several days
	-Brad Schoenfeld
----
McMahon, G., Morse, C. I., Burden, A., Winwood, K., &amp; Onambélé, G. L. (2014). Muscular adaptations and insulin-like growth factor-1 responses to resistance training are stretch-mediated: Length Modulates Adaptation.
	-Trainology
----
McMahon, G. E., Morse, C. I., Burden, A., Winwood, K., &amp; Onambélé, G. L. (2014). Impact of Range of Motion During Ecologically Valid Resistance Training Protocols on Muscle Size, Subcutaneous Fat, and Strength.
	-Trainology</t>
      </text>
    </comment>
    <comment authorId="0" ref="U238">
      <text>
        <t xml:space="preserve">Assuming we're using only elbow flexion
	-Trainology</t>
      </text>
    </comment>
    <comment authorId="0" ref="T228">
      <text>
        <t xml:space="preserve">https://www.wikem.org/wiki/Range_of_motion_by_joint
Based off of Luttgens, K. &amp; Hamilton, N. (1997). Kinesiology: Scientific Basis of Human Motion
	-Trainology</t>
      </text>
    </comment>
    <comment authorId="0" ref="Z249">
      <text>
        <t xml:space="preserve">Let's revise this again live
	-Trainology
Ditto
	-Milo Wolf</t>
      </text>
    </comment>
    <comment authorId="0" ref="P14">
      <text>
        <t xml:space="preserve">4 most distal
	-Trainology</t>
      </text>
    </comment>
    <comment authorId="0" ref="AO46">
      <text>
        <t xml:space="preserve">Gerard sent me the data but did not specify whether these are SEM or SD. I've asked for SD and these align with Milo's values so should be right? 
Makes me wonder considering all of the data in the paper, as well as the previous paper are reported as Mean +/- SEM
	-Trainology
I highly suspect these are SDs
	-Milo Wolf</t>
      </text>
    </comment>
    <comment authorId="0" ref="B40">
      <text>
        <t xml:space="preserve">IMPACT OF RANGE OF MOTION DURING ECOLOGICALLY VALID RESISTANCE TRAINING PROTOCOLS ON MUSCLE SIZE,SUBCUTANEOUS FAT, AND STRENGTH
	-Trainology</t>
      </text>
    </comment>
    <comment authorId="0" ref="B46">
      <text>
        <t xml:space="preserve">MUSCULAR ADAPTATIONS AND INSULIN-LIKE GROWTH FACTOR-1 RESPONSES TO RESISTANCE TRAINING ARE STRETCH-MEDIATED
	-Trainology</t>
      </text>
    </comment>
    <comment authorId="0" ref="W248">
      <text>
        <t xml:space="preserve">Reconcile
	-Milo Wolf
Need to discuss again.
	-Trainology
Agreed to stick with this and define assumption in supp.
	-Milo Wolf</t>
      </text>
    </comment>
    <comment authorId="0" ref="Q32">
      <text>
        <t xml:space="preserve">reconcile
	-Milo Wolf
Changed to CSA. Even though PCSA and CSA aren't necessarily the same thing for analysis purposes it shouldn't make a difference IMO. We can ask Brad for opinion.
	-Trainology
@bradschoenfeldphd@gmail.com , for the purposes of this meta-analysis, is there a need to differentiate between pCSA and aCSA? Our hunch is "no", but thought we'd confirm with you.
	-Milo Wolf
If the focus is on regional hypertrophy then I'd think we'd need to exclude pCSA as that is a measure of the CSA of all fibers in a given muscle. How can we thus distinguish regional changes?
	-Brad Schoenfeld</t>
      </text>
    </comment>
    <comment authorId="0" ref="E1">
      <text>
        <t xml:space="preserve">James Steele query
	-Milo Wolf</t>
      </text>
    </comment>
    <comment authorId="0" ref="AD248">
      <text>
        <t xml:space="preserve">Should we code angular velocity here?
	-Trainology
Reconcile
	-Milo Wolf
Stated in paper "maximal concentric knee" Should we just put 100? Sounds right to me, we can discuss with Brad?
	-Trainology
you are correct
	-Milo Wolf</t>
      </text>
    </comment>
    <comment authorId="0" ref="R238">
      <text>
        <t xml:space="preserve">Familiarization week + 5 days following intervention for US measurements, seems right to put 8
	-Trainology</t>
      </text>
    </comment>
    <comment authorId="0" ref="R228">
      <text>
        <t xml:space="preserve">Seems about right considering the measurement protocols
	-Trainology</t>
      </text>
    </comment>
    <comment authorId="0" ref="R32">
      <text>
        <t xml:space="preserve">Seems about right considering the measurement protocols
	-Trainology</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82">
      <text>
        <t xml:space="preserve">Didn't calculate this one; all others re-calculated from scratch.
	-Milo Wolf</t>
      </text>
    </comment>
    <comment authorId="0" ref="AJ32">
      <text>
        <t xml:space="preserve">Assumption baked into some of these - only one joint is considered as manipulating muscle length
	-Milo Wolf</t>
      </text>
    </comment>
    <comment authorId="0" ref="Y1">
      <text>
        <t xml:space="preserve">Weighted if they progressed throughout intervention.
	-Trainology</t>
      </text>
    </comment>
    <comment authorId="0" ref="V1">
      <text>
        <t xml:space="preserve">Weighted if they progressed throughout intervention.
	-Trainology</t>
      </text>
    </comment>
    <comment authorId="0" ref="P1">
      <text>
        <t xml:space="preserve">MT = Muscle thickness;
CSA = cross-sectional area
	-Trainology</t>
      </text>
    </comment>
    <comment authorId="0" ref="N1">
      <text>
        <t xml:space="preserve">If specified or just the group; i.e. elbow flexors
	-Trainology</t>
      </text>
    </comment>
    <comment authorId="0" ref="M1">
      <text>
        <t xml:space="preserve">Upper; Lower
	-Trainology</t>
      </text>
    </comment>
    <comment authorId="0" ref="L1">
      <text>
        <t xml:space="preserve">US = Ultrasound
MRI = Magnetic resonance imaging
	-Trainology</t>
      </text>
    </comment>
    <comment authorId="0" ref="J1">
      <text>
        <t xml:space="preserve">UT = Untrained
T = Trained
	-Trainology</t>
      </text>
    </comment>
    <comment authorId="0" ref="D1">
      <text>
        <t xml:space="preserve">Within
Between
	-Trainology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
      <text>
        <t xml:space="preserve">E.g. if full ROM is 100 degrees, and the partial rom group did 50 degrees and the full ROM group did 100 degrees, the partial rom group would get 0.5, whereas the full group would get 1
	-Milo Wolf</t>
      </text>
    </comment>
    <comment authorId="0" ref="P1">
      <text>
        <t xml:space="preserve">this is just how many of their weekly sets were done with a full ROM. E.g. in some squat studies, they combine partial and full reps, so if they did 50 50 for example, it would be 0.5
	-Milo Wolf</t>
      </text>
    </comment>
    <comment authorId="0" ref="AI1">
      <text>
        <t xml:space="preserve">See the comment for AG - the same idea
	-Milo Wolf</t>
      </text>
    </comment>
    <comment authorId="0" ref="AH1">
      <text>
        <t xml:space="preserve">See the comment on AG - the same idea
	-Milo Wolf</t>
      </text>
    </comment>
    <comment authorId="0" ref="AG1">
      <text>
        <t xml:space="preserve">Define this in two ways.
For movements we have relatively well established full joint ROMs (e.g. squat full ROM at the knee is thought to be 150 degrees), and the average knee joint angle during the partial ROM group is 50 degrees, their mean muscle length is assumed to be 50/150 = 0.33334
For movements we don't have this, just use the paper's definition of full ROM (usually in the introduction or in the full ROM group of the study). So, if the full ROM group did 0-160 degrees, their average would be 50% mean muscle length, whereas a lengthened partial group doing 80-160 would be 120/160=0.75
	-Milo Wolf</t>
      </text>
    </comment>
    <comment authorId="0" ref="AF1">
      <text>
        <t xml:space="preserve">this is just intensity (Y) x average sets/workout (Z) x average reps/set (AC) x training frequency for the measured muscle
	-Milo Wolf</t>
      </text>
    </comment>
    <comment authorId="0" ref="AE1">
      <text>
        <t xml:space="preserve">this is just relative load (Y) x sets x reps (AD)
	-Milo Wolf</t>
      </text>
    </comment>
    <comment authorId="0" ref="AD1">
      <text>
        <t xml:space="preserve">this is just weekly sets (AA) x average reps (AC)
	-Milo Wolf</t>
      </text>
    </comment>
    <comment authorId="0" ref="AB1">
      <text>
        <t xml:space="preserve">this is just %1RM or %MVC x sets per week (AA) x duration per set (aka average repetition number x repetition duration)
	-Milo Wolf</t>
      </text>
    </comment>
    <comment authorId="0" ref="AA1">
      <text>
        <t xml:space="preserve">this is just sets per workout (average - column Z) * workouts per week for the muscle being measured
	-Milo Wolf</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J1">
      <text>
        <t xml:space="preserve">Also, the aim of this meta-analysis is looking at regional hypertrophy. Bias isn't necessary here, @trainologyhr@gmail.com?
	-Milo Wolf
You're right. Slipped under the radar, as I was basing this off one you've sent earlier.
	-Trainology
----
@trainologyhr@gmail.com
Could you please explain what these are? The way I see it, we need four variables here instead of AG-AJ:
Mean muscle length trained %
Muscle length trained startpoint %
Muscle length trained endpoint %
% distality of measurement site
For example, if knee extension ROM was 0-100 degrees for full ROM and hypertrophy was measured at 70% of the distance between the two landmarks for ultrasound, it would look as follows:
Mean muscle length trained %: 50
Muscle length trained startpoint %: 100
Muscle length trained endpoint %: 0
% distality of measurement site: 70
Or for pROM, if their ROM was 0-50 degrees:
Mean muscle length trained %: 25
Muscle length trained startpoint %: 50
Muscle length trained endpoint %: 0
% distality of measurement site: 70
We need to iron this out ASAP Dorian
	-Milo Wolf
I believe what I've thought back then was to just point out at which percentage at prox, mid or dist regions were measurements taken. Looking at it now, that makes no sense as it's redundant in itself lol.
I've removed percent_distal/mid/prox columns and added one's you've recommended.
	-Trainology</t>
      </text>
    </comment>
    <comment authorId="0" ref="AA1">
      <text>
        <t xml:space="preserve">Just sets * tul_set
	-Milo Wolf</t>
      </text>
    </comment>
    <comment authorId="0" ref="Y1">
      <text>
        <t xml:space="preserve">Where both repetition duration/tempo and number of repetitions was specified, I calculated time under load per set. (reps * time under load per rep).
	-Milo Wolf
----
Where tempo was specified, I extracted repetition duration.
	-Milo Wolf</t>
      </text>
    </comment>
    <comment authorId="0" ref="R1">
      <text>
        <t xml:space="preserve">This was the proportion of volume (sets/week) done with a full ROM - some studies had a mixed group that did both partial and full ROM.
	-Milo Wolf</t>
      </text>
    </comment>
  </commentList>
</comments>
</file>

<file path=xl/sharedStrings.xml><?xml version="1.0" encoding="utf-8"?>
<sst xmlns="http://schemas.openxmlformats.org/spreadsheetml/2006/main" count="12850" uniqueCount="420">
  <si>
    <t>Study Number</t>
  </si>
  <si>
    <t>Author</t>
  </si>
  <si>
    <t>Year</t>
  </si>
  <si>
    <t>Design</t>
  </si>
  <si>
    <t>Group</t>
  </si>
  <si>
    <t>Age</t>
  </si>
  <si>
    <t>Weight</t>
  </si>
  <si>
    <t>Height</t>
  </si>
  <si>
    <t>Sex_proportion (M)</t>
  </si>
  <si>
    <t>Sex</t>
  </si>
  <si>
    <t>Experience</t>
  </si>
  <si>
    <t>Group Sample Size</t>
  </si>
  <si>
    <t>Assessment</t>
  </si>
  <si>
    <t>Body Region</t>
  </si>
  <si>
    <t>Muscle</t>
  </si>
  <si>
    <t>Site (%)</t>
  </si>
  <si>
    <t>Type of measure</t>
  </si>
  <si>
    <t>Intervention Duration</t>
  </si>
  <si>
    <t>ROM</t>
  </si>
  <si>
    <t>Full_ROM</t>
  </si>
  <si>
    <t>Proportion of ROM</t>
  </si>
  <si>
    <t>Muscle length</t>
  </si>
  <si>
    <t>Sets per muscle (per session)</t>
  </si>
  <si>
    <t>Set volume equated</t>
  </si>
  <si>
    <t>Volume load equated</t>
  </si>
  <si>
    <t>Repetitions</t>
  </si>
  <si>
    <t>Frequency (Weekly)</t>
  </si>
  <si>
    <t>Number of exercises (Per session)</t>
  </si>
  <si>
    <t>Contraction time (s)</t>
  </si>
  <si>
    <t>Intensity</t>
  </si>
  <si>
    <t>Intensity Measure</t>
  </si>
  <si>
    <t>Proximity to failure</t>
  </si>
  <si>
    <t>Other exercises</t>
  </si>
  <si>
    <t>Rest between sets (s)</t>
  </si>
  <si>
    <t>Mode of exercise</t>
  </si>
  <si>
    <t>Muscle action</t>
  </si>
  <si>
    <t>Mean Muscle Length (%)</t>
  </si>
  <si>
    <t>Muscle Length Startpoint (%)</t>
  </si>
  <si>
    <t>Muscle Length Endpoint (%)</t>
  </si>
  <si>
    <t>m_pre</t>
  </si>
  <si>
    <t>sd_pre</t>
  </si>
  <si>
    <t>m_post</t>
  </si>
  <si>
    <t>sd_post</t>
  </si>
  <si>
    <t>n</t>
  </si>
  <si>
    <t>SE to SD_pre</t>
  </si>
  <si>
    <t>SE to SD_post</t>
  </si>
  <si>
    <t>McMahon et al</t>
  </si>
  <si>
    <t>Pedrosa et al</t>
  </si>
  <si>
    <t>Valmatos et al</t>
  </si>
  <si>
    <t>Zabaleta-Korta et al</t>
  </si>
  <si>
    <t>Alegre et al</t>
  </si>
  <si>
    <t>Between</t>
  </si>
  <si>
    <t>B</t>
  </si>
  <si>
    <t>UT</t>
  </si>
  <si>
    <t>US</t>
  </si>
  <si>
    <t>Lower</t>
  </si>
  <si>
    <t>VL</t>
  </si>
  <si>
    <t>MT</t>
  </si>
  <si>
    <t>Long</t>
  </si>
  <si>
    <t>Y</t>
  </si>
  <si>
    <t>MVC</t>
  </si>
  <si>
    <t>Max</t>
  </si>
  <si>
    <t>N</t>
  </si>
  <si>
    <t>Isokinetic</t>
  </si>
  <si>
    <t>Isometric</t>
  </si>
  <si>
    <t>1. We'll consider only the joints manipulated for muscle length</t>
  </si>
  <si>
    <t>2. We'll rely on linearity assumption and established anatomical ranges</t>
  </si>
  <si>
    <t>3. Assuming full lock-out</t>
  </si>
  <si>
    <t>Short</t>
  </si>
  <si>
    <t>4. Hip ROM is 130 (100 hip flexion,30 hyperext)</t>
  </si>
  <si>
    <t>5. When biarticular, both joints contribute evenly to lengthening</t>
  </si>
  <si>
    <t>6. Stasinaki overhead 180, 0</t>
  </si>
  <si>
    <t>Bloomquist et al</t>
  </si>
  <si>
    <t>Deep</t>
  </si>
  <si>
    <t>M</t>
  </si>
  <si>
    <t>MRI</t>
  </si>
  <si>
    <t>Front thigh</t>
  </si>
  <si>
    <t>CSA</t>
  </si>
  <si>
    <t>RM</t>
  </si>
  <si>
    <t>Varied</t>
  </si>
  <si>
    <t>Free weight</t>
  </si>
  <si>
    <t>Isotonic</t>
  </si>
  <si>
    <t>7. Elbow ROM is 150</t>
  </si>
  <si>
    <t>8. Shoulder ROM is 230</t>
  </si>
  <si>
    <t>Back thigh</t>
  </si>
  <si>
    <t>Shallow</t>
  </si>
  <si>
    <t>Maeo et al</t>
  </si>
  <si>
    <t>Within</t>
  </si>
  <si>
    <t>SEATED</t>
  </si>
  <si>
    <t>BFL</t>
  </si>
  <si>
    <t>1 RM</t>
  </si>
  <si>
    <t>Machine</t>
  </si>
  <si>
    <t>ST</t>
  </si>
  <si>
    <t>PRONE</t>
  </si>
  <si>
    <t>Submaximal</t>
  </si>
  <si>
    <t>Mix</t>
  </si>
  <si>
    <t>Isotonic+Isometric</t>
  </si>
  <si>
    <t>Noorkoiv et al</t>
  </si>
  <si>
    <t>LL</t>
  </si>
  <si>
    <t>RF</t>
  </si>
  <si>
    <t>Maximal</t>
  </si>
  <si>
    <t>VM</t>
  </si>
  <si>
    <t>VI</t>
  </si>
  <si>
    <t>SL</t>
  </si>
  <si>
    <t>Pedrosa et al.</t>
  </si>
  <si>
    <t>INITIAL</t>
  </si>
  <si>
    <t>F</t>
  </si>
  <si>
    <t>FINAL</t>
  </si>
  <si>
    <t>VAR</t>
  </si>
  <si>
    <t>Mid</t>
  </si>
  <si>
    <t>FULL</t>
  </si>
  <si>
    <t>Upper</t>
  </si>
  <si>
    <t>Elbow Flexors</t>
  </si>
  <si>
    <t>VOL. Fail</t>
  </si>
  <si>
    <t>Sato et al</t>
  </si>
  <si>
    <t>EXT</t>
  </si>
  <si>
    <t>FLEX</t>
  </si>
  <si>
    <t>Stasinaki et al</t>
  </si>
  <si>
    <t>Triceps Brachii Long Head</t>
  </si>
  <si>
    <t>Failure</t>
  </si>
  <si>
    <t>Cable</t>
  </si>
  <si>
    <t>Stasinaki et al.</t>
  </si>
  <si>
    <t>1RM</t>
  </si>
  <si>
    <t>6.34</t>
  </si>
  <si>
    <t>1.62</t>
  </si>
  <si>
    <t>6.27</t>
  </si>
  <si>
    <t>2,04</t>
  </si>
  <si>
    <t>9</t>
  </si>
  <si>
    <t>10.43</t>
  </si>
  <si>
    <t>2.54</t>
  </si>
  <si>
    <t>12.65</t>
  </si>
  <si>
    <t>2.35</t>
  </si>
  <si>
    <t>5.93</t>
  </si>
  <si>
    <t>1.98</t>
  </si>
  <si>
    <t>6.65</t>
  </si>
  <si>
    <t>2.28</t>
  </si>
  <si>
    <t>10.76</t>
  </si>
  <si>
    <t>2</t>
  </si>
  <si>
    <t>12.59</t>
  </si>
  <si>
    <t>3.39</t>
  </si>
  <si>
    <t>Maximal intent</t>
  </si>
  <si>
    <t>Concentric</t>
  </si>
  <si>
    <t>pROM</t>
  </si>
  <si>
    <t>Zabaleta-Korta et al.</t>
  </si>
  <si>
    <t>INC</t>
  </si>
  <si>
    <t>T</t>
  </si>
  <si>
    <t>12 RM</t>
  </si>
  <si>
    <t>PREA</t>
  </si>
  <si>
    <t>?</t>
  </si>
  <si>
    <t>65.6</t>
  </si>
  <si>
    <t>0.8</t>
  </si>
  <si>
    <t>Vastus_lateralis</t>
  </si>
  <si>
    <t>LML</t>
  </si>
  <si>
    <t>Yes</t>
  </si>
  <si>
    <t>72.5%</t>
  </si>
  <si>
    <t>IKD</t>
  </si>
  <si>
    <t>2.17</t>
  </si>
  <si>
    <t>0.63</t>
  </si>
  <si>
    <t>2.38</t>
  </si>
  <si>
    <t>0.73</t>
  </si>
  <si>
    <t>10</t>
  </si>
  <si>
    <t>2.27</t>
  </si>
  <si>
    <t>0.45</t>
  </si>
  <si>
    <t>2.56</t>
  </si>
  <si>
    <t>2.04</t>
  </si>
  <si>
    <t>0.34</t>
  </si>
  <si>
    <t>2.22</t>
  </si>
  <si>
    <t>0.39</t>
  </si>
  <si>
    <t>67.9</t>
  </si>
  <si>
    <t>SML</t>
  </si>
  <si>
    <t>2,39</t>
  </si>
  <si>
    <t>0,55</t>
  </si>
  <si>
    <t>2,51</t>
  </si>
  <si>
    <t>0,51</t>
  </si>
  <si>
    <t>2,44</t>
  </si>
  <si>
    <t>0,5</t>
  </si>
  <si>
    <t>2,55</t>
  </si>
  <si>
    <t>0,44</t>
  </si>
  <si>
    <t>1,84</t>
  </si>
  <si>
    <t>0,31</t>
  </si>
  <si>
    <t>1,98</t>
  </si>
  <si>
    <t>0,25</t>
  </si>
  <si>
    <t>Front_thigh</t>
  </si>
  <si>
    <t>No</t>
  </si>
  <si>
    <t>3-10RM</t>
  </si>
  <si>
    <t>Free-weight</t>
  </si>
  <si>
    <t>Concentric+Eccentric</t>
  </si>
  <si>
    <t>Rear_thigh</t>
  </si>
  <si>
    <t>64.7</t>
  </si>
  <si>
    <t>Biceps_femoris_long</t>
  </si>
  <si>
    <t>Submax</t>
  </si>
  <si>
    <t>3.97</t>
  </si>
  <si>
    <t>1.49</t>
  </si>
  <si>
    <t>4.77</t>
  </si>
  <si>
    <t>1.64</t>
  </si>
  <si>
    <t>20</t>
  </si>
  <si>
    <t>6.58</t>
  </si>
  <si>
    <t>3.03</t>
  </si>
  <si>
    <t>7.28</t>
  </si>
  <si>
    <t>3.31</t>
  </si>
  <si>
    <t>Semitendinosus</t>
  </si>
  <si>
    <t>7.37</t>
  </si>
  <si>
    <t>2.57</t>
  </si>
  <si>
    <t>9.45</t>
  </si>
  <si>
    <t>3.11</t>
  </si>
  <si>
    <t>4.12</t>
  </si>
  <si>
    <t>2.05</t>
  </si>
  <si>
    <t>5</t>
  </si>
  <si>
    <t>2.45</t>
  </si>
  <si>
    <t>3.84</t>
  </si>
  <si>
    <t>1.21</t>
  </si>
  <si>
    <t>4.18</t>
  </si>
  <si>
    <t>6.37</t>
  </si>
  <si>
    <t>2.67</t>
  </si>
  <si>
    <t>6.72</t>
  </si>
  <si>
    <t>2.69</t>
  </si>
  <si>
    <t>7.48</t>
  </si>
  <si>
    <t>2.42</t>
  </si>
  <si>
    <t>9.05</t>
  </si>
  <si>
    <t>2.98</t>
  </si>
  <si>
    <t>4.04</t>
  </si>
  <si>
    <t>2.13</t>
  </si>
  <si>
    <t>4.74</t>
  </si>
  <si>
    <t>2.4</t>
  </si>
  <si>
    <t>74.9</t>
  </si>
  <si>
    <t>Barbell squat, seated leg press, seated knee extension, bulgarian split squat, sampson chair</t>
  </si>
  <si>
    <t>75.7</t>
  </si>
  <si>
    <t>73.8</t>
  </si>
  <si>
    <t>0.5</t>
  </si>
  <si>
    <t>14.44</t>
  </si>
  <si>
    <t>Barbell squat, seated leg press, seated knee extension, bulgarian split squat, sampson chair, dumbbell lunges, bodyweight squats, bodyweight lunges, single-legged sampson chair</t>
  </si>
  <si>
    <t>8</t>
  </si>
  <si>
    <t>78.2</t>
  </si>
  <si>
    <t>87.5</t>
  </si>
  <si>
    <t>Vastus_medialis</t>
  </si>
  <si>
    <t>Vastus_intermedius</t>
  </si>
  <si>
    <t>Rectus_femoris</t>
  </si>
  <si>
    <t>24.6</t>
  </si>
  <si>
    <t>77.5</t>
  </si>
  <si>
    <t>38.1</t>
  </si>
  <si>
    <t>61.5</t>
  </si>
  <si>
    <t>Concentric+eccentric</t>
  </si>
  <si>
    <t>DIGITIZE?</t>
  </si>
  <si>
    <t>MML</t>
  </si>
  <si>
    <t>64.5</t>
  </si>
  <si>
    <t>Elbow_flexors</t>
  </si>
  <si>
    <t>Volitional Failure</t>
  </si>
  <si>
    <t>18</t>
  </si>
  <si>
    <t>Sato et al.</t>
  </si>
  <si>
    <t>60.9</t>
  </si>
  <si>
    <t>167.1</t>
  </si>
  <si>
    <t>21.8</t>
  </si>
  <si>
    <t>4.4</t>
  </si>
  <si>
    <t>22.9</t>
  </si>
  <si>
    <t>4.2</t>
  </si>
  <si>
    <t>12</t>
  </si>
  <si>
    <t>4.1</t>
  </si>
  <si>
    <t>23.3</t>
  </si>
  <si>
    <t>4</t>
  </si>
  <si>
    <t>23.7</t>
  </si>
  <si>
    <t>3.7</t>
  </si>
  <si>
    <t>26.7</t>
  </si>
  <si>
    <t>3.6</t>
  </si>
  <si>
    <t>58.8</t>
  </si>
  <si>
    <t>165.7</t>
  </si>
  <si>
    <t>21.9</t>
  </si>
  <si>
    <t>5.1</t>
  </si>
  <si>
    <t>22.7</t>
  </si>
  <si>
    <t>5.3</t>
  </si>
  <si>
    <t>23</t>
  </si>
  <si>
    <t>5.6</t>
  </si>
  <si>
    <t>23.5</t>
  </si>
  <si>
    <t>24</t>
  </si>
  <si>
    <t>60.1</t>
  </si>
  <si>
    <t>166.3</t>
  </si>
  <si>
    <t>Triceps_brachii_longhead</t>
  </si>
  <si>
    <t>1.29</t>
  </si>
  <si>
    <t>0.2</t>
  </si>
  <si>
    <t>1.46</t>
  </si>
  <si>
    <t>1.22</t>
  </si>
  <si>
    <t>0.21</t>
  </si>
  <si>
    <t>1.43</t>
  </si>
  <si>
    <t>0.19</t>
  </si>
  <si>
    <t>1.04</t>
  </si>
  <si>
    <t>1.35</t>
  </si>
  <si>
    <t>0.26</t>
  </si>
  <si>
    <t>1.47</t>
  </si>
  <si>
    <t>1.23</t>
  </si>
  <si>
    <t>0.25</t>
  </si>
  <si>
    <t>1.4</t>
  </si>
  <si>
    <t>Valamatos et al.</t>
  </si>
  <si>
    <t>Not sure</t>
  </si>
  <si>
    <t>11</t>
  </si>
  <si>
    <t>6.45</t>
  </si>
  <si>
    <t>12RM</t>
  </si>
  <si>
    <t>2.19</t>
  </si>
  <si>
    <t>0.28</t>
  </si>
  <si>
    <t>2.24</t>
  </si>
  <si>
    <t>0.32</t>
  </si>
  <si>
    <t>2.3</t>
  </si>
  <si>
    <t>0.38</t>
  </si>
  <si>
    <t>2.41</t>
  </si>
  <si>
    <t>0.23</t>
  </si>
  <si>
    <t>2.74</t>
  </si>
  <si>
    <t>0.43</t>
  </si>
  <si>
    <t>2.81</t>
  </si>
  <si>
    <t>0.44</t>
  </si>
  <si>
    <t>2.32</t>
  </si>
  <si>
    <t>2.5</t>
  </si>
  <si>
    <t>2.68</t>
  </si>
  <si>
    <t>2.94</t>
  </si>
  <si>
    <t>This one is hard to say</t>
  </si>
  <si>
    <t>study_id</t>
  </si>
  <si>
    <t>study_name</t>
  </si>
  <si>
    <t>study_year</t>
  </si>
  <si>
    <t>group#</t>
  </si>
  <si>
    <t>group</t>
  </si>
  <si>
    <t>design</t>
  </si>
  <si>
    <t>sample_size</t>
  </si>
  <si>
    <t>avg_age</t>
  </si>
  <si>
    <t>avg_weight</t>
  </si>
  <si>
    <t>avg_height</t>
  </si>
  <si>
    <t>population</t>
  </si>
  <si>
    <t>training_status</t>
  </si>
  <si>
    <t>intervention_duration</t>
  </si>
  <si>
    <t>total_duration</t>
  </si>
  <si>
    <t>proportion of ROM</t>
  </si>
  <si>
    <t>proportion of volume</t>
  </si>
  <si>
    <t>rom</t>
  </si>
  <si>
    <t>full_rom</t>
  </si>
  <si>
    <t>training_frequency</t>
  </si>
  <si>
    <t>number_of_exercises</t>
  </si>
  <si>
    <t>prox_failure</t>
  </si>
  <si>
    <t>modality</t>
  </si>
  <si>
    <t>other_exercises</t>
  </si>
  <si>
    <t>trained_muscles</t>
  </si>
  <si>
    <t>intensity</t>
  </si>
  <si>
    <t>sets</t>
  </si>
  <si>
    <t>setsXtraining_frequency</t>
  </si>
  <si>
    <t>rel_loadXsetsXtul</t>
  </si>
  <si>
    <t>reps</t>
  </si>
  <si>
    <t>setsXreps</t>
  </si>
  <si>
    <t>rel_loadXsetsXreps</t>
  </si>
  <si>
    <t>rel_loadXsetsXrepsXtraining_frequency</t>
  </si>
  <si>
    <t>mean_muscle_length_%</t>
  </si>
  <si>
    <t>muscle_length_startpoint_%</t>
  </si>
  <si>
    <t>muscle_length_endpoint_%</t>
  </si>
  <si>
    <t>measurement_site_distality_%</t>
  </si>
  <si>
    <t>imaging_method</t>
  </si>
  <si>
    <t>Alegre et al.</t>
  </si>
  <si>
    <t>pROM_Long</t>
  </si>
  <si>
    <t>between</t>
  </si>
  <si>
    <t>10(8M; 2F)</t>
  </si>
  <si>
    <t>19.3 ± 1.5</t>
  </si>
  <si>
    <t>65.6 ± 7.5</t>
  </si>
  <si>
    <t>1.75 ± 0.07 m</t>
  </si>
  <si>
    <t>Students</t>
  </si>
  <si>
    <t>untrained</t>
  </si>
  <si>
    <t>N/A</t>
  </si>
  <si>
    <t>proportion_full_rom</t>
  </si>
  <si>
    <t>proportion_volume_full_rom</t>
  </si>
  <si>
    <t>Quadriceps</t>
  </si>
  <si>
    <t>72.5% MVC</t>
  </si>
  <si>
    <t>pROM_Short</t>
  </si>
  <si>
    <t>9(6M;3F)</t>
  </si>
  <si>
    <t>18.8 ± 1.7</t>
  </si>
  <si>
    <t>67.9 ± 10.4</t>
  </si>
  <si>
    <t>1.72 ± 0.08</t>
  </si>
  <si>
    <t>proportion_partial_ROM</t>
  </si>
  <si>
    <t>proportion_volume_partial_rom</t>
  </si>
  <si>
    <t>2.39</t>
  </si>
  <si>
    <t>0.55</t>
  </si>
  <si>
    <t>2.51</t>
  </si>
  <si>
    <t>0.51</t>
  </si>
  <si>
    <t>2.44</t>
  </si>
  <si>
    <t>0.50</t>
  </si>
  <si>
    <t>2.55</t>
  </si>
  <si>
    <t>1.84</t>
  </si>
  <si>
    <t>0.31</t>
  </si>
  <si>
    <t>Maeo et al.</t>
  </si>
  <si>
    <t>Seated</t>
  </si>
  <si>
    <t>within</t>
  </si>
  <si>
    <t>20 (13 M; 7F)</t>
  </si>
  <si>
    <t>23.5 ± 1.6</t>
  </si>
  <si>
    <t>64.7 ± 12.7</t>
  </si>
  <si>
    <t>1.69 ± 0.09 m</t>
  </si>
  <si>
    <t>young adults</t>
  </si>
  <si>
    <t>0°-90°</t>
  </si>
  <si>
    <t>90° knee flexion</t>
  </si>
  <si>
    <t>failure?</t>
  </si>
  <si>
    <t>Dynamic</t>
  </si>
  <si>
    <t>70% 1RM</t>
  </si>
  <si>
    <t>64.7 ± 12.8</t>
  </si>
  <si>
    <t>64.7 ± 12.9</t>
  </si>
  <si>
    <t>64.7 ± 12.10</t>
  </si>
  <si>
    <t>5.00</t>
  </si>
  <si>
    <t>Lying</t>
  </si>
  <si>
    <t>64.7 ± 12.11</t>
  </si>
  <si>
    <t>64.7 ± 12.12</t>
  </si>
  <si>
    <t>64.7 ± 12.13</t>
  </si>
  <si>
    <t>64.7 ± 12.14</t>
  </si>
  <si>
    <t>2.40</t>
  </si>
  <si>
    <t>fROM</t>
  </si>
  <si>
    <t>m_pre_fROM</t>
  </si>
  <si>
    <t>sd_pre_fROM</t>
  </si>
  <si>
    <t>m_post_fROM</t>
  </si>
  <si>
    <t>sd_post_fROM</t>
  </si>
  <si>
    <t>n_fROM</t>
  </si>
  <si>
    <t>m_pre_pROM</t>
  </si>
  <si>
    <t>sd_pre_pROM</t>
  </si>
  <si>
    <t>m_post_pROM</t>
  </si>
  <si>
    <t>sd_post_pROM</t>
  </si>
  <si>
    <t>n_pROM</t>
  </si>
  <si>
    <t>muscle_length</t>
  </si>
  <si>
    <t>bias</t>
  </si>
  <si>
    <t>percent_distal</t>
  </si>
  <si>
    <t>percent_mid</t>
  </si>
  <si>
    <t>percent_proximal</t>
  </si>
  <si>
    <t>proximal_mid_distal</t>
  </si>
  <si>
    <t>outcome_measure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</si>
</sst>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d.mm"/>
  </numFmts>
  <fonts count="18">
    <font>
      <sz val="10.0"/>
      <color rgb="FF000000"/>
      <name val="Arial"/>
      <scheme val="minor"/>
    </font>
    <font>
      <b/>
      <sz val="11.0"/>
      <color rgb="FFFFFFFF"/>
      <name val="&quot;Arial Narrow&quot;"/>
    </font>
    <font>
      <b/>
      <color rgb="FFFFFFFF"/>
      <name val="&quot;Arial Narrow&quot;"/>
    </font>
    <font>
      <sz val="11.0"/>
      <color rgb="FF000000"/>
      <name val="&quot;Arial Narrow&quot;"/>
    </font>
    <font>
      <sz val="11.0"/>
      <color rgb="FF000000"/>
      <name val="Arial Narrow"/>
    </font>
    <font>
      <sz val="11.0"/>
      <color rgb="FF000000"/>
      <name val="&quot;Aptos Narrow&quot;"/>
    </font>
    <font>
      <sz val="11.0"/>
      <color rgb="FF000000"/>
      <name val="Arial"/>
    </font>
    <font>
      <sz val="11.0"/>
      <color theme="1"/>
      <name val="Arial Narrow"/>
    </font>
    <font>
      <color theme="1"/>
      <name val="Arial"/>
    </font>
    <font>
      <color rgb="FF000000"/>
      <name val="&quot;Arial Narrow&quot;"/>
    </font>
    <font>
      <color theme="1"/>
      <name val="Arial"/>
      <scheme val="minor"/>
    </font>
    <font>
      <sz val="11.0"/>
      <color theme="1"/>
      <name val="Arial"/>
    </font>
    <font>
      <sz val="11.0"/>
      <color rgb="FFFF0000"/>
      <name val="Arial"/>
    </font>
    <font>
      <b/>
      <color theme="1"/>
      <name val="Arial"/>
      <scheme val="minor"/>
    </font>
    <font>
      <b/>
      <color rgb="FF000000"/>
      <name val="Arial Narrow"/>
    </font>
    <font>
      <color rgb="FF000000"/>
      <name val="Arial Narrow"/>
    </font>
    <font>
      <color theme="1"/>
      <name val="Arial Narrow"/>
    </font>
    <font>
      <b/>
      <color rgb="FF000000"/>
      <name val="&quot;Arial Narrow&quot;"/>
    </font>
  </fonts>
  <fills count="7">
    <fill>
      <patternFill patternType="none"/>
    </fill>
    <fill>
      <patternFill patternType="lightGray"/>
    </fill>
    <fill>
      <patternFill patternType="solid">
        <fgColor rgb="FF329BE7"/>
        <bgColor rgb="FF329BE7"/>
      </patternFill>
    </fill>
    <fill>
      <patternFill patternType="solid">
        <fgColor rgb="FFFFFFFF"/>
        <bgColor rgb="FFFFFFFF"/>
      </patternFill>
    </fill>
    <fill>
      <patternFill patternType="solid">
        <fgColor rgb="FFFF0000"/>
        <bgColor rgb="FFFF0000"/>
      </patternFill>
    </fill>
    <fill>
      <patternFill patternType="solid">
        <fgColor rgb="FFF9CB9C"/>
        <bgColor rgb="FFF9CB9C"/>
      </patternFill>
    </fill>
    <fill>
      <patternFill patternType="solid">
        <fgColor rgb="FFF4CCCC"/>
        <bgColor rgb="FFF4CCCC"/>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0" fillId="0" fontId="3" numFmtId="0" xfId="0" applyAlignment="1" applyFont="1">
      <alignment horizontal="center" readingOrder="0" shrinkToFit="0" wrapText="0"/>
    </xf>
    <xf borderId="0" fillId="0" fontId="3" numFmtId="0" xfId="0" applyAlignment="1" applyFont="1">
      <alignment horizontal="left" readingOrder="0" shrinkToFit="0" wrapText="0"/>
    </xf>
    <xf borderId="0" fillId="0" fontId="4" numFmtId="0" xfId="0" applyAlignment="1" applyFont="1">
      <alignment horizontal="center" readingOrder="0" shrinkToFit="0" wrapText="0"/>
    </xf>
    <xf borderId="0" fillId="0" fontId="3" numFmtId="0" xfId="0" applyAlignment="1" applyFont="1">
      <alignment horizontal="center" shrinkToFit="0" wrapText="0"/>
    </xf>
    <xf borderId="0" fillId="0" fontId="4" numFmtId="0" xfId="0" applyAlignment="1" applyFont="1">
      <alignment horizontal="center" readingOrder="0" shrinkToFit="0" vertical="bottom" wrapText="0"/>
    </xf>
    <xf borderId="0" fillId="0" fontId="5" numFmtId="0" xfId="0" applyAlignment="1" applyFont="1">
      <alignment horizontal="center" readingOrder="0" shrinkToFit="0" wrapText="0"/>
    </xf>
    <xf borderId="0" fillId="0" fontId="6" numFmtId="0" xfId="0" applyAlignment="1" applyFont="1">
      <alignment horizontal="center" readingOrder="0" shrinkToFit="0" wrapText="0"/>
    </xf>
    <xf borderId="0" fillId="0" fontId="5" numFmtId="164" xfId="0" applyAlignment="1" applyFont="1" applyNumberFormat="1">
      <alignment horizontal="center" readingOrder="0"/>
    </xf>
    <xf borderId="0" fillId="0" fontId="5" numFmtId="0" xfId="0" applyAlignment="1" applyFont="1">
      <alignment horizontal="center" shrinkToFit="0" wrapText="0"/>
    </xf>
    <xf borderId="0" fillId="0" fontId="5" numFmtId="0" xfId="0" applyAlignment="1" applyFont="1">
      <alignment horizontal="left" shrinkToFit="0" wrapText="0"/>
    </xf>
    <xf borderId="0" fillId="0" fontId="3" numFmtId="165" xfId="0" applyAlignment="1" applyFont="1" applyNumberFormat="1">
      <alignment horizontal="center" readingOrder="0" shrinkToFit="0" wrapText="0"/>
    </xf>
    <xf borderId="0" fillId="0" fontId="3" numFmtId="0" xfId="0" applyAlignment="1" applyFont="1">
      <alignment horizontal="center" shrinkToFit="0" wrapText="0"/>
    </xf>
    <xf borderId="0" fillId="0" fontId="3" numFmtId="9" xfId="0" applyAlignment="1" applyFont="1" applyNumberFormat="1">
      <alignment horizontal="center" readingOrder="0" shrinkToFit="0" wrapText="0"/>
    </xf>
    <xf borderId="0" fillId="0" fontId="7" numFmtId="9" xfId="0" applyAlignment="1" applyFont="1" applyNumberFormat="1">
      <alignment horizontal="center" vertical="bottom"/>
    </xf>
    <xf borderId="0" fillId="0" fontId="7" numFmtId="0" xfId="0" applyAlignment="1" applyFont="1">
      <alignment horizontal="center" vertical="bottom"/>
    </xf>
    <xf borderId="0" fillId="0" fontId="7" numFmtId="0" xfId="0" applyAlignment="1" applyFont="1">
      <alignment horizontal="center" vertical="bottom"/>
    </xf>
    <xf borderId="0" fillId="0" fontId="7" numFmtId="0" xfId="0" applyAlignment="1" applyFont="1">
      <alignment horizontal="left" vertical="bottom"/>
    </xf>
    <xf borderId="0" fillId="0" fontId="7" numFmtId="0" xfId="0" applyAlignment="1" applyFont="1">
      <alignment horizontal="center" readingOrder="0" vertical="bottom"/>
    </xf>
    <xf borderId="0" fillId="0" fontId="7" numFmtId="49" xfId="0" applyAlignment="1" applyFont="1" applyNumberFormat="1">
      <alignment horizontal="center" vertical="bottom"/>
    </xf>
    <xf borderId="0" fillId="3" fontId="7" numFmtId="49" xfId="0" applyAlignment="1" applyFill="1" applyFont="1" applyNumberFormat="1">
      <alignment horizontal="center" readingOrder="0" vertical="bottom"/>
    </xf>
    <xf borderId="0" fillId="0" fontId="7" numFmtId="165" xfId="0" applyAlignment="1" applyFont="1" applyNumberFormat="1">
      <alignment horizontal="center" vertical="bottom"/>
    </xf>
    <xf borderId="0" fillId="4" fontId="3" numFmtId="0" xfId="0" applyAlignment="1" applyFill="1" applyFont="1">
      <alignment horizontal="center" readingOrder="0" shrinkToFit="0" wrapText="0"/>
    </xf>
    <xf borderId="0" fillId="0" fontId="3" numFmtId="0" xfId="0" applyAlignment="1" applyFont="1">
      <alignment horizontal="center" readingOrder="0" shrinkToFit="0" vertical="center" wrapText="1"/>
    </xf>
    <xf borderId="0" fillId="0" fontId="5" numFmtId="0" xfId="0" applyAlignment="1" applyFont="1">
      <alignment shrinkToFit="0" vertical="bottom" wrapText="0"/>
    </xf>
    <xf borderId="0" fillId="0" fontId="4" numFmtId="0" xfId="0" applyAlignment="1" applyFont="1">
      <alignment horizontal="center" shrinkToFit="0" wrapText="0"/>
    </xf>
    <xf borderId="0" fillId="0" fontId="7" numFmtId="0" xfId="0" applyAlignment="1" applyFont="1">
      <alignment horizontal="center"/>
    </xf>
    <xf borderId="0" fillId="0" fontId="6" numFmtId="0" xfId="0" applyAlignment="1" applyFont="1">
      <alignment horizontal="left" readingOrder="0" shrinkToFit="0" wrapText="0"/>
    </xf>
    <xf borderId="0" fillId="5" fontId="3" numFmtId="0" xfId="0" applyAlignment="1" applyFill="1" applyFont="1">
      <alignment horizontal="center" readingOrder="0" shrinkToFit="0" wrapText="0"/>
    </xf>
    <xf borderId="0" fillId="3" fontId="3" numFmtId="165" xfId="0" applyAlignment="1" applyFont="1" applyNumberFormat="1">
      <alignment horizontal="center" readingOrder="0" shrinkToFit="0" wrapText="0"/>
    </xf>
    <xf borderId="0" fillId="0" fontId="8" numFmtId="0" xfId="0" applyAlignment="1" applyFont="1">
      <alignment horizontal="center" vertical="bottom"/>
    </xf>
    <xf borderId="0" fillId="0" fontId="8" numFmtId="0" xfId="0" applyAlignment="1" applyFont="1">
      <alignment horizontal="center" vertical="bottom"/>
    </xf>
    <xf borderId="0" fillId="0" fontId="3" numFmtId="0" xfId="0" applyAlignment="1" applyFont="1">
      <alignment horizontal="center" readingOrder="0" vertical="center"/>
    </xf>
    <xf borderId="0" fillId="0" fontId="9" numFmtId="49" xfId="0" applyAlignment="1" applyFont="1" applyNumberFormat="1">
      <alignment horizontal="center" readingOrder="0" vertical="center"/>
    </xf>
    <xf borderId="0" fillId="0" fontId="10" numFmtId="0" xfId="0" applyAlignment="1" applyFont="1">
      <alignment readingOrder="0"/>
    </xf>
    <xf borderId="0" fillId="0" fontId="11" numFmtId="0" xfId="0" applyAlignment="1" applyFont="1">
      <alignment readingOrder="0" shrinkToFit="0" vertical="bottom" wrapText="0"/>
    </xf>
    <xf borderId="0" fillId="0" fontId="10" numFmtId="0" xfId="0" applyAlignment="1" applyFont="1">
      <alignment readingOrder="0" vertical="center"/>
    </xf>
    <xf borderId="0" fillId="0" fontId="10" numFmtId="165" xfId="0" applyAlignment="1" applyFont="1" applyNumberFormat="1">
      <alignment readingOrder="0" vertical="center"/>
    </xf>
    <xf borderId="0" fillId="0" fontId="10" numFmtId="3" xfId="0" applyAlignment="1" applyFont="1" applyNumberFormat="1">
      <alignment readingOrder="0" vertical="center"/>
    </xf>
    <xf borderId="0" fillId="0" fontId="10" numFmtId="0" xfId="0" applyAlignment="1" applyFont="1">
      <alignment vertical="center"/>
    </xf>
    <xf borderId="0" fillId="0" fontId="10" numFmtId="49" xfId="0" applyAlignment="1" applyFont="1" applyNumberFormat="1">
      <alignment readingOrder="0" vertical="center"/>
    </xf>
    <xf borderId="0" fillId="0" fontId="10" numFmtId="2" xfId="0" applyAlignment="1" applyFont="1" applyNumberFormat="1">
      <alignment readingOrder="0" vertical="center"/>
    </xf>
    <xf borderId="0" fillId="0" fontId="8" numFmtId="49" xfId="0" applyAlignment="1" applyFont="1" applyNumberFormat="1">
      <alignment horizontal="right" vertical="bottom"/>
    </xf>
    <xf borderId="0" fillId="0" fontId="12" numFmtId="0" xfId="0" applyAlignment="1" applyFont="1">
      <alignment readingOrder="0" shrinkToFit="0" vertical="bottom" wrapText="0"/>
    </xf>
    <xf borderId="0" fillId="0" fontId="10" numFmtId="2" xfId="0" applyAlignment="1" applyFont="1" applyNumberFormat="1">
      <alignment vertical="center"/>
    </xf>
    <xf borderId="0" fillId="0" fontId="10" numFmtId="49" xfId="0" applyAlignment="1" applyFont="1" applyNumberFormat="1">
      <alignment vertical="center"/>
    </xf>
    <xf borderId="0" fillId="0" fontId="10" numFmtId="9" xfId="0" applyAlignment="1" applyFont="1" applyNumberFormat="1">
      <alignment readingOrder="0" vertical="center"/>
    </xf>
    <xf borderId="0" fillId="0" fontId="5" numFmtId="0" xfId="0" applyAlignment="1" applyFont="1">
      <alignment readingOrder="0" shrinkToFit="0" vertical="bottom" wrapText="0"/>
    </xf>
    <xf borderId="0" fillId="0" fontId="10" numFmtId="49" xfId="0" applyAlignment="1" applyFont="1" applyNumberFormat="1">
      <alignment horizontal="left" readingOrder="0" vertical="center"/>
    </xf>
    <xf borderId="0" fillId="0" fontId="13" numFmtId="0" xfId="0" applyAlignment="1" applyFont="1">
      <alignment readingOrder="0" vertical="center"/>
    </xf>
    <xf borderId="0" fillId="0" fontId="14" numFmtId="0" xfId="0" applyAlignment="1" applyFont="1">
      <alignment horizontal="left" readingOrder="0"/>
    </xf>
    <xf borderId="0" fillId="0" fontId="15" numFmtId="0" xfId="0" applyAlignment="1" applyFont="1">
      <alignment horizontal="left" readingOrder="0" vertical="bottom"/>
    </xf>
    <xf borderId="0" fillId="0" fontId="4" numFmtId="0" xfId="0" applyAlignment="1" applyFont="1">
      <alignment horizontal="left" readingOrder="0" shrinkToFit="0" vertical="bottom" wrapText="0"/>
    </xf>
    <xf borderId="0" fillId="0" fontId="15" numFmtId="0" xfId="0" applyAlignment="1" applyFont="1">
      <alignment horizontal="left" vertical="bottom"/>
    </xf>
    <xf borderId="0" fillId="0" fontId="15" numFmtId="164" xfId="0" applyAlignment="1" applyFont="1" applyNumberFormat="1">
      <alignment horizontal="left" readingOrder="0" vertical="bottom"/>
    </xf>
    <xf borderId="0" fillId="0" fontId="15" numFmtId="49" xfId="0" applyAlignment="1" applyFont="1" applyNumberFormat="1">
      <alignment horizontal="left" readingOrder="0" vertical="bottom"/>
    </xf>
    <xf borderId="0" fillId="0" fontId="4" numFmtId="9" xfId="0" applyAlignment="1" applyFont="1" applyNumberFormat="1">
      <alignment horizontal="left" readingOrder="0" shrinkToFit="0" vertical="bottom" wrapText="0"/>
    </xf>
    <xf borderId="0" fillId="0" fontId="4" numFmtId="0" xfId="0" applyAlignment="1" applyFont="1">
      <alignment horizontal="left" shrinkToFit="0" vertical="bottom" wrapText="0"/>
    </xf>
    <xf borderId="0" fillId="0" fontId="4" numFmtId="166" xfId="0" applyAlignment="1" applyFont="1" applyNumberFormat="1">
      <alignment horizontal="left" readingOrder="0" shrinkToFit="0" vertical="bottom" wrapText="0"/>
    </xf>
    <xf borderId="0" fillId="0" fontId="4" numFmtId="165" xfId="0" applyAlignment="1" applyFont="1" applyNumberFormat="1">
      <alignment horizontal="left" readingOrder="0" shrinkToFit="0" vertical="bottom" wrapText="0"/>
    </xf>
    <xf borderId="0" fillId="0" fontId="16" numFmtId="0" xfId="0" applyAlignment="1" applyFont="1">
      <alignment horizontal="left"/>
    </xf>
    <xf borderId="0" fillId="0" fontId="13" numFmtId="0" xfId="0" applyAlignment="1" applyFont="1">
      <alignment readingOrder="0"/>
    </xf>
    <xf borderId="0" fillId="0" fontId="13" numFmtId="0" xfId="0" applyFont="1"/>
    <xf borderId="0" fillId="0" fontId="17" numFmtId="0" xfId="0" applyAlignment="1" applyFont="1">
      <alignment horizontal="center" readingOrder="0"/>
    </xf>
    <xf borderId="0" fillId="0" fontId="8" numFmtId="0" xfId="0" applyAlignment="1" applyFont="1">
      <alignment vertical="bottom"/>
    </xf>
    <xf borderId="0" fillId="6" fontId="8"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63"/>
    <col customWidth="1" min="36" max="36" width="15.88"/>
    <col customWidth="1" min="45" max="45" width="2.25"/>
  </cols>
  <sheetData>
    <row r="1" ht="53.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3" t="s">
        <v>39</v>
      </c>
      <c r="AO1" s="3" t="s">
        <v>40</v>
      </c>
      <c r="AP1" s="3" t="s">
        <v>41</v>
      </c>
      <c r="AQ1" s="3" t="s">
        <v>42</v>
      </c>
      <c r="AR1" s="3" t="s">
        <v>43</v>
      </c>
      <c r="AS1" s="4"/>
      <c r="AT1" s="2" t="s">
        <v>44</v>
      </c>
      <c r="AU1" s="2" t="s">
        <v>45</v>
      </c>
      <c r="AV1" s="5"/>
    </row>
    <row r="2">
      <c r="A2" s="6">
        <v>1.0</v>
      </c>
      <c r="B2" s="7" t="s">
        <v>46</v>
      </c>
      <c r="C2" s="6"/>
      <c r="D2" s="6"/>
      <c r="E2" s="6"/>
      <c r="F2" s="6"/>
      <c r="G2" s="6"/>
      <c r="H2" s="6"/>
      <c r="I2" s="8"/>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9"/>
      <c r="AT2" s="7"/>
      <c r="AU2" s="9"/>
      <c r="AV2" s="9"/>
    </row>
    <row r="3">
      <c r="A3" s="6">
        <v>2.0</v>
      </c>
      <c r="B3" s="7" t="s">
        <v>47</v>
      </c>
      <c r="C3" s="6"/>
      <c r="D3" s="6"/>
      <c r="E3" s="6"/>
      <c r="F3" s="6"/>
      <c r="G3" s="6"/>
      <c r="H3" s="6"/>
      <c r="I3" s="8"/>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9"/>
      <c r="AT3" s="7"/>
      <c r="AU3" s="9"/>
      <c r="AV3" s="9"/>
    </row>
    <row r="4">
      <c r="A4" s="6">
        <v>3.0</v>
      </c>
      <c r="B4" s="7" t="s">
        <v>48</v>
      </c>
      <c r="C4" s="6"/>
      <c r="D4" s="6"/>
      <c r="E4" s="6"/>
      <c r="F4" s="6"/>
      <c r="G4" s="6"/>
      <c r="H4" s="6"/>
      <c r="I4" s="8"/>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9"/>
      <c r="AT4" s="7"/>
      <c r="AU4" s="9"/>
      <c r="AV4" s="9"/>
    </row>
    <row r="5">
      <c r="A5" s="6">
        <v>4.0</v>
      </c>
      <c r="B5" s="7" t="s">
        <v>49</v>
      </c>
      <c r="C5" s="6"/>
      <c r="D5" s="6"/>
      <c r="E5" s="6"/>
      <c r="F5" s="6"/>
      <c r="G5" s="6"/>
      <c r="H5" s="6"/>
      <c r="I5" s="10"/>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9"/>
      <c r="AT5" s="7"/>
      <c r="AU5" s="9"/>
      <c r="AV5" s="9"/>
    </row>
    <row r="6">
      <c r="A6" s="6"/>
      <c r="B6" s="7"/>
      <c r="C6" s="6"/>
      <c r="D6" s="6"/>
      <c r="E6" s="6"/>
      <c r="F6" s="6"/>
      <c r="G6" s="6"/>
      <c r="H6" s="6"/>
      <c r="I6" s="10"/>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9"/>
      <c r="AT6" s="7"/>
      <c r="AU6" s="9"/>
      <c r="AV6" s="9"/>
    </row>
    <row r="7">
      <c r="A7" s="6"/>
      <c r="B7" s="7"/>
      <c r="C7" s="6"/>
      <c r="D7" s="6"/>
      <c r="E7" s="6"/>
      <c r="F7" s="6"/>
      <c r="G7" s="6"/>
      <c r="H7" s="6"/>
      <c r="I7" s="10"/>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9"/>
      <c r="AT7" s="7"/>
      <c r="AU7" s="9"/>
      <c r="AV7" s="9"/>
    </row>
    <row r="8">
      <c r="A8" s="6"/>
      <c r="B8" s="7"/>
      <c r="C8" s="6"/>
      <c r="D8" s="6"/>
      <c r="E8" s="8"/>
      <c r="F8" s="6"/>
      <c r="G8" s="6"/>
      <c r="H8" s="6"/>
      <c r="I8" s="8"/>
      <c r="J8" s="6"/>
      <c r="K8" s="6"/>
      <c r="L8" s="6"/>
      <c r="M8" s="6"/>
      <c r="N8" s="6"/>
      <c r="O8" s="6"/>
      <c r="P8" s="6"/>
      <c r="Q8" s="6"/>
      <c r="R8" s="6"/>
      <c r="S8" s="11"/>
      <c r="T8" s="11"/>
      <c r="U8" s="6"/>
      <c r="V8" s="6"/>
      <c r="W8" s="6"/>
      <c r="X8" s="6"/>
      <c r="Y8" s="6"/>
      <c r="Z8" s="6"/>
      <c r="AA8" s="6"/>
      <c r="AB8" s="6"/>
      <c r="AC8" s="12"/>
      <c r="AD8" s="13"/>
      <c r="AE8" s="6"/>
      <c r="AF8" s="11"/>
      <c r="AG8" s="6"/>
      <c r="AH8" s="11"/>
      <c r="AI8" s="6"/>
      <c r="AJ8" s="6"/>
      <c r="AK8" s="11"/>
      <c r="AL8" s="11"/>
      <c r="AM8" s="11"/>
      <c r="AN8" s="6"/>
      <c r="AO8" s="6"/>
      <c r="AP8" s="6"/>
      <c r="AQ8" s="6"/>
      <c r="AR8" s="6"/>
      <c r="AS8" s="14"/>
      <c r="AT8" s="15"/>
      <c r="AU8" s="14"/>
      <c r="AV8" s="14"/>
    </row>
    <row r="9">
      <c r="A9" s="6"/>
      <c r="B9" s="7"/>
      <c r="C9" s="6"/>
      <c r="D9" s="6"/>
      <c r="E9" s="8"/>
      <c r="F9" s="6"/>
      <c r="G9" s="6"/>
      <c r="H9" s="6"/>
      <c r="I9" s="8"/>
      <c r="J9" s="6"/>
      <c r="K9" s="6"/>
      <c r="L9" s="6"/>
      <c r="M9" s="6"/>
      <c r="N9" s="6"/>
      <c r="O9" s="6"/>
      <c r="P9" s="6"/>
      <c r="Q9" s="6"/>
      <c r="R9" s="6"/>
      <c r="S9" s="11"/>
      <c r="T9" s="11"/>
      <c r="U9" s="6"/>
      <c r="V9" s="6"/>
      <c r="W9" s="6"/>
      <c r="X9" s="6"/>
      <c r="Y9" s="6"/>
      <c r="Z9" s="6"/>
      <c r="AA9" s="6"/>
      <c r="AB9" s="6"/>
      <c r="AC9" s="12"/>
      <c r="AD9" s="13"/>
      <c r="AE9" s="6"/>
      <c r="AF9" s="11"/>
      <c r="AG9" s="6"/>
      <c r="AH9" s="11"/>
      <c r="AI9" s="6"/>
      <c r="AJ9" s="6"/>
      <c r="AK9" s="11"/>
      <c r="AL9" s="11"/>
      <c r="AM9" s="11"/>
      <c r="AN9" s="6"/>
      <c r="AO9" s="6"/>
      <c r="AP9" s="6"/>
      <c r="AQ9" s="6"/>
      <c r="AR9" s="6"/>
      <c r="AS9" s="14"/>
      <c r="AT9" s="14"/>
      <c r="AU9" s="14"/>
      <c r="AV9" s="14"/>
    </row>
    <row r="10">
      <c r="A10" s="6"/>
      <c r="B10" s="7"/>
      <c r="C10" s="6"/>
      <c r="D10" s="6"/>
      <c r="E10" s="8"/>
      <c r="F10" s="6"/>
      <c r="G10" s="6"/>
      <c r="H10" s="6"/>
      <c r="I10" s="8"/>
      <c r="J10" s="6"/>
      <c r="K10" s="6"/>
      <c r="L10" s="6"/>
      <c r="M10" s="6"/>
      <c r="N10" s="6"/>
      <c r="O10" s="6"/>
      <c r="P10" s="6"/>
      <c r="Q10" s="6"/>
      <c r="R10" s="6"/>
      <c r="S10" s="11"/>
      <c r="T10" s="11"/>
      <c r="U10" s="6"/>
      <c r="V10" s="6"/>
      <c r="W10" s="6"/>
      <c r="X10" s="6"/>
      <c r="Y10" s="6"/>
      <c r="Z10" s="6"/>
      <c r="AA10" s="6"/>
      <c r="AB10" s="6"/>
      <c r="AC10" s="12"/>
      <c r="AD10" s="13"/>
      <c r="AE10" s="6"/>
      <c r="AF10" s="11"/>
      <c r="AG10" s="6"/>
      <c r="AH10" s="11"/>
      <c r="AI10" s="6"/>
      <c r="AJ10" s="6"/>
      <c r="AK10" s="11"/>
      <c r="AL10" s="11"/>
      <c r="AM10" s="11"/>
      <c r="AN10" s="6"/>
      <c r="AO10" s="6"/>
      <c r="AP10" s="6"/>
      <c r="AQ10" s="6"/>
      <c r="AR10" s="6"/>
      <c r="AS10" s="14"/>
      <c r="AT10" s="14"/>
      <c r="AU10" s="14"/>
      <c r="AV10" s="14"/>
    </row>
    <row r="11">
      <c r="A11" s="6"/>
      <c r="B11" s="7"/>
      <c r="C11" s="6"/>
      <c r="D11" s="6"/>
      <c r="E11" s="8"/>
      <c r="F11" s="6"/>
      <c r="G11" s="6"/>
      <c r="H11" s="6"/>
      <c r="I11" s="8"/>
      <c r="J11" s="6"/>
      <c r="K11" s="6"/>
      <c r="L11" s="6"/>
      <c r="M11" s="6"/>
      <c r="N11" s="6"/>
      <c r="O11" s="6"/>
      <c r="P11" s="6"/>
      <c r="Q11" s="6"/>
      <c r="R11" s="6"/>
      <c r="S11" s="11"/>
      <c r="T11" s="11"/>
      <c r="U11" s="6"/>
      <c r="V11" s="6"/>
      <c r="W11" s="6"/>
      <c r="X11" s="6"/>
      <c r="Y11" s="6"/>
      <c r="Z11" s="6"/>
      <c r="AA11" s="6"/>
      <c r="AB11" s="6"/>
      <c r="AC11" s="12"/>
      <c r="AD11" s="13"/>
      <c r="AE11" s="6"/>
      <c r="AF11" s="11"/>
      <c r="AG11" s="6"/>
      <c r="AH11" s="11"/>
      <c r="AI11" s="6"/>
      <c r="AJ11" s="6"/>
      <c r="AK11" s="11"/>
      <c r="AL11" s="11"/>
      <c r="AM11" s="11"/>
      <c r="AN11" s="6"/>
      <c r="AO11" s="6"/>
      <c r="AP11" s="6"/>
      <c r="AQ11" s="6"/>
      <c r="AR11" s="6"/>
      <c r="AS11" s="14"/>
      <c r="AT11" s="14"/>
      <c r="AU11" s="14"/>
      <c r="AV11" s="14"/>
    </row>
    <row r="12">
      <c r="A12" s="6"/>
      <c r="B12" s="7"/>
      <c r="C12" s="6"/>
      <c r="D12" s="6"/>
      <c r="E12" s="8"/>
      <c r="F12" s="6"/>
      <c r="G12" s="6"/>
      <c r="H12" s="6"/>
      <c r="I12" s="8"/>
      <c r="J12" s="6"/>
      <c r="K12" s="6"/>
      <c r="L12" s="6"/>
      <c r="M12" s="6"/>
      <c r="N12" s="6"/>
      <c r="O12" s="6"/>
      <c r="P12" s="6"/>
      <c r="Q12" s="6"/>
      <c r="R12" s="6"/>
      <c r="S12" s="11"/>
      <c r="T12" s="11"/>
      <c r="U12" s="6"/>
      <c r="V12" s="6"/>
      <c r="W12" s="6"/>
      <c r="X12" s="6"/>
      <c r="Y12" s="6"/>
      <c r="Z12" s="6"/>
      <c r="AA12" s="6"/>
      <c r="AB12" s="6"/>
      <c r="AC12" s="12"/>
      <c r="AD12" s="13"/>
      <c r="AE12" s="6"/>
      <c r="AF12" s="11"/>
      <c r="AG12" s="6"/>
      <c r="AH12" s="11"/>
      <c r="AI12" s="6"/>
      <c r="AJ12" s="6"/>
      <c r="AK12" s="11"/>
      <c r="AL12" s="11"/>
      <c r="AM12" s="11"/>
      <c r="AN12" s="6"/>
      <c r="AO12" s="6"/>
      <c r="AP12" s="6"/>
      <c r="AQ12" s="6"/>
      <c r="AR12" s="6"/>
      <c r="AS12" s="14"/>
      <c r="AT12" s="14"/>
      <c r="AU12" s="14"/>
      <c r="AV12" s="14"/>
    </row>
    <row r="13">
      <c r="A13" s="6"/>
      <c r="B13" s="7"/>
      <c r="C13" s="6"/>
      <c r="D13" s="6"/>
      <c r="E13" s="8"/>
      <c r="F13" s="6"/>
      <c r="G13" s="6"/>
      <c r="H13" s="6"/>
      <c r="I13" s="8"/>
      <c r="J13" s="6"/>
      <c r="K13" s="6"/>
      <c r="L13" s="6"/>
      <c r="M13" s="6"/>
      <c r="N13" s="6"/>
      <c r="O13" s="6"/>
      <c r="P13" s="6"/>
      <c r="Q13" s="6"/>
      <c r="R13" s="6"/>
      <c r="S13" s="11"/>
      <c r="T13" s="11"/>
      <c r="U13" s="6"/>
      <c r="V13" s="6"/>
      <c r="W13" s="6"/>
      <c r="X13" s="6"/>
      <c r="Y13" s="6"/>
      <c r="Z13" s="6"/>
      <c r="AA13" s="6"/>
      <c r="AB13" s="6"/>
      <c r="AC13" s="12"/>
      <c r="AD13" s="13"/>
      <c r="AE13" s="6"/>
      <c r="AF13" s="11"/>
      <c r="AG13" s="6"/>
      <c r="AH13" s="11"/>
      <c r="AI13" s="6"/>
      <c r="AJ13" s="6"/>
      <c r="AK13" s="11"/>
      <c r="AL13" s="11"/>
      <c r="AM13" s="11"/>
      <c r="AN13" s="6"/>
      <c r="AO13" s="6"/>
      <c r="AP13" s="6"/>
      <c r="AQ13" s="6"/>
      <c r="AR13" s="6"/>
      <c r="AS13" s="14"/>
      <c r="AT13" s="14"/>
      <c r="AU13" s="14"/>
      <c r="AV13" s="14"/>
    </row>
    <row r="14">
      <c r="A14" s="6"/>
      <c r="B14" s="7"/>
      <c r="C14" s="6"/>
      <c r="D14" s="6"/>
      <c r="E14" s="8"/>
      <c r="F14" s="6"/>
      <c r="G14" s="6"/>
      <c r="H14" s="6"/>
      <c r="I14" s="8"/>
      <c r="J14" s="6"/>
      <c r="K14" s="6"/>
      <c r="L14" s="6"/>
      <c r="M14" s="6"/>
      <c r="N14" s="6"/>
      <c r="O14" s="6"/>
      <c r="P14" s="6"/>
      <c r="Q14" s="6"/>
      <c r="R14" s="6"/>
      <c r="S14" s="11"/>
      <c r="T14" s="11"/>
      <c r="U14" s="6"/>
      <c r="V14" s="6"/>
      <c r="W14" s="6"/>
      <c r="X14" s="6"/>
      <c r="Y14" s="6"/>
      <c r="Z14" s="6"/>
      <c r="AA14" s="6"/>
      <c r="AB14" s="6"/>
      <c r="AC14" s="12"/>
      <c r="AD14" s="13"/>
      <c r="AE14" s="6"/>
      <c r="AF14" s="11"/>
      <c r="AG14" s="6"/>
      <c r="AH14" s="11"/>
      <c r="AI14" s="6"/>
      <c r="AJ14" s="6"/>
      <c r="AK14" s="11"/>
      <c r="AL14" s="11"/>
      <c r="AM14" s="11"/>
      <c r="AN14" s="6"/>
      <c r="AO14" s="6"/>
      <c r="AP14" s="6"/>
      <c r="AQ14" s="6"/>
      <c r="AR14" s="6"/>
      <c r="AS14" s="14"/>
      <c r="AT14" s="14"/>
      <c r="AU14" s="14"/>
      <c r="AV14" s="14"/>
    </row>
    <row r="15">
      <c r="A15" s="6"/>
      <c r="B15" s="7"/>
      <c r="C15" s="6"/>
      <c r="D15" s="6"/>
      <c r="E15" s="8"/>
      <c r="F15" s="6"/>
      <c r="G15" s="6"/>
      <c r="H15" s="6"/>
      <c r="I15" s="8"/>
      <c r="J15" s="6"/>
      <c r="K15" s="6"/>
      <c r="L15" s="6"/>
      <c r="M15" s="6"/>
      <c r="N15" s="6"/>
      <c r="O15" s="6"/>
      <c r="P15" s="6"/>
      <c r="Q15" s="6"/>
      <c r="R15" s="6"/>
      <c r="S15" s="11"/>
      <c r="T15" s="11"/>
      <c r="U15" s="6"/>
      <c r="V15" s="6"/>
      <c r="W15" s="6"/>
      <c r="X15" s="6"/>
      <c r="Y15" s="6"/>
      <c r="Z15" s="6"/>
      <c r="AA15" s="6"/>
      <c r="AB15" s="6"/>
      <c r="AC15" s="12"/>
      <c r="AD15" s="13"/>
      <c r="AE15" s="6"/>
      <c r="AF15" s="11"/>
      <c r="AG15" s="6"/>
      <c r="AH15" s="11"/>
      <c r="AI15" s="6"/>
      <c r="AJ15" s="6"/>
      <c r="AK15" s="11"/>
      <c r="AL15" s="11"/>
      <c r="AM15" s="11"/>
      <c r="AN15" s="6"/>
      <c r="AO15" s="6"/>
      <c r="AP15" s="6"/>
      <c r="AQ15" s="6"/>
      <c r="AR15" s="6"/>
      <c r="AS15" s="14"/>
      <c r="AT15" s="14"/>
      <c r="AU15" s="14"/>
      <c r="AV15" s="14"/>
    </row>
    <row r="16">
      <c r="A16" s="6"/>
      <c r="B16" s="7"/>
      <c r="C16" s="6"/>
      <c r="D16" s="6"/>
      <c r="E16" s="8"/>
      <c r="F16" s="6"/>
      <c r="G16" s="6"/>
      <c r="H16" s="6"/>
      <c r="I16" s="8"/>
      <c r="J16" s="6"/>
      <c r="K16" s="6"/>
      <c r="L16" s="6"/>
      <c r="M16" s="6"/>
      <c r="N16" s="6"/>
      <c r="O16" s="6"/>
      <c r="P16" s="6"/>
      <c r="Q16" s="6"/>
      <c r="R16" s="6"/>
      <c r="S16" s="11"/>
      <c r="T16" s="11"/>
      <c r="U16" s="6"/>
      <c r="V16" s="6"/>
      <c r="W16" s="6"/>
      <c r="X16" s="6"/>
      <c r="Y16" s="6"/>
      <c r="Z16" s="6"/>
      <c r="AA16" s="6"/>
      <c r="AB16" s="6"/>
      <c r="AC16" s="12"/>
      <c r="AD16" s="13"/>
      <c r="AE16" s="6"/>
      <c r="AF16" s="11"/>
      <c r="AG16" s="6"/>
      <c r="AH16" s="11"/>
      <c r="AI16" s="6"/>
      <c r="AJ16" s="6"/>
      <c r="AK16" s="11"/>
      <c r="AL16" s="11"/>
      <c r="AM16" s="11"/>
      <c r="AN16" s="6"/>
      <c r="AO16" s="6"/>
      <c r="AP16" s="6"/>
      <c r="AQ16" s="6"/>
      <c r="AR16" s="6"/>
      <c r="AS16" s="14"/>
      <c r="AT16" s="14"/>
      <c r="AU16" s="14"/>
      <c r="AV16" s="14"/>
    </row>
    <row r="17">
      <c r="A17" s="6"/>
      <c r="B17" s="7"/>
      <c r="C17" s="6"/>
      <c r="D17" s="6"/>
      <c r="E17" s="8"/>
      <c r="F17" s="6"/>
      <c r="G17" s="6"/>
      <c r="H17" s="6"/>
      <c r="I17" s="8"/>
      <c r="J17" s="6"/>
      <c r="K17" s="6"/>
      <c r="L17" s="6"/>
      <c r="M17" s="6"/>
      <c r="N17" s="6"/>
      <c r="O17" s="6"/>
      <c r="P17" s="6"/>
      <c r="Q17" s="6"/>
      <c r="R17" s="6"/>
      <c r="S17" s="11"/>
      <c r="T17" s="11"/>
      <c r="U17" s="6"/>
      <c r="V17" s="6"/>
      <c r="W17" s="6"/>
      <c r="X17" s="6"/>
      <c r="Y17" s="6"/>
      <c r="Z17" s="6"/>
      <c r="AA17" s="6"/>
      <c r="AB17" s="6"/>
      <c r="AC17" s="12"/>
      <c r="AD17" s="13"/>
      <c r="AE17" s="6"/>
      <c r="AF17" s="11"/>
      <c r="AG17" s="6"/>
      <c r="AH17" s="11"/>
      <c r="AI17" s="6"/>
      <c r="AJ17" s="6"/>
      <c r="AK17" s="11"/>
      <c r="AL17" s="11"/>
      <c r="AM17" s="11"/>
      <c r="AN17" s="6"/>
      <c r="AO17" s="6"/>
      <c r="AP17" s="6"/>
      <c r="AQ17" s="6"/>
      <c r="AR17" s="6"/>
      <c r="AS17" s="14"/>
      <c r="AT17" s="14"/>
      <c r="AU17" s="14"/>
      <c r="AV17" s="14"/>
    </row>
    <row r="18">
      <c r="A18" s="6"/>
      <c r="B18" s="7"/>
      <c r="C18" s="6"/>
      <c r="D18" s="6"/>
      <c r="E18" s="8"/>
      <c r="F18" s="6"/>
      <c r="G18" s="6"/>
      <c r="H18" s="6"/>
      <c r="I18" s="8"/>
      <c r="J18" s="6"/>
      <c r="K18" s="6"/>
      <c r="L18" s="6"/>
      <c r="M18" s="6"/>
      <c r="N18" s="6"/>
      <c r="O18" s="6"/>
      <c r="P18" s="6"/>
      <c r="Q18" s="6"/>
      <c r="R18" s="6"/>
      <c r="S18" s="11"/>
      <c r="T18" s="11"/>
      <c r="U18" s="6"/>
      <c r="V18" s="6"/>
      <c r="W18" s="6"/>
      <c r="X18" s="6"/>
      <c r="Y18" s="6"/>
      <c r="Z18" s="6"/>
      <c r="AA18" s="6"/>
      <c r="AB18" s="6"/>
      <c r="AC18" s="12"/>
      <c r="AD18" s="13"/>
      <c r="AE18" s="6"/>
      <c r="AF18" s="11"/>
      <c r="AG18" s="6"/>
      <c r="AH18" s="11"/>
      <c r="AI18" s="6"/>
      <c r="AJ18" s="6"/>
      <c r="AK18" s="11"/>
      <c r="AL18" s="11"/>
      <c r="AM18" s="11"/>
      <c r="AN18" s="6"/>
      <c r="AO18" s="6"/>
      <c r="AP18" s="6"/>
      <c r="AQ18" s="6"/>
      <c r="AR18" s="6"/>
      <c r="AS18" s="14"/>
      <c r="AT18" s="14"/>
      <c r="AU18" s="14"/>
      <c r="AV18" s="14"/>
    </row>
    <row r="19">
      <c r="A19" s="6"/>
      <c r="B19" s="7"/>
      <c r="C19" s="6"/>
      <c r="D19" s="6"/>
      <c r="E19" s="8"/>
      <c r="F19" s="6"/>
      <c r="G19" s="6"/>
      <c r="H19" s="6"/>
      <c r="I19" s="8"/>
      <c r="J19" s="6"/>
      <c r="K19" s="6"/>
      <c r="L19" s="6"/>
      <c r="M19" s="6"/>
      <c r="N19" s="6"/>
      <c r="O19" s="6"/>
      <c r="P19" s="6"/>
      <c r="Q19" s="6"/>
      <c r="R19" s="6"/>
      <c r="S19" s="11"/>
      <c r="T19" s="11"/>
      <c r="U19" s="6"/>
      <c r="V19" s="6"/>
      <c r="W19" s="6"/>
      <c r="X19" s="6"/>
      <c r="Y19" s="6"/>
      <c r="Z19" s="6"/>
      <c r="AA19" s="6"/>
      <c r="AB19" s="6"/>
      <c r="AC19" s="12"/>
      <c r="AD19" s="13"/>
      <c r="AE19" s="6"/>
      <c r="AF19" s="11"/>
      <c r="AG19" s="6"/>
      <c r="AH19" s="11"/>
      <c r="AI19" s="6"/>
      <c r="AJ19" s="6"/>
      <c r="AK19" s="11"/>
      <c r="AL19" s="11"/>
      <c r="AM19" s="11"/>
      <c r="AN19" s="6"/>
      <c r="AO19" s="6"/>
      <c r="AP19" s="6"/>
      <c r="AQ19" s="6"/>
      <c r="AR19" s="6"/>
      <c r="AS19" s="14"/>
      <c r="AT19" s="14"/>
      <c r="AU19" s="14"/>
      <c r="AV19" s="14"/>
    </row>
    <row r="20">
      <c r="A20" s="6"/>
      <c r="B20" s="7"/>
      <c r="C20" s="6"/>
      <c r="D20" s="6"/>
      <c r="E20" s="8"/>
      <c r="F20" s="6"/>
      <c r="G20" s="6"/>
      <c r="H20" s="6"/>
      <c r="I20" s="8"/>
      <c r="J20" s="6"/>
      <c r="K20" s="6"/>
      <c r="L20" s="6"/>
      <c r="M20" s="6"/>
      <c r="N20" s="6"/>
      <c r="O20" s="6"/>
      <c r="P20" s="6"/>
      <c r="Q20" s="6"/>
      <c r="R20" s="6"/>
      <c r="S20" s="11"/>
      <c r="T20" s="11"/>
      <c r="U20" s="6"/>
      <c r="V20" s="6"/>
      <c r="W20" s="6"/>
      <c r="X20" s="6"/>
      <c r="Y20" s="6"/>
      <c r="Z20" s="6"/>
      <c r="AA20" s="6"/>
      <c r="AB20" s="6"/>
      <c r="AC20" s="12"/>
      <c r="AD20" s="13"/>
      <c r="AE20" s="6"/>
      <c r="AF20" s="11"/>
      <c r="AG20" s="6"/>
      <c r="AH20" s="11"/>
      <c r="AI20" s="6"/>
      <c r="AJ20" s="6"/>
      <c r="AK20" s="11"/>
      <c r="AL20" s="11"/>
      <c r="AM20" s="11"/>
      <c r="AN20" s="6"/>
      <c r="AO20" s="6"/>
      <c r="AP20" s="6"/>
      <c r="AQ20" s="6"/>
      <c r="AR20" s="6"/>
      <c r="AS20" s="14"/>
      <c r="AT20" s="14"/>
      <c r="AU20" s="14"/>
      <c r="AV20" s="14"/>
    </row>
    <row r="21">
      <c r="A21" s="6"/>
      <c r="B21" s="7"/>
      <c r="C21" s="6"/>
      <c r="D21" s="6"/>
      <c r="E21" s="8"/>
      <c r="F21" s="6"/>
      <c r="G21" s="6"/>
      <c r="H21" s="6"/>
      <c r="I21" s="8"/>
      <c r="J21" s="6"/>
      <c r="K21" s="6"/>
      <c r="L21" s="6"/>
      <c r="M21" s="6"/>
      <c r="N21" s="6"/>
      <c r="O21" s="6"/>
      <c r="P21" s="6"/>
      <c r="Q21" s="6"/>
      <c r="R21" s="6"/>
      <c r="S21" s="11"/>
      <c r="T21" s="11"/>
      <c r="U21" s="6"/>
      <c r="V21" s="6"/>
      <c r="W21" s="6"/>
      <c r="X21" s="6"/>
      <c r="Y21" s="6"/>
      <c r="Z21" s="6"/>
      <c r="AA21" s="6"/>
      <c r="AB21" s="6"/>
      <c r="AC21" s="12"/>
      <c r="AD21" s="13"/>
      <c r="AE21" s="6"/>
      <c r="AF21" s="11"/>
      <c r="AG21" s="6"/>
      <c r="AH21" s="11"/>
      <c r="AI21" s="6"/>
      <c r="AJ21" s="6"/>
      <c r="AK21" s="11"/>
      <c r="AL21" s="11"/>
      <c r="AM21" s="11"/>
      <c r="AN21" s="6"/>
      <c r="AO21" s="6"/>
      <c r="AP21" s="6"/>
      <c r="AQ21" s="6"/>
      <c r="AR21" s="6"/>
      <c r="AS21" s="14"/>
      <c r="AT21" s="14"/>
      <c r="AU21" s="14"/>
      <c r="AV21" s="14"/>
    </row>
    <row r="22">
      <c r="A22" s="6"/>
      <c r="B22" s="7"/>
      <c r="C22" s="6"/>
      <c r="D22" s="6"/>
      <c r="E22" s="8"/>
      <c r="F22" s="6"/>
      <c r="G22" s="6"/>
      <c r="H22" s="6"/>
      <c r="I22" s="8"/>
      <c r="J22" s="6"/>
      <c r="K22" s="6"/>
      <c r="L22" s="6"/>
      <c r="M22" s="6"/>
      <c r="N22" s="6"/>
      <c r="O22" s="6"/>
      <c r="P22" s="6"/>
      <c r="Q22" s="6"/>
      <c r="R22" s="6"/>
      <c r="S22" s="11"/>
      <c r="T22" s="11"/>
      <c r="U22" s="6"/>
      <c r="V22" s="6"/>
      <c r="W22" s="6"/>
      <c r="X22" s="6"/>
      <c r="Y22" s="6"/>
      <c r="Z22" s="6"/>
      <c r="AA22" s="6"/>
      <c r="AB22" s="6"/>
      <c r="AC22" s="12"/>
      <c r="AD22" s="13"/>
      <c r="AE22" s="6"/>
      <c r="AF22" s="11"/>
      <c r="AG22" s="6"/>
      <c r="AH22" s="11"/>
      <c r="AI22" s="6"/>
      <c r="AJ22" s="6"/>
      <c r="AK22" s="11"/>
      <c r="AL22" s="11"/>
      <c r="AM22" s="11"/>
      <c r="AN22" s="6"/>
      <c r="AO22" s="6"/>
      <c r="AP22" s="6"/>
      <c r="AQ22" s="6"/>
      <c r="AR22" s="6"/>
      <c r="AS22" s="14"/>
      <c r="AT22" s="14"/>
      <c r="AU22" s="14"/>
      <c r="AV22" s="14"/>
    </row>
    <row r="23">
      <c r="A23" s="6"/>
      <c r="B23" s="7"/>
      <c r="C23" s="6"/>
      <c r="D23" s="6"/>
      <c r="E23" s="8"/>
      <c r="F23" s="6"/>
      <c r="G23" s="6"/>
      <c r="H23" s="6"/>
      <c r="I23" s="8"/>
      <c r="J23" s="6"/>
      <c r="K23" s="6"/>
      <c r="L23" s="6"/>
      <c r="M23" s="6"/>
      <c r="N23" s="6"/>
      <c r="O23" s="6"/>
      <c r="P23" s="6"/>
      <c r="Q23" s="6"/>
      <c r="R23" s="6"/>
      <c r="S23" s="11"/>
      <c r="T23" s="11"/>
      <c r="U23" s="6"/>
      <c r="V23" s="6"/>
      <c r="W23" s="6"/>
      <c r="X23" s="6"/>
      <c r="Y23" s="6"/>
      <c r="Z23" s="6"/>
      <c r="AA23" s="6"/>
      <c r="AB23" s="6"/>
      <c r="AC23" s="12"/>
      <c r="AD23" s="13"/>
      <c r="AE23" s="6"/>
      <c r="AF23" s="11"/>
      <c r="AG23" s="6"/>
      <c r="AH23" s="11"/>
      <c r="AI23" s="6"/>
      <c r="AJ23" s="6"/>
      <c r="AK23" s="11"/>
      <c r="AL23" s="11"/>
      <c r="AM23" s="11"/>
      <c r="AN23" s="6"/>
      <c r="AO23" s="6"/>
      <c r="AP23" s="6"/>
      <c r="AQ23" s="6"/>
      <c r="AR23" s="6"/>
      <c r="AS23" s="14"/>
      <c r="AT23" s="14"/>
      <c r="AU23" s="14"/>
      <c r="AV23" s="14"/>
    </row>
    <row r="24">
      <c r="A24" s="6"/>
      <c r="B24" s="7"/>
      <c r="C24" s="6"/>
      <c r="D24" s="6"/>
      <c r="E24" s="8"/>
      <c r="F24" s="6"/>
      <c r="G24" s="6"/>
      <c r="H24" s="6"/>
      <c r="I24" s="8"/>
      <c r="J24" s="6"/>
      <c r="K24" s="6"/>
      <c r="L24" s="6"/>
      <c r="M24" s="6"/>
      <c r="N24" s="6"/>
      <c r="O24" s="6"/>
      <c r="P24" s="6"/>
      <c r="Q24" s="6"/>
      <c r="R24" s="6"/>
      <c r="S24" s="11"/>
      <c r="T24" s="11"/>
      <c r="U24" s="6"/>
      <c r="V24" s="6"/>
      <c r="W24" s="6"/>
      <c r="X24" s="6"/>
      <c r="Y24" s="6"/>
      <c r="Z24" s="6"/>
      <c r="AA24" s="6"/>
      <c r="AB24" s="6"/>
      <c r="AC24" s="12"/>
      <c r="AD24" s="13"/>
      <c r="AE24" s="6"/>
      <c r="AF24" s="11"/>
      <c r="AG24" s="6"/>
      <c r="AH24" s="11"/>
      <c r="AI24" s="6"/>
      <c r="AJ24" s="6"/>
      <c r="AK24" s="11"/>
      <c r="AL24" s="11"/>
      <c r="AM24" s="11"/>
      <c r="AN24" s="6"/>
      <c r="AO24" s="6"/>
      <c r="AP24" s="6"/>
      <c r="AQ24" s="6"/>
      <c r="AR24" s="6"/>
      <c r="AS24" s="14"/>
      <c r="AT24" s="14"/>
      <c r="AU24" s="14"/>
      <c r="AV24" s="14"/>
    </row>
    <row r="25">
      <c r="A25" s="6"/>
      <c r="B25" s="7"/>
      <c r="C25" s="6"/>
      <c r="D25" s="6"/>
      <c r="E25" s="8"/>
      <c r="F25" s="6"/>
      <c r="G25" s="6"/>
      <c r="H25" s="6"/>
      <c r="I25" s="8"/>
      <c r="J25" s="6"/>
      <c r="K25" s="6"/>
      <c r="L25" s="6"/>
      <c r="M25" s="6"/>
      <c r="N25" s="6"/>
      <c r="O25" s="6"/>
      <c r="P25" s="6"/>
      <c r="Q25" s="6"/>
      <c r="R25" s="6"/>
      <c r="S25" s="11"/>
      <c r="T25" s="11"/>
      <c r="U25" s="6"/>
      <c r="V25" s="6"/>
      <c r="W25" s="6"/>
      <c r="X25" s="6"/>
      <c r="Y25" s="6"/>
      <c r="Z25" s="6"/>
      <c r="AA25" s="6"/>
      <c r="AB25" s="6"/>
      <c r="AC25" s="12"/>
      <c r="AD25" s="13"/>
      <c r="AE25" s="6"/>
      <c r="AF25" s="11"/>
      <c r="AG25" s="6"/>
      <c r="AH25" s="11"/>
      <c r="AI25" s="6"/>
      <c r="AJ25" s="6"/>
      <c r="AK25" s="11"/>
      <c r="AL25" s="11"/>
      <c r="AM25" s="11"/>
      <c r="AN25" s="6"/>
      <c r="AO25" s="6"/>
      <c r="AP25" s="6"/>
      <c r="AQ25" s="6"/>
      <c r="AR25" s="6"/>
      <c r="AS25" s="14"/>
      <c r="AT25" s="14"/>
      <c r="AU25" s="14"/>
      <c r="AV25" s="14"/>
    </row>
    <row r="26">
      <c r="A26" s="6"/>
      <c r="B26" s="7"/>
      <c r="C26" s="6"/>
      <c r="D26" s="6"/>
      <c r="E26" s="8"/>
      <c r="F26" s="6"/>
      <c r="G26" s="6"/>
      <c r="H26" s="6"/>
      <c r="I26" s="8"/>
      <c r="J26" s="6"/>
      <c r="K26" s="6"/>
      <c r="L26" s="6"/>
      <c r="M26" s="6"/>
      <c r="N26" s="6"/>
      <c r="O26" s="6"/>
      <c r="P26" s="6"/>
      <c r="Q26" s="6"/>
      <c r="R26" s="6"/>
      <c r="S26" s="11"/>
      <c r="T26" s="11"/>
      <c r="U26" s="6"/>
      <c r="V26" s="6"/>
      <c r="W26" s="6"/>
      <c r="X26" s="6"/>
      <c r="Y26" s="6"/>
      <c r="Z26" s="6"/>
      <c r="AA26" s="6"/>
      <c r="AB26" s="6"/>
      <c r="AC26" s="12"/>
      <c r="AD26" s="13"/>
      <c r="AE26" s="6"/>
      <c r="AF26" s="11"/>
      <c r="AG26" s="6"/>
      <c r="AH26" s="11"/>
      <c r="AI26" s="6"/>
      <c r="AJ26" s="6"/>
      <c r="AK26" s="11"/>
      <c r="AL26" s="11"/>
      <c r="AM26" s="11"/>
      <c r="AN26" s="6"/>
      <c r="AO26" s="6"/>
      <c r="AP26" s="6"/>
      <c r="AQ26" s="6"/>
      <c r="AR26" s="6"/>
      <c r="AS26" s="14"/>
      <c r="AT26" s="14"/>
      <c r="AU26" s="14"/>
      <c r="AV26" s="14"/>
    </row>
    <row r="27">
      <c r="A27" s="6"/>
      <c r="B27" s="7"/>
      <c r="C27" s="6"/>
      <c r="D27" s="6"/>
      <c r="E27" s="8"/>
      <c r="F27" s="6"/>
      <c r="G27" s="6"/>
      <c r="H27" s="6"/>
      <c r="I27" s="8"/>
      <c r="J27" s="6"/>
      <c r="K27" s="6"/>
      <c r="L27" s="6"/>
      <c r="M27" s="6"/>
      <c r="N27" s="6"/>
      <c r="O27" s="6"/>
      <c r="P27" s="6"/>
      <c r="Q27" s="6"/>
      <c r="R27" s="6"/>
      <c r="S27" s="11"/>
      <c r="T27" s="11"/>
      <c r="U27" s="6"/>
      <c r="V27" s="6"/>
      <c r="W27" s="6"/>
      <c r="X27" s="6"/>
      <c r="Y27" s="6"/>
      <c r="Z27" s="6"/>
      <c r="AA27" s="6"/>
      <c r="AB27" s="6"/>
      <c r="AC27" s="12"/>
      <c r="AD27" s="13"/>
      <c r="AE27" s="6"/>
      <c r="AF27" s="11"/>
      <c r="AG27" s="6"/>
      <c r="AH27" s="11"/>
      <c r="AI27" s="6"/>
      <c r="AJ27" s="6"/>
      <c r="AK27" s="11"/>
      <c r="AL27" s="11"/>
      <c r="AM27" s="11"/>
      <c r="AN27" s="6"/>
      <c r="AO27" s="6"/>
      <c r="AP27" s="6"/>
      <c r="AQ27" s="6"/>
      <c r="AR27" s="6"/>
      <c r="AS27" s="14"/>
    </row>
    <row r="28">
      <c r="A28" s="6"/>
      <c r="B28" s="7"/>
      <c r="C28" s="6"/>
      <c r="D28" s="6"/>
      <c r="E28" s="8"/>
      <c r="F28" s="6"/>
      <c r="G28" s="6"/>
      <c r="H28" s="6"/>
      <c r="I28" s="8"/>
      <c r="J28" s="6"/>
      <c r="K28" s="6"/>
      <c r="L28" s="6"/>
      <c r="M28" s="6"/>
      <c r="N28" s="6"/>
      <c r="O28" s="6"/>
      <c r="P28" s="6"/>
      <c r="Q28" s="6"/>
      <c r="R28" s="6"/>
      <c r="S28" s="11"/>
      <c r="T28" s="11"/>
      <c r="U28" s="6"/>
      <c r="V28" s="6"/>
      <c r="W28" s="6"/>
      <c r="X28" s="6"/>
      <c r="Y28" s="6"/>
      <c r="Z28" s="6"/>
      <c r="AA28" s="6"/>
      <c r="AB28" s="6"/>
      <c r="AC28" s="12"/>
      <c r="AD28" s="13"/>
      <c r="AE28" s="6"/>
      <c r="AF28" s="11"/>
      <c r="AG28" s="6"/>
      <c r="AH28" s="11"/>
      <c r="AI28" s="6"/>
      <c r="AJ28" s="6"/>
      <c r="AK28" s="11"/>
      <c r="AL28" s="11"/>
      <c r="AM28" s="11"/>
      <c r="AN28" s="6"/>
      <c r="AO28" s="6"/>
      <c r="AP28" s="6"/>
      <c r="AQ28" s="6"/>
      <c r="AR28" s="6"/>
      <c r="AS28" s="14"/>
    </row>
    <row r="29">
      <c r="A29" s="6"/>
      <c r="B29" s="7"/>
      <c r="C29" s="6"/>
      <c r="D29" s="6"/>
      <c r="E29" s="8"/>
      <c r="F29" s="6"/>
      <c r="G29" s="6"/>
      <c r="H29" s="6"/>
      <c r="I29" s="8"/>
      <c r="J29" s="6"/>
      <c r="K29" s="6"/>
      <c r="L29" s="6"/>
      <c r="M29" s="6"/>
      <c r="N29" s="6"/>
      <c r="O29" s="6"/>
      <c r="P29" s="6"/>
      <c r="Q29" s="6"/>
      <c r="R29" s="6"/>
      <c r="S29" s="11"/>
      <c r="T29" s="11"/>
      <c r="U29" s="6"/>
      <c r="V29" s="6"/>
      <c r="W29" s="6"/>
      <c r="X29" s="6"/>
      <c r="Y29" s="6"/>
      <c r="Z29" s="6"/>
      <c r="AA29" s="6"/>
      <c r="AB29" s="6"/>
      <c r="AC29" s="12"/>
      <c r="AD29" s="13"/>
      <c r="AE29" s="6"/>
      <c r="AF29" s="11"/>
      <c r="AG29" s="6"/>
      <c r="AH29" s="11"/>
      <c r="AI29" s="6"/>
      <c r="AJ29" s="6"/>
      <c r="AK29" s="11"/>
      <c r="AL29" s="11"/>
      <c r="AM29" s="11"/>
      <c r="AN29" s="6"/>
      <c r="AO29" s="6"/>
      <c r="AP29" s="6"/>
      <c r="AQ29" s="6"/>
      <c r="AR29" s="6"/>
      <c r="AS29" s="14"/>
    </row>
    <row r="30">
      <c r="A30" s="6"/>
      <c r="B30" s="7"/>
      <c r="C30" s="6"/>
      <c r="D30" s="6"/>
      <c r="E30" s="8"/>
      <c r="F30" s="6"/>
      <c r="G30" s="6"/>
      <c r="H30" s="6"/>
      <c r="I30" s="8"/>
      <c r="J30" s="6"/>
      <c r="K30" s="6"/>
      <c r="L30" s="6"/>
      <c r="M30" s="6"/>
      <c r="N30" s="6"/>
      <c r="O30" s="6"/>
      <c r="P30" s="6"/>
      <c r="Q30" s="6"/>
      <c r="R30" s="6"/>
      <c r="S30" s="11"/>
      <c r="T30" s="11"/>
      <c r="U30" s="6"/>
      <c r="V30" s="6"/>
      <c r="W30" s="6"/>
      <c r="X30" s="6"/>
      <c r="Y30" s="6"/>
      <c r="Z30" s="6"/>
      <c r="AA30" s="6"/>
      <c r="AB30" s="6"/>
      <c r="AC30" s="12"/>
      <c r="AD30" s="13"/>
      <c r="AE30" s="6"/>
      <c r="AF30" s="11"/>
      <c r="AG30" s="6"/>
      <c r="AH30" s="11"/>
      <c r="AI30" s="6"/>
      <c r="AJ30" s="6"/>
      <c r="AK30" s="11"/>
      <c r="AL30" s="11"/>
      <c r="AM30" s="11"/>
      <c r="AN30" s="6"/>
      <c r="AO30" s="6"/>
      <c r="AP30" s="6"/>
      <c r="AQ30" s="6"/>
      <c r="AR30" s="6"/>
      <c r="AS30" s="14"/>
    </row>
    <row r="31">
      <c r="A31" s="6"/>
      <c r="B31" s="7"/>
      <c r="C31" s="6"/>
      <c r="D31" s="6"/>
      <c r="E31" s="8"/>
      <c r="F31" s="6"/>
      <c r="G31" s="6"/>
      <c r="H31" s="6"/>
      <c r="I31" s="8"/>
      <c r="J31" s="6"/>
      <c r="K31" s="6"/>
      <c r="L31" s="6"/>
      <c r="M31" s="6"/>
      <c r="N31" s="6"/>
      <c r="O31" s="6"/>
      <c r="P31" s="6"/>
      <c r="Q31" s="6"/>
      <c r="R31" s="6"/>
      <c r="S31" s="11"/>
      <c r="T31" s="11"/>
      <c r="U31" s="6"/>
      <c r="V31" s="6"/>
      <c r="W31" s="6"/>
      <c r="X31" s="6"/>
      <c r="Y31" s="6"/>
      <c r="Z31" s="6"/>
      <c r="AA31" s="6"/>
      <c r="AB31" s="6"/>
      <c r="AC31" s="12"/>
      <c r="AD31" s="13"/>
      <c r="AE31" s="6"/>
      <c r="AF31" s="11"/>
      <c r="AG31" s="6"/>
      <c r="AH31" s="11"/>
      <c r="AI31" s="6"/>
      <c r="AJ31" s="6"/>
      <c r="AK31" s="11"/>
      <c r="AL31" s="11"/>
      <c r="AM31" s="11"/>
      <c r="AN31" s="6"/>
      <c r="AO31" s="6"/>
      <c r="AP31" s="6"/>
      <c r="AQ31" s="6"/>
      <c r="AR31" s="6"/>
      <c r="AS31" s="14"/>
    </row>
    <row r="32">
      <c r="A32" s="6"/>
      <c r="B32" s="7"/>
      <c r="C32" s="6"/>
      <c r="D32" s="6"/>
      <c r="E32" s="8"/>
      <c r="F32" s="6"/>
      <c r="G32" s="6"/>
      <c r="H32" s="6"/>
      <c r="I32" s="8"/>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14"/>
      <c r="AM32" s="9"/>
      <c r="AN32" s="6"/>
      <c r="AO32" s="6"/>
      <c r="AP32" s="6"/>
      <c r="AQ32" s="6"/>
      <c r="AR32" s="6"/>
      <c r="AS32" s="9"/>
    </row>
    <row r="33">
      <c r="A33" s="6"/>
      <c r="B33" s="7"/>
      <c r="C33" s="6"/>
      <c r="D33" s="6"/>
      <c r="E33" s="8"/>
      <c r="F33" s="6"/>
      <c r="G33" s="6"/>
      <c r="H33" s="6"/>
      <c r="I33" s="8"/>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14"/>
      <c r="AM33" s="9"/>
      <c r="AN33" s="6"/>
      <c r="AO33" s="6"/>
      <c r="AP33" s="6"/>
      <c r="AQ33" s="6"/>
      <c r="AR33" s="6"/>
      <c r="AS33" s="9"/>
    </row>
    <row r="34">
      <c r="A34" s="6"/>
      <c r="B34" s="7"/>
      <c r="C34" s="6"/>
      <c r="D34" s="6"/>
      <c r="E34" s="8"/>
      <c r="F34" s="6"/>
      <c r="G34" s="6"/>
      <c r="H34" s="6"/>
      <c r="I34" s="8"/>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14"/>
      <c r="AM34" s="9"/>
      <c r="AN34" s="6"/>
      <c r="AO34" s="6"/>
      <c r="AP34" s="6"/>
      <c r="AQ34" s="6"/>
      <c r="AR34" s="6"/>
      <c r="AS34" s="9"/>
    </row>
    <row r="35">
      <c r="A35" s="6"/>
      <c r="B35" s="7"/>
      <c r="C35" s="6"/>
      <c r="D35" s="6"/>
      <c r="E35" s="8"/>
      <c r="F35" s="6"/>
      <c r="G35" s="6"/>
      <c r="H35" s="6"/>
      <c r="I35" s="8"/>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14"/>
      <c r="AM35" s="9"/>
      <c r="AN35" s="6"/>
      <c r="AO35" s="6"/>
      <c r="AP35" s="6"/>
      <c r="AQ35" s="6"/>
      <c r="AR35" s="6"/>
      <c r="AS35" s="9"/>
    </row>
    <row r="36">
      <c r="A36" s="6"/>
      <c r="B36" s="7"/>
      <c r="C36" s="6"/>
      <c r="D36" s="6"/>
      <c r="E36" s="8"/>
      <c r="F36" s="6"/>
      <c r="G36" s="6"/>
      <c r="H36" s="6"/>
      <c r="I36" s="8"/>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9"/>
      <c r="AM36" s="9"/>
      <c r="AN36" s="6"/>
      <c r="AO36" s="6"/>
      <c r="AP36" s="6"/>
      <c r="AQ36" s="6"/>
      <c r="AR36" s="6"/>
      <c r="AS36" s="9"/>
    </row>
    <row r="37">
      <c r="A37" s="6"/>
      <c r="B37" s="7"/>
      <c r="C37" s="6"/>
      <c r="D37" s="6"/>
      <c r="E37" s="8"/>
      <c r="F37" s="6"/>
      <c r="G37" s="6"/>
      <c r="H37" s="6"/>
      <c r="I37" s="8"/>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9"/>
      <c r="AM37" s="9"/>
      <c r="AN37" s="6"/>
      <c r="AO37" s="6"/>
      <c r="AP37" s="6"/>
      <c r="AQ37" s="6"/>
      <c r="AR37" s="6"/>
      <c r="AS37" s="9"/>
      <c r="AT37" s="9"/>
      <c r="AU37" s="9"/>
      <c r="AV37" s="9"/>
    </row>
    <row r="38">
      <c r="A38" s="6"/>
      <c r="B38" s="7"/>
      <c r="C38" s="6"/>
      <c r="D38" s="6"/>
      <c r="E38" s="8"/>
      <c r="F38" s="6"/>
      <c r="G38" s="6"/>
      <c r="H38" s="6"/>
      <c r="I38" s="8"/>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9"/>
      <c r="AM38" s="9"/>
      <c r="AN38" s="6"/>
      <c r="AO38" s="6"/>
      <c r="AP38" s="6"/>
      <c r="AQ38" s="6"/>
      <c r="AR38" s="6"/>
      <c r="AS38" s="9"/>
      <c r="AT38" s="9"/>
      <c r="AU38" s="9"/>
      <c r="AV38" s="9"/>
    </row>
    <row r="39">
      <c r="A39" s="6"/>
      <c r="B39" s="7"/>
      <c r="C39" s="6"/>
      <c r="D39" s="6"/>
      <c r="E39" s="8"/>
      <c r="F39" s="6"/>
      <c r="G39" s="6"/>
      <c r="H39" s="6"/>
      <c r="I39" s="8"/>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9"/>
      <c r="AM39" s="9"/>
      <c r="AN39" s="6"/>
      <c r="AO39" s="6"/>
      <c r="AP39" s="6"/>
      <c r="AQ39" s="16"/>
      <c r="AR39" s="6"/>
      <c r="AS39" s="9"/>
      <c r="AT39" s="9"/>
      <c r="AU39" s="9"/>
      <c r="AV39" s="9"/>
    </row>
    <row r="40">
      <c r="A40" s="6"/>
      <c r="B40" s="7"/>
      <c r="C40" s="6"/>
      <c r="D40" s="6"/>
      <c r="E40" s="6"/>
      <c r="F40" s="6"/>
      <c r="G40" s="6"/>
      <c r="H40" s="6"/>
      <c r="I40" s="10"/>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9"/>
      <c r="AT40" s="6"/>
      <c r="AU40" s="6"/>
      <c r="AV40" s="9"/>
    </row>
    <row r="41">
      <c r="A41" s="6"/>
      <c r="B41" s="7"/>
      <c r="C41" s="6"/>
      <c r="D41" s="6"/>
      <c r="E41" s="6"/>
      <c r="F41" s="6"/>
      <c r="G41" s="6"/>
      <c r="H41" s="6"/>
      <c r="I41" s="10"/>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9"/>
      <c r="AT41" s="6"/>
      <c r="AU41" s="6"/>
      <c r="AV41" s="9"/>
    </row>
    <row r="42">
      <c r="A42" s="6"/>
      <c r="B42" s="7"/>
      <c r="C42" s="6"/>
      <c r="D42" s="6"/>
      <c r="E42" s="6"/>
      <c r="F42" s="6"/>
      <c r="G42" s="6"/>
      <c r="H42" s="6"/>
      <c r="I42" s="10"/>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9"/>
      <c r="AT42" s="6"/>
      <c r="AU42" s="6"/>
      <c r="AV42" s="9"/>
    </row>
    <row r="43">
      <c r="A43" s="6"/>
      <c r="B43" s="7"/>
      <c r="C43" s="6"/>
      <c r="D43" s="6"/>
      <c r="E43" s="6"/>
      <c r="F43" s="6"/>
      <c r="G43" s="6"/>
      <c r="H43" s="6"/>
      <c r="I43" s="10"/>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9"/>
      <c r="AT43" s="6"/>
      <c r="AU43" s="6"/>
      <c r="AV43" s="9"/>
    </row>
    <row r="44">
      <c r="A44" s="6"/>
      <c r="B44" s="7"/>
      <c r="C44" s="6"/>
      <c r="D44" s="6"/>
      <c r="E44" s="6"/>
      <c r="F44" s="6"/>
      <c r="G44" s="6"/>
      <c r="H44" s="6"/>
      <c r="I44" s="10"/>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9"/>
      <c r="AT44" s="6"/>
      <c r="AU44" s="6"/>
      <c r="AV44" s="9"/>
    </row>
    <row r="45">
      <c r="A45" s="6"/>
      <c r="B45" s="7"/>
      <c r="C45" s="6"/>
      <c r="D45" s="6"/>
      <c r="E45" s="6"/>
      <c r="F45" s="6"/>
      <c r="G45" s="6"/>
      <c r="H45" s="6"/>
      <c r="I45" s="10"/>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9"/>
      <c r="AT45" s="6"/>
      <c r="AU45" s="6"/>
      <c r="AV45" s="9"/>
    </row>
    <row r="46">
      <c r="A46" s="6"/>
      <c r="B46" s="7"/>
      <c r="C46" s="6"/>
      <c r="D46" s="6"/>
      <c r="E46" s="6"/>
      <c r="F46" s="6"/>
      <c r="G46" s="6"/>
      <c r="H46" s="6"/>
      <c r="I46" s="10"/>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9"/>
      <c r="AT46" s="6"/>
      <c r="AU46" s="6"/>
      <c r="AV46" s="9"/>
    </row>
    <row r="47">
      <c r="A47" s="6"/>
      <c r="B47" s="7"/>
      <c r="C47" s="6"/>
      <c r="D47" s="6"/>
      <c r="E47" s="6"/>
      <c r="F47" s="6"/>
      <c r="G47" s="6"/>
      <c r="H47" s="6"/>
      <c r="I47" s="10"/>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9"/>
      <c r="AT47" s="6"/>
      <c r="AU47" s="6"/>
      <c r="AV47" s="9"/>
    </row>
    <row r="48">
      <c r="A48" s="6"/>
      <c r="B48" s="7"/>
      <c r="C48" s="6"/>
      <c r="D48" s="6"/>
      <c r="E48" s="6"/>
      <c r="F48" s="6"/>
      <c r="G48" s="6"/>
      <c r="H48" s="6"/>
      <c r="I48" s="10"/>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9"/>
      <c r="AT48" s="6"/>
      <c r="AU48" s="6"/>
      <c r="AV48" s="9"/>
    </row>
    <row r="49">
      <c r="A49" s="6"/>
      <c r="B49" s="7"/>
      <c r="C49" s="6"/>
      <c r="D49" s="6"/>
      <c r="E49" s="6"/>
      <c r="F49" s="6"/>
      <c r="G49" s="6"/>
      <c r="H49" s="6"/>
      <c r="I49" s="10"/>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9"/>
      <c r="AT49" s="6"/>
      <c r="AU49" s="6"/>
      <c r="AV49" s="9"/>
    </row>
    <row r="50">
      <c r="A50" s="6"/>
      <c r="B50" s="7"/>
      <c r="C50" s="6"/>
      <c r="D50" s="6"/>
      <c r="E50" s="6"/>
      <c r="F50" s="6"/>
      <c r="G50" s="6"/>
      <c r="H50" s="6"/>
      <c r="I50" s="10"/>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9"/>
      <c r="AT50" s="6"/>
      <c r="AU50" s="6"/>
      <c r="AV50" s="9"/>
    </row>
    <row r="51">
      <c r="A51" s="6"/>
      <c r="B51" s="7"/>
      <c r="C51" s="6"/>
      <c r="D51" s="6"/>
      <c r="E51" s="6"/>
      <c r="F51" s="6"/>
      <c r="G51" s="6"/>
      <c r="H51" s="6"/>
      <c r="I51" s="10"/>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9"/>
      <c r="AT51" s="6"/>
      <c r="AU51" s="6"/>
      <c r="AV51" s="9"/>
    </row>
    <row r="52">
      <c r="A52" s="6"/>
      <c r="B52" s="7"/>
      <c r="C52" s="6"/>
      <c r="D52" s="6"/>
      <c r="E52" s="6"/>
      <c r="F52" s="6"/>
      <c r="G52" s="6"/>
      <c r="H52" s="6"/>
      <c r="I52" s="8"/>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17"/>
      <c r="AL52" s="9"/>
      <c r="AM52" s="9"/>
      <c r="AN52" s="6"/>
      <c r="AO52" s="6"/>
      <c r="AP52" s="6"/>
      <c r="AQ52" s="6"/>
      <c r="AR52" s="6"/>
      <c r="AS52" s="9"/>
      <c r="AT52" s="9"/>
      <c r="AU52" s="9"/>
      <c r="AV52" s="9"/>
    </row>
    <row r="53">
      <c r="A53" s="6"/>
      <c r="B53" s="7"/>
      <c r="C53" s="6"/>
      <c r="D53" s="6"/>
      <c r="E53" s="6"/>
      <c r="F53" s="6"/>
      <c r="G53" s="6"/>
      <c r="H53" s="6"/>
      <c r="I53" s="8"/>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17"/>
      <c r="AL53" s="9"/>
      <c r="AM53" s="9"/>
      <c r="AN53" s="6"/>
      <c r="AO53" s="6"/>
      <c r="AP53" s="6"/>
      <c r="AQ53" s="6"/>
      <c r="AR53" s="6"/>
      <c r="AS53" s="9"/>
      <c r="AT53" s="9"/>
      <c r="AU53" s="9"/>
      <c r="AV53" s="9"/>
    </row>
    <row r="54">
      <c r="A54" s="6"/>
      <c r="B54" s="7"/>
      <c r="C54" s="6"/>
      <c r="D54" s="6"/>
      <c r="E54" s="6"/>
      <c r="F54" s="6"/>
      <c r="G54" s="6"/>
      <c r="H54" s="6"/>
      <c r="I54" s="8"/>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17"/>
      <c r="AL54" s="9"/>
      <c r="AM54" s="9"/>
      <c r="AN54" s="6"/>
      <c r="AO54" s="6"/>
      <c r="AP54" s="6"/>
      <c r="AQ54" s="6"/>
      <c r="AR54" s="6"/>
      <c r="AS54" s="9"/>
      <c r="AT54" s="9"/>
      <c r="AU54" s="9"/>
      <c r="AV54" s="9"/>
    </row>
    <row r="55">
      <c r="A55" s="6"/>
      <c r="B55" s="7"/>
      <c r="C55" s="6"/>
      <c r="D55" s="6"/>
      <c r="E55" s="6"/>
      <c r="F55" s="6"/>
      <c r="G55" s="6"/>
      <c r="H55" s="6"/>
      <c r="I55" s="8"/>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17"/>
      <c r="AL55" s="9"/>
      <c r="AM55" s="9"/>
      <c r="AN55" s="6"/>
      <c r="AO55" s="6"/>
      <c r="AP55" s="6"/>
      <c r="AQ55" s="6"/>
      <c r="AR55" s="6"/>
      <c r="AS55" s="9"/>
      <c r="AT55" s="9"/>
      <c r="AU55" s="9"/>
      <c r="AV55" s="9"/>
    </row>
    <row r="56">
      <c r="A56" s="6"/>
      <c r="B56" s="7"/>
      <c r="C56" s="6"/>
      <c r="D56" s="6"/>
      <c r="E56" s="6"/>
      <c r="F56" s="6"/>
      <c r="G56" s="6"/>
      <c r="H56" s="6"/>
      <c r="I56" s="8"/>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17"/>
      <c r="AL56" s="9"/>
      <c r="AM56" s="9"/>
      <c r="AN56" s="6"/>
      <c r="AO56" s="6"/>
      <c r="AP56" s="6"/>
      <c r="AQ56" s="6"/>
      <c r="AR56" s="6"/>
      <c r="AS56" s="9"/>
      <c r="AT56" s="9"/>
      <c r="AU56" s="9"/>
      <c r="AV56" s="9"/>
    </row>
    <row r="57">
      <c r="A57" s="6"/>
      <c r="B57" s="7"/>
      <c r="C57" s="6"/>
      <c r="D57" s="6"/>
      <c r="E57" s="6"/>
      <c r="F57" s="6"/>
      <c r="G57" s="6"/>
      <c r="H57" s="6"/>
      <c r="I57" s="8"/>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17"/>
      <c r="AL57" s="9"/>
      <c r="AM57" s="9"/>
      <c r="AN57" s="6"/>
      <c r="AO57" s="6"/>
      <c r="AP57" s="6"/>
      <c r="AQ57" s="6"/>
      <c r="AR57" s="6"/>
      <c r="AS57" s="9"/>
      <c r="AT57" s="9"/>
      <c r="AU57" s="9"/>
      <c r="AV57" s="9"/>
    </row>
    <row r="58">
      <c r="A58" s="6"/>
      <c r="B58" s="7"/>
      <c r="C58" s="6"/>
      <c r="D58" s="6"/>
      <c r="E58" s="6"/>
      <c r="F58" s="6"/>
      <c r="G58" s="6"/>
      <c r="H58" s="6"/>
      <c r="I58" s="8"/>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17"/>
      <c r="AL58" s="9"/>
      <c r="AM58" s="9"/>
      <c r="AN58" s="6"/>
      <c r="AO58" s="6"/>
      <c r="AP58" s="6"/>
      <c r="AQ58" s="6"/>
      <c r="AR58" s="6"/>
      <c r="AS58" s="9"/>
      <c r="AT58" s="9"/>
      <c r="AU58" s="9"/>
      <c r="AV58" s="9"/>
    </row>
    <row r="59">
      <c r="A59" s="6"/>
      <c r="B59" s="7"/>
      <c r="C59" s="6"/>
      <c r="D59" s="6"/>
      <c r="E59" s="6"/>
      <c r="F59" s="6"/>
      <c r="G59" s="6"/>
      <c r="H59" s="6"/>
      <c r="I59" s="8"/>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17"/>
      <c r="AL59" s="9"/>
      <c r="AM59" s="9"/>
      <c r="AN59" s="6"/>
      <c r="AO59" s="6"/>
      <c r="AP59" s="6"/>
      <c r="AQ59" s="6"/>
      <c r="AR59" s="6"/>
      <c r="AS59" s="9"/>
      <c r="AT59" s="9"/>
      <c r="AU59" s="9"/>
      <c r="AV59" s="9"/>
    </row>
    <row r="60">
      <c r="A60" s="6"/>
      <c r="B60" s="7"/>
      <c r="C60" s="6"/>
      <c r="D60" s="6"/>
      <c r="E60" s="6"/>
      <c r="F60" s="6"/>
      <c r="G60" s="6"/>
      <c r="H60" s="6"/>
      <c r="I60" s="8"/>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17"/>
      <c r="AL60" s="9"/>
      <c r="AM60" s="9"/>
      <c r="AN60" s="6"/>
      <c r="AO60" s="6"/>
      <c r="AP60" s="6"/>
      <c r="AQ60" s="6"/>
      <c r="AR60" s="6"/>
      <c r="AS60" s="9"/>
      <c r="AT60" s="9"/>
      <c r="AU60" s="9"/>
      <c r="AV60" s="9"/>
    </row>
    <row r="61">
      <c r="A61" s="6"/>
      <c r="B61" s="7"/>
      <c r="C61" s="6"/>
      <c r="D61" s="6"/>
      <c r="E61" s="6"/>
      <c r="F61" s="6"/>
      <c r="G61" s="6"/>
      <c r="H61" s="6"/>
      <c r="I61" s="8"/>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9"/>
      <c r="AT61" s="9"/>
      <c r="AU61" s="9"/>
      <c r="AV61" s="9"/>
    </row>
    <row r="62">
      <c r="A62" s="6"/>
      <c r="B62" s="7"/>
      <c r="C62" s="6"/>
      <c r="D62" s="6"/>
      <c r="E62" s="6"/>
      <c r="F62" s="6"/>
      <c r="G62" s="6"/>
      <c r="H62" s="6"/>
      <c r="I62" s="8"/>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9"/>
      <c r="AT62" s="9"/>
      <c r="AU62" s="9"/>
      <c r="AV62" s="9"/>
    </row>
    <row r="63">
      <c r="A63" s="6"/>
      <c r="B63" s="7"/>
      <c r="C63" s="6"/>
      <c r="D63" s="6"/>
      <c r="E63" s="6"/>
      <c r="F63" s="6"/>
      <c r="G63" s="6"/>
      <c r="H63" s="6"/>
      <c r="I63" s="8"/>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9"/>
      <c r="AT63" s="9"/>
      <c r="AU63" s="9"/>
      <c r="AV63" s="9"/>
    </row>
    <row r="64">
      <c r="A64" s="6"/>
      <c r="B64" s="7"/>
      <c r="C64" s="6"/>
      <c r="D64" s="6"/>
      <c r="E64" s="6"/>
      <c r="F64" s="6"/>
      <c r="G64" s="6"/>
      <c r="H64" s="6"/>
      <c r="I64" s="8"/>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9"/>
      <c r="AT64" s="9"/>
      <c r="AU64" s="9"/>
      <c r="AV64" s="9"/>
    </row>
    <row r="65">
      <c r="A65" s="6"/>
      <c r="B65" s="7"/>
      <c r="C65" s="6"/>
      <c r="D65" s="6"/>
      <c r="E65" s="6"/>
      <c r="F65" s="6"/>
      <c r="G65" s="6"/>
      <c r="H65" s="6"/>
      <c r="I65" s="8"/>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9"/>
      <c r="AT65" s="9"/>
      <c r="AU65" s="9"/>
      <c r="AV65" s="9"/>
    </row>
    <row r="66">
      <c r="A66" s="6"/>
      <c r="B66" s="7"/>
      <c r="C66" s="6"/>
      <c r="D66" s="6"/>
      <c r="E66" s="6"/>
      <c r="F66" s="6"/>
      <c r="G66" s="6"/>
      <c r="H66" s="6"/>
      <c r="I66" s="8"/>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9"/>
      <c r="AT66" s="9"/>
      <c r="AU66" s="9"/>
      <c r="AV66" s="9"/>
    </row>
    <row r="67">
      <c r="A67" s="6"/>
      <c r="B67" s="7"/>
      <c r="C67" s="6"/>
      <c r="D67" s="6"/>
      <c r="E67" s="6"/>
      <c r="F67" s="6"/>
      <c r="G67" s="6"/>
      <c r="H67" s="6"/>
      <c r="I67" s="8"/>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9"/>
      <c r="AT67" s="9"/>
      <c r="AU67" s="9"/>
      <c r="AV67" s="9"/>
    </row>
    <row r="68">
      <c r="A68" s="6"/>
      <c r="B68" s="7"/>
      <c r="C68" s="6"/>
      <c r="D68" s="6"/>
      <c r="E68" s="6"/>
      <c r="F68" s="6"/>
      <c r="G68" s="6"/>
      <c r="H68" s="6"/>
      <c r="I68" s="8"/>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9"/>
      <c r="AT68" s="9"/>
      <c r="AU68" s="9"/>
      <c r="AV68" s="9"/>
    </row>
    <row r="69">
      <c r="A69" s="6"/>
      <c r="B69" s="7"/>
      <c r="C69" s="6"/>
      <c r="D69" s="6"/>
      <c r="E69" s="6"/>
      <c r="F69" s="6"/>
      <c r="G69" s="6"/>
      <c r="H69" s="6"/>
      <c r="I69" s="8"/>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9"/>
      <c r="AT69" s="9"/>
      <c r="AU69" s="9"/>
      <c r="AV69" s="9"/>
    </row>
    <row r="70">
      <c r="A70" s="6"/>
      <c r="B70" s="7"/>
      <c r="C70" s="6"/>
      <c r="D70" s="6"/>
      <c r="E70" s="6"/>
      <c r="F70" s="6"/>
      <c r="G70" s="6"/>
      <c r="H70" s="6"/>
      <c r="I70" s="8"/>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9"/>
      <c r="AT70" s="9"/>
      <c r="AU70" s="9"/>
      <c r="AV70" s="9"/>
    </row>
    <row r="71">
      <c r="A71" s="6"/>
      <c r="B71" s="7"/>
      <c r="C71" s="6"/>
      <c r="D71" s="6"/>
      <c r="E71" s="6"/>
      <c r="F71" s="6"/>
      <c r="G71" s="6"/>
      <c r="H71" s="6"/>
      <c r="I71" s="8"/>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9"/>
      <c r="AT71" s="9"/>
      <c r="AU71" s="9"/>
      <c r="AV71" s="9"/>
    </row>
    <row r="72">
      <c r="A72" s="6"/>
      <c r="B72" s="7"/>
      <c r="C72" s="6"/>
      <c r="D72" s="6"/>
      <c r="E72" s="6"/>
      <c r="F72" s="6"/>
      <c r="G72" s="6"/>
      <c r="H72" s="6"/>
      <c r="I72" s="8"/>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9"/>
      <c r="AT72" s="9"/>
      <c r="AU72" s="9"/>
      <c r="AV72" s="9"/>
    </row>
    <row r="73">
      <c r="A73" s="6"/>
      <c r="B73" s="7"/>
      <c r="C73" s="6"/>
      <c r="D73" s="6"/>
      <c r="E73" s="6"/>
      <c r="F73" s="6"/>
      <c r="G73" s="6"/>
      <c r="H73" s="6"/>
      <c r="I73" s="8"/>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9"/>
      <c r="AT73" s="9"/>
      <c r="AU73" s="9"/>
      <c r="AV73" s="9"/>
    </row>
    <row r="74">
      <c r="A74" s="6"/>
      <c r="B74" s="7"/>
      <c r="C74" s="6"/>
      <c r="D74" s="6"/>
      <c r="E74" s="6"/>
      <c r="F74" s="6"/>
      <c r="G74" s="6"/>
      <c r="H74" s="6"/>
      <c r="I74" s="8"/>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9"/>
      <c r="AT74" s="9"/>
      <c r="AU74" s="9"/>
      <c r="AV74" s="9"/>
    </row>
    <row r="75">
      <c r="A75" s="6"/>
      <c r="B75" s="7"/>
      <c r="C75" s="6"/>
      <c r="D75" s="6"/>
      <c r="E75" s="6"/>
      <c r="F75" s="6"/>
      <c r="G75" s="6"/>
      <c r="H75" s="6"/>
      <c r="I75" s="8"/>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9"/>
      <c r="AT75" s="9"/>
      <c r="AU75" s="9"/>
      <c r="AV75" s="9"/>
    </row>
    <row r="76">
      <c r="A76" s="6"/>
      <c r="B76" s="7"/>
      <c r="C76" s="6"/>
      <c r="D76" s="6"/>
      <c r="E76" s="6"/>
      <c r="F76" s="6"/>
      <c r="G76" s="6"/>
      <c r="H76" s="6"/>
      <c r="I76" s="8"/>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9"/>
      <c r="AT76" s="9"/>
      <c r="AU76" s="9"/>
      <c r="AV76" s="9"/>
    </row>
    <row r="77">
      <c r="A77" s="6"/>
      <c r="B77" s="7"/>
      <c r="C77" s="6"/>
      <c r="D77" s="6"/>
      <c r="E77" s="6"/>
      <c r="F77" s="6"/>
      <c r="G77" s="6"/>
      <c r="H77" s="6"/>
      <c r="I77" s="8"/>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9"/>
      <c r="AT77" s="9"/>
      <c r="AU77" s="9"/>
      <c r="AV77" s="9"/>
    </row>
    <row r="78">
      <c r="A78" s="6"/>
      <c r="B78" s="7"/>
      <c r="C78" s="6"/>
      <c r="D78" s="6"/>
      <c r="E78" s="6"/>
      <c r="F78" s="6"/>
      <c r="G78" s="6"/>
      <c r="H78" s="6"/>
      <c r="I78" s="8"/>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9"/>
      <c r="AT78" s="9"/>
      <c r="AU78" s="9"/>
      <c r="AV78" s="9"/>
    </row>
    <row r="79">
      <c r="A79" s="6"/>
      <c r="B79" s="7"/>
      <c r="C79" s="6"/>
      <c r="D79" s="6"/>
      <c r="E79" s="6"/>
      <c r="F79" s="6"/>
      <c r="G79" s="6"/>
      <c r="H79" s="6"/>
      <c r="I79" s="8"/>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9"/>
      <c r="AT79" s="9"/>
      <c r="AU79" s="9"/>
      <c r="AV79" s="9"/>
    </row>
    <row r="80">
      <c r="A80" s="6"/>
      <c r="B80" s="7"/>
      <c r="C80" s="6"/>
      <c r="D80" s="6"/>
      <c r="E80" s="6"/>
      <c r="F80" s="6"/>
      <c r="G80" s="6"/>
      <c r="H80" s="6"/>
      <c r="I80" s="8"/>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9"/>
      <c r="AT80" s="9"/>
      <c r="AU80" s="9"/>
      <c r="AV80" s="9"/>
    </row>
    <row r="81">
      <c r="A81" s="6"/>
      <c r="B81" s="7"/>
      <c r="C81" s="6"/>
      <c r="D81" s="6"/>
      <c r="E81" s="6"/>
      <c r="F81" s="6"/>
      <c r="G81" s="6"/>
      <c r="H81" s="6"/>
      <c r="I81" s="8"/>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9"/>
      <c r="AT81" s="9"/>
      <c r="AU81" s="9"/>
      <c r="AV81" s="9"/>
    </row>
    <row r="82">
      <c r="A82" s="6"/>
      <c r="B82" s="7"/>
      <c r="C82" s="6"/>
      <c r="D82" s="6"/>
      <c r="E82" s="6"/>
      <c r="F82" s="6"/>
      <c r="G82" s="6"/>
      <c r="H82" s="6"/>
      <c r="I82" s="8"/>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9"/>
      <c r="AT82" s="9"/>
      <c r="AU82" s="9"/>
      <c r="AV82" s="9"/>
    </row>
    <row r="83">
      <c r="A83" s="6"/>
      <c r="B83" s="7"/>
      <c r="C83" s="6"/>
      <c r="D83" s="6"/>
      <c r="E83" s="6"/>
      <c r="F83" s="6"/>
      <c r="G83" s="6"/>
      <c r="H83" s="6"/>
      <c r="I83" s="8"/>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9"/>
      <c r="AT83" s="9"/>
      <c r="AU83" s="9"/>
      <c r="AV83" s="9"/>
    </row>
    <row r="84">
      <c r="A84" s="6"/>
      <c r="B84" s="7"/>
      <c r="C84" s="6"/>
      <c r="D84" s="6"/>
      <c r="E84" s="6"/>
      <c r="F84" s="6"/>
      <c r="G84" s="6"/>
      <c r="H84" s="6"/>
      <c r="I84" s="8"/>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9"/>
      <c r="AT84" s="9"/>
      <c r="AU84" s="9"/>
      <c r="AV84" s="9"/>
    </row>
    <row r="85">
      <c r="A85" s="6"/>
      <c r="B85" s="7"/>
      <c r="C85" s="6"/>
      <c r="D85" s="6"/>
      <c r="E85" s="6"/>
      <c r="F85" s="6"/>
      <c r="G85" s="6"/>
      <c r="H85" s="6"/>
      <c r="I85" s="8"/>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9"/>
      <c r="AT85" s="9"/>
      <c r="AU85" s="9"/>
      <c r="AV85" s="9"/>
    </row>
    <row r="86">
      <c r="A86" s="6"/>
      <c r="B86" s="7"/>
      <c r="C86" s="6"/>
      <c r="D86" s="6"/>
      <c r="E86" s="6"/>
      <c r="F86" s="6"/>
      <c r="G86" s="6"/>
      <c r="H86" s="6"/>
      <c r="I86" s="8"/>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9"/>
      <c r="AT86" s="9"/>
      <c r="AU86" s="9"/>
      <c r="AV86" s="9"/>
    </row>
    <row r="87">
      <c r="A87" s="6"/>
      <c r="B87" s="7"/>
      <c r="C87" s="6"/>
      <c r="D87" s="6"/>
      <c r="E87" s="6"/>
      <c r="F87" s="6"/>
      <c r="G87" s="6"/>
      <c r="H87" s="6"/>
      <c r="I87" s="8"/>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9"/>
      <c r="AT87" s="9"/>
      <c r="AU87" s="9"/>
      <c r="AV87" s="9"/>
    </row>
    <row r="88">
      <c r="A88" s="6"/>
      <c r="B88" s="7"/>
      <c r="C88" s="6"/>
      <c r="D88" s="6"/>
      <c r="E88" s="6"/>
      <c r="F88" s="6"/>
      <c r="G88" s="6"/>
      <c r="H88" s="6"/>
      <c r="I88" s="8"/>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9"/>
      <c r="AL88" s="9"/>
      <c r="AM88" s="9"/>
      <c r="AN88" s="6"/>
      <c r="AO88" s="6"/>
      <c r="AP88" s="6"/>
      <c r="AQ88" s="6"/>
      <c r="AR88" s="6"/>
      <c r="AS88" s="9"/>
      <c r="AT88" s="9"/>
      <c r="AU88" s="9"/>
      <c r="AV88" s="9"/>
    </row>
    <row r="89">
      <c r="A89" s="6"/>
      <c r="B89" s="7"/>
      <c r="C89" s="6"/>
      <c r="D89" s="6"/>
      <c r="E89" s="6"/>
      <c r="F89" s="6"/>
      <c r="G89" s="6"/>
      <c r="H89" s="6"/>
      <c r="I89" s="8"/>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9"/>
      <c r="AL89" s="9"/>
      <c r="AM89" s="9"/>
      <c r="AN89" s="6"/>
      <c r="AO89" s="6"/>
      <c r="AP89" s="6"/>
      <c r="AQ89" s="6"/>
      <c r="AR89" s="6"/>
      <c r="AS89" s="9"/>
      <c r="AT89" s="9"/>
      <c r="AU89" s="9"/>
      <c r="AV89" s="9"/>
    </row>
    <row r="90">
      <c r="A90" s="6"/>
      <c r="B90" s="7"/>
      <c r="C90" s="6"/>
      <c r="D90" s="6"/>
      <c r="E90" s="6"/>
      <c r="F90" s="6"/>
      <c r="G90" s="6"/>
      <c r="H90" s="6"/>
      <c r="I90" s="8"/>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9"/>
      <c r="AL90" s="9"/>
      <c r="AM90" s="9"/>
      <c r="AN90" s="6"/>
      <c r="AO90" s="6"/>
      <c r="AP90" s="6"/>
      <c r="AQ90" s="6"/>
      <c r="AR90" s="6"/>
      <c r="AS90" s="9"/>
      <c r="AT90" s="9"/>
      <c r="AU90" s="9"/>
      <c r="AV90" s="9"/>
    </row>
    <row r="91">
      <c r="A91" s="6"/>
      <c r="B91" s="7"/>
      <c r="C91" s="6"/>
      <c r="D91" s="6"/>
      <c r="E91" s="6"/>
      <c r="F91" s="6"/>
      <c r="G91" s="6"/>
      <c r="H91" s="6"/>
      <c r="I91" s="8"/>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9"/>
      <c r="AL91" s="9"/>
      <c r="AM91" s="9"/>
      <c r="AN91" s="6"/>
      <c r="AO91" s="6"/>
      <c r="AP91" s="6"/>
      <c r="AQ91" s="6"/>
      <c r="AR91" s="6"/>
      <c r="AS91" s="9"/>
      <c r="AT91" s="9"/>
      <c r="AU91" s="9"/>
      <c r="AV91" s="9"/>
    </row>
    <row r="92">
      <c r="A92" s="6"/>
      <c r="B92" s="7"/>
      <c r="C92" s="6"/>
      <c r="D92" s="6"/>
      <c r="E92" s="6"/>
      <c r="F92" s="6"/>
      <c r="G92" s="6"/>
      <c r="H92" s="6"/>
      <c r="I92" s="8"/>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9"/>
      <c r="AL92" s="9"/>
      <c r="AM92" s="9"/>
      <c r="AN92" s="6"/>
      <c r="AO92" s="6"/>
      <c r="AP92" s="6"/>
      <c r="AQ92" s="6"/>
      <c r="AR92" s="6"/>
      <c r="AS92" s="9"/>
      <c r="AT92" s="9"/>
      <c r="AU92" s="9"/>
      <c r="AV92" s="9"/>
    </row>
    <row r="93">
      <c r="A93" s="6"/>
      <c r="B93" s="7"/>
      <c r="C93" s="6"/>
      <c r="D93" s="6"/>
      <c r="E93" s="6"/>
      <c r="F93" s="6"/>
      <c r="G93" s="6"/>
      <c r="H93" s="6"/>
      <c r="I93" s="8"/>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9"/>
      <c r="AL93" s="9"/>
      <c r="AM93" s="9"/>
      <c r="AN93" s="6"/>
      <c r="AO93" s="6"/>
      <c r="AP93" s="6"/>
      <c r="AQ93" s="6"/>
      <c r="AR93" s="6"/>
      <c r="AS93" s="9"/>
      <c r="AT93" s="9"/>
      <c r="AU93" s="9"/>
      <c r="AV93" s="9"/>
    </row>
    <row r="94">
      <c r="A94" s="6"/>
      <c r="B94" s="7"/>
      <c r="C94" s="6"/>
      <c r="D94" s="6"/>
      <c r="E94" s="6"/>
      <c r="F94" s="6"/>
      <c r="G94" s="6"/>
      <c r="H94" s="6"/>
      <c r="I94" s="8"/>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9"/>
      <c r="AL94" s="9"/>
      <c r="AM94" s="9"/>
      <c r="AN94" s="6"/>
      <c r="AO94" s="6"/>
      <c r="AP94" s="6"/>
      <c r="AQ94" s="6"/>
      <c r="AR94" s="6"/>
      <c r="AS94" s="9"/>
      <c r="AT94" s="9"/>
      <c r="AU94" s="9"/>
      <c r="AV94" s="9"/>
    </row>
    <row r="95">
      <c r="A95" s="6"/>
      <c r="B95" s="7"/>
      <c r="C95" s="6"/>
      <c r="D95" s="6"/>
      <c r="E95" s="6"/>
      <c r="F95" s="6"/>
      <c r="G95" s="6"/>
      <c r="H95" s="6"/>
      <c r="I95" s="8"/>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9"/>
      <c r="AL95" s="9"/>
      <c r="AM95" s="9"/>
      <c r="AN95" s="6"/>
      <c r="AO95" s="6"/>
      <c r="AP95" s="6"/>
      <c r="AQ95" s="6"/>
      <c r="AR95" s="6"/>
      <c r="AS95" s="9"/>
      <c r="AT95" s="9"/>
      <c r="AU95" s="9"/>
      <c r="AV95" s="9"/>
    </row>
    <row r="96">
      <c r="A96" s="6"/>
      <c r="B96" s="7"/>
      <c r="C96" s="6"/>
      <c r="D96" s="6"/>
      <c r="E96" s="6"/>
      <c r="F96" s="6"/>
      <c r="G96" s="6"/>
      <c r="H96" s="6"/>
      <c r="I96" s="8"/>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9"/>
      <c r="AL96" s="9"/>
      <c r="AM96" s="9"/>
      <c r="AN96" s="6"/>
      <c r="AO96" s="6"/>
      <c r="AP96" s="6"/>
      <c r="AQ96" s="6"/>
      <c r="AR96" s="6"/>
      <c r="AS96" s="9"/>
      <c r="AT96" s="9"/>
      <c r="AU96" s="9"/>
      <c r="AV96" s="9"/>
    </row>
    <row r="97">
      <c r="A97" s="6"/>
      <c r="B97" s="7"/>
      <c r="C97" s="6"/>
      <c r="D97" s="6"/>
      <c r="E97" s="6"/>
      <c r="F97" s="6"/>
      <c r="G97" s="6"/>
      <c r="H97" s="6"/>
      <c r="I97" s="8"/>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9"/>
      <c r="AT97" s="9"/>
      <c r="AU97" s="9"/>
      <c r="AV97" s="9"/>
    </row>
    <row r="98">
      <c r="A98" s="6"/>
      <c r="B98" s="7"/>
      <c r="C98" s="6"/>
      <c r="D98" s="6"/>
      <c r="E98" s="6"/>
      <c r="F98" s="6"/>
      <c r="G98" s="6"/>
      <c r="H98" s="6"/>
      <c r="I98" s="8"/>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9"/>
      <c r="AT98" s="9"/>
      <c r="AU98" s="9"/>
      <c r="AV98" s="9"/>
    </row>
    <row r="99">
      <c r="A99" s="6"/>
      <c r="B99" s="7"/>
      <c r="C99" s="6"/>
      <c r="D99" s="6"/>
      <c r="E99" s="6"/>
      <c r="F99" s="6"/>
      <c r="G99" s="6"/>
      <c r="H99" s="6"/>
      <c r="I99" s="8"/>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9"/>
      <c r="AT99" s="9"/>
      <c r="AU99" s="9"/>
      <c r="AV99" s="9"/>
    </row>
    <row r="100">
      <c r="A100" s="6"/>
      <c r="B100" s="7"/>
      <c r="C100" s="6"/>
      <c r="D100" s="6"/>
      <c r="E100" s="6"/>
      <c r="F100" s="6"/>
      <c r="G100" s="6"/>
      <c r="H100" s="6"/>
      <c r="I100" s="8"/>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9"/>
      <c r="AT100" s="9"/>
      <c r="AU100" s="9"/>
      <c r="AV100" s="9"/>
    </row>
    <row r="101">
      <c r="A101" s="6"/>
      <c r="B101" s="7"/>
      <c r="C101" s="6"/>
      <c r="D101" s="6"/>
      <c r="E101" s="6"/>
      <c r="F101" s="6"/>
      <c r="G101" s="6"/>
      <c r="H101" s="6"/>
      <c r="I101" s="8"/>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9"/>
      <c r="AT101" s="9"/>
      <c r="AU101" s="9"/>
      <c r="AV101" s="9"/>
    </row>
    <row r="102">
      <c r="A102" s="6"/>
      <c r="B102" s="7"/>
      <c r="C102" s="6"/>
      <c r="D102" s="6"/>
      <c r="E102" s="6"/>
      <c r="F102" s="6"/>
      <c r="G102" s="6"/>
      <c r="H102" s="6"/>
      <c r="I102" s="8"/>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9"/>
      <c r="AT102" s="9"/>
      <c r="AU102" s="9"/>
      <c r="AV102" s="9"/>
    </row>
    <row r="103">
      <c r="A103" s="6"/>
      <c r="B103" s="7"/>
      <c r="C103" s="6"/>
      <c r="D103" s="6"/>
      <c r="E103" s="6"/>
      <c r="F103" s="6"/>
      <c r="G103" s="6"/>
      <c r="H103" s="6"/>
      <c r="I103" s="8"/>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9"/>
      <c r="AT103" s="9"/>
      <c r="AU103" s="9"/>
      <c r="AV103" s="9"/>
    </row>
    <row r="104">
      <c r="A104" s="6"/>
      <c r="B104" s="7"/>
      <c r="C104" s="6"/>
      <c r="D104" s="6"/>
      <c r="E104" s="6"/>
      <c r="F104" s="6"/>
      <c r="G104" s="6"/>
      <c r="H104" s="6"/>
      <c r="I104" s="8"/>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9"/>
      <c r="AT104" s="9"/>
      <c r="AU104" s="9"/>
      <c r="AV104" s="9"/>
    </row>
    <row r="105">
      <c r="A105" s="6"/>
      <c r="B105" s="7"/>
      <c r="C105" s="6"/>
      <c r="D105" s="6"/>
      <c r="E105" s="6"/>
      <c r="F105" s="6"/>
      <c r="G105" s="6"/>
      <c r="H105" s="6"/>
      <c r="I105" s="8"/>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9"/>
      <c r="AT105" s="9"/>
      <c r="AU105" s="9"/>
      <c r="AV105" s="9"/>
    </row>
    <row r="106">
      <c r="A106" s="6"/>
      <c r="B106" s="7"/>
      <c r="C106" s="6"/>
      <c r="D106" s="6"/>
      <c r="E106" s="6"/>
      <c r="F106" s="6"/>
      <c r="G106" s="6"/>
      <c r="H106" s="6"/>
      <c r="I106" s="8"/>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9"/>
      <c r="AT106" s="9"/>
      <c r="AU106" s="9"/>
      <c r="AV106" s="9"/>
    </row>
    <row r="107">
      <c r="A107" s="6"/>
      <c r="B107" s="7"/>
      <c r="C107" s="6"/>
      <c r="D107" s="6"/>
      <c r="E107" s="6"/>
      <c r="F107" s="6"/>
      <c r="G107" s="6"/>
      <c r="H107" s="6"/>
      <c r="I107" s="8"/>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9"/>
      <c r="AT107" s="9"/>
      <c r="AU107" s="9"/>
      <c r="AV107" s="9"/>
    </row>
    <row r="108">
      <c r="A108" s="6"/>
      <c r="B108" s="7"/>
      <c r="C108" s="6"/>
      <c r="D108" s="6"/>
      <c r="E108" s="6"/>
      <c r="F108" s="6"/>
      <c r="G108" s="6"/>
      <c r="H108" s="6"/>
      <c r="I108" s="8"/>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9"/>
      <c r="AT108" s="9"/>
      <c r="AU108" s="9"/>
      <c r="AV108" s="9"/>
    </row>
    <row r="109">
      <c r="A109" s="6"/>
      <c r="B109" s="7"/>
      <c r="C109" s="6"/>
      <c r="D109" s="6"/>
      <c r="E109" s="6"/>
      <c r="F109" s="6"/>
      <c r="G109" s="6"/>
      <c r="H109" s="6"/>
      <c r="I109" s="8"/>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9"/>
      <c r="AT109" s="9"/>
      <c r="AU109" s="9"/>
      <c r="AV109" s="9"/>
    </row>
    <row r="110">
      <c r="A110" s="6"/>
      <c r="B110" s="7"/>
      <c r="C110" s="6"/>
      <c r="D110" s="6"/>
      <c r="E110" s="6"/>
      <c r="F110" s="6"/>
      <c r="G110" s="6"/>
      <c r="H110" s="6"/>
      <c r="I110" s="8"/>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9"/>
      <c r="AT110" s="9"/>
      <c r="AU110" s="9"/>
      <c r="AV110" s="9"/>
    </row>
    <row r="111">
      <c r="A111" s="6"/>
      <c r="B111" s="7"/>
      <c r="C111" s="6"/>
      <c r="D111" s="6"/>
      <c r="E111" s="6"/>
      <c r="F111" s="6"/>
      <c r="G111" s="6"/>
      <c r="H111" s="6"/>
      <c r="I111" s="8"/>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9"/>
      <c r="AT111" s="9"/>
      <c r="AU111" s="9"/>
      <c r="AV111" s="9"/>
    </row>
    <row r="112">
      <c r="A112" s="6"/>
      <c r="B112" s="7"/>
      <c r="C112" s="6"/>
      <c r="D112" s="6"/>
      <c r="E112" s="6"/>
      <c r="F112" s="6"/>
      <c r="G112" s="6"/>
      <c r="H112" s="6"/>
      <c r="I112" s="8"/>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9"/>
      <c r="AT112" s="9"/>
      <c r="AU112" s="9"/>
      <c r="AV112" s="9"/>
    </row>
    <row r="113">
      <c r="A113" s="6"/>
      <c r="B113" s="7"/>
      <c r="C113" s="6"/>
      <c r="D113" s="6"/>
      <c r="E113" s="6"/>
      <c r="F113" s="6"/>
      <c r="G113" s="6"/>
      <c r="H113" s="6"/>
      <c r="I113" s="8"/>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9"/>
      <c r="AT113" s="9"/>
      <c r="AU113" s="9"/>
      <c r="AV113" s="9"/>
    </row>
    <row r="114">
      <c r="A114" s="6"/>
      <c r="B114" s="7"/>
      <c r="C114" s="6"/>
      <c r="D114" s="6"/>
      <c r="E114" s="6"/>
      <c r="F114" s="6"/>
      <c r="G114" s="6"/>
      <c r="H114" s="6"/>
      <c r="I114" s="8"/>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9"/>
      <c r="AT114" s="9"/>
      <c r="AU114" s="9"/>
      <c r="AV114" s="9"/>
    </row>
    <row r="115">
      <c r="A115" s="6"/>
      <c r="B115" s="7"/>
      <c r="C115" s="6"/>
      <c r="D115" s="6"/>
      <c r="E115" s="6"/>
      <c r="F115" s="6"/>
      <c r="G115" s="6"/>
      <c r="H115" s="6"/>
      <c r="I115" s="8"/>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9"/>
      <c r="AT115" s="9"/>
      <c r="AU115" s="9"/>
      <c r="AV115" s="9"/>
    </row>
    <row r="116">
      <c r="A116" s="6"/>
      <c r="B116" s="7"/>
      <c r="C116" s="6"/>
      <c r="D116" s="6"/>
      <c r="E116" s="6"/>
      <c r="F116" s="6"/>
      <c r="G116" s="6"/>
      <c r="H116" s="6"/>
      <c r="I116" s="8"/>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9"/>
      <c r="AT116" s="9"/>
      <c r="AU116" s="9"/>
      <c r="AV116" s="9"/>
    </row>
    <row r="117">
      <c r="A117" s="6"/>
      <c r="B117" s="7"/>
      <c r="C117" s="6"/>
      <c r="D117" s="6"/>
      <c r="E117" s="6"/>
      <c r="F117" s="6"/>
      <c r="G117" s="6"/>
      <c r="H117" s="6"/>
      <c r="I117" s="8"/>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9"/>
      <c r="AT117" s="9"/>
      <c r="AU117" s="9"/>
      <c r="AV117" s="9"/>
    </row>
    <row r="118">
      <c r="A118" s="6"/>
      <c r="B118" s="7"/>
      <c r="C118" s="6"/>
      <c r="D118" s="6"/>
      <c r="E118" s="6"/>
      <c r="F118" s="6"/>
      <c r="G118" s="6"/>
      <c r="H118" s="6"/>
      <c r="I118" s="8"/>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9"/>
      <c r="AT118" s="9"/>
      <c r="AU118" s="9"/>
      <c r="AV118" s="9"/>
    </row>
    <row r="119">
      <c r="A119" s="6"/>
      <c r="B119" s="7"/>
      <c r="C119" s="6"/>
      <c r="D119" s="6"/>
      <c r="E119" s="6"/>
      <c r="F119" s="6"/>
      <c r="G119" s="6"/>
      <c r="H119" s="6"/>
      <c r="I119" s="8"/>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9"/>
      <c r="AT119" s="9"/>
      <c r="AU119" s="9"/>
      <c r="AV119" s="9"/>
    </row>
    <row r="120">
      <c r="A120" s="6"/>
      <c r="B120" s="7"/>
      <c r="C120" s="6"/>
      <c r="D120" s="6"/>
      <c r="E120" s="6"/>
      <c r="F120" s="6"/>
      <c r="G120" s="6"/>
      <c r="H120" s="6"/>
      <c r="I120" s="8"/>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9"/>
      <c r="AT120" s="9"/>
      <c r="AU120" s="9"/>
      <c r="AV120" s="9"/>
    </row>
    <row r="121">
      <c r="A121" s="6"/>
      <c r="B121" s="7"/>
      <c r="C121" s="6"/>
      <c r="D121" s="6"/>
      <c r="E121" s="6"/>
      <c r="F121" s="6"/>
      <c r="G121" s="6"/>
      <c r="H121" s="6"/>
      <c r="I121" s="8"/>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9"/>
      <c r="AT121" s="9"/>
      <c r="AU121" s="9"/>
      <c r="AV121" s="9"/>
    </row>
    <row r="122">
      <c r="A122" s="6"/>
      <c r="B122" s="7"/>
      <c r="C122" s="6"/>
      <c r="D122" s="6"/>
      <c r="E122" s="6"/>
      <c r="F122" s="6"/>
      <c r="G122" s="6"/>
      <c r="H122" s="6"/>
      <c r="I122" s="8"/>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9"/>
      <c r="AT122" s="9"/>
      <c r="AU122" s="9"/>
      <c r="AV122" s="9"/>
    </row>
    <row r="123">
      <c r="A123" s="6"/>
      <c r="B123" s="7"/>
      <c r="C123" s="6"/>
      <c r="D123" s="6"/>
      <c r="E123" s="6"/>
      <c r="F123" s="6"/>
      <c r="G123" s="6"/>
      <c r="H123" s="6"/>
      <c r="I123" s="8"/>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9"/>
      <c r="AT123" s="9"/>
      <c r="AU123" s="9"/>
      <c r="AV123" s="9"/>
    </row>
    <row r="124">
      <c r="A124" s="6"/>
      <c r="B124" s="7"/>
      <c r="C124" s="6"/>
      <c r="D124" s="6"/>
      <c r="E124" s="6"/>
      <c r="F124" s="6"/>
      <c r="G124" s="6"/>
      <c r="H124" s="6"/>
      <c r="I124" s="8"/>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9"/>
      <c r="AT124" s="9"/>
      <c r="AU124" s="9"/>
      <c r="AV124" s="9"/>
    </row>
    <row r="125">
      <c r="A125" s="6"/>
      <c r="B125" s="7"/>
      <c r="C125" s="6"/>
      <c r="D125" s="6"/>
      <c r="E125" s="6"/>
      <c r="F125" s="6"/>
      <c r="G125" s="6"/>
      <c r="H125" s="6"/>
      <c r="I125" s="8"/>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9"/>
      <c r="AT125" s="9"/>
      <c r="AU125" s="9"/>
      <c r="AV125" s="9"/>
    </row>
    <row r="126">
      <c r="A126" s="6"/>
      <c r="B126" s="7"/>
      <c r="C126" s="6"/>
      <c r="D126" s="6"/>
      <c r="E126" s="6"/>
      <c r="F126" s="6"/>
      <c r="G126" s="6"/>
      <c r="H126" s="6"/>
      <c r="I126" s="8"/>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9"/>
      <c r="AT126" s="9"/>
      <c r="AU126" s="9"/>
      <c r="AV126" s="9"/>
    </row>
    <row r="127">
      <c r="A127" s="6"/>
      <c r="B127" s="7"/>
      <c r="C127" s="6"/>
      <c r="D127" s="6"/>
      <c r="E127" s="6"/>
      <c r="F127" s="6"/>
      <c r="G127" s="6"/>
      <c r="H127" s="6"/>
      <c r="I127" s="8"/>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9"/>
      <c r="AT127" s="9"/>
      <c r="AU127" s="9"/>
      <c r="AV127" s="9"/>
    </row>
    <row r="128">
      <c r="A128" s="6"/>
      <c r="B128" s="7"/>
      <c r="C128" s="6"/>
      <c r="D128" s="6"/>
      <c r="E128" s="6"/>
      <c r="F128" s="6"/>
      <c r="G128" s="6"/>
      <c r="H128" s="6"/>
      <c r="I128" s="8"/>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9"/>
      <c r="AT128" s="9"/>
      <c r="AU128" s="9"/>
      <c r="AV128" s="9"/>
    </row>
    <row r="129">
      <c r="A129" s="6"/>
      <c r="B129" s="7"/>
      <c r="C129" s="6"/>
      <c r="D129" s="6"/>
      <c r="E129" s="6"/>
      <c r="F129" s="6"/>
      <c r="G129" s="6"/>
      <c r="H129" s="6"/>
      <c r="I129" s="8"/>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9"/>
      <c r="AT129" s="9"/>
      <c r="AU129" s="9"/>
      <c r="AV129" s="9"/>
    </row>
    <row r="130">
      <c r="A130" s="6"/>
      <c r="B130" s="7"/>
      <c r="C130" s="6"/>
      <c r="D130" s="6"/>
      <c r="E130" s="6"/>
      <c r="F130" s="6"/>
      <c r="G130" s="6"/>
      <c r="H130" s="6"/>
      <c r="I130" s="8"/>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9"/>
      <c r="AT130" s="9"/>
      <c r="AU130" s="9"/>
      <c r="AV130" s="9"/>
    </row>
    <row r="131">
      <c r="A131" s="6"/>
      <c r="B131" s="7"/>
      <c r="C131" s="6"/>
      <c r="D131" s="6"/>
      <c r="E131" s="6"/>
      <c r="F131" s="6"/>
      <c r="G131" s="6"/>
      <c r="H131" s="6"/>
      <c r="I131" s="8"/>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9"/>
      <c r="AT131" s="9"/>
      <c r="AU131" s="9"/>
      <c r="AV131" s="9"/>
    </row>
    <row r="132">
      <c r="A132" s="6"/>
      <c r="B132" s="7"/>
      <c r="C132" s="6"/>
      <c r="D132" s="6"/>
      <c r="E132" s="6"/>
      <c r="F132" s="6"/>
      <c r="G132" s="6"/>
      <c r="H132" s="6"/>
      <c r="I132" s="8"/>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9"/>
      <c r="AT132" s="9"/>
      <c r="AU132" s="9"/>
      <c r="AV132" s="9"/>
    </row>
    <row r="133">
      <c r="A133" s="6"/>
      <c r="B133" s="7"/>
      <c r="C133" s="6"/>
      <c r="D133" s="6"/>
      <c r="E133" s="6"/>
      <c r="F133" s="6"/>
      <c r="G133" s="6"/>
      <c r="H133" s="6"/>
      <c r="I133" s="8"/>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9"/>
      <c r="AT133" s="9"/>
      <c r="AU133" s="9"/>
      <c r="AV133" s="9"/>
    </row>
    <row r="134">
      <c r="A134" s="6"/>
      <c r="B134" s="7"/>
      <c r="C134" s="6"/>
      <c r="D134" s="6"/>
      <c r="E134" s="6"/>
      <c r="F134" s="6"/>
      <c r="G134" s="6"/>
      <c r="H134" s="6"/>
      <c r="I134" s="8"/>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9"/>
      <c r="AT134" s="9"/>
      <c r="AU134" s="9"/>
      <c r="AV134" s="9"/>
    </row>
    <row r="135">
      <c r="A135" s="6"/>
      <c r="B135" s="7"/>
      <c r="C135" s="6"/>
      <c r="D135" s="6"/>
      <c r="E135" s="6"/>
      <c r="F135" s="6"/>
      <c r="G135" s="6"/>
      <c r="H135" s="6"/>
      <c r="I135" s="8"/>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9"/>
      <c r="AT135" s="9"/>
      <c r="AU135" s="9"/>
      <c r="AV135" s="9"/>
    </row>
    <row r="136">
      <c r="A136" s="6"/>
      <c r="B136" s="7"/>
      <c r="C136" s="6"/>
      <c r="D136" s="6"/>
      <c r="E136" s="6"/>
      <c r="F136" s="6"/>
      <c r="G136" s="6"/>
      <c r="H136" s="6"/>
      <c r="I136" s="8"/>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9"/>
      <c r="AT136" s="9"/>
      <c r="AU136" s="9"/>
      <c r="AV136" s="9"/>
    </row>
    <row r="137">
      <c r="A137" s="6"/>
      <c r="B137" s="7"/>
      <c r="C137" s="6"/>
      <c r="D137" s="6"/>
      <c r="E137" s="6"/>
      <c r="F137" s="6"/>
      <c r="G137" s="6"/>
      <c r="H137" s="6"/>
      <c r="I137" s="8"/>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9"/>
      <c r="AT137" s="9"/>
      <c r="AU137" s="9"/>
      <c r="AV137" s="9"/>
    </row>
    <row r="138">
      <c r="A138" s="6"/>
      <c r="B138" s="7"/>
      <c r="C138" s="6"/>
      <c r="D138" s="6"/>
      <c r="E138" s="6"/>
      <c r="F138" s="6"/>
      <c r="G138" s="6"/>
      <c r="H138" s="6"/>
      <c r="I138" s="8"/>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9"/>
      <c r="AT138" s="9"/>
      <c r="AU138" s="9"/>
      <c r="AV138" s="9"/>
    </row>
    <row r="139">
      <c r="A139" s="6"/>
      <c r="B139" s="7"/>
      <c r="C139" s="6"/>
      <c r="D139" s="6"/>
      <c r="E139" s="6"/>
      <c r="F139" s="6"/>
      <c r="G139" s="6"/>
      <c r="H139" s="6"/>
      <c r="I139" s="8"/>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9"/>
      <c r="AT139" s="9"/>
      <c r="AU139" s="9"/>
      <c r="AV139" s="9"/>
    </row>
    <row r="140">
      <c r="A140" s="6"/>
      <c r="B140" s="7"/>
      <c r="C140" s="6"/>
      <c r="D140" s="6"/>
      <c r="E140" s="6"/>
      <c r="F140" s="6"/>
      <c r="G140" s="6"/>
      <c r="H140" s="6"/>
      <c r="I140" s="8"/>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9"/>
      <c r="AT140" s="9"/>
      <c r="AU140" s="9"/>
      <c r="AV140" s="9"/>
    </row>
    <row r="141">
      <c r="A141" s="6"/>
      <c r="B141" s="7"/>
      <c r="C141" s="6"/>
      <c r="D141" s="6"/>
      <c r="E141" s="6"/>
      <c r="F141" s="6"/>
      <c r="G141" s="6"/>
      <c r="H141" s="6"/>
      <c r="I141" s="8"/>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9"/>
      <c r="AT141" s="9"/>
      <c r="AU141" s="9"/>
      <c r="AV141" s="9"/>
    </row>
    <row r="142">
      <c r="A142" s="6"/>
      <c r="B142" s="7"/>
      <c r="C142" s="6"/>
      <c r="D142" s="6"/>
      <c r="E142" s="6"/>
      <c r="F142" s="6"/>
      <c r="G142" s="6"/>
      <c r="H142" s="6"/>
      <c r="I142" s="8"/>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9"/>
      <c r="AT142" s="9"/>
      <c r="AU142" s="9"/>
      <c r="AV142" s="9"/>
    </row>
    <row r="143">
      <c r="A143" s="6"/>
      <c r="B143" s="7"/>
      <c r="C143" s="6"/>
      <c r="D143" s="6"/>
      <c r="E143" s="6"/>
      <c r="F143" s="6"/>
      <c r="G143" s="6"/>
      <c r="H143" s="6"/>
      <c r="I143" s="8"/>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9"/>
      <c r="AT143" s="9"/>
      <c r="AU143" s="9"/>
      <c r="AV143" s="9"/>
    </row>
    <row r="144">
      <c r="A144" s="6"/>
      <c r="B144" s="7"/>
      <c r="C144" s="6"/>
      <c r="D144" s="6"/>
      <c r="E144" s="6"/>
      <c r="F144" s="6"/>
      <c r="G144" s="6"/>
      <c r="H144" s="6"/>
      <c r="I144" s="8"/>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9"/>
      <c r="AT144" s="9"/>
      <c r="AU144" s="9"/>
      <c r="AV144" s="9"/>
    </row>
    <row r="145">
      <c r="A145" s="6"/>
      <c r="B145" s="7"/>
      <c r="C145" s="6"/>
      <c r="D145" s="6"/>
      <c r="E145" s="6"/>
      <c r="F145" s="6"/>
      <c r="G145" s="6"/>
      <c r="H145" s="6"/>
      <c r="I145" s="8"/>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9"/>
      <c r="AT145" s="9"/>
      <c r="AU145" s="9"/>
      <c r="AV145" s="9"/>
    </row>
    <row r="146">
      <c r="A146" s="6"/>
      <c r="B146" s="7"/>
      <c r="C146" s="6"/>
      <c r="D146" s="6"/>
      <c r="E146" s="6"/>
      <c r="F146" s="6"/>
      <c r="G146" s="6"/>
      <c r="H146" s="6"/>
      <c r="I146" s="8"/>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9"/>
      <c r="AT146" s="9"/>
      <c r="AU146" s="9"/>
      <c r="AV146" s="9"/>
    </row>
    <row r="147">
      <c r="A147" s="6"/>
      <c r="B147" s="7"/>
      <c r="C147" s="6"/>
      <c r="D147" s="6"/>
      <c r="E147" s="6"/>
      <c r="F147" s="6"/>
      <c r="G147" s="6"/>
      <c r="H147" s="6"/>
      <c r="I147" s="8"/>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9"/>
      <c r="AT147" s="9"/>
      <c r="AU147" s="9"/>
      <c r="AV147" s="9"/>
    </row>
    <row r="148">
      <c r="A148" s="6"/>
      <c r="B148" s="7"/>
      <c r="C148" s="6"/>
      <c r="D148" s="6"/>
      <c r="E148" s="6"/>
      <c r="F148" s="6"/>
      <c r="G148" s="6"/>
      <c r="H148" s="6"/>
      <c r="I148" s="8"/>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9"/>
      <c r="AT148" s="9"/>
      <c r="AU148" s="9"/>
      <c r="AV148" s="9"/>
    </row>
    <row r="149">
      <c r="A149" s="6"/>
      <c r="B149" s="7"/>
      <c r="C149" s="6"/>
      <c r="D149" s="6"/>
      <c r="E149" s="6"/>
      <c r="F149" s="6"/>
      <c r="G149" s="6"/>
      <c r="H149" s="6"/>
      <c r="I149" s="8"/>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9"/>
      <c r="AT149" s="9"/>
      <c r="AU149" s="9"/>
      <c r="AV149" s="9"/>
    </row>
    <row r="150">
      <c r="A150" s="6"/>
      <c r="B150" s="7"/>
      <c r="C150" s="6"/>
      <c r="D150" s="6"/>
      <c r="E150" s="6"/>
      <c r="F150" s="6"/>
      <c r="G150" s="6"/>
      <c r="H150" s="6"/>
      <c r="I150" s="8"/>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9"/>
      <c r="AT150" s="9"/>
      <c r="AU150" s="9"/>
      <c r="AV150" s="9"/>
    </row>
    <row r="151">
      <c r="A151" s="6"/>
      <c r="B151" s="7"/>
      <c r="C151" s="6"/>
      <c r="D151" s="6"/>
      <c r="E151" s="6"/>
      <c r="F151" s="6"/>
      <c r="G151" s="6"/>
      <c r="H151" s="6"/>
      <c r="I151" s="8"/>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9"/>
      <c r="AT151" s="9"/>
      <c r="AU151" s="9"/>
      <c r="AV151" s="9"/>
    </row>
    <row r="152">
      <c r="A152" s="6"/>
      <c r="B152" s="7"/>
      <c r="C152" s="6"/>
      <c r="D152" s="6"/>
      <c r="E152" s="6"/>
      <c r="F152" s="6"/>
      <c r="G152" s="6"/>
      <c r="H152" s="6"/>
      <c r="I152" s="8"/>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9"/>
      <c r="AT152" s="9"/>
      <c r="AU152" s="9"/>
      <c r="AV152" s="9"/>
    </row>
    <row r="153">
      <c r="A153" s="6"/>
      <c r="B153" s="7"/>
      <c r="C153" s="6"/>
      <c r="D153" s="6"/>
      <c r="E153" s="6"/>
      <c r="F153" s="6"/>
      <c r="G153" s="6"/>
      <c r="H153" s="6"/>
      <c r="I153" s="8"/>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9"/>
      <c r="AT153" s="9"/>
      <c r="AU153" s="9"/>
      <c r="AV153" s="9"/>
    </row>
    <row r="154">
      <c r="A154" s="6"/>
      <c r="B154" s="7"/>
      <c r="C154" s="6"/>
      <c r="D154" s="6"/>
      <c r="E154" s="6"/>
      <c r="F154" s="6"/>
      <c r="G154" s="6"/>
      <c r="H154" s="6"/>
      <c r="I154" s="8"/>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9"/>
      <c r="AT154" s="9"/>
      <c r="AU154" s="9"/>
      <c r="AV154" s="9"/>
    </row>
    <row r="155">
      <c r="A155" s="6"/>
      <c r="B155" s="7"/>
      <c r="C155" s="6"/>
      <c r="D155" s="6"/>
      <c r="E155" s="6"/>
      <c r="F155" s="6"/>
      <c r="G155" s="6"/>
      <c r="H155" s="6"/>
      <c r="I155" s="8"/>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9"/>
      <c r="AT155" s="9"/>
      <c r="AU155" s="9"/>
      <c r="AV155" s="9"/>
    </row>
    <row r="156">
      <c r="A156" s="6"/>
      <c r="B156" s="7"/>
      <c r="C156" s="6"/>
      <c r="D156" s="6"/>
      <c r="E156" s="6"/>
      <c r="F156" s="6"/>
      <c r="G156" s="6"/>
      <c r="H156" s="6"/>
      <c r="I156" s="8"/>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9"/>
      <c r="AT156" s="9"/>
      <c r="AU156" s="9"/>
      <c r="AV156" s="9"/>
    </row>
    <row r="157">
      <c r="A157" s="6"/>
      <c r="B157" s="7"/>
      <c r="C157" s="6"/>
      <c r="D157" s="6"/>
      <c r="E157" s="6"/>
      <c r="F157" s="6"/>
      <c r="G157" s="6"/>
      <c r="H157" s="6"/>
      <c r="I157" s="8"/>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9"/>
      <c r="AT157" s="9"/>
      <c r="AU157" s="9"/>
      <c r="AV157" s="9"/>
    </row>
    <row r="158">
      <c r="A158" s="6"/>
      <c r="B158" s="7"/>
      <c r="C158" s="6"/>
      <c r="D158" s="6"/>
      <c r="E158" s="6"/>
      <c r="F158" s="6"/>
      <c r="G158" s="6"/>
      <c r="H158" s="6"/>
      <c r="I158" s="8"/>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9"/>
      <c r="AT158" s="9"/>
      <c r="AU158" s="9"/>
      <c r="AV158" s="9"/>
    </row>
    <row r="159">
      <c r="A159" s="6"/>
      <c r="B159" s="7"/>
      <c r="C159" s="6"/>
      <c r="D159" s="6"/>
      <c r="E159" s="6"/>
      <c r="F159" s="6"/>
      <c r="G159" s="6"/>
      <c r="H159" s="6"/>
      <c r="I159" s="8"/>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9"/>
      <c r="AT159" s="9"/>
      <c r="AU159" s="9"/>
      <c r="AV159" s="9"/>
    </row>
    <row r="160">
      <c r="A160" s="6"/>
      <c r="B160" s="7"/>
      <c r="C160" s="6"/>
      <c r="D160" s="6"/>
      <c r="E160" s="6"/>
      <c r="F160" s="6"/>
      <c r="G160" s="6"/>
      <c r="H160" s="6"/>
      <c r="I160" s="8"/>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9"/>
      <c r="AT160" s="9"/>
      <c r="AU160" s="9"/>
      <c r="AV160" s="9"/>
    </row>
    <row r="161">
      <c r="A161" s="6"/>
      <c r="B161" s="7"/>
      <c r="C161" s="6"/>
      <c r="D161" s="6"/>
      <c r="E161" s="6"/>
      <c r="F161" s="6"/>
      <c r="G161" s="6"/>
      <c r="H161" s="6"/>
      <c r="I161" s="8"/>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9"/>
      <c r="AT161" s="9"/>
      <c r="AU161" s="9"/>
      <c r="AV161" s="9"/>
    </row>
    <row r="162">
      <c r="A162" s="6"/>
      <c r="B162" s="7"/>
      <c r="C162" s="6"/>
      <c r="D162" s="6"/>
      <c r="E162" s="6"/>
      <c r="F162" s="6"/>
      <c r="G162" s="6"/>
      <c r="H162" s="6"/>
      <c r="I162" s="8"/>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9"/>
      <c r="AT162" s="9"/>
      <c r="AU162" s="9"/>
      <c r="AV162" s="9"/>
    </row>
    <row r="163">
      <c r="A163" s="6"/>
      <c r="B163" s="7"/>
      <c r="C163" s="6"/>
      <c r="D163" s="6"/>
      <c r="E163" s="6"/>
      <c r="F163" s="6"/>
      <c r="G163" s="6"/>
      <c r="H163" s="6"/>
      <c r="I163" s="8"/>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9"/>
      <c r="AT163" s="9"/>
      <c r="AU163" s="9"/>
      <c r="AV163" s="9"/>
    </row>
    <row r="164">
      <c r="A164" s="6"/>
      <c r="B164" s="7"/>
      <c r="C164" s="6"/>
      <c r="D164" s="6"/>
      <c r="E164" s="6"/>
      <c r="F164" s="6"/>
      <c r="G164" s="6"/>
      <c r="H164" s="6"/>
      <c r="I164" s="8"/>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9"/>
      <c r="AT164" s="9"/>
      <c r="AU164" s="9"/>
      <c r="AV164" s="9"/>
    </row>
    <row r="165">
      <c r="A165" s="6"/>
      <c r="B165" s="7"/>
      <c r="C165" s="6"/>
      <c r="D165" s="6"/>
      <c r="E165" s="6"/>
      <c r="F165" s="6"/>
      <c r="G165" s="6"/>
      <c r="H165" s="6"/>
      <c r="I165" s="8"/>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9"/>
      <c r="AT165" s="9"/>
      <c r="AU165" s="9"/>
      <c r="AV165" s="9"/>
    </row>
    <row r="166">
      <c r="A166" s="6"/>
      <c r="B166" s="7"/>
      <c r="C166" s="6"/>
      <c r="D166" s="6"/>
      <c r="E166" s="6"/>
      <c r="F166" s="6"/>
      <c r="G166" s="6"/>
      <c r="H166" s="6"/>
      <c r="I166" s="8"/>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9"/>
      <c r="AT166" s="9"/>
      <c r="AU166" s="9"/>
      <c r="AV166" s="9"/>
    </row>
    <row r="167">
      <c r="A167" s="6"/>
      <c r="B167" s="7"/>
      <c r="C167" s="6"/>
      <c r="D167" s="6"/>
      <c r="E167" s="6"/>
      <c r="F167" s="6"/>
      <c r="G167" s="6"/>
      <c r="H167" s="6"/>
      <c r="I167" s="8"/>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9"/>
      <c r="AT167" s="9"/>
      <c r="AU167" s="9"/>
      <c r="AV167" s="9"/>
    </row>
    <row r="168">
      <c r="A168" s="6"/>
      <c r="B168" s="7"/>
      <c r="C168" s="6"/>
      <c r="D168" s="6"/>
      <c r="E168" s="6"/>
      <c r="F168" s="6"/>
      <c r="G168" s="6"/>
      <c r="H168" s="6"/>
      <c r="I168" s="8"/>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9"/>
      <c r="AT168" s="9"/>
      <c r="AU168" s="9"/>
      <c r="AV168" s="9"/>
    </row>
    <row r="169">
      <c r="A169" s="6"/>
      <c r="B169" s="7"/>
      <c r="C169" s="6"/>
      <c r="D169" s="6"/>
      <c r="E169" s="6"/>
      <c r="F169" s="6"/>
      <c r="G169" s="6"/>
      <c r="H169" s="6"/>
      <c r="I169" s="8"/>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9"/>
      <c r="AT169" s="9"/>
      <c r="AU169" s="9"/>
      <c r="AV169" s="9"/>
    </row>
    <row r="170">
      <c r="A170" s="6"/>
      <c r="B170" s="7"/>
      <c r="C170" s="6"/>
      <c r="D170" s="6"/>
      <c r="E170" s="6"/>
      <c r="F170" s="6"/>
      <c r="G170" s="6"/>
      <c r="H170" s="6"/>
      <c r="I170" s="8"/>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9"/>
      <c r="AT170" s="9"/>
      <c r="AU170" s="9"/>
      <c r="AV170" s="9"/>
    </row>
    <row r="171">
      <c r="A171" s="6"/>
      <c r="B171" s="7"/>
      <c r="C171" s="6"/>
      <c r="D171" s="6"/>
      <c r="E171" s="6"/>
      <c r="F171" s="6"/>
      <c r="G171" s="6"/>
      <c r="H171" s="6"/>
      <c r="I171" s="8"/>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9"/>
      <c r="AT171" s="9"/>
      <c r="AU171" s="9"/>
      <c r="AV171" s="9"/>
    </row>
    <row r="172">
      <c r="A172" s="6"/>
      <c r="B172" s="7"/>
      <c r="C172" s="6"/>
      <c r="D172" s="6"/>
      <c r="E172" s="6"/>
      <c r="F172" s="6"/>
      <c r="G172" s="6"/>
      <c r="H172" s="6"/>
      <c r="I172" s="8"/>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9"/>
      <c r="AT172" s="9"/>
      <c r="AU172" s="9"/>
      <c r="AV172" s="9"/>
    </row>
    <row r="173">
      <c r="A173" s="6"/>
      <c r="B173" s="7"/>
      <c r="C173" s="6"/>
      <c r="D173" s="6"/>
      <c r="E173" s="6"/>
      <c r="F173" s="6"/>
      <c r="G173" s="6"/>
      <c r="H173" s="6"/>
      <c r="I173" s="8"/>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9"/>
      <c r="AT173" s="9"/>
      <c r="AU173" s="9"/>
      <c r="AV173" s="9"/>
    </row>
    <row r="174">
      <c r="A174" s="6"/>
      <c r="B174" s="7"/>
      <c r="C174" s="6"/>
      <c r="D174" s="6"/>
      <c r="E174" s="6"/>
      <c r="F174" s="6"/>
      <c r="G174" s="6"/>
      <c r="H174" s="6"/>
      <c r="I174" s="8"/>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9"/>
      <c r="AT174" s="9"/>
      <c r="AU174" s="9"/>
      <c r="AV174" s="9"/>
    </row>
    <row r="175">
      <c r="A175" s="6"/>
      <c r="B175" s="7"/>
      <c r="C175" s="6"/>
      <c r="D175" s="6"/>
      <c r="E175" s="6"/>
      <c r="F175" s="6"/>
      <c r="G175" s="6"/>
      <c r="H175" s="6"/>
      <c r="I175" s="8"/>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9"/>
      <c r="AT175" s="9"/>
      <c r="AU175" s="9"/>
      <c r="AV175" s="9"/>
    </row>
    <row r="176">
      <c r="A176" s="6"/>
      <c r="B176" s="7"/>
      <c r="C176" s="6"/>
      <c r="D176" s="6"/>
      <c r="E176" s="6"/>
      <c r="F176" s="6"/>
      <c r="G176" s="6"/>
      <c r="H176" s="6"/>
      <c r="I176" s="8"/>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9"/>
      <c r="AT176" s="9"/>
      <c r="AU176" s="9"/>
      <c r="AV176" s="9"/>
    </row>
    <row r="177">
      <c r="A177" s="6"/>
      <c r="B177" s="7"/>
      <c r="C177" s="6"/>
      <c r="D177" s="6"/>
      <c r="E177" s="6"/>
      <c r="F177" s="6"/>
      <c r="G177" s="6"/>
      <c r="H177" s="6"/>
      <c r="I177" s="8"/>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9"/>
      <c r="AT177" s="9"/>
      <c r="AU177" s="9"/>
      <c r="AV177" s="9"/>
    </row>
    <row r="178">
      <c r="A178" s="6"/>
      <c r="B178" s="7"/>
      <c r="C178" s="6"/>
      <c r="D178" s="6"/>
      <c r="E178" s="6"/>
      <c r="F178" s="6"/>
      <c r="G178" s="6"/>
      <c r="H178" s="6"/>
      <c r="I178" s="8"/>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9"/>
      <c r="AT178" s="9"/>
      <c r="AU178" s="9"/>
      <c r="AV178" s="9"/>
    </row>
    <row r="179">
      <c r="A179" s="6"/>
      <c r="B179" s="7"/>
      <c r="C179" s="6"/>
      <c r="D179" s="6"/>
      <c r="E179" s="6"/>
      <c r="F179" s="6"/>
      <c r="G179" s="6"/>
      <c r="H179" s="6"/>
      <c r="I179" s="8"/>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9"/>
      <c r="AT179" s="9"/>
      <c r="AU179" s="9"/>
      <c r="AV179" s="9"/>
    </row>
    <row r="180">
      <c r="A180" s="6"/>
      <c r="B180" s="7"/>
      <c r="C180" s="6"/>
      <c r="D180" s="6"/>
      <c r="E180" s="6"/>
      <c r="F180" s="6"/>
      <c r="G180" s="6"/>
      <c r="H180" s="6"/>
      <c r="I180" s="8"/>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9"/>
      <c r="AT180" s="9"/>
      <c r="AU180" s="9"/>
      <c r="AV180" s="9"/>
    </row>
    <row r="181">
      <c r="A181" s="6"/>
      <c r="B181" s="7"/>
      <c r="C181" s="6"/>
      <c r="D181" s="6"/>
      <c r="E181" s="6"/>
      <c r="F181" s="6"/>
      <c r="G181" s="6"/>
      <c r="H181" s="6"/>
      <c r="I181" s="8"/>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9"/>
      <c r="AT181" s="9"/>
      <c r="AU181" s="9"/>
      <c r="AV181" s="9"/>
    </row>
    <row r="182">
      <c r="A182" s="6"/>
      <c r="B182" s="7"/>
      <c r="C182" s="6"/>
      <c r="D182" s="6"/>
      <c r="E182" s="6"/>
      <c r="F182" s="6"/>
      <c r="G182" s="6"/>
      <c r="H182" s="6"/>
      <c r="I182" s="8"/>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9"/>
      <c r="AT182" s="9"/>
      <c r="AU182" s="9"/>
      <c r="AV182" s="9"/>
    </row>
    <row r="183">
      <c r="A183" s="6"/>
      <c r="B183" s="7"/>
      <c r="C183" s="6"/>
      <c r="D183" s="6"/>
      <c r="E183" s="6"/>
      <c r="F183" s="6"/>
      <c r="G183" s="6"/>
      <c r="H183" s="6"/>
      <c r="I183" s="8"/>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9"/>
      <c r="AT183" s="9"/>
      <c r="AU183" s="9"/>
      <c r="AV183" s="9"/>
    </row>
    <row r="184">
      <c r="A184" s="6"/>
      <c r="B184" s="7"/>
      <c r="C184" s="6"/>
      <c r="D184" s="6"/>
      <c r="E184" s="6"/>
      <c r="F184" s="6"/>
      <c r="G184" s="6"/>
      <c r="H184" s="6"/>
      <c r="I184" s="8"/>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9"/>
      <c r="AT184" s="9"/>
      <c r="AU184" s="9"/>
      <c r="AV184" s="9"/>
    </row>
    <row r="185">
      <c r="A185" s="6"/>
      <c r="B185" s="7"/>
      <c r="C185" s="6"/>
      <c r="D185" s="6"/>
      <c r="E185" s="6"/>
      <c r="F185" s="6"/>
      <c r="G185" s="6"/>
      <c r="H185" s="6"/>
      <c r="I185" s="8"/>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9"/>
      <c r="AT185" s="9"/>
      <c r="AU185" s="9"/>
      <c r="AV185" s="9"/>
    </row>
    <row r="186">
      <c r="A186" s="6"/>
      <c r="B186" s="7"/>
      <c r="C186" s="6"/>
      <c r="D186" s="6"/>
      <c r="E186" s="6"/>
      <c r="F186" s="6"/>
      <c r="G186" s="6"/>
      <c r="H186" s="6"/>
      <c r="I186" s="8"/>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9"/>
      <c r="AT186" s="9"/>
      <c r="AU186" s="9"/>
      <c r="AV186" s="9"/>
    </row>
    <row r="187">
      <c r="A187" s="6"/>
      <c r="B187" s="7"/>
      <c r="C187" s="6"/>
      <c r="D187" s="6"/>
      <c r="E187" s="6"/>
      <c r="F187" s="6"/>
      <c r="G187" s="6"/>
      <c r="H187" s="6"/>
      <c r="I187" s="8"/>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9"/>
      <c r="AT187" s="9"/>
      <c r="AU187" s="9"/>
      <c r="AV187" s="9"/>
    </row>
    <row r="188">
      <c r="A188" s="6"/>
      <c r="B188" s="7"/>
      <c r="C188" s="6"/>
      <c r="D188" s="6"/>
      <c r="E188" s="6"/>
      <c r="F188" s="6"/>
      <c r="G188" s="6"/>
      <c r="H188" s="6"/>
      <c r="I188" s="8"/>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9"/>
      <c r="AT188" s="9"/>
      <c r="AU188" s="9"/>
      <c r="AV188" s="9"/>
    </row>
    <row r="189">
      <c r="A189" s="6"/>
      <c r="B189" s="7"/>
      <c r="C189" s="6"/>
      <c r="D189" s="6"/>
      <c r="E189" s="6"/>
      <c r="F189" s="6"/>
      <c r="G189" s="6"/>
      <c r="H189" s="6"/>
      <c r="I189" s="8"/>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9"/>
      <c r="AT189" s="9"/>
      <c r="AU189" s="9"/>
      <c r="AV189" s="9"/>
    </row>
    <row r="190">
      <c r="A190" s="6"/>
      <c r="B190" s="7"/>
      <c r="C190" s="6"/>
      <c r="D190" s="6"/>
      <c r="E190" s="6"/>
      <c r="F190" s="6"/>
      <c r="G190" s="6"/>
      <c r="H190" s="6"/>
      <c r="I190" s="8"/>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9"/>
      <c r="AT190" s="9"/>
      <c r="AU190" s="9"/>
      <c r="AV190" s="9"/>
    </row>
    <row r="191">
      <c r="A191" s="6"/>
      <c r="B191" s="7"/>
      <c r="C191" s="6"/>
      <c r="D191" s="6"/>
      <c r="E191" s="6"/>
      <c r="F191" s="6"/>
      <c r="G191" s="6"/>
      <c r="H191" s="6"/>
      <c r="I191" s="8"/>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9"/>
      <c r="AT191" s="9"/>
      <c r="AU191" s="9"/>
      <c r="AV191" s="9"/>
    </row>
    <row r="192">
      <c r="A192" s="6"/>
      <c r="B192" s="7"/>
      <c r="C192" s="6"/>
      <c r="D192" s="6"/>
      <c r="E192" s="6"/>
      <c r="F192" s="6"/>
      <c r="G192" s="6"/>
      <c r="H192" s="6"/>
      <c r="I192" s="8"/>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9"/>
      <c r="AT192" s="9"/>
      <c r="AU192" s="9"/>
      <c r="AV192" s="9"/>
    </row>
    <row r="193">
      <c r="A193" s="6"/>
      <c r="B193" s="7"/>
      <c r="C193" s="6"/>
      <c r="D193" s="6"/>
      <c r="E193" s="6"/>
      <c r="F193" s="6"/>
      <c r="G193" s="6"/>
      <c r="H193" s="6"/>
      <c r="I193" s="8"/>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9"/>
      <c r="AT193" s="9"/>
      <c r="AU193" s="9"/>
      <c r="AV193" s="9"/>
    </row>
    <row r="194">
      <c r="A194" s="6"/>
      <c r="B194" s="7"/>
      <c r="C194" s="6"/>
      <c r="D194" s="6"/>
      <c r="E194" s="6"/>
      <c r="F194" s="6"/>
      <c r="G194" s="6"/>
      <c r="H194" s="6"/>
      <c r="I194" s="8"/>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9"/>
      <c r="AT194" s="9"/>
      <c r="AU194" s="9"/>
      <c r="AV194" s="9"/>
    </row>
    <row r="195">
      <c r="A195" s="6"/>
      <c r="B195" s="7"/>
      <c r="C195" s="6"/>
      <c r="D195" s="6"/>
      <c r="E195" s="6"/>
      <c r="F195" s="6"/>
      <c r="G195" s="6"/>
      <c r="H195" s="6"/>
      <c r="I195" s="8"/>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9"/>
      <c r="AT195" s="9"/>
      <c r="AU195" s="9"/>
      <c r="AV195" s="9"/>
    </row>
    <row r="196">
      <c r="A196" s="6"/>
      <c r="B196" s="7"/>
      <c r="C196" s="6"/>
      <c r="D196" s="6"/>
      <c r="E196" s="6"/>
      <c r="F196" s="6"/>
      <c r="G196" s="6"/>
      <c r="H196" s="6"/>
      <c r="I196" s="8"/>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9"/>
      <c r="AM196" s="9"/>
      <c r="AN196" s="6"/>
      <c r="AO196" s="6"/>
      <c r="AP196" s="6"/>
      <c r="AQ196" s="6"/>
      <c r="AR196" s="6"/>
      <c r="AS196" s="9"/>
      <c r="AT196" s="6"/>
      <c r="AU196" s="9"/>
      <c r="AV196" s="9"/>
    </row>
    <row r="197">
      <c r="A197" s="6"/>
      <c r="B197" s="7"/>
      <c r="C197" s="6"/>
      <c r="D197" s="6"/>
      <c r="E197" s="6"/>
      <c r="F197" s="6"/>
      <c r="G197" s="6"/>
      <c r="H197" s="6"/>
      <c r="I197" s="8"/>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9"/>
      <c r="AM197" s="9"/>
      <c r="AN197" s="6"/>
      <c r="AO197" s="6"/>
      <c r="AP197" s="6"/>
      <c r="AQ197" s="6"/>
      <c r="AR197" s="6"/>
      <c r="AS197" s="9"/>
      <c r="AT197" s="9"/>
      <c r="AU197" s="9"/>
      <c r="AV197" s="9"/>
    </row>
    <row r="198">
      <c r="A198" s="6"/>
      <c r="B198" s="7"/>
      <c r="C198" s="6"/>
      <c r="D198" s="6"/>
      <c r="E198" s="6"/>
      <c r="F198" s="6"/>
      <c r="G198" s="6"/>
      <c r="H198" s="6"/>
      <c r="I198" s="8"/>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9"/>
      <c r="AM198" s="9"/>
      <c r="AN198" s="6"/>
      <c r="AO198" s="6"/>
      <c r="AP198" s="6"/>
      <c r="AQ198" s="6"/>
      <c r="AR198" s="6"/>
      <c r="AS198" s="9"/>
      <c r="AT198" s="9"/>
      <c r="AU198" s="9"/>
      <c r="AV198" s="9"/>
    </row>
    <row r="199">
      <c r="A199" s="6"/>
      <c r="B199" s="7"/>
      <c r="C199" s="6"/>
      <c r="D199" s="6"/>
      <c r="E199" s="6"/>
      <c r="F199" s="6"/>
      <c r="G199" s="6"/>
      <c r="H199" s="6"/>
      <c r="I199" s="8"/>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9"/>
      <c r="AM199" s="9"/>
      <c r="AN199" s="6"/>
      <c r="AO199" s="6"/>
      <c r="AP199" s="6"/>
      <c r="AQ199" s="6"/>
      <c r="AR199" s="6"/>
      <c r="AS199" s="9"/>
      <c r="AT199" s="9"/>
      <c r="AU199" s="9"/>
      <c r="AV199" s="9"/>
    </row>
    <row r="200">
      <c r="A200" s="6"/>
      <c r="B200" s="7"/>
      <c r="C200" s="6"/>
      <c r="D200" s="6"/>
      <c r="E200" s="6"/>
      <c r="F200" s="6"/>
      <c r="G200" s="6"/>
      <c r="H200" s="6"/>
      <c r="I200" s="8"/>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9"/>
      <c r="AT200" s="9"/>
      <c r="AU200" s="9"/>
      <c r="AV200" s="9"/>
    </row>
    <row r="201">
      <c r="A201" s="6"/>
      <c r="B201" s="7"/>
      <c r="C201" s="6"/>
      <c r="D201" s="6"/>
      <c r="E201" s="6"/>
      <c r="F201" s="6"/>
      <c r="G201" s="6"/>
      <c r="H201" s="6"/>
      <c r="I201" s="8"/>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9"/>
      <c r="AT201" s="9"/>
      <c r="AU201" s="9"/>
      <c r="AV201" s="9"/>
    </row>
    <row r="202">
      <c r="A202" s="6"/>
      <c r="B202" s="7"/>
      <c r="C202" s="6"/>
      <c r="D202" s="6"/>
      <c r="E202" s="6"/>
      <c r="F202" s="6"/>
      <c r="G202" s="6"/>
      <c r="H202" s="6"/>
      <c r="I202" s="8"/>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9"/>
      <c r="AT202" s="9"/>
      <c r="AU202" s="9"/>
      <c r="AV202" s="9"/>
    </row>
    <row r="203">
      <c r="A203" s="6"/>
      <c r="B203" s="7"/>
      <c r="C203" s="6"/>
      <c r="D203" s="6"/>
      <c r="E203" s="6"/>
      <c r="F203" s="6"/>
      <c r="G203" s="6"/>
      <c r="H203" s="6"/>
      <c r="I203" s="8"/>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9"/>
      <c r="AT203" s="9"/>
      <c r="AU203" s="9"/>
      <c r="AV203" s="9"/>
    </row>
    <row r="204">
      <c r="A204" s="6"/>
      <c r="B204" s="7"/>
      <c r="C204" s="6"/>
      <c r="D204" s="6"/>
      <c r="E204" s="6"/>
      <c r="F204" s="6"/>
      <c r="G204" s="6"/>
      <c r="H204" s="6"/>
      <c r="I204" s="8"/>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9"/>
      <c r="AM204" s="9"/>
      <c r="AN204" s="6"/>
      <c r="AO204" s="6"/>
      <c r="AP204" s="6"/>
      <c r="AQ204" s="6"/>
      <c r="AR204" s="6"/>
      <c r="AS204" s="9"/>
      <c r="AT204" s="9"/>
      <c r="AU204" s="9"/>
      <c r="AV204" s="9"/>
    </row>
    <row r="205">
      <c r="A205" s="6"/>
      <c r="B205" s="7"/>
      <c r="C205" s="6"/>
      <c r="D205" s="6"/>
      <c r="E205" s="6"/>
      <c r="F205" s="6"/>
      <c r="G205" s="6"/>
      <c r="H205" s="6"/>
      <c r="I205" s="8"/>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9"/>
      <c r="AM205" s="9"/>
      <c r="AN205" s="6"/>
      <c r="AO205" s="6"/>
      <c r="AP205" s="6"/>
      <c r="AQ205" s="6"/>
      <c r="AR205" s="6"/>
      <c r="AS205" s="9"/>
      <c r="AT205" s="9"/>
      <c r="AU205" s="9"/>
      <c r="AV205" s="9"/>
    </row>
    <row r="206">
      <c r="A206" s="6"/>
      <c r="B206" s="7"/>
      <c r="C206" s="6"/>
      <c r="D206" s="6"/>
      <c r="E206" s="6"/>
      <c r="F206" s="6"/>
      <c r="G206" s="6"/>
      <c r="H206" s="6"/>
      <c r="I206" s="8"/>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9"/>
      <c r="AM206" s="9"/>
      <c r="AN206" s="6"/>
      <c r="AO206" s="6"/>
      <c r="AP206" s="6"/>
      <c r="AQ206" s="6"/>
      <c r="AR206" s="6"/>
      <c r="AS206" s="9"/>
      <c r="AT206" s="9"/>
      <c r="AU206" s="9"/>
      <c r="AV206" s="9"/>
    </row>
    <row r="207">
      <c r="A207" s="6"/>
      <c r="B207" s="7"/>
      <c r="C207" s="6"/>
      <c r="D207" s="6"/>
      <c r="E207" s="6"/>
      <c r="F207" s="6"/>
      <c r="G207" s="6"/>
      <c r="H207" s="6"/>
      <c r="I207" s="8"/>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9"/>
      <c r="AM207" s="9"/>
      <c r="AN207" s="6"/>
      <c r="AO207" s="6"/>
      <c r="AP207" s="6"/>
      <c r="AQ207" s="6"/>
      <c r="AR207" s="6"/>
      <c r="AS207" s="9"/>
      <c r="AT207" s="9"/>
      <c r="AU207" s="9"/>
      <c r="AV207" s="9"/>
    </row>
    <row r="208">
      <c r="A208" s="6"/>
      <c r="B208" s="7"/>
      <c r="C208" s="6"/>
      <c r="D208" s="6"/>
      <c r="E208" s="6"/>
      <c r="F208" s="6"/>
      <c r="G208" s="6"/>
      <c r="H208" s="6"/>
      <c r="I208" s="8"/>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9"/>
      <c r="AT208" s="9"/>
      <c r="AU208" s="9"/>
      <c r="AV208" s="9"/>
    </row>
    <row r="209">
      <c r="A209" s="6"/>
      <c r="B209" s="7"/>
      <c r="C209" s="6"/>
      <c r="D209" s="6"/>
      <c r="E209" s="6"/>
      <c r="F209" s="6"/>
      <c r="G209" s="6"/>
      <c r="H209" s="6"/>
      <c r="I209" s="8"/>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9"/>
      <c r="AT209" s="9"/>
      <c r="AU209" s="9"/>
      <c r="AV209" s="9"/>
    </row>
    <row r="210">
      <c r="A210" s="6"/>
      <c r="B210" s="7"/>
      <c r="C210" s="6"/>
      <c r="D210" s="6"/>
      <c r="E210" s="6"/>
      <c r="F210" s="6"/>
      <c r="G210" s="6"/>
      <c r="H210" s="6"/>
      <c r="I210" s="8"/>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9"/>
      <c r="AT210" s="9"/>
      <c r="AU210" s="9"/>
      <c r="AV210" s="9"/>
    </row>
    <row r="211">
      <c r="A211" s="6"/>
      <c r="B211" s="7"/>
      <c r="C211" s="6"/>
      <c r="D211" s="6"/>
      <c r="E211" s="6"/>
      <c r="F211" s="6"/>
      <c r="G211" s="6"/>
      <c r="H211" s="6"/>
      <c r="I211" s="8"/>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9"/>
      <c r="AT211" s="9"/>
      <c r="AU211" s="9"/>
      <c r="AV211" s="9"/>
    </row>
    <row r="212">
      <c r="A212" s="6"/>
      <c r="B212" s="7"/>
      <c r="C212" s="6"/>
      <c r="D212" s="6"/>
      <c r="E212" s="6"/>
      <c r="F212" s="6"/>
      <c r="G212" s="6"/>
      <c r="H212" s="6"/>
      <c r="I212" s="8"/>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9"/>
      <c r="AL212" s="9"/>
      <c r="AM212" s="6"/>
      <c r="AN212" s="6"/>
      <c r="AO212" s="6"/>
      <c r="AP212" s="6"/>
      <c r="AQ212" s="6"/>
      <c r="AR212" s="6"/>
      <c r="AS212" s="9"/>
      <c r="AT212" s="9"/>
      <c r="AU212" s="9"/>
      <c r="AV212" s="9"/>
    </row>
    <row r="213">
      <c r="A213" s="6"/>
      <c r="B213" s="7"/>
      <c r="C213" s="6"/>
      <c r="D213" s="6"/>
      <c r="E213" s="6"/>
      <c r="F213" s="6"/>
      <c r="G213" s="6"/>
      <c r="H213" s="6"/>
      <c r="I213" s="8"/>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9"/>
      <c r="AL213" s="9"/>
      <c r="AM213" s="6"/>
      <c r="AN213" s="6"/>
      <c r="AO213" s="6"/>
      <c r="AP213" s="6"/>
      <c r="AQ213" s="6"/>
      <c r="AR213" s="6"/>
      <c r="AS213" s="9"/>
      <c r="AT213" s="9"/>
      <c r="AU213" s="9"/>
      <c r="AV213" s="9"/>
    </row>
    <row r="214">
      <c r="A214" s="6"/>
      <c r="B214" s="7"/>
      <c r="C214" s="6"/>
      <c r="D214" s="6"/>
      <c r="E214" s="6"/>
      <c r="F214" s="6"/>
      <c r="G214" s="6"/>
      <c r="H214" s="6"/>
      <c r="I214" s="8"/>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9"/>
      <c r="AL214" s="9"/>
      <c r="AM214" s="6"/>
      <c r="AN214" s="6"/>
      <c r="AO214" s="6"/>
      <c r="AP214" s="6"/>
      <c r="AQ214" s="6"/>
      <c r="AR214" s="6"/>
      <c r="AS214" s="9"/>
      <c r="AT214" s="9"/>
      <c r="AU214" s="9"/>
      <c r="AV214" s="9"/>
    </row>
    <row r="215">
      <c r="A215" s="6"/>
      <c r="B215" s="7"/>
      <c r="C215" s="6"/>
      <c r="D215" s="6"/>
      <c r="E215" s="6"/>
      <c r="F215" s="6"/>
      <c r="G215" s="6"/>
      <c r="H215" s="6"/>
      <c r="I215" s="8"/>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9"/>
      <c r="AL215" s="9"/>
      <c r="AM215" s="6"/>
      <c r="AN215" s="6"/>
      <c r="AO215" s="6"/>
      <c r="AP215" s="6"/>
      <c r="AQ215" s="6"/>
      <c r="AR215" s="6"/>
      <c r="AS215" s="9"/>
      <c r="AT215" s="9"/>
      <c r="AU215" s="9"/>
      <c r="AV215" s="9"/>
    </row>
    <row r="216">
      <c r="A216" s="6"/>
      <c r="B216" s="7"/>
      <c r="C216" s="6"/>
      <c r="D216" s="6"/>
      <c r="E216" s="6"/>
      <c r="F216" s="6"/>
      <c r="G216" s="6"/>
      <c r="H216" s="6"/>
      <c r="I216" s="8"/>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9"/>
      <c r="AT216" s="9"/>
      <c r="AU216" s="9"/>
      <c r="AV216" s="9"/>
    </row>
    <row r="217">
      <c r="A217" s="6"/>
      <c r="B217" s="7"/>
      <c r="C217" s="6"/>
      <c r="D217" s="6"/>
      <c r="E217" s="6"/>
      <c r="F217" s="6"/>
      <c r="G217" s="6"/>
      <c r="H217" s="6"/>
      <c r="I217" s="8"/>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9"/>
      <c r="AT217" s="9"/>
      <c r="AU217" s="9"/>
      <c r="AV217" s="9"/>
    </row>
    <row r="218">
      <c r="A218" s="6"/>
      <c r="B218" s="7"/>
      <c r="C218" s="6"/>
      <c r="D218" s="6"/>
      <c r="E218" s="6"/>
      <c r="F218" s="6"/>
      <c r="G218" s="6"/>
      <c r="H218" s="6"/>
      <c r="I218" s="8"/>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9"/>
      <c r="AT218" s="9"/>
      <c r="AU218" s="9"/>
      <c r="AV218" s="9"/>
    </row>
    <row r="219">
      <c r="A219" s="6"/>
      <c r="B219" s="7"/>
      <c r="C219" s="6"/>
      <c r="D219" s="6"/>
      <c r="E219" s="6"/>
      <c r="F219" s="6"/>
      <c r="G219" s="6"/>
      <c r="H219" s="6"/>
      <c r="I219" s="8"/>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9"/>
      <c r="AT219" s="9"/>
      <c r="AU219" s="9"/>
      <c r="AV219" s="9"/>
    </row>
    <row r="220">
      <c r="A220" s="6"/>
      <c r="B220" s="7"/>
      <c r="C220" s="6"/>
      <c r="D220" s="6"/>
      <c r="E220" s="6"/>
      <c r="F220" s="6"/>
      <c r="G220" s="6"/>
      <c r="H220" s="6"/>
      <c r="I220" s="8"/>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9"/>
      <c r="AL220" s="9"/>
      <c r="AM220" s="6"/>
      <c r="AN220" s="6"/>
      <c r="AO220" s="6"/>
      <c r="AP220" s="6"/>
      <c r="AQ220" s="6"/>
      <c r="AR220" s="6"/>
      <c r="AS220" s="9"/>
      <c r="AT220" s="9"/>
      <c r="AU220" s="9"/>
      <c r="AV220" s="9"/>
    </row>
    <row r="221">
      <c r="A221" s="6"/>
      <c r="B221" s="7"/>
      <c r="C221" s="6"/>
      <c r="D221" s="6"/>
      <c r="E221" s="6"/>
      <c r="F221" s="6"/>
      <c r="G221" s="6"/>
      <c r="H221" s="6"/>
      <c r="I221" s="8"/>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9"/>
      <c r="AL221" s="9"/>
      <c r="AM221" s="6"/>
      <c r="AN221" s="6"/>
      <c r="AO221" s="6"/>
      <c r="AP221" s="6"/>
      <c r="AQ221" s="6"/>
      <c r="AR221" s="6"/>
      <c r="AS221" s="9"/>
      <c r="AT221" s="9"/>
      <c r="AU221" s="9"/>
      <c r="AV221" s="9"/>
    </row>
    <row r="222">
      <c r="A222" s="6"/>
      <c r="B222" s="7"/>
      <c r="C222" s="6"/>
      <c r="D222" s="6"/>
      <c r="E222" s="6"/>
      <c r="F222" s="6"/>
      <c r="G222" s="6"/>
      <c r="H222" s="6"/>
      <c r="I222" s="8"/>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9"/>
      <c r="AL222" s="9"/>
      <c r="AM222" s="6"/>
      <c r="AN222" s="6"/>
      <c r="AO222" s="6"/>
      <c r="AP222" s="6"/>
      <c r="AQ222" s="6"/>
      <c r="AR222" s="6"/>
      <c r="AS222" s="9"/>
      <c r="AT222" s="9"/>
      <c r="AU222" s="9"/>
      <c r="AV222" s="9"/>
    </row>
    <row r="223">
      <c r="A223" s="6"/>
      <c r="B223" s="7"/>
      <c r="C223" s="6"/>
      <c r="D223" s="6"/>
      <c r="E223" s="6"/>
      <c r="F223" s="6"/>
      <c r="G223" s="6"/>
      <c r="H223" s="6"/>
      <c r="I223" s="8"/>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9"/>
      <c r="AL223" s="9"/>
      <c r="AM223" s="6"/>
      <c r="AN223" s="6"/>
      <c r="AO223" s="6"/>
      <c r="AP223" s="6"/>
      <c r="AQ223" s="6"/>
      <c r="AR223" s="6"/>
      <c r="AS223" s="9"/>
      <c r="AT223" s="9"/>
      <c r="AU223" s="9"/>
      <c r="AV223" s="9"/>
    </row>
    <row r="224">
      <c r="A224" s="6"/>
      <c r="B224" s="7"/>
      <c r="C224" s="6"/>
      <c r="D224" s="6"/>
      <c r="E224" s="6"/>
      <c r="F224" s="6"/>
      <c r="G224" s="6"/>
      <c r="H224" s="6"/>
      <c r="I224" s="8"/>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9"/>
      <c r="AT224" s="9"/>
      <c r="AU224" s="9"/>
      <c r="AV224" s="9"/>
    </row>
    <row r="225">
      <c r="A225" s="6"/>
      <c r="B225" s="7"/>
      <c r="C225" s="6"/>
      <c r="D225" s="6"/>
      <c r="E225" s="6"/>
      <c r="F225" s="6"/>
      <c r="G225" s="6"/>
      <c r="H225" s="6"/>
      <c r="I225" s="8"/>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9"/>
      <c r="AT225" s="9"/>
      <c r="AU225" s="9"/>
      <c r="AV225" s="9"/>
    </row>
    <row r="226">
      <c r="A226" s="6"/>
      <c r="B226" s="7"/>
      <c r="C226" s="6"/>
      <c r="D226" s="6"/>
      <c r="E226" s="6"/>
      <c r="F226" s="6"/>
      <c r="G226" s="6"/>
      <c r="H226" s="6"/>
      <c r="I226" s="8"/>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9"/>
      <c r="AT226" s="9"/>
      <c r="AU226" s="9"/>
      <c r="AV226" s="9"/>
    </row>
    <row r="227">
      <c r="A227" s="6"/>
      <c r="B227" s="7"/>
      <c r="C227" s="6"/>
      <c r="D227" s="6"/>
      <c r="E227" s="6"/>
      <c r="F227" s="6"/>
      <c r="G227" s="6"/>
      <c r="H227" s="6"/>
      <c r="I227" s="8"/>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9"/>
      <c r="AT227" s="6"/>
      <c r="AU227" s="9"/>
      <c r="AV227" s="9"/>
    </row>
    <row r="228">
      <c r="A228" s="6"/>
      <c r="B228" s="7"/>
      <c r="C228" s="6"/>
      <c r="D228" s="6"/>
      <c r="E228" s="6"/>
      <c r="F228" s="6"/>
      <c r="G228" s="6"/>
      <c r="H228" s="6"/>
      <c r="I228" s="8"/>
      <c r="J228" s="6"/>
      <c r="K228" s="6"/>
      <c r="L228" s="6"/>
      <c r="M228" s="6"/>
      <c r="N228" s="6"/>
      <c r="O228" s="6"/>
      <c r="P228" s="6"/>
      <c r="Q228" s="6"/>
      <c r="R228" s="6"/>
      <c r="S228" s="6"/>
      <c r="T228" s="6"/>
      <c r="U228" s="6"/>
      <c r="V228" s="6"/>
      <c r="W228" s="6"/>
      <c r="X228" s="6"/>
      <c r="Y228" s="6"/>
      <c r="Z228" s="6"/>
      <c r="AA228" s="6"/>
      <c r="AB228" s="6"/>
      <c r="AC228" s="6"/>
      <c r="AD228" s="9"/>
      <c r="AE228" s="9"/>
      <c r="AF228" s="6"/>
      <c r="AG228" s="6"/>
      <c r="AH228" s="6"/>
      <c r="AI228" s="6"/>
      <c r="AJ228" s="6"/>
      <c r="AK228" s="6"/>
      <c r="AL228" s="6"/>
      <c r="AM228" s="6"/>
      <c r="AN228" s="6"/>
      <c r="AO228" s="6"/>
      <c r="AP228" s="6"/>
      <c r="AQ228" s="6"/>
      <c r="AR228" s="6"/>
      <c r="AS228" s="9"/>
      <c r="AT228" s="9"/>
      <c r="AU228" s="9"/>
      <c r="AV228" s="9"/>
    </row>
    <row r="229">
      <c r="A229" s="6"/>
      <c r="B229" s="7"/>
      <c r="C229" s="6"/>
      <c r="D229" s="6"/>
      <c r="E229" s="6"/>
      <c r="F229" s="6"/>
      <c r="G229" s="6"/>
      <c r="H229" s="6"/>
      <c r="I229" s="8"/>
      <c r="J229" s="6"/>
      <c r="K229" s="6"/>
      <c r="L229" s="6"/>
      <c r="M229" s="6"/>
      <c r="N229" s="6"/>
      <c r="O229" s="6"/>
      <c r="P229" s="6"/>
      <c r="Q229" s="6"/>
      <c r="R229" s="6"/>
      <c r="S229" s="6"/>
      <c r="T229" s="6"/>
      <c r="U229" s="6"/>
      <c r="V229" s="6"/>
      <c r="W229" s="6"/>
      <c r="X229" s="6"/>
      <c r="Y229" s="6"/>
      <c r="Z229" s="6"/>
      <c r="AA229" s="6"/>
      <c r="AB229" s="6"/>
      <c r="AC229" s="6"/>
      <c r="AD229" s="9"/>
      <c r="AE229" s="9"/>
      <c r="AF229" s="6"/>
      <c r="AG229" s="6"/>
      <c r="AH229" s="6"/>
      <c r="AI229" s="6"/>
      <c r="AJ229" s="6"/>
      <c r="AK229" s="6"/>
      <c r="AL229" s="6"/>
      <c r="AM229" s="6"/>
      <c r="AN229" s="6"/>
      <c r="AO229" s="6"/>
      <c r="AP229" s="6"/>
      <c r="AQ229" s="6"/>
      <c r="AR229" s="6"/>
      <c r="AS229" s="9"/>
      <c r="AT229" s="9"/>
      <c r="AU229" s="9"/>
      <c r="AV229" s="9"/>
    </row>
    <row r="230">
      <c r="A230" s="6"/>
      <c r="B230" s="7"/>
      <c r="C230" s="6"/>
      <c r="D230" s="6"/>
      <c r="E230" s="6"/>
      <c r="F230" s="6"/>
      <c r="G230" s="6"/>
      <c r="H230" s="6"/>
      <c r="I230" s="8"/>
      <c r="J230" s="6"/>
      <c r="K230" s="6"/>
      <c r="L230" s="6"/>
      <c r="M230" s="6"/>
      <c r="N230" s="6"/>
      <c r="O230" s="6"/>
      <c r="P230" s="6"/>
      <c r="Q230" s="6"/>
      <c r="R230" s="6"/>
      <c r="S230" s="6"/>
      <c r="T230" s="6"/>
      <c r="U230" s="6"/>
      <c r="V230" s="6"/>
      <c r="W230" s="6"/>
      <c r="X230" s="6"/>
      <c r="Y230" s="6"/>
      <c r="Z230" s="6"/>
      <c r="AA230" s="6"/>
      <c r="AB230" s="6"/>
      <c r="AC230" s="6"/>
      <c r="AD230" s="9"/>
      <c r="AE230" s="9"/>
      <c r="AF230" s="6"/>
      <c r="AG230" s="6"/>
      <c r="AH230" s="6"/>
      <c r="AI230" s="6"/>
      <c r="AJ230" s="6"/>
      <c r="AK230" s="6"/>
      <c r="AL230" s="6"/>
      <c r="AM230" s="6"/>
      <c r="AN230" s="6"/>
      <c r="AO230" s="6"/>
      <c r="AP230" s="6"/>
      <c r="AQ230" s="6"/>
      <c r="AR230" s="6"/>
      <c r="AS230" s="9"/>
      <c r="AT230" s="9"/>
      <c r="AU230" s="9"/>
      <c r="AV230" s="9"/>
    </row>
    <row r="231">
      <c r="A231" s="6"/>
      <c r="B231" s="7"/>
      <c r="C231" s="6"/>
      <c r="D231" s="6"/>
      <c r="E231" s="6"/>
      <c r="F231" s="6"/>
      <c r="G231" s="6"/>
      <c r="H231" s="6"/>
      <c r="I231" s="8"/>
      <c r="J231" s="6"/>
      <c r="K231" s="6"/>
      <c r="L231" s="6"/>
      <c r="M231" s="6"/>
      <c r="N231" s="6"/>
      <c r="O231" s="6"/>
      <c r="P231" s="6"/>
      <c r="Q231" s="6"/>
      <c r="R231" s="6"/>
      <c r="S231" s="6"/>
      <c r="T231" s="6"/>
      <c r="U231" s="6"/>
      <c r="V231" s="6"/>
      <c r="W231" s="6"/>
      <c r="X231" s="6"/>
      <c r="Y231" s="6"/>
      <c r="Z231" s="6"/>
      <c r="AA231" s="6"/>
      <c r="AB231" s="6"/>
      <c r="AC231" s="6"/>
      <c r="AD231" s="9"/>
      <c r="AE231" s="9"/>
      <c r="AF231" s="6"/>
      <c r="AG231" s="6"/>
      <c r="AH231" s="6"/>
      <c r="AI231" s="6"/>
      <c r="AJ231" s="6"/>
      <c r="AK231" s="6"/>
      <c r="AL231" s="6"/>
      <c r="AM231" s="6"/>
      <c r="AN231" s="6"/>
      <c r="AO231" s="6"/>
      <c r="AP231" s="6"/>
      <c r="AQ231" s="6"/>
      <c r="AR231" s="6"/>
      <c r="AS231" s="9"/>
      <c r="AT231" s="9"/>
      <c r="AU231" s="9"/>
      <c r="AV231" s="9"/>
    </row>
    <row r="232">
      <c r="A232" s="6"/>
      <c r="B232" s="7"/>
      <c r="C232" s="6"/>
      <c r="D232" s="6"/>
      <c r="E232" s="6"/>
      <c r="F232" s="6"/>
      <c r="G232" s="6"/>
      <c r="H232" s="6"/>
      <c r="I232" s="10"/>
      <c r="J232" s="6"/>
      <c r="K232" s="6"/>
      <c r="L232" s="6"/>
      <c r="M232" s="6"/>
      <c r="N232" s="6"/>
      <c r="O232" s="6"/>
      <c r="P232" s="6"/>
      <c r="Q232" s="6"/>
      <c r="R232" s="6"/>
      <c r="S232" s="6"/>
      <c r="T232" s="6"/>
      <c r="U232" s="6"/>
      <c r="V232" s="6"/>
      <c r="W232" s="6"/>
      <c r="X232" s="6"/>
      <c r="Y232" s="6"/>
      <c r="Z232" s="6"/>
      <c r="AA232" s="6"/>
      <c r="AB232" s="6"/>
      <c r="AC232" s="6"/>
      <c r="AD232" s="18"/>
      <c r="AE232" s="6"/>
      <c r="AF232" s="6"/>
      <c r="AG232" s="6"/>
      <c r="AH232" s="6"/>
      <c r="AI232" s="6"/>
      <c r="AJ232" s="6"/>
      <c r="AK232" s="6"/>
      <c r="AL232" s="6"/>
      <c r="AM232" s="6"/>
      <c r="AN232" s="6"/>
      <c r="AO232" s="6"/>
      <c r="AP232" s="6"/>
      <c r="AQ232" s="6"/>
      <c r="AR232" s="6"/>
      <c r="AS232" s="9"/>
      <c r="AT232" s="9"/>
      <c r="AU232" s="9"/>
      <c r="AV232" s="9"/>
    </row>
    <row r="233">
      <c r="A233" s="6"/>
      <c r="B233" s="7"/>
      <c r="C233" s="6"/>
      <c r="D233" s="6"/>
      <c r="E233" s="6"/>
      <c r="F233" s="6"/>
      <c r="G233" s="6"/>
      <c r="H233" s="6"/>
      <c r="I233" s="10"/>
      <c r="J233" s="6"/>
      <c r="K233" s="6"/>
      <c r="L233" s="6"/>
      <c r="M233" s="6"/>
      <c r="N233" s="6"/>
      <c r="O233" s="6"/>
      <c r="P233" s="6"/>
      <c r="Q233" s="6"/>
      <c r="R233" s="6"/>
      <c r="S233" s="6"/>
      <c r="T233" s="6"/>
      <c r="U233" s="6"/>
      <c r="V233" s="6"/>
      <c r="W233" s="6"/>
      <c r="X233" s="6"/>
      <c r="Y233" s="6"/>
      <c r="Z233" s="6"/>
      <c r="AA233" s="6"/>
      <c r="AB233" s="6"/>
      <c r="AC233" s="6"/>
      <c r="AD233" s="18"/>
      <c r="AE233" s="6"/>
      <c r="AF233" s="6"/>
      <c r="AG233" s="6"/>
      <c r="AH233" s="6"/>
      <c r="AI233" s="6"/>
      <c r="AJ233" s="6"/>
      <c r="AK233" s="6"/>
      <c r="AL233" s="6"/>
      <c r="AM233" s="6"/>
      <c r="AN233" s="6"/>
      <c r="AO233" s="6"/>
      <c r="AP233" s="6"/>
      <c r="AQ233" s="6"/>
      <c r="AR233" s="6"/>
      <c r="AS233" s="9"/>
      <c r="AT233" s="9"/>
      <c r="AU233" s="9"/>
      <c r="AV233" s="9"/>
    </row>
    <row r="234">
      <c r="A234" s="6"/>
      <c r="B234" s="7"/>
      <c r="C234" s="6"/>
      <c r="D234" s="6"/>
      <c r="E234" s="6"/>
      <c r="F234" s="6"/>
      <c r="G234" s="6"/>
      <c r="H234" s="6"/>
      <c r="I234" s="10"/>
      <c r="J234" s="6"/>
      <c r="K234" s="6"/>
      <c r="L234" s="6"/>
      <c r="M234" s="6"/>
      <c r="N234" s="6"/>
      <c r="O234" s="6"/>
      <c r="P234" s="6"/>
      <c r="Q234" s="6"/>
      <c r="R234" s="6"/>
      <c r="S234" s="6"/>
      <c r="T234" s="6"/>
      <c r="U234" s="6"/>
      <c r="V234" s="6"/>
      <c r="W234" s="6"/>
      <c r="X234" s="6"/>
      <c r="Y234" s="6"/>
      <c r="Z234" s="6"/>
      <c r="AA234" s="6"/>
      <c r="AB234" s="6"/>
      <c r="AC234" s="6"/>
      <c r="AD234" s="18"/>
      <c r="AE234" s="6"/>
      <c r="AF234" s="6"/>
      <c r="AG234" s="6"/>
      <c r="AH234" s="6"/>
      <c r="AI234" s="6"/>
      <c r="AJ234" s="6"/>
      <c r="AK234" s="6"/>
      <c r="AL234" s="6"/>
      <c r="AM234" s="6"/>
      <c r="AN234" s="6"/>
      <c r="AO234" s="6"/>
      <c r="AP234" s="6"/>
      <c r="AQ234" s="6"/>
      <c r="AR234" s="6"/>
      <c r="AS234" s="9"/>
      <c r="AT234" s="9"/>
      <c r="AU234" s="9"/>
      <c r="AV234" s="9"/>
    </row>
    <row r="235">
      <c r="A235" s="6"/>
      <c r="B235" s="7"/>
      <c r="C235" s="6"/>
      <c r="D235" s="6"/>
      <c r="E235" s="6"/>
      <c r="F235" s="6"/>
      <c r="G235" s="6"/>
      <c r="H235" s="6"/>
      <c r="I235" s="10"/>
      <c r="J235" s="6"/>
      <c r="K235" s="6"/>
      <c r="L235" s="6"/>
      <c r="M235" s="6"/>
      <c r="N235" s="6"/>
      <c r="O235" s="6"/>
      <c r="P235" s="6"/>
      <c r="Q235" s="6"/>
      <c r="R235" s="6"/>
      <c r="S235" s="6"/>
      <c r="T235" s="6"/>
      <c r="U235" s="6"/>
      <c r="V235" s="6"/>
      <c r="W235" s="6"/>
      <c r="X235" s="6"/>
      <c r="Y235" s="6"/>
      <c r="Z235" s="6"/>
      <c r="AA235" s="6"/>
      <c r="AB235" s="6"/>
      <c r="AC235" s="6"/>
      <c r="AD235" s="18"/>
      <c r="AE235" s="6"/>
      <c r="AF235" s="6"/>
      <c r="AG235" s="6"/>
      <c r="AH235" s="6"/>
      <c r="AI235" s="6"/>
      <c r="AJ235" s="6"/>
      <c r="AK235" s="6"/>
      <c r="AL235" s="6"/>
      <c r="AM235" s="6"/>
      <c r="AN235" s="6"/>
      <c r="AO235" s="6"/>
      <c r="AP235" s="6"/>
      <c r="AQ235" s="6"/>
      <c r="AR235" s="6"/>
      <c r="AS235" s="9"/>
      <c r="AT235" s="9"/>
      <c r="AU235" s="9"/>
      <c r="AV235" s="9"/>
    </row>
    <row r="236">
      <c r="A236" s="6"/>
      <c r="B236" s="7"/>
      <c r="C236" s="6"/>
      <c r="D236" s="6"/>
      <c r="E236" s="6"/>
      <c r="F236" s="6"/>
      <c r="G236" s="6"/>
      <c r="H236" s="6"/>
      <c r="I236" s="10"/>
      <c r="J236" s="6"/>
      <c r="K236" s="6"/>
      <c r="L236" s="6"/>
      <c r="M236" s="6"/>
      <c r="N236" s="6"/>
      <c r="O236" s="6"/>
      <c r="P236" s="6"/>
      <c r="Q236" s="6"/>
      <c r="R236" s="6"/>
      <c r="S236" s="6"/>
      <c r="T236" s="6"/>
      <c r="U236" s="6"/>
      <c r="V236" s="6"/>
      <c r="W236" s="6"/>
      <c r="X236" s="6"/>
      <c r="Y236" s="6"/>
      <c r="Z236" s="6"/>
      <c r="AA236" s="6"/>
      <c r="AB236" s="6"/>
      <c r="AC236" s="6"/>
      <c r="AD236" s="18"/>
      <c r="AE236" s="6"/>
      <c r="AF236" s="6"/>
      <c r="AG236" s="6"/>
      <c r="AH236" s="6"/>
      <c r="AI236" s="6"/>
      <c r="AJ236" s="6"/>
      <c r="AK236" s="6"/>
      <c r="AL236" s="6"/>
      <c r="AM236" s="6"/>
      <c r="AN236" s="6"/>
      <c r="AO236" s="6"/>
      <c r="AP236" s="6"/>
      <c r="AQ236" s="6"/>
      <c r="AR236" s="6"/>
      <c r="AS236" s="9"/>
      <c r="AT236" s="9"/>
      <c r="AU236" s="9"/>
      <c r="AV236" s="9"/>
    </row>
    <row r="237">
      <c r="A237" s="6"/>
      <c r="B237" s="7"/>
      <c r="C237" s="6"/>
      <c r="D237" s="6"/>
      <c r="E237" s="6"/>
      <c r="F237" s="6"/>
      <c r="G237" s="6"/>
      <c r="H237" s="6"/>
      <c r="I237" s="10"/>
      <c r="J237" s="6"/>
      <c r="K237" s="6"/>
      <c r="L237" s="6"/>
      <c r="M237" s="6"/>
      <c r="N237" s="6"/>
      <c r="O237" s="6"/>
      <c r="P237" s="6"/>
      <c r="Q237" s="6"/>
      <c r="R237" s="6"/>
      <c r="S237" s="6"/>
      <c r="T237" s="6"/>
      <c r="U237" s="6"/>
      <c r="V237" s="6"/>
      <c r="W237" s="6"/>
      <c r="X237" s="6"/>
      <c r="Y237" s="6"/>
      <c r="Z237" s="6"/>
      <c r="AA237" s="6"/>
      <c r="AB237" s="6"/>
      <c r="AC237" s="6"/>
      <c r="AD237" s="18"/>
      <c r="AE237" s="6"/>
      <c r="AF237" s="6"/>
      <c r="AG237" s="6"/>
      <c r="AH237" s="6"/>
      <c r="AI237" s="6"/>
      <c r="AJ237" s="6"/>
      <c r="AK237" s="6"/>
      <c r="AL237" s="6"/>
      <c r="AM237" s="6"/>
      <c r="AN237" s="6"/>
      <c r="AO237" s="6"/>
      <c r="AP237" s="6"/>
      <c r="AQ237" s="6"/>
      <c r="AR237" s="6"/>
      <c r="AS237" s="9"/>
      <c r="AT237" s="9"/>
      <c r="AU237" s="9"/>
      <c r="AV237" s="9"/>
    </row>
    <row r="238">
      <c r="A238" s="6"/>
      <c r="B238" s="7"/>
      <c r="C238" s="6"/>
      <c r="D238" s="6"/>
      <c r="E238" s="6"/>
      <c r="F238" s="6"/>
      <c r="G238" s="6"/>
      <c r="H238" s="6"/>
      <c r="I238" s="8"/>
      <c r="J238" s="6"/>
      <c r="K238" s="6"/>
      <c r="L238" s="6"/>
      <c r="M238" s="6"/>
      <c r="N238" s="6"/>
      <c r="O238" s="6"/>
      <c r="P238" s="6"/>
      <c r="Q238" s="6"/>
      <c r="R238" s="6"/>
      <c r="S238" s="6"/>
      <c r="T238" s="6"/>
      <c r="U238" s="6"/>
      <c r="V238" s="6"/>
      <c r="W238" s="6"/>
      <c r="X238" s="6"/>
      <c r="Y238" s="6"/>
      <c r="Z238" s="6"/>
      <c r="AA238" s="6"/>
      <c r="AB238" s="6"/>
      <c r="AC238" s="9"/>
      <c r="AD238" s="19"/>
      <c r="AE238" s="6"/>
      <c r="AF238" s="20"/>
      <c r="AG238" s="6"/>
      <c r="AH238" s="6"/>
      <c r="AI238" s="6"/>
      <c r="AJ238" s="6"/>
      <c r="AK238" s="6"/>
      <c r="AL238" s="9"/>
      <c r="AM238" s="9"/>
      <c r="AN238" s="6"/>
      <c r="AO238" s="6"/>
      <c r="AP238" s="6"/>
      <c r="AQ238" s="6"/>
      <c r="AR238" s="6"/>
      <c r="AS238" s="9"/>
      <c r="AT238" s="12"/>
      <c r="AU238" s="12"/>
      <c r="AV238" s="14"/>
    </row>
    <row r="239">
      <c r="A239" s="6"/>
      <c r="B239" s="7"/>
      <c r="C239" s="6"/>
      <c r="D239" s="6"/>
      <c r="E239" s="6"/>
      <c r="F239" s="6"/>
      <c r="G239" s="6"/>
      <c r="H239" s="6"/>
      <c r="I239" s="8"/>
      <c r="J239" s="6"/>
      <c r="K239" s="6"/>
      <c r="L239" s="6"/>
      <c r="M239" s="6"/>
      <c r="N239" s="6"/>
      <c r="O239" s="6"/>
      <c r="P239" s="6"/>
      <c r="Q239" s="6"/>
      <c r="R239" s="6"/>
      <c r="S239" s="6"/>
      <c r="T239" s="6"/>
      <c r="U239" s="6"/>
      <c r="V239" s="6"/>
      <c r="W239" s="6"/>
      <c r="X239" s="6"/>
      <c r="Y239" s="6"/>
      <c r="Z239" s="6"/>
      <c r="AA239" s="6"/>
      <c r="AB239" s="6"/>
      <c r="AC239" s="9"/>
      <c r="AD239" s="19"/>
      <c r="AE239" s="6"/>
      <c r="AF239" s="20"/>
      <c r="AG239" s="6"/>
      <c r="AH239" s="6"/>
      <c r="AI239" s="6"/>
      <c r="AJ239" s="6"/>
      <c r="AK239" s="6"/>
      <c r="AL239" s="9"/>
      <c r="AM239" s="9"/>
      <c r="AN239" s="6"/>
      <c r="AO239" s="6"/>
      <c r="AP239" s="6"/>
      <c r="AQ239" s="6"/>
      <c r="AR239" s="6"/>
      <c r="AS239" s="9"/>
      <c r="AT239" s="12"/>
      <c r="AU239" s="14"/>
      <c r="AV239" s="14"/>
    </row>
    <row r="240">
      <c r="A240" s="21"/>
      <c r="B240" s="22"/>
      <c r="C240" s="21"/>
      <c r="D240" s="21"/>
      <c r="E240" s="6"/>
      <c r="F240" s="23"/>
      <c r="G240" s="23"/>
      <c r="H240" s="6"/>
      <c r="I240" s="23"/>
      <c r="J240" s="23"/>
      <c r="K240" s="6"/>
      <c r="L240" s="21"/>
      <c r="M240" s="21"/>
      <c r="N240" s="21"/>
      <c r="O240" s="6"/>
      <c r="P240" s="21"/>
      <c r="Q240" s="21"/>
      <c r="R240" s="21"/>
      <c r="S240" s="21"/>
      <c r="T240" s="23"/>
      <c r="U240" s="6"/>
      <c r="V240" s="6"/>
      <c r="W240" s="21"/>
      <c r="X240" s="23"/>
      <c r="Y240" s="23"/>
      <c r="Z240" s="21"/>
      <c r="AA240" s="21"/>
      <c r="AB240" s="21"/>
      <c r="AC240" s="20"/>
      <c r="AD240" s="19"/>
      <c r="AE240" s="21"/>
      <c r="AF240" s="20"/>
      <c r="AG240" s="23"/>
      <c r="AH240" s="21"/>
      <c r="AI240" s="21"/>
      <c r="AJ240" s="23"/>
      <c r="AK240" s="23"/>
      <c r="AL240" s="20"/>
      <c r="AM240" s="20"/>
      <c r="AN240" s="24"/>
      <c r="AO240" s="24"/>
      <c r="AP240" s="24"/>
      <c r="AQ240" s="25"/>
      <c r="AR240" s="24"/>
      <c r="AS240" s="9"/>
      <c r="AT240" s="14"/>
      <c r="AU240" s="14"/>
      <c r="AV240" s="14"/>
    </row>
    <row r="241">
      <c r="A241" s="21"/>
      <c r="B241" s="22"/>
      <c r="C241" s="21"/>
      <c r="D241" s="21"/>
      <c r="E241" s="6"/>
      <c r="F241" s="23"/>
      <c r="G241" s="23"/>
      <c r="H241" s="23"/>
      <c r="I241" s="23"/>
      <c r="J241" s="23"/>
      <c r="K241" s="6"/>
      <c r="L241" s="21"/>
      <c r="M241" s="21"/>
      <c r="N241" s="21"/>
      <c r="O241" s="6"/>
      <c r="P241" s="21"/>
      <c r="Q241" s="21"/>
      <c r="R241" s="21"/>
      <c r="S241" s="21"/>
      <c r="T241" s="23"/>
      <c r="U241" s="6"/>
      <c r="V241" s="6"/>
      <c r="W241" s="21"/>
      <c r="X241" s="23"/>
      <c r="Y241" s="23"/>
      <c r="Z241" s="21"/>
      <c r="AA241" s="21"/>
      <c r="AB241" s="21"/>
      <c r="AC241" s="20"/>
      <c r="AD241" s="19"/>
      <c r="AE241" s="21"/>
      <c r="AF241" s="20"/>
      <c r="AG241" s="23"/>
      <c r="AH241" s="21"/>
      <c r="AI241" s="21"/>
      <c r="AJ241" s="23"/>
      <c r="AK241" s="23"/>
      <c r="AL241" s="20"/>
      <c r="AM241" s="20"/>
      <c r="AN241" s="24"/>
      <c r="AO241" s="24"/>
      <c r="AP241" s="24"/>
      <c r="AQ241" s="24"/>
      <c r="AR241" s="24"/>
      <c r="AS241" s="9"/>
      <c r="AT241" s="14"/>
      <c r="AU241" s="14"/>
      <c r="AV241" s="14"/>
    </row>
    <row r="242">
      <c r="A242" s="6"/>
      <c r="B242" s="7"/>
      <c r="C242" s="6"/>
      <c r="D242" s="6"/>
      <c r="E242" s="6"/>
      <c r="F242" s="6"/>
      <c r="G242" s="6"/>
      <c r="H242" s="23"/>
      <c r="I242" s="8"/>
      <c r="J242" s="6"/>
      <c r="K242" s="6"/>
      <c r="L242" s="6"/>
      <c r="M242" s="6"/>
      <c r="N242" s="6"/>
      <c r="O242" s="6"/>
      <c r="P242" s="6"/>
      <c r="Q242" s="6"/>
      <c r="R242" s="6"/>
      <c r="S242" s="6"/>
      <c r="T242" s="6"/>
      <c r="U242" s="6"/>
      <c r="V242" s="6"/>
      <c r="W242" s="6"/>
      <c r="X242" s="6"/>
      <c r="Y242" s="6"/>
      <c r="Z242" s="6"/>
      <c r="AA242" s="6"/>
      <c r="AB242" s="6"/>
      <c r="AC242" s="9"/>
      <c r="AD242" s="19"/>
      <c r="AE242" s="6"/>
      <c r="AF242" s="20"/>
      <c r="AG242" s="6"/>
      <c r="AH242" s="6"/>
      <c r="AI242" s="6"/>
      <c r="AJ242" s="6"/>
      <c r="AK242" s="6"/>
      <c r="AL242" s="9"/>
      <c r="AM242" s="9"/>
      <c r="AN242" s="6"/>
      <c r="AO242" s="6"/>
      <c r="AP242" s="6"/>
      <c r="AQ242" s="6"/>
      <c r="AR242" s="6"/>
      <c r="AS242" s="9"/>
      <c r="AT242" s="14"/>
      <c r="AU242" s="14"/>
      <c r="AV242" s="14"/>
    </row>
    <row r="243">
      <c r="A243" s="6"/>
      <c r="B243" s="7"/>
      <c r="C243" s="6"/>
      <c r="D243" s="6"/>
      <c r="E243" s="6"/>
      <c r="F243" s="6"/>
      <c r="G243" s="6"/>
      <c r="H243" s="23"/>
      <c r="I243" s="8"/>
      <c r="J243" s="6"/>
      <c r="K243" s="6"/>
      <c r="L243" s="6"/>
      <c r="M243" s="6"/>
      <c r="N243" s="6"/>
      <c r="O243" s="6"/>
      <c r="P243" s="6"/>
      <c r="Q243" s="6"/>
      <c r="R243" s="6"/>
      <c r="S243" s="6"/>
      <c r="T243" s="6"/>
      <c r="U243" s="6"/>
      <c r="V243" s="6"/>
      <c r="W243" s="6"/>
      <c r="X243" s="6"/>
      <c r="Y243" s="6"/>
      <c r="Z243" s="6"/>
      <c r="AA243" s="6"/>
      <c r="AB243" s="6"/>
      <c r="AC243" s="9"/>
      <c r="AD243" s="19"/>
      <c r="AE243" s="6"/>
      <c r="AF243" s="20"/>
      <c r="AG243" s="6"/>
      <c r="AH243" s="6"/>
      <c r="AI243" s="6"/>
      <c r="AJ243" s="6"/>
      <c r="AK243" s="6"/>
      <c r="AL243" s="9"/>
      <c r="AM243" s="9"/>
      <c r="AN243" s="6"/>
      <c r="AO243" s="6"/>
      <c r="AP243" s="6"/>
      <c r="AQ243" s="6"/>
      <c r="AR243" s="6"/>
      <c r="AS243" s="9"/>
      <c r="AT243" s="6"/>
      <c r="AU243" s="18"/>
      <c r="AV243" s="9"/>
    </row>
    <row r="244">
      <c r="A244" s="21"/>
      <c r="B244" s="22"/>
      <c r="C244" s="21"/>
      <c r="D244" s="21"/>
      <c r="E244" s="21"/>
      <c r="F244" s="26"/>
      <c r="G244" s="23"/>
      <c r="H244" s="23"/>
      <c r="I244" s="8"/>
      <c r="J244" s="6"/>
      <c r="K244" s="6"/>
      <c r="L244" s="21"/>
      <c r="M244" s="21"/>
      <c r="N244" s="21"/>
      <c r="O244" s="6"/>
      <c r="P244" s="21"/>
      <c r="Q244" s="21"/>
      <c r="R244" s="21"/>
      <c r="S244" s="21"/>
      <c r="T244" s="6"/>
      <c r="U244" s="6"/>
      <c r="V244" s="6"/>
      <c r="W244" s="21"/>
      <c r="X244" s="6"/>
      <c r="Y244" s="6"/>
      <c r="Z244" s="21"/>
      <c r="AA244" s="21"/>
      <c r="AB244" s="21"/>
      <c r="AC244" s="21"/>
      <c r="AD244" s="19"/>
      <c r="AE244" s="21"/>
      <c r="AF244" s="20"/>
      <c r="AG244" s="23"/>
      <c r="AH244" s="21"/>
      <c r="AI244" s="21"/>
      <c r="AJ244" s="23"/>
      <c r="AK244" s="23"/>
      <c r="AL244" s="20"/>
      <c r="AM244" s="20"/>
      <c r="AN244" s="24"/>
      <c r="AO244" s="24"/>
      <c r="AP244" s="24"/>
      <c r="AQ244" s="24"/>
      <c r="AR244" s="24"/>
      <c r="AS244" s="9"/>
      <c r="AT244" s="6"/>
      <c r="AU244" s="9"/>
      <c r="AV244" s="9"/>
    </row>
    <row r="245">
      <c r="A245" s="21"/>
      <c r="B245" s="22"/>
      <c r="C245" s="21"/>
      <c r="D245" s="21"/>
      <c r="E245" s="21"/>
      <c r="F245" s="26"/>
      <c r="G245" s="6"/>
      <c r="H245" s="23"/>
      <c r="I245" s="8"/>
      <c r="J245" s="6"/>
      <c r="K245" s="6"/>
      <c r="L245" s="21"/>
      <c r="M245" s="21"/>
      <c r="N245" s="21"/>
      <c r="O245" s="6"/>
      <c r="P245" s="21"/>
      <c r="Q245" s="21"/>
      <c r="R245" s="21"/>
      <c r="S245" s="21"/>
      <c r="T245" s="6"/>
      <c r="U245" s="6"/>
      <c r="V245" s="6"/>
      <c r="W245" s="21"/>
      <c r="X245" s="6"/>
      <c r="Y245" s="6"/>
      <c r="Z245" s="21"/>
      <c r="AA245" s="21"/>
      <c r="AB245" s="21"/>
      <c r="AC245" s="21"/>
      <c r="AD245" s="19"/>
      <c r="AE245" s="21"/>
      <c r="AF245" s="20"/>
      <c r="AG245" s="23"/>
      <c r="AH245" s="21"/>
      <c r="AI245" s="21"/>
      <c r="AJ245" s="23"/>
      <c r="AK245" s="23"/>
      <c r="AL245" s="20"/>
      <c r="AM245" s="20"/>
      <c r="AN245" s="24"/>
      <c r="AO245" s="24"/>
      <c r="AP245" s="24"/>
      <c r="AQ245" s="24"/>
      <c r="AR245" s="24"/>
      <c r="AS245" s="9"/>
      <c r="AT245" s="6"/>
      <c r="AU245" s="9"/>
      <c r="AV245" s="9"/>
    </row>
    <row r="246">
      <c r="A246" s="6"/>
      <c r="B246" s="7"/>
      <c r="C246" s="6"/>
      <c r="D246" s="6"/>
      <c r="E246" s="6"/>
      <c r="F246" s="6"/>
      <c r="G246" s="6"/>
      <c r="H246" s="6"/>
      <c r="I246" s="8"/>
      <c r="J246" s="6"/>
      <c r="K246" s="6"/>
      <c r="L246" s="6"/>
      <c r="M246" s="6"/>
      <c r="N246" s="6"/>
      <c r="O246" s="6"/>
      <c r="P246" s="6"/>
      <c r="Q246" s="6"/>
      <c r="R246" s="6"/>
      <c r="S246" s="6"/>
      <c r="T246" s="6"/>
      <c r="U246" s="6"/>
      <c r="V246" s="6"/>
      <c r="W246" s="27"/>
      <c r="X246" s="6"/>
      <c r="Y246" s="6"/>
      <c r="Z246" s="27"/>
      <c r="AA246" s="6"/>
      <c r="AB246" s="6"/>
      <c r="AC246" s="6"/>
      <c r="AD246" s="27"/>
      <c r="AE246" s="6"/>
      <c r="AF246" s="6"/>
      <c r="AG246" s="6"/>
      <c r="AH246" s="6"/>
      <c r="AI246" s="6"/>
      <c r="AJ246" s="6"/>
      <c r="AK246" s="6"/>
      <c r="AL246" s="6"/>
      <c r="AM246" s="6"/>
      <c r="AN246" s="6"/>
      <c r="AO246" s="6"/>
      <c r="AP246" s="6"/>
      <c r="AQ246" s="6"/>
      <c r="AR246" s="6"/>
      <c r="AS246" s="9"/>
      <c r="AT246" s="9"/>
      <c r="AU246" s="9"/>
      <c r="AV246" s="14"/>
    </row>
    <row r="247">
      <c r="A247" s="6"/>
      <c r="B247" s="7"/>
      <c r="C247" s="6"/>
      <c r="D247" s="6"/>
      <c r="E247" s="6"/>
      <c r="F247" s="6"/>
      <c r="G247" s="6"/>
      <c r="H247" s="6"/>
      <c r="I247" s="8"/>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9"/>
      <c r="AT247" s="9"/>
      <c r="AU247" s="9"/>
      <c r="AV247" s="9"/>
    </row>
    <row r="248">
      <c r="A248" s="6"/>
      <c r="B248" s="7"/>
      <c r="C248" s="6"/>
      <c r="D248" s="6"/>
      <c r="E248" s="6"/>
      <c r="F248" s="6"/>
      <c r="G248" s="6"/>
      <c r="H248" s="6"/>
      <c r="I248" s="8"/>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9"/>
      <c r="AT248" s="9"/>
      <c r="AU248" s="9"/>
      <c r="AV248" s="9"/>
    </row>
    <row r="249">
      <c r="A249" s="6"/>
      <c r="B249" s="7"/>
      <c r="C249" s="6"/>
      <c r="D249" s="6"/>
      <c r="E249" s="6"/>
      <c r="F249" s="6"/>
      <c r="G249" s="6"/>
      <c r="H249" s="6"/>
      <c r="I249" s="8"/>
      <c r="J249" s="6"/>
      <c r="K249" s="6"/>
      <c r="L249" s="6"/>
      <c r="M249" s="6"/>
      <c r="N249" s="6"/>
      <c r="O249" s="6"/>
      <c r="P249" s="6"/>
      <c r="Q249" s="6"/>
      <c r="R249" s="6"/>
      <c r="S249" s="6"/>
      <c r="T249" s="6"/>
      <c r="U249" s="6"/>
      <c r="V249" s="6"/>
      <c r="W249" s="27"/>
      <c r="X249" s="6"/>
      <c r="Y249" s="6"/>
      <c r="Z249" s="27"/>
      <c r="AA249" s="6"/>
      <c r="AB249" s="6"/>
      <c r="AC249" s="6"/>
      <c r="AD249" s="6"/>
      <c r="AE249" s="6"/>
      <c r="AF249" s="6"/>
      <c r="AG249" s="6"/>
      <c r="AH249" s="6"/>
      <c r="AI249" s="6"/>
      <c r="AJ249" s="6"/>
      <c r="AK249" s="6"/>
      <c r="AL249" s="6"/>
      <c r="AM249" s="6"/>
      <c r="AN249" s="6"/>
      <c r="AO249" s="6"/>
      <c r="AP249" s="6"/>
      <c r="AQ249" s="6"/>
      <c r="AR249" s="6"/>
      <c r="AS249" s="9"/>
      <c r="AT249" s="9"/>
      <c r="AU249" s="9"/>
      <c r="AV249" s="9"/>
    </row>
    <row r="250">
      <c r="A250" s="6"/>
      <c r="B250" s="7"/>
      <c r="C250" s="6"/>
      <c r="D250" s="6"/>
      <c r="E250" s="6"/>
      <c r="F250" s="6"/>
      <c r="G250" s="6"/>
      <c r="H250" s="6"/>
      <c r="I250" s="8"/>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9"/>
      <c r="AT250" s="9"/>
      <c r="AU250" s="9"/>
      <c r="AV250" s="9"/>
    </row>
    <row r="251">
      <c r="A251" s="6"/>
      <c r="B251" s="7"/>
      <c r="C251" s="6"/>
      <c r="D251" s="6"/>
      <c r="E251" s="6"/>
      <c r="F251" s="6"/>
      <c r="G251" s="6"/>
      <c r="H251" s="6"/>
      <c r="I251" s="8"/>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9"/>
      <c r="AT251" s="9"/>
      <c r="AU251" s="9"/>
      <c r="AV251" s="9"/>
    </row>
    <row r="252">
      <c r="A252" s="6"/>
      <c r="B252" s="7"/>
      <c r="C252" s="6"/>
      <c r="D252" s="6"/>
      <c r="E252" s="6"/>
      <c r="F252" s="28"/>
      <c r="G252" s="28"/>
      <c r="H252" s="28"/>
      <c r="I252" s="8"/>
      <c r="J252" s="6"/>
      <c r="K252" s="6"/>
      <c r="L252" s="6"/>
      <c r="M252" s="6"/>
      <c r="N252" s="6"/>
      <c r="O252" s="6"/>
      <c r="P252" s="6"/>
      <c r="Q252" s="6"/>
      <c r="R252" s="6"/>
      <c r="S252" s="6"/>
      <c r="T252" s="6"/>
      <c r="U252" s="6"/>
      <c r="V252" s="6"/>
      <c r="W252" s="6"/>
      <c r="X252" s="6"/>
      <c r="Y252" s="6"/>
      <c r="Z252" s="6"/>
      <c r="AA252" s="6"/>
      <c r="AB252" s="6"/>
      <c r="AC252" s="6"/>
      <c r="AD252" s="6"/>
      <c r="AE252" s="9"/>
      <c r="AF252" s="20"/>
      <c r="AG252" s="6"/>
      <c r="AH252" s="6"/>
      <c r="AI252" s="6"/>
      <c r="AJ252" s="6"/>
      <c r="AK252" s="9"/>
      <c r="AL252" s="9"/>
      <c r="AM252" s="9"/>
      <c r="AN252" s="6"/>
      <c r="AO252" s="6"/>
      <c r="AP252" s="6"/>
      <c r="AQ252" s="6"/>
      <c r="AR252" s="6"/>
      <c r="AS252" s="9"/>
      <c r="AT252" s="9"/>
      <c r="AU252" s="9"/>
      <c r="AV252" s="9"/>
    </row>
    <row r="253">
      <c r="A253" s="6"/>
      <c r="B253" s="7"/>
      <c r="C253" s="6"/>
      <c r="D253" s="6"/>
      <c r="E253" s="6"/>
      <c r="F253" s="28"/>
      <c r="G253" s="28"/>
      <c r="H253" s="28"/>
      <c r="I253" s="8"/>
      <c r="J253" s="6"/>
      <c r="K253" s="6"/>
      <c r="L253" s="6"/>
      <c r="M253" s="6"/>
      <c r="N253" s="6"/>
      <c r="O253" s="6"/>
      <c r="P253" s="6"/>
      <c r="Q253" s="6"/>
      <c r="R253" s="6"/>
      <c r="S253" s="6"/>
      <c r="T253" s="6"/>
      <c r="U253" s="6"/>
      <c r="V253" s="6"/>
      <c r="W253" s="6"/>
      <c r="X253" s="6"/>
      <c r="Y253" s="6"/>
      <c r="Z253" s="6"/>
      <c r="AA253" s="6"/>
      <c r="AB253" s="6"/>
      <c r="AC253" s="6"/>
      <c r="AD253" s="6"/>
      <c r="AE253" s="9"/>
      <c r="AF253" s="20"/>
      <c r="AG253" s="6"/>
      <c r="AH253" s="6"/>
      <c r="AI253" s="6"/>
      <c r="AJ253" s="6"/>
      <c r="AK253" s="9"/>
      <c r="AL253" s="9"/>
      <c r="AM253" s="9"/>
      <c r="AN253" s="6"/>
      <c r="AO253" s="6"/>
      <c r="AP253" s="6"/>
      <c r="AQ253" s="6"/>
      <c r="AR253" s="6"/>
      <c r="AS253" s="9"/>
      <c r="AT253" s="9"/>
      <c r="AU253" s="9"/>
      <c r="AV253" s="9"/>
    </row>
    <row r="254">
      <c r="A254" s="6"/>
      <c r="B254" s="7"/>
      <c r="C254" s="6"/>
      <c r="D254" s="6"/>
      <c r="E254" s="6"/>
      <c r="F254" s="28"/>
      <c r="G254" s="28"/>
      <c r="H254" s="28"/>
      <c r="I254" s="8"/>
      <c r="J254" s="6"/>
      <c r="K254" s="6"/>
      <c r="L254" s="6"/>
      <c r="M254" s="6"/>
      <c r="N254" s="6"/>
      <c r="O254" s="6"/>
      <c r="P254" s="6"/>
      <c r="Q254" s="6"/>
      <c r="R254" s="6"/>
      <c r="S254" s="6"/>
      <c r="T254" s="6"/>
      <c r="U254" s="6"/>
      <c r="V254" s="6"/>
      <c r="W254" s="6"/>
      <c r="X254" s="6"/>
      <c r="Y254" s="6"/>
      <c r="Z254" s="6"/>
      <c r="AA254" s="6"/>
      <c r="AB254" s="6"/>
      <c r="AC254" s="6"/>
      <c r="AD254" s="6"/>
      <c r="AE254" s="9"/>
      <c r="AF254" s="20"/>
      <c r="AG254" s="6"/>
      <c r="AH254" s="6"/>
      <c r="AI254" s="6"/>
      <c r="AJ254" s="6"/>
      <c r="AK254" s="9"/>
      <c r="AL254" s="9"/>
      <c r="AM254" s="9"/>
      <c r="AN254" s="6"/>
      <c r="AO254" s="6"/>
      <c r="AP254" s="6"/>
      <c r="AQ254" s="6"/>
      <c r="AR254" s="6"/>
      <c r="AS254" s="9"/>
      <c r="AT254" s="9"/>
      <c r="AU254" s="9"/>
      <c r="AV254" s="9"/>
    </row>
    <row r="255">
      <c r="A255" s="6"/>
      <c r="B255" s="7"/>
      <c r="C255" s="6"/>
      <c r="D255" s="6"/>
      <c r="E255" s="6"/>
      <c r="F255" s="28"/>
      <c r="G255" s="28"/>
      <c r="H255" s="28"/>
      <c r="I255" s="8"/>
      <c r="J255" s="6"/>
      <c r="K255" s="6"/>
      <c r="L255" s="6"/>
      <c r="M255" s="6"/>
      <c r="N255" s="6"/>
      <c r="O255" s="6"/>
      <c r="P255" s="6"/>
      <c r="Q255" s="6"/>
      <c r="R255" s="6"/>
      <c r="S255" s="6"/>
      <c r="T255" s="6"/>
      <c r="U255" s="6"/>
      <c r="V255" s="6"/>
      <c r="W255" s="6"/>
      <c r="X255" s="6"/>
      <c r="Y255" s="6"/>
      <c r="Z255" s="6"/>
      <c r="AA255" s="6"/>
      <c r="AB255" s="6"/>
      <c r="AC255" s="6"/>
      <c r="AD255" s="6"/>
      <c r="AE255" s="9"/>
      <c r="AF255" s="20"/>
      <c r="AG255" s="6"/>
      <c r="AH255" s="6"/>
      <c r="AI255" s="6"/>
      <c r="AJ255" s="6"/>
      <c r="AK255" s="6"/>
      <c r="AL255" s="6"/>
      <c r="AM255" s="6"/>
      <c r="AN255" s="6"/>
      <c r="AO255" s="6"/>
      <c r="AP255" s="6"/>
      <c r="AQ255" s="6"/>
      <c r="AR255" s="6"/>
      <c r="AS255" s="9"/>
      <c r="AT255" s="9"/>
      <c r="AU255" s="9"/>
      <c r="AV255" s="9"/>
    </row>
    <row r="256">
      <c r="A256" s="6"/>
      <c r="B256" s="7"/>
      <c r="C256" s="6"/>
      <c r="D256" s="6"/>
      <c r="E256" s="6"/>
      <c r="F256" s="28"/>
      <c r="G256" s="28"/>
      <c r="H256" s="28"/>
      <c r="I256" s="8"/>
      <c r="J256" s="6"/>
      <c r="K256" s="6"/>
      <c r="L256" s="6"/>
      <c r="M256" s="6"/>
      <c r="N256" s="6"/>
      <c r="O256" s="6"/>
      <c r="P256" s="6"/>
      <c r="Q256" s="6"/>
      <c r="R256" s="6"/>
      <c r="S256" s="6"/>
      <c r="T256" s="6"/>
      <c r="U256" s="6"/>
      <c r="V256" s="6"/>
      <c r="W256" s="6"/>
      <c r="X256" s="6"/>
      <c r="Y256" s="6"/>
      <c r="Z256" s="6"/>
      <c r="AA256" s="6"/>
      <c r="AB256" s="6"/>
      <c r="AC256" s="6"/>
      <c r="AD256" s="6"/>
      <c r="AE256" s="9"/>
      <c r="AF256" s="20"/>
      <c r="AG256" s="6"/>
      <c r="AH256" s="6"/>
      <c r="AI256" s="6"/>
      <c r="AJ256" s="6"/>
      <c r="AK256" s="6"/>
      <c r="AL256" s="6"/>
      <c r="AM256" s="6"/>
      <c r="AN256" s="6"/>
      <c r="AO256" s="6"/>
      <c r="AP256" s="6"/>
      <c r="AQ256" s="6"/>
      <c r="AR256" s="6"/>
      <c r="AS256" s="9"/>
      <c r="AT256" s="9"/>
      <c r="AU256" s="9"/>
      <c r="AV256" s="9"/>
    </row>
    <row r="257">
      <c r="A257" s="6"/>
      <c r="B257" s="7"/>
      <c r="C257" s="6"/>
      <c r="D257" s="6"/>
      <c r="E257" s="6"/>
      <c r="F257" s="28"/>
      <c r="G257" s="28"/>
      <c r="H257" s="28"/>
      <c r="I257" s="8"/>
      <c r="J257" s="6"/>
      <c r="K257" s="6"/>
      <c r="L257" s="6"/>
      <c r="M257" s="6"/>
      <c r="N257" s="6"/>
      <c r="O257" s="6"/>
      <c r="P257" s="6"/>
      <c r="Q257" s="6"/>
      <c r="R257" s="6"/>
      <c r="S257" s="6"/>
      <c r="T257" s="6"/>
      <c r="U257" s="6"/>
      <c r="V257" s="6"/>
      <c r="W257" s="6"/>
      <c r="X257" s="6"/>
      <c r="Y257" s="6"/>
      <c r="Z257" s="6"/>
      <c r="AA257" s="6"/>
      <c r="AB257" s="6"/>
      <c r="AC257" s="6"/>
      <c r="AD257" s="6"/>
      <c r="AE257" s="9"/>
      <c r="AF257" s="20"/>
      <c r="AG257" s="6"/>
      <c r="AH257" s="6"/>
      <c r="AI257" s="6"/>
      <c r="AJ257" s="6"/>
      <c r="AK257" s="6"/>
      <c r="AL257" s="6"/>
      <c r="AM257" s="6"/>
      <c r="AN257" s="6"/>
      <c r="AO257" s="6"/>
      <c r="AP257" s="6"/>
      <c r="AQ257" s="6"/>
      <c r="AR257" s="6"/>
      <c r="AS257" s="9"/>
      <c r="AT257" s="9"/>
      <c r="AU257" s="9"/>
      <c r="AV257" s="9"/>
    </row>
    <row r="258">
      <c r="A258" s="29"/>
      <c r="B258" s="29"/>
      <c r="C258" s="29"/>
      <c r="D258" s="29"/>
      <c r="E258" s="14"/>
      <c r="F258" s="14"/>
      <c r="G258" s="14"/>
      <c r="H258" s="14"/>
      <c r="I258" s="30"/>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9"/>
      <c r="AL258" s="9"/>
      <c r="AM258" s="9"/>
      <c r="AN258" s="14"/>
      <c r="AO258" s="14"/>
      <c r="AP258" s="14"/>
      <c r="AQ258" s="14"/>
      <c r="AR258" s="14"/>
      <c r="AS258" s="14"/>
      <c r="AT258" s="14"/>
      <c r="AU258" s="14"/>
      <c r="AV258" s="14"/>
    </row>
    <row r="259">
      <c r="A259" s="29"/>
      <c r="B259" s="29"/>
      <c r="C259" s="29"/>
      <c r="D259" s="29"/>
      <c r="E259" s="14"/>
      <c r="F259" s="14"/>
      <c r="G259" s="14"/>
      <c r="H259" s="14"/>
      <c r="I259" s="30"/>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9"/>
      <c r="AL259" s="9"/>
      <c r="AM259" s="9"/>
      <c r="AN259" s="14"/>
      <c r="AO259" s="14"/>
      <c r="AP259" s="14"/>
      <c r="AQ259" s="14"/>
      <c r="AR259" s="14"/>
      <c r="AS259" s="14"/>
      <c r="AT259" s="14"/>
      <c r="AU259" s="14"/>
      <c r="AV259" s="14"/>
    </row>
    <row r="260">
      <c r="A260" s="29"/>
      <c r="B260" s="29"/>
      <c r="C260" s="29"/>
      <c r="D260" s="29"/>
      <c r="E260" s="14"/>
      <c r="F260" s="14"/>
      <c r="G260" s="14"/>
      <c r="H260" s="14"/>
      <c r="I260" s="30"/>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row>
    <row r="261">
      <c r="A261" s="29"/>
      <c r="B261" s="29"/>
      <c r="C261" s="29"/>
      <c r="D261" s="29"/>
      <c r="E261" s="14"/>
      <c r="F261" s="14"/>
      <c r="G261" s="14"/>
      <c r="H261" s="14"/>
      <c r="I261" s="30"/>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row>
    <row r="262">
      <c r="A262" s="29"/>
      <c r="B262" s="29"/>
      <c r="C262" s="29"/>
      <c r="D262" s="29"/>
      <c r="E262" s="14"/>
      <c r="F262" s="14"/>
      <c r="G262" s="14"/>
      <c r="H262" s="14"/>
      <c r="I262" s="30"/>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row>
    <row r="263">
      <c r="I263" s="31"/>
    </row>
    <row r="264">
      <c r="I264" s="31"/>
    </row>
    <row r="265">
      <c r="I265" s="31"/>
    </row>
    <row r="266">
      <c r="I266" s="31"/>
    </row>
    <row r="267">
      <c r="I267" s="31"/>
    </row>
    <row r="268">
      <c r="I268" s="31"/>
    </row>
    <row r="269">
      <c r="I269" s="31"/>
    </row>
    <row r="270">
      <c r="I270" s="31"/>
    </row>
    <row r="271">
      <c r="I271" s="3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4.63"/>
    <col customWidth="1" min="15" max="15" width="20.0"/>
    <col customWidth="1" min="36" max="36" width="15.88"/>
    <col customWidth="1" min="45" max="45" width="2.25"/>
  </cols>
  <sheetData>
    <row r="1" ht="53.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3" t="s">
        <v>39</v>
      </c>
      <c r="AO1" s="3" t="s">
        <v>40</v>
      </c>
      <c r="AP1" s="3" t="s">
        <v>41</v>
      </c>
      <c r="AQ1" s="3" t="s">
        <v>42</v>
      </c>
      <c r="AR1" s="3" t="s">
        <v>43</v>
      </c>
      <c r="AS1" s="4"/>
      <c r="AT1" s="2" t="s">
        <v>44</v>
      </c>
      <c r="AU1" s="2" t="s">
        <v>45</v>
      </c>
      <c r="AV1" s="5"/>
    </row>
    <row r="2">
      <c r="A2" s="6">
        <v>1.0</v>
      </c>
      <c r="B2" s="7" t="s">
        <v>50</v>
      </c>
      <c r="C2" s="6">
        <v>2014.0</v>
      </c>
      <c r="D2" s="6" t="s">
        <v>51</v>
      </c>
      <c r="E2" s="6">
        <v>90.0</v>
      </c>
      <c r="F2" s="6">
        <v>19.3</v>
      </c>
      <c r="G2" s="6">
        <v>65.6</v>
      </c>
      <c r="H2" s="6">
        <v>175.0</v>
      </c>
      <c r="I2" s="8">
        <v>0.8</v>
      </c>
      <c r="J2" s="6" t="s">
        <v>52</v>
      </c>
      <c r="K2" s="6" t="s">
        <v>53</v>
      </c>
      <c r="L2" s="6">
        <v>10.0</v>
      </c>
      <c r="M2" s="6" t="s">
        <v>54</v>
      </c>
      <c r="N2" s="6" t="s">
        <v>55</v>
      </c>
      <c r="O2" s="6" t="s">
        <v>56</v>
      </c>
      <c r="P2" s="6">
        <v>25.0</v>
      </c>
      <c r="Q2" s="6" t="s">
        <v>57</v>
      </c>
      <c r="R2" s="6">
        <v>8.0</v>
      </c>
      <c r="S2" s="6">
        <v>90.0</v>
      </c>
      <c r="T2" s="6">
        <v>150.0</v>
      </c>
      <c r="U2" s="6">
        <v>0.6</v>
      </c>
      <c r="V2" s="6" t="s">
        <v>58</v>
      </c>
      <c r="W2" s="6">
        <v>3.5</v>
      </c>
      <c r="X2" s="6" t="s">
        <v>59</v>
      </c>
      <c r="Y2" s="6" t="s">
        <v>59</v>
      </c>
      <c r="Z2" s="6">
        <v>6.1</v>
      </c>
      <c r="AA2" s="6">
        <v>2.6</v>
      </c>
      <c r="AB2" s="6">
        <v>1.0</v>
      </c>
      <c r="AC2" s="6">
        <v>5.0</v>
      </c>
      <c r="AD2" s="6">
        <v>72.5</v>
      </c>
      <c r="AE2" s="6" t="s">
        <v>60</v>
      </c>
      <c r="AF2" s="6" t="s">
        <v>61</v>
      </c>
      <c r="AG2" s="6" t="s">
        <v>62</v>
      </c>
      <c r="AH2" s="6">
        <v>60.0</v>
      </c>
      <c r="AI2" s="6" t="s">
        <v>63</v>
      </c>
      <c r="AJ2" s="6" t="s">
        <v>64</v>
      </c>
      <c r="AK2" s="6">
        <f t="shared" ref="AK2:AK257" si="1">AVERAGE(AL2:AM2)</f>
        <v>0.6</v>
      </c>
      <c r="AL2" s="21">
        <v>0.6</v>
      </c>
      <c r="AM2" s="21">
        <v>0.6</v>
      </c>
      <c r="AN2" s="6">
        <v>2.17</v>
      </c>
      <c r="AO2" s="6">
        <v>0.63</v>
      </c>
      <c r="AP2" s="6">
        <v>2.38</v>
      </c>
      <c r="AQ2" s="6">
        <v>0.73</v>
      </c>
      <c r="AR2" s="6">
        <v>10.0</v>
      </c>
      <c r="AS2" s="9"/>
      <c r="AT2" s="7" t="s">
        <v>65</v>
      </c>
      <c r="AU2" s="9"/>
      <c r="AV2" s="9"/>
    </row>
    <row r="3">
      <c r="A3" s="6">
        <v>1.0</v>
      </c>
      <c r="B3" s="7" t="s">
        <v>50</v>
      </c>
      <c r="C3" s="6">
        <v>2014.0</v>
      </c>
      <c r="D3" s="6" t="s">
        <v>51</v>
      </c>
      <c r="E3" s="6">
        <v>90.0</v>
      </c>
      <c r="F3" s="6">
        <v>19.3</v>
      </c>
      <c r="G3" s="6">
        <v>65.6</v>
      </c>
      <c r="H3" s="6">
        <v>175.0</v>
      </c>
      <c r="I3" s="8">
        <v>0.8</v>
      </c>
      <c r="J3" s="6" t="s">
        <v>52</v>
      </c>
      <c r="K3" s="6" t="s">
        <v>53</v>
      </c>
      <c r="L3" s="6">
        <v>10.0</v>
      </c>
      <c r="M3" s="6" t="s">
        <v>54</v>
      </c>
      <c r="N3" s="6" t="s">
        <v>55</v>
      </c>
      <c r="O3" s="6" t="s">
        <v>56</v>
      </c>
      <c r="P3" s="6">
        <v>50.0</v>
      </c>
      <c r="Q3" s="6" t="s">
        <v>57</v>
      </c>
      <c r="R3" s="6">
        <v>8.0</v>
      </c>
      <c r="S3" s="6">
        <v>90.0</v>
      </c>
      <c r="T3" s="6">
        <v>150.0</v>
      </c>
      <c r="U3" s="6">
        <v>0.6</v>
      </c>
      <c r="V3" s="6" t="s">
        <v>58</v>
      </c>
      <c r="W3" s="6">
        <v>3.5</v>
      </c>
      <c r="X3" s="6" t="s">
        <v>59</v>
      </c>
      <c r="Y3" s="6" t="s">
        <v>59</v>
      </c>
      <c r="Z3" s="6">
        <v>6.1</v>
      </c>
      <c r="AA3" s="6">
        <v>2.6</v>
      </c>
      <c r="AB3" s="6">
        <v>1.0</v>
      </c>
      <c r="AC3" s="6">
        <v>5.0</v>
      </c>
      <c r="AD3" s="6">
        <v>72.5</v>
      </c>
      <c r="AE3" s="6" t="s">
        <v>60</v>
      </c>
      <c r="AF3" s="6" t="s">
        <v>61</v>
      </c>
      <c r="AG3" s="6" t="s">
        <v>62</v>
      </c>
      <c r="AH3" s="6">
        <v>60.0</v>
      </c>
      <c r="AI3" s="6" t="s">
        <v>63</v>
      </c>
      <c r="AJ3" s="6" t="s">
        <v>64</v>
      </c>
      <c r="AK3" s="6">
        <f t="shared" si="1"/>
        <v>0.6</v>
      </c>
      <c r="AL3" s="21">
        <v>0.6</v>
      </c>
      <c r="AM3" s="21">
        <v>0.6</v>
      </c>
      <c r="AN3" s="6">
        <v>2.27</v>
      </c>
      <c r="AO3" s="6">
        <v>0.45</v>
      </c>
      <c r="AP3" s="6">
        <v>2.56</v>
      </c>
      <c r="AQ3" s="6">
        <v>0.45</v>
      </c>
      <c r="AR3" s="6">
        <v>10.0</v>
      </c>
      <c r="AS3" s="9"/>
      <c r="AT3" s="7" t="s">
        <v>66</v>
      </c>
      <c r="AU3" s="9"/>
      <c r="AV3" s="9"/>
    </row>
    <row r="4">
      <c r="A4" s="6">
        <v>1.0</v>
      </c>
      <c r="B4" s="7" t="s">
        <v>50</v>
      </c>
      <c r="C4" s="6">
        <v>2014.0</v>
      </c>
      <c r="D4" s="6" t="s">
        <v>51</v>
      </c>
      <c r="E4" s="6">
        <v>90.0</v>
      </c>
      <c r="F4" s="6">
        <v>19.3</v>
      </c>
      <c r="G4" s="6">
        <v>65.6</v>
      </c>
      <c r="H4" s="6">
        <v>175.0</v>
      </c>
      <c r="I4" s="8">
        <v>0.8</v>
      </c>
      <c r="J4" s="6" t="s">
        <v>52</v>
      </c>
      <c r="K4" s="6" t="s">
        <v>53</v>
      </c>
      <c r="L4" s="6">
        <v>10.0</v>
      </c>
      <c r="M4" s="6" t="s">
        <v>54</v>
      </c>
      <c r="N4" s="6" t="s">
        <v>55</v>
      </c>
      <c r="O4" s="6" t="s">
        <v>56</v>
      </c>
      <c r="P4" s="6">
        <v>75.0</v>
      </c>
      <c r="Q4" s="6" t="s">
        <v>57</v>
      </c>
      <c r="R4" s="6">
        <v>8.0</v>
      </c>
      <c r="S4" s="6">
        <v>90.0</v>
      </c>
      <c r="T4" s="6">
        <v>150.0</v>
      </c>
      <c r="U4" s="6">
        <v>0.6</v>
      </c>
      <c r="V4" s="6" t="s">
        <v>58</v>
      </c>
      <c r="W4" s="6">
        <v>3.5</v>
      </c>
      <c r="X4" s="6" t="s">
        <v>59</v>
      </c>
      <c r="Y4" s="6" t="s">
        <v>59</v>
      </c>
      <c r="Z4" s="6">
        <v>6.1</v>
      </c>
      <c r="AA4" s="6">
        <v>2.6</v>
      </c>
      <c r="AB4" s="6">
        <v>1.0</v>
      </c>
      <c r="AC4" s="6">
        <v>5.0</v>
      </c>
      <c r="AD4" s="6">
        <v>72.5</v>
      </c>
      <c r="AE4" s="6" t="s">
        <v>60</v>
      </c>
      <c r="AF4" s="6" t="s">
        <v>61</v>
      </c>
      <c r="AG4" s="6" t="s">
        <v>62</v>
      </c>
      <c r="AH4" s="6">
        <v>60.0</v>
      </c>
      <c r="AI4" s="6" t="s">
        <v>63</v>
      </c>
      <c r="AJ4" s="6" t="s">
        <v>64</v>
      </c>
      <c r="AK4" s="6">
        <f t="shared" si="1"/>
        <v>0.6</v>
      </c>
      <c r="AL4" s="21">
        <v>0.6</v>
      </c>
      <c r="AM4" s="21">
        <v>0.6</v>
      </c>
      <c r="AN4" s="6">
        <v>2.04</v>
      </c>
      <c r="AO4" s="6">
        <v>0.34</v>
      </c>
      <c r="AP4" s="6">
        <v>2.22</v>
      </c>
      <c r="AQ4" s="6">
        <v>0.39</v>
      </c>
      <c r="AR4" s="6">
        <v>10.0</v>
      </c>
      <c r="AS4" s="9"/>
      <c r="AT4" s="7" t="s">
        <v>67</v>
      </c>
      <c r="AU4" s="9"/>
      <c r="AV4" s="9"/>
    </row>
    <row r="5">
      <c r="A5" s="6">
        <v>1.0</v>
      </c>
      <c r="B5" s="7" t="s">
        <v>50</v>
      </c>
      <c r="C5" s="6">
        <v>2014.0</v>
      </c>
      <c r="D5" s="6" t="s">
        <v>51</v>
      </c>
      <c r="E5" s="6">
        <v>50.0</v>
      </c>
      <c r="F5" s="6">
        <v>18.8</v>
      </c>
      <c r="G5" s="6">
        <v>67.9</v>
      </c>
      <c r="H5" s="6">
        <v>172.0</v>
      </c>
      <c r="I5" s="10">
        <v>0.666667</v>
      </c>
      <c r="J5" s="6" t="s">
        <v>52</v>
      </c>
      <c r="K5" s="6" t="s">
        <v>53</v>
      </c>
      <c r="L5" s="6">
        <v>9.0</v>
      </c>
      <c r="M5" s="6" t="s">
        <v>54</v>
      </c>
      <c r="N5" s="6" t="s">
        <v>55</v>
      </c>
      <c r="O5" s="6" t="s">
        <v>56</v>
      </c>
      <c r="P5" s="6">
        <v>25.0</v>
      </c>
      <c r="Q5" s="6" t="s">
        <v>57</v>
      </c>
      <c r="R5" s="6">
        <v>8.0</v>
      </c>
      <c r="S5" s="6">
        <v>50.0</v>
      </c>
      <c r="T5" s="6">
        <v>150.0</v>
      </c>
      <c r="U5" s="6">
        <v>0.33333333</v>
      </c>
      <c r="V5" s="6" t="s">
        <v>68</v>
      </c>
      <c r="W5" s="6">
        <v>3.5</v>
      </c>
      <c r="X5" s="6" t="s">
        <v>59</v>
      </c>
      <c r="Y5" s="6" t="s">
        <v>59</v>
      </c>
      <c r="Z5" s="6">
        <v>6.1</v>
      </c>
      <c r="AA5" s="6">
        <v>2.6</v>
      </c>
      <c r="AB5" s="6">
        <v>1.0</v>
      </c>
      <c r="AC5" s="6">
        <v>5.0</v>
      </c>
      <c r="AD5" s="6">
        <v>72.5</v>
      </c>
      <c r="AE5" s="6" t="s">
        <v>60</v>
      </c>
      <c r="AF5" s="6" t="s">
        <v>61</v>
      </c>
      <c r="AG5" s="6" t="s">
        <v>62</v>
      </c>
      <c r="AH5" s="6">
        <v>60.0</v>
      </c>
      <c r="AI5" s="6" t="s">
        <v>63</v>
      </c>
      <c r="AJ5" s="6" t="s">
        <v>64</v>
      </c>
      <c r="AK5" s="6">
        <f t="shared" si="1"/>
        <v>0.333333333</v>
      </c>
      <c r="AL5" s="21">
        <v>0.333333333</v>
      </c>
      <c r="AM5" s="21">
        <v>0.333333333</v>
      </c>
      <c r="AN5" s="6">
        <v>2.39</v>
      </c>
      <c r="AO5" s="6">
        <v>0.55</v>
      </c>
      <c r="AP5" s="6">
        <v>2.51</v>
      </c>
      <c r="AQ5" s="6">
        <v>0.51</v>
      </c>
      <c r="AR5" s="6">
        <v>9.0</v>
      </c>
      <c r="AS5" s="9"/>
      <c r="AT5" s="7" t="s">
        <v>69</v>
      </c>
      <c r="AU5" s="9"/>
      <c r="AV5" s="9"/>
    </row>
    <row r="6">
      <c r="A6" s="6">
        <v>1.0</v>
      </c>
      <c r="B6" s="7" t="s">
        <v>50</v>
      </c>
      <c r="C6" s="6">
        <v>2014.0</v>
      </c>
      <c r="D6" s="6" t="s">
        <v>51</v>
      </c>
      <c r="E6" s="6">
        <v>50.0</v>
      </c>
      <c r="F6" s="6">
        <v>18.8</v>
      </c>
      <c r="G6" s="6">
        <v>67.9</v>
      </c>
      <c r="H6" s="6">
        <v>172.0</v>
      </c>
      <c r="I6" s="10">
        <v>0.666667</v>
      </c>
      <c r="J6" s="6" t="s">
        <v>52</v>
      </c>
      <c r="K6" s="6" t="s">
        <v>53</v>
      </c>
      <c r="L6" s="6">
        <v>9.0</v>
      </c>
      <c r="M6" s="6" t="s">
        <v>54</v>
      </c>
      <c r="N6" s="6" t="s">
        <v>55</v>
      </c>
      <c r="O6" s="6" t="s">
        <v>56</v>
      </c>
      <c r="P6" s="6">
        <v>50.0</v>
      </c>
      <c r="Q6" s="6" t="s">
        <v>57</v>
      </c>
      <c r="R6" s="6">
        <v>8.0</v>
      </c>
      <c r="S6" s="6">
        <v>50.0</v>
      </c>
      <c r="T6" s="6">
        <v>150.0</v>
      </c>
      <c r="U6" s="6">
        <v>0.33333333</v>
      </c>
      <c r="V6" s="6" t="s">
        <v>68</v>
      </c>
      <c r="W6" s="6">
        <v>3.5</v>
      </c>
      <c r="X6" s="6" t="s">
        <v>59</v>
      </c>
      <c r="Y6" s="6" t="s">
        <v>59</v>
      </c>
      <c r="Z6" s="6">
        <v>6.1</v>
      </c>
      <c r="AA6" s="6">
        <v>2.6</v>
      </c>
      <c r="AB6" s="6">
        <v>1.0</v>
      </c>
      <c r="AC6" s="6">
        <v>5.0</v>
      </c>
      <c r="AD6" s="6">
        <v>72.5</v>
      </c>
      <c r="AE6" s="6" t="s">
        <v>60</v>
      </c>
      <c r="AF6" s="6" t="s">
        <v>61</v>
      </c>
      <c r="AG6" s="6" t="s">
        <v>62</v>
      </c>
      <c r="AH6" s="6">
        <v>60.0</v>
      </c>
      <c r="AI6" s="6" t="s">
        <v>63</v>
      </c>
      <c r="AJ6" s="6" t="s">
        <v>64</v>
      </c>
      <c r="AK6" s="6">
        <f t="shared" si="1"/>
        <v>0.333333333</v>
      </c>
      <c r="AL6" s="21">
        <v>0.333333333</v>
      </c>
      <c r="AM6" s="21">
        <v>0.333333333</v>
      </c>
      <c r="AN6" s="6">
        <v>2.44</v>
      </c>
      <c r="AO6" s="6">
        <v>0.5</v>
      </c>
      <c r="AP6" s="6">
        <v>2.55</v>
      </c>
      <c r="AQ6" s="6">
        <v>0.44</v>
      </c>
      <c r="AR6" s="6">
        <v>9.0</v>
      </c>
      <c r="AS6" s="9"/>
      <c r="AT6" s="7" t="s">
        <v>70</v>
      </c>
      <c r="AU6" s="9"/>
      <c r="AV6" s="9"/>
    </row>
    <row r="7">
      <c r="A7" s="6">
        <v>1.0</v>
      </c>
      <c r="B7" s="7" t="s">
        <v>50</v>
      </c>
      <c r="C7" s="6">
        <v>2014.0</v>
      </c>
      <c r="D7" s="6" t="s">
        <v>51</v>
      </c>
      <c r="E7" s="6">
        <v>50.0</v>
      </c>
      <c r="F7" s="6">
        <v>18.8</v>
      </c>
      <c r="G7" s="6">
        <v>67.9</v>
      </c>
      <c r="H7" s="6">
        <v>172.0</v>
      </c>
      <c r="I7" s="10">
        <v>0.666667</v>
      </c>
      <c r="J7" s="6" t="s">
        <v>52</v>
      </c>
      <c r="K7" s="6" t="s">
        <v>53</v>
      </c>
      <c r="L7" s="6">
        <v>9.0</v>
      </c>
      <c r="M7" s="6" t="s">
        <v>54</v>
      </c>
      <c r="N7" s="6" t="s">
        <v>55</v>
      </c>
      <c r="O7" s="6" t="s">
        <v>56</v>
      </c>
      <c r="P7" s="6">
        <v>75.0</v>
      </c>
      <c r="Q7" s="6" t="s">
        <v>57</v>
      </c>
      <c r="R7" s="6">
        <v>8.0</v>
      </c>
      <c r="S7" s="6">
        <v>50.0</v>
      </c>
      <c r="T7" s="6">
        <v>150.0</v>
      </c>
      <c r="U7" s="6">
        <v>0.33333333</v>
      </c>
      <c r="V7" s="6" t="s">
        <v>68</v>
      </c>
      <c r="W7" s="6">
        <v>3.5</v>
      </c>
      <c r="X7" s="6" t="s">
        <v>59</v>
      </c>
      <c r="Y7" s="6" t="s">
        <v>59</v>
      </c>
      <c r="Z7" s="6">
        <v>6.1</v>
      </c>
      <c r="AA7" s="6">
        <v>2.6</v>
      </c>
      <c r="AB7" s="6">
        <v>1.0</v>
      </c>
      <c r="AC7" s="6">
        <v>5.0</v>
      </c>
      <c r="AD7" s="6">
        <v>72.5</v>
      </c>
      <c r="AE7" s="6" t="s">
        <v>60</v>
      </c>
      <c r="AF7" s="6" t="s">
        <v>61</v>
      </c>
      <c r="AG7" s="6" t="s">
        <v>62</v>
      </c>
      <c r="AH7" s="6">
        <v>60.0</v>
      </c>
      <c r="AI7" s="6" t="s">
        <v>63</v>
      </c>
      <c r="AJ7" s="6" t="s">
        <v>64</v>
      </c>
      <c r="AK7" s="6">
        <f t="shared" si="1"/>
        <v>0.333333333</v>
      </c>
      <c r="AL7" s="21">
        <v>0.333333333</v>
      </c>
      <c r="AM7" s="21">
        <v>0.333333333</v>
      </c>
      <c r="AN7" s="6">
        <v>1.84</v>
      </c>
      <c r="AO7" s="6">
        <v>0.31</v>
      </c>
      <c r="AP7" s="6">
        <v>1.98</v>
      </c>
      <c r="AQ7" s="6">
        <v>0.25</v>
      </c>
      <c r="AR7" s="6">
        <v>9.0</v>
      </c>
      <c r="AS7" s="9"/>
      <c r="AT7" s="7" t="s">
        <v>71</v>
      </c>
      <c r="AU7" s="9"/>
      <c r="AV7" s="9"/>
    </row>
    <row r="8">
      <c r="A8" s="6">
        <v>2.0</v>
      </c>
      <c r="B8" s="7" t="s">
        <v>72</v>
      </c>
      <c r="C8" s="6">
        <v>2013.0</v>
      </c>
      <c r="D8" s="6" t="s">
        <v>51</v>
      </c>
      <c r="E8" s="8" t="s">
        <v>73</v>
      </c>
      <c r="F8" s="6">
        <v>25.0</v>
      </c>
      <c r="G8" s="6">
        <v>79.0</v>
      </c>
      <c r="H8" s="6">
        <v>181.0</v>
      </c>
      <c r="I8" s="8">
        <v>1.0</v>
      </c>
      <c r="J8" s="6" t="s">
        <v>74</v>
      </c>
      <c r="K8" s="6" t="s">
        <v>53</v>
      </c>
      <c r="L8" s="6">
        <v>8.0</v>
      </c>
      <c r="M8" s="6" t="s">
        <v>75</v>
      </c>
      <c r="N8" s="6" t="s">
        <v>55</v>
      </c>
      <c r="O8" s="6" t="s">
        <v>76</v>
      </c>
      <c r="P8" s="6">
        <v>60.0</v>
      </c>
      <c r="Q8" s="6" t="s">
        <v>77</v>
      </c>
      <c r="R8" s="6">
        <v>12.0</v>
      </c>
      <c r="S8" s="11">
        <v>120.0</v>
      </c>
      <c r="T8" s="11">
        <v>150.0</v>
      </c>
      <c r="U8" s="6">
        <v>0.8</v>
      </c>
      <c r="V8" s="6" t="s">
        <v>58</v>
      </c>
      <c r="W8" s="6">
        <v>3.5</v>
      </c>
      <c r="X8" s="6" t="s">
        <v>59</v>
      </c>
      <c r="Y8" s="6" t="s">
        <v>62</v>
      </c>
      <c r="Z8" s="6">
        <v>7.0</v>
      </c>
      <c r="AA8" s="6">
        <v>3.0</v>
      </c>
      <c r="AB8" s="6">
        <v>1.0</v>
      </c>
      <c r="AC8" s="12">
        <v>3.0</v>
      </c>
      <c r="AD8" s="13">
        <v>45568.0</v>
      </c>
      <c r="AE8" s="6" t="s">
        <v>78</v>
      </c>
      <c r="AF8" s="11" t="s">
        <v>79</v>
      </c>
      <c r="AG8" s="6" t="s">
        <v>62</v>
      </c>
      <c r="AH8" s="11"/>
      <c r="AI8" s="6" t="s">
        <v>80</v>
      </c>
      <c r="AJ8" s="6" t="s">
        <v>81</v>
      </c>
      <c r="AK8" s="6">
        <f t="shared" si="1"/>
        <v>0.4</v>
      </c>
      <c r="AL8" s="21">
        <v>0.8</v>
      </c>
      <c r="AM8" s="21">
        <v>0.0</v>
      </c>
      <c r="AN8" s="6">
        <v>5431.0</v>
      </c>
      <c r="AO8" s="6">
        <v>712.0</v>
      </c>
      <c r="AP8" s="6">
        <v>5756.0</v>
      </c>
      <c r="AQ8" s="6">
        <v>712.0</v>
      </c>
      <c r="AR8" s="6">
        <v>8.0</v>
      </c>
      <c r="AS8" s="14"/>
      <c r="AT8" s="32" t="s">
        <v>82</v>
      </c>
      <c r="AU8" s="14"/>
      <c r="AV8" s="14"/>
    </row>
    <row r="9">
      <c r="A9" s="6">
        <v>2.0</v>
      </c>
      <c r="B9" s="7" t="s">
        <v>72</v>
      </c>
      <c r="C9" s="6">
        <v>2013.0</v>
      </c>
      <c r="D9" s="6" t="s">
        <v>51</v>
      </c>
      <c r="E9" s="8" t="s">
        <v>73</v>
      </c>
      <c r="F9" s="6">
        <v>25.0</v>
      </c>
      <c r="G9" s="6">
        <v>79.0</v>
      </c>
      <c r="H9" s="6">
        <v>181.0</v>
      </c>
      <c r="I9" s="8">
        <v>1.0</v>
      </c>
      <c r="J9" s="6" t="s">
        <v>74</v>
      </c>
      <c r="K9" s="6" t="s">
        <v>53</v>
      </c>
      <c r="L9" s="6">
        <v>8.0</v>
      </c>
      <c r="M9" s="6" t="s">
        <v>75</v>
      </c>
      <c r="N9" s="6" t="s">
        <v>55</v>
      </c>
      <c r="O9" s="6" t="s">
        <v>76</v>
      </c>
      <c r="P9" s="6">
        <v>50.0</v>
      </c>
      <c r="Q9" s="6" t="s">
        <v>77</v>
      </c>
      <c r="R9" s="6">
        <v>12.0</v>
      </c>
      <c r="S9" s="11">
        <v>120.0</v>
      </c>
      <c r="T9" s="11">
        <v>150.0</v>
      </c>
      <c r="U9" s="6">
        <v>0.8</v>
      </c>
      <c r="V9" s="6" t="s">
        <v>58</v>
      </c>
      <c r="W9" s="6">
        <v>3.5</v>
      </c>
      <c r="X9" s="6" t="s">
        <v>59</v>
      </c>
      <c r="Y9" s="6" t="s">
        <v>62</v>
      </c>
      <c r="Z9" s="6">
        <v>7.0</v>
      </c>
      <c r="AA9" s="6">
        <v>3.0</v>
      </c>
      <c r="AB9" s="6">
        <v>1.0</v>
      </c>
      <c r="AC9" s="12">
        <v>3.0</v>
      </c>
      <c r="AD9" s="13">
        <v>45568.0</v>
      </c>
      <c r="AE9" s="6" t="s">
        <v>78</v>
      </c>
      <c r="AF9" s="11" t="s">
        <v>79</v>
      </c>
      <c r="AG9" s="6" t="s">
        <v>62</v>
      </c>
      <c r="AH9" s="11"/>
      <c r="AI9" s="6" t="s">
        <v>80</v>
      </c>
      <c r="AJ9" s="6" t="s">
        <v>81</v>
      </c>
      <c r="AK9" s="6">
        <f t="shared" si="1"/>
        <v>0.4</v>
      </c>
      <c r="AL9" s="21">
        <v>0.8</v>
      </c>
      <c r="AM9" s="21">
        <v>0.0</v>
      </c>
      <c r="AN9" s="6">
        <v>6960.0</v>
      </c>
      <c r="AO9" s="6">
        <v>968.0</v>
      </c>
      <c r="AP9" s="6">
        <v>7308.0</v>
      </c>
      <c r="AQ9" s="6">
        <v>981.0</v>
      </c>
      <c r="AR9" s="6">
        <v>8.0</v>
      </c>
      <c r="AS9" s="14"/>
      <c r="AT9" s="32" t="s">
        <v>83</v>
      </c>
      <c r="AU9" s="14"/>
      <c r="AV9" s="14"/>
    </row>
    <row r="10">
      <c r="A10" s="6">
        <v>2.0</v>
      </c>
      <c r="B10" s="7" t="s">
        <v>72</v>
      </c>
      <c r="C10" s="6">
        <v>2013.0</v>
      </c>
      <c r="D10" s="6" t="s">
        <v>51</v>
      </c>
      <c r="E10" s="8" t="s">
        <v>73</v>
      </c>
      <c r="F10" s="6">
        <v>25.0</v>
      </c>
      <c r="G10" s="6">
        <v>79.0</v>
      </c>
      <c r="H10" s="6">
        <v>181.0</v>
      </c>
      <c r="I10" s="8">
        <v>1.0</v>
      </c>
      <c r="J10" s="6" t="s">
        <v>74</v>
      </c>
      <c r="K10" s="6" t="s">
        <v>53</v>
      </c>
      <c r="L10" s="6">
        <v>8.0</v>
      </c>
      <c r="M10" s="6" t="s">
        <v>75</v>
      </c>
      <c r="N10" s="6" t="s">
        <v>55</v>
      </c>
      <c r="O10" s="6" t="s">
        <v>76</v>
      </c>
      <c r="P10" s="6">
        <v>40.0</v>
      </c>
      <c r="Q10" s="6" t="s">
        <v>77</v>
      </c>
      <c r="R10" s="6">
        <v>12.0</v>
      </c>
      <c r="S10" s="11">
        <v>120.0</v>
      </c>
      <c r="T10" s="11">
        <v>150.0</v>
      </c>
      <c r="U10" s="6">
        <v>0.8</v>
      </c>
      <c r="V10" s="6" t="s">
        <v>58</v>
      </c>
      <c r="W10" s="6">
        <v>3.5</v>
      </c>
      <c r="X10" s="6" t="s">
        <v>59</v>
      </c>
      <c r="Y10" s="6" t="s">
        <v>62</v>
      </c>
      <c r="Z10" s="6">
        <v>7.0</v>
      </c>
      <c r="AA10" s="6">
        <v>3.0</v>
      </c>
      <c r="AB10" s="6">
        <v>1.0</v>
      </c>
      <c r="AC10" s="12">
        <v>3.0</v>
      </c>
      <c r="AD10" s="13">
        <v>45568.0</v>
      </c>
      <c r="AE10" s="6" t="s">
        <v>78</v>
      </c>
      <c r="AF10" s="11" t="s">
        <v>79</v>
      </c>
      <c r="AG10" s="6" t="s">
        <v>62</v>
      </c>
      <c r="AH10" s="11"/>
      <c r="AI10" s="6" t="s">
        <v>80</v>
      </c>
      <c r="AJ10" s="6" t="s">
        <v>81</v>
      </c>
      <c r="AK10" s="6">
        <f t="shared" si="1"/>
        <v>0.4</v>
      </c>
      <c r="AL10" s="21">
        <v>0.8</v>
      </c>
      <c r="AM10" s="21">
        <v>0.0</v>
      </c>
      <c r="AN10" s="6">
        <v>8335.0</v>
      </c>
      <c r="AO10" s="6">
        <v>971.0</v>
      </c>
      <c r="AP10" s="6">
        <v>8684.0</v>
      </c>
      <c r="AQ10" s="6">
        <v>993.0</v>
      </c>
      <c r="AR10" s="6">
        <v>8.0</v>
      </c>
      <c r="AS10" s="14"/>
      <c r="AT10" s="14"/>
      <c r="AU10" s="14"/>
      <c r="AV10" s="14"/>
    </row>
    <row r="11">
      <c r="A11" s="6">
        <v>2.0</v>
      </c>
      <c r="B11" s="7" t="s">
        <v>72</v>
      </c>
      <c r="C11" s="6">
        <v>2013.0</v>
      </c>
      <c r="D11" s="6" t="s">
        <v>51</v>
      </c>
      <c r="E11" s="8" t="s">
        <v>73</v>
      </c>
      <c r="F11" s="6">
        <v>25.0</v>
      </c>
      <c r="G11" s="6">
        <v>79.0</v>
      </c>
      <c r="H11" s="6">
        <v>181.0</v>
      </c>
      <c r="I11" s="8">
        <v>1.0</v>
      </c>
      <c r="J11" s="6" t="s">
        <v>74</v>
      </c>
      <c r="K11" s="6" t="s">
        <v>53</v>
      </c>
      <c r="L11" s="6">
        <v>8.0</v>
      </c>
      <c r="M11" s="6" t="s">
        <v>75</v>
      </c>
      <c r="N11" s="6" t="s">
        <v>55</v>
      </c>
      <c r="O11" s="6" t="s">
        <v>76</v>
      </c>
      <c r="P11" s="6">
        <v>30.0</v>
      </c>
      <c r="Q11" s="6" t="s">
        <v>77</v>
      </c>
      <c r="R11" s="6">
        <v>12.0</v>
      </c>
      <c r="S11" s="11">
        <v>120.0</v>
      </c>
      <c r="T11" s="11">
        <v>150.0</v>
      </c>
      <c r="U11" s="6">
        <v>0.8</v>
      </c>
      <c r="V11" s="6" t="s">
        <v>58</v>
      </c>
      <c r="W11" s="6">
        <v>3.5</v>
      </c>
      <c r="X11" s="6" t="s">
        <v>59</v>
      </c>
      <c r="Y11" s="6" t="s">
        <v>62</v>
      </c>
      <c r="Z11" s="6">
        <v>7.0</v>
      </c>
      <c r="AA11" s="6">
        <v>3.0</v>
      </c>
      <c r="AB11" s="6">
        <v>1.0</v>
      </c>
      <c r="AC11" s="12">
        <v>3.0</v>
      </c>
      <c r="AD11" s="13">
        <v>45568.0</v>
      </c>
      <c r="AE11" s="6" t="s">
        <v>78</v>
      </c>
      <c r="AF11" s="11" t="s">
        <v>79</v>
      </c>
      <c r="AG11" s="6" t="s">
        <v>62</v>
      </c>
      <c r="AH11" s="11"/>
      <c r="AI11" s="6" t="s">
        <v>80</v>
      </c>
      <c r="AJ11" s="6" t="s">
        <v>81</v>
      </c>
      <c r="AK11" s="6">
        <f t="shared" si="1"/>
        <v>0.4</v>
      </c>
      <c r="AL11" s="21">
        <v>0.8</v>
      </c>
      <c r="AM11" s="21">
        <v>0.0</v>
      </c>
      <c r="AN11" s="6">
        <v>9255.0</v>
      </c>
      <c r="AO11" s="6">
        <v>848.0</v>
      </c>
      <c r="AP11" s="6">
        <v>9680.0</v>
      </c>
      <c r="AQ11" s="6">
        <v>848.0</v>
      </c>
      <c r="AR11" s="6">
        <v>8.0</v>
      </c>
      <c r="AS11" s="14"/>
      <c r="AT11" s="14"/>
      <c r="AU11" s="14"/>
      <c r="AV11" s="14"/>
    </row>
    <row r="12">
      <c r="A12" s="6">
        <v>2.0</v>
      </c>
      <c r="B12" s="7" t="s">
        <v>72</v>
      </c>
      <c r="C12" s="6">
        <v>2013.0</v>
      </c>
      <c r="D12" s="6" t="s">
        <v>51</v>
      </c>
      <c r="E12" s="8" t="s">
        <v>73</v>
      </c>
      <c r="F12" s="6">
        <v>25.0</v>
      </c>
      <c r="G12" s="6">
        <v>79.0</v>
      </c>
      <c r="H12" s="6">
        <v>181.0</v>
      </c>
      <c r="I12" s="8">
        <v>1.0</v>
      </c>
      <c r="J12" s="6" t="s">
        <v>74</v>
      </c>
      <c r="K12" s="6" t="s">
        <v>53</v>
      </c>
      <c r="L12" s="6">
        <v>8.0</v>
      </c>
      <c r="M12" s="6" t="s">
        <v>75</v>
      </c>
      <c r="N12" s="6" t="s">
        <v>55</v>
      </c>
      <c r="O12" s="6" t="s">
        <v>76</v>
      </c>
      <c r="P12" s="6">
        <v>20.0</v>
      </c>
      <c r="Q12" s="6" t="s">
        <v>77</v>
      </c>
      <c r="R12" s="6">
        <v>12.0</v>
      </c>
      <c r="S12" s="11">
        <v>120.0</v>
      </c>
      <c r="T12" s="11">
        <v>150.0</v>
      </c>
      <c r="U12" s="6">
        <v>0.8</v>
      </c>
      <c r="V12" s="6" t="s">
        <v>58</v>
      </c>
      <c r="W12" s="6">
        <v>3.5</v>
      </c>
      <c r="X12" s="6" t="s">
        <v>59</v>
      </c>
      <c r="Y12" s="6" t="s">
        <v>62</v>
      </c>
      <c r="Z12" s="6">
        <v>7.0</v>
      </c>
      <c r="AA12" s="6">
        <v>3.0</v>
      </c>
      <c r="AB12" s="6">
        <v>1.0</v>
      </c>
      <c r="AC12" s="12">
        <v>3.0</v>
      </c>
      <c r="AD12" s="13">
        <v>45568.0</v>
      </c>
      <c r="AE12" s="6" t="s">
        <v>78</v>
      </c>
      <c r="AF12" s="11" t="s">
        <v>79</v>
      </c>
      <c r="AG12" s="6" t="s">
        <v>62</v>
      </c>
      <c r="AH12" s="11"/>
      <c r="AI12" s="6" t="s">
        <v>80</v>
      </c>
      <c r="AJ12" s="6" t="s">
        <v>81</v>
      </c>
      <c r="AK12" s="6">
        <f t="shared" si="1"/>
        <v>0.4</v>
      </c>
      <c r="AL12" s="21">
        <v>0.8</v>
      </c>
      <c r="AM12" s="21">
        <v>0.0</v>
      </c>
      <c r="AN12" s="6">
        <v>9453.0</v>
      </c>
      <c r="AO12" s="6">
        <v>661.0</v>
      </c>
      <c r="AP12" s="6">
        <v>9897.0</v>
      </c>
      <c r="AQ12" s="6">
        <v>668.0</v>
      </c>
      <c r="AR12" s="6">
        <v>8.0</v>
      </c>
      <c r="AS12" s="14"/>
      <c r="AT12" s="14"/>
      <c r="AU12" s="14"/>
      <c r="AV12" s="14"/>
    </row>
    <row r="13">
      <c r="A13" s="6">
        <v>2.0</v>
      </c>
      <c r="B13" s="7" t="s">
        <v>72</v>
      </c>
      <c r="C13" s="6">
        <v>2013.0</v>
      </c>
      <c r="D13" s="6" t="s">
        <v>51</v>
      </c>
      <c r="E13" s="8" t="s">
        <v>73</v>
      </c>
      <c r="F13" s="6">
        <v>25.0</v>
      </c>
      <c r="G13" s="6">
        <v>79.0</v>
      </c>
      <c r="H13" s="6">
        <v>181.0</v>
      </c>
      <c r="I13" s="8">
        <v>1.0</v>
      </c>
      <c r="J13" s="6" t="s">
        <v>74</v>
      </c>
      <c r="K13" s="6" t="s">
        <v>53</v>
      </c>
      <c r="L13" s="6">
        <v>8.0</v>
      </c>
      <c r="M13" s="6" t="s">
        <v>75</v>
      </c>
      <c r="N13" s="6" t="s">
        <v>55</v>
      </c>
      <c r="O13" s="6" t="s">
        <v>76</v>
      </c>
      <c r="P13" s="6">
        <v>10.0</v>
      </c>
      <c r="Q13" s="6" t="s">
        <v>77</v>
      </c>
      <c r="R13" s="6">
        <v>12.0</v>
      </c>
      <c r="S13" s="11">
        <v>120.0</v>
      </c>
      <c r="T13" s="11">
        <v>150.0</v>
      </c>
      <c r="U13" s="6">
        <v>0.8</v>
      </c>
      <c r="V13" s="6" t="s">
        <v>58</v>
      </c>
      <c r="W13" s="6">
        <v>3.5</v>
      </c>
      <c r="X13" s="6" t="s">
        <v>59</v>
      </c>
      <c r="Y13" s="6" t="s">
        <v>62</v>
      </c>
      <c r="Z13" s="6">
        <v>7.0</v>
      </c>
      <c r="AA13" s="6">
        <v>3.0</v>
      </c>
      <c r="AB13" s="6">
        <v>1.0</v>
      </c>
      <c r="AC13" s="12">
        <v>3.0</v>
      </c>
      <c r="AD13" s="13">
        <v>45568.0</v>
      </c>
      <c r="AE13" s="6" t="s">
        <v>78</v>
      </c>
      <c r="AF13" s="11" t="s">
        <v>79</v>
      </c>
      <c r="AG13" s="6" t="s">
        <v>62</v>
      </c>
      <c r="AH13" s="11"/>
      <c r="AI13" s="6" t="s">
        <v>80</v>
      </c>
      <c r="AJ13" s="6" t="s">
        <v>81</v>
      </c>
      <c r="AK13" s="6">
        <f t="shared" si="1"/>
        <v>0.4</v>
      </c>
      <c r="AL13" s="21">
        <v>0.8</v>
      </c>
      <c r="AM13" s="21">
        <v>0.0</v>
      </c>
      <c r="AN13" s="6">
        <v>8818.0</v>
      </c>
      <c r="AO13" s="6">
        <v>553.0</v>
      </c>
      <c r="AP13" s="6">
        <v>9444.0</v>
      </c>
      <c r="AQ13" s="6">
        <v>583.0</v>
      </c>
      <c r="AR13" s="6">
        <v>8.0</v>
      </c>
      <c r="AS13" s="14"/>
      <c r="AT13" s="14"/>
      <c r="AU13" s="14"/>
      <c r="AV13" s="14"/>
    </row>
    <row r="14">
      <c r="A14" s="6">
        <v>2.0</v>
      </c>
      <c r="B14" s="7" t="s">
        <v>72</v>
      </c>
      <c r="C14" s="6">
        <v>2013.0</v>
      </c>
      <c r="D14" s="6" t="s">
        <v>51</v>
      </c>
      <c r="E14" s="8" t="s">
        <v>73</v>
      </c>
      <c r="F14" s="6">
        <v>25.0</v>
      </c>
      <c r="G14" s="6">
        <v>79.0</v>
      </c>
      <c r="H14" s="6">
        <v>181.0</v>
      </c>
      <c r="I14" s="8">
        <v>1.0</v>
      </c>
      <c r="J14" s="6" t="s">
        <v>74</v>
      </c>
      <c r="K14" s="6" t="s">
        <v>53</v>
      </c>
      <c r="L14" s="6">
        <v>8.0</v>
      </c>
      <c r="M14" s="6" t="s">
        <v>75</v>
      </c>
      <c r="N14" s="6" t="s">
        <v>55</v>
      </c>
      <c r="O14" s="6" t="s">
        <v>84</v>
      </c>
      <c r="P14" s="33">
        <v>60.0</v>
      </c>
      <c r="Q14" s="6" t="s">
        <v>77</v>
      </c>
      <c r="R14" s="6">
        <v>12.0</v>
      </c>
      <c r="S14" s="11">
        <v>120.0</v>
      </c>
      <c r="T14" s="11">
        <v>150.0</v>
      </c>
      <c r="U14" s="6">
        <v>0.8</v>
      </c>
      <c r="V14" s="6" t="s">
        <v>58</v>
      </c>
      <c r="W14" s="6">
        <v>3.5</v>
      </c>
      <c r="X14" s="6" t="s">
        <v>59</v>
      </c>
      <c r="Y14" s="6" t="s">
        <v>62</v>
      </c>
      <c r="Z14" s="6">
        <v>7.0</v>
      </c>
      <c r="AA14" s="6">
        <v>3.0</v>
      </c>
      <c r="AB14" s="6">
        <v>1.0</v>
      </c>
      <c r="AC14" s="12">
        <v>3.0</v>
      </c>
      <c r="AD14" s="13">
        <v>45568.0</v>
      </c>
      <c r="AE14" s="6" t="s">
        <v>78</v>
      </c>
      <c r="AF14" s="11" t="s">
        <v>79</v>
      </c>
      <c r="AG14" s="6" t="s">
        <v>62</v>
      </c>
      <c r="AH14" s="11"/>
      <c r="AI14" s="6" t="s">
        <v>80</v>
      </c>
      <c r="AJ14" s="6" t="s">
        <v>81</v>
      </c>
      <c r="AK14" s="6">
        <f t="shared" si="1"/>
        <v>0.4</v>
      </c>
      <c r="AL14" s="21">
        <v>0.8</v>
      </c>
      <c r="AM14" s="21">
        <v>0.0</v>
      </c>
      <c r="AN14" s="6">
        <v>4941.0</v>
      </c>
      <c r="AO14" s="6">
        <v>676.0</v>
      </c>
      <c r="AP14" s="6">
        <v>4909.0</v>
      </c>
      <c r="AQ14" s="6">
        <v>565.0</v>
      </c>
      <c r="AR14" s="6">
        <v>8.0</v>
      </c>
      <c r="AS14" s="14"/>
      <c r="AT14" s="14"/>
      <c r="AU14" s="14"/>
      <c r="AV14" s="14"/>
    </row>
    <row r="15">
      <c r="A15" s="6">
        <v>2.0</v>
      </c>
      <c r="B15" s="7" t="s">
        <v>72</v>
      </c>
      <c r="C15" s="6">
        <v>2013.0</v>
      </c>
      <c r="D15" s="6" t="s">
        <v>51</v>
      </c>
      <c r="E15" s="8" t="s">
        <v>73</v>
      </c>
      <c r="F15" s="6">
        <v>25.0</v>
      </c>
      <c r="G15" s="6">
        <v>79.0</v>
      </c>
      <c r="H15" s="6">
        <v>181.0</v>
      </c>
      <c r="I15" s="8">
        <v>1.0</v>
      </c>
      <c r="J15" s="6" t="s">
        <v>74</v>
      </c>
      <c r="K15" s="6" t="s">
        <v>53</v>
      </c>
      <c r="L15" s="6">
        <v>8.0</v>
      </c>
      <c r="M15" s="6" t="s">
        <v>75</v>
      </c>
      <c r="N15" s="6" t="s">
        <v>55</v>
      </c>
      <c r="O15" s="6" t="s">
        <v>84</v>
      </c>
      <c r="P15" s="6">
        <v>50.0</v>
      </c>
      <c r="Q15" s="6" t="s">
        <v>77</v>
      </c>
      <c r="R15" s="6">
        <v>12.0</v>
      </c>
      <c r="S15" s="11">
        <v>120.0</v>
      </c>
      <c r="T15" s="11">
        <v>150.0</v>
      </c>
      <c r="U15" s="6">
        <v>0.8</v>
      </c>
      <c r="V15" s="6" t="s">
        <v>58</v>
      </c>
      <c r="W15" s="6">
        <v>3.5</v>
      </c>
      <c r="X15" s="6" t="s">
        <v>59</v>
      </c>
      <c r="Y15" s="6" t="s">
        <v>62</v>
      </c>
      <c r="Z15" s="6">
        <v>7.0</v>
      </c>
      <c r="AA15" s="6">
        <v>3.0</v>
      </c>
      <c r="AB15" s="6">
        <v>1.0</v>
      </c>
      <c r="AC15" s="12">
        <v>3.0</v>
      </c>
      <c r="AD15" s="13">
        <v>45568.0</v>
      </c>
      <c r="AE15" s="6" t="s">
        <v>78</v>
      </c>
      <c r="AF15" s="11" t="s">
        <v>79</v>
      </c>
      <c r="AG15" s="6" t="s">
        <v>62</v>
      </c>
      <c r="AH15" s="11"/>
      <c r="AI15" s="6" t="s">
        <v>80</v>
      </c>
      <c r="AJ15" s="6" t="s">
        <v>81</v>
      </c>
      <c r="AK15" s="6">
        <f t="shared" si="1"/>
        <v>0.4</v>
      </c>
      <c r="AL15" s="21">
        <v>0.8</v>
      </c>
      <c r="AM15" s="21">
        <v>0.0</v>
      </c>
      <c r="AN15" s="6">
        <v>6295.0</v>
      </c>
      <c r="AO15" s="6">
        <v>864.0</v>
      </c>
      <c r="AP15" s="6">
        <v>6252.0</v>
      </c>
      <c r="AQ15" s="6">
        <v>716.0</v>
      </c>
      <c r="AR15" s="6">
        <v>8.0</v>
      </c>
      <c r="AS15" s="14"/>
      <c r="AT15" s="14"/>
      <c r="AU15" s="14"/>
      <c r="AV15" s="14"/>
    </row>
    <row r="16">
      <c r="A16" s="6">
        <v>2.0</v>
      </c>
      <c r="B16" s="7" t="s">
        <v>72</v>
      </c>
      <c r="C16" s="6">
        <v>2013.0</v>
      </c>
      <c r="D16" s="6" t="s">
        <v>51</v>
      </c>
      <c r="E16" s="8" t="s">
        <v>73</v>
      </c>
      <c r="F16" s="6">
        <v>25.0</v>
      </c>
      <c r="G16" s="6">
        <v>79.0</v>
      </c>
      <c r="H16" s="6">
        <v>181.0</v>
      </c>
      <c r="I16" s="8">
        <v>1.0</v>
      </c>
      <c r="J16" s="6" t="s">
        <v>74</v>
      </c>
      <c r="K16" s="6" t="s">
        <v>53</v>
      </c>
      <c r="L16" s="6">
        <v>8.0</v>
      </c>
      <c r="M16" s="6" t="s">
        <v>75</v>
      </c>
      <c r="N16" s="6" t="s">
        <v>55</v>
      </c>
      <c r="O16" s="6" t="s">
        <v>84</v>
      </c>
      <c r="P16" s="6">
        <v>40.0</v>
      </c>
      <c r="Q16" s="6" t="s">
        <v>77</v>
      </c>
      <c r="R16" s="6">
        <v>12.0</v>
      </c>
      <c r="S16" s="11">
        <v>120.0</v>
      </c>
      <c r="T16" s="11">
        <v>150.0</v>
      </c>
      <c r="U16" s="6">
        <v>0.8</v>
      </c>
      <c r="V16" s="6" t="s">
        <v>58</v>
      </c>
      <c r="W16" s="6">
        <v>3.5</v>
      </c>
      <c r="X16" s="6" t="s">
        <v>59</v>
      </c>
      <c r="Y16" s="6" t="s">
        <v>62</v>
      </c>
      <c r="Z16" s="6">
        <v>7.0</v>
      </c>
      <c r="AA16" s="6">
        <v>3.0</v>
      </c>
      <c r="AB16" s="6">
        <v>1.0</v>
      </c>
      <c r="AC16" s="12">
        <v>3.0</v>
      </c>
      <c r="AD16" s="13">
        <v>45568.0</v>
      </c>
      <c r="AE16" s="6" t="s">
        <v>78</v>
      </c>
      <c r="AF16" s="11" t="s">
        <v>79</v>
      </c>
      <c r="AG16" s="6" t="s">
        <v>62</v>
      </c>
      <c r="AH16" s="11"/>
      <c r="AI16" s="6" t="s">
        <v>80</v>
      </c>
      <c r="AJ16" s="6" t="s">
        <v>81</v>
      </c>
      <c r="AK16" s="6">
        <f t="shared" si="1"/>
        <v>0.4</v>
      </c>
      <c r="AL16" s="21">
        <v>0.8</v>
      </c>
      <c r="AM16" s="21">
        <v>0.0</v>
      </c>
      <c r="AN16" s="6">
        <v>7682.0</v>
      </c>
      <c r="AO16" s="6">
        <v>1048.0</v>
      </c>
      <c r="AP16" s="6">
        <v>7714.0</v>
      </c>
      <c r="AQ16" s="6">
        <v>864.0</v>
      </c>
      <c r="AR16" s="6">
        <v>8.0</v>
      </c>
      <c r="AS16" s="14"/>
      <c r="AT16" s="14"/>
      <c r="AU16" s="14"/>
      <c r="AV16" s="14"/>
    </row>
    <row r="17">
      <c r="A17" s="6">
        <v>2.0</v>
      </c>
      <c r="B17" s="7" t="s">
        <v>72</v>
      </c>
      <c r="C17" s="6">
        <v>2013.0</v>
      </c>
      <c r="D17" s="6" t="s">
        <v>51</v>
      </c>
      <c r="E17" s="8" t="s">
        <v>73</v>
      </c>
      <c r="F17" s="6">
        <v>25.0</v>
      </c>
      <c r="G17" s="6">
        <v>79.0</v>
      </c>
      <c r="H17" s="6">
        <v>181.0</v>
      </c>
      <c r="I17" s="8">
        <v>1.0</v>
      </c>
      <c r="J17" s="6" t="s">
        <v>74</v>
      </c>
      <c r="K17" s="6" t="s">
        <v>53</v>
      </c>
      <c r="L17" s="6">
        <v>8.0</v>
      </c>
      <c r="M17" s="6" t="s">
        <v>75</v>
      </c>
      <c r="N17" s="6" t="s">
        <v>55</v>
      </c>
      <c r="O17" s="6" t="s">
        <v>84</v>
      </c>
      <c r="P17" s="6">
        <v>30.0</v>
      </c>
      <c r="Q17" s="6" t="s">
        <v>77</v>
      </c>
      <c r="R17" s="6">
        <v>12.0</v>
      </c>
      <c r="S17" s="11">
        <v>120.0</v>
      </c>
      <c r="T17" s="11">
        <v>150.0</v>
      </c>
      <c r="U17" s="6">
        <v>0.8</v>
      </c>
      <c r="V17" s="6" t="s">
        <v>58</v>
      </c>
      <c r="W17" s="6">
        <v>3.5</v>
      </c>
      <c r="X17" s="6" t="s">
        <v>59</v>
      </c>
      <c r="Y17" s="6" t="s">
        <v>62</v>
      </c>
      <c r="Z17" s="6">
        <v>7.0</v>
      </c>
      <c r="AA17" s="6">
        <v>3.0</v>
      </c>
      <c r="AB17" s="6">
        <v>1.0</v>
      </c>
      <c r="AC17" s="12">
        <v>3.0</v>
      </c>
      <c r="AD17" s="13">
        <v>45568.0</v>
      </c>
      <c r="AE17" s="6" t="s">
        <v>78</v>
      </c>
      <c r="AF17" s="11" t="s">
        <v>79</v>
      </c>
      <c r="AG17" s="6" t="s">
        <v>62</v>
      </c>
      <c r="AH17" s="11"/>
      <c r="AI17" s="6" t="s">
        <v>80</v>
      </c>
      <c r="AJ17" s="6" t="s">
        <v>81</v>
      </c>
      <c r="AK17" s="6">
        <f t="shared" si="1"/>
        <v>0.4</v>
      </c>
      <c r="AL17" s="21">
        <v>0.8</v>
      </c>
      <c r="AM17" s="21">
        <v>0.0</v>
      </c>
      <c r="AN17" s="6">
        <v>9055.0</v>
      </c>
      <c r="AO17" s="6">
        <v>1197.0</v>
      </c>
      <c r="AP17" s="6">
        <v>9178.0</v>
      </c>
      <c r="AQ17" s="6">
        <v>1074.0</v>
      </c>
      <c r="AR17" s="6">
        <v>8.0</v>
      </c>
      <c r="AS17" s="14"/>
      <c r="AT17" s="14"/>
      <c r="AU17" s="14"/>
      <c r="AV17" s="14"/>
    </row>
    <row r="18">
      <c r="A18" s="6">
        <v>2.0</v>
      </c>
      <c r="B18" s="7" t="s">
        <v>72</v>
      </c>
      <c r="C18" s="6">
        <v>2013.0</v>
      </c>
      <c r="D18" s="6" t="s">
        <v>51</v>
      </c>
      <c r="E18" s="8" t="s">
        <v>73</v>
      </c>
      <c r="F18" s="6">
        <v>25.0</v>
      </c>
      <c r="G18" s="6">
        <v>79.0</v>
      </c>
      <c r="H18" s="6">
        <v>181.0</v>
      </c>
      <c r="I18" s="8">
        <v>1.0</v>
      </c>
      <c r="J18" s="6" t="s">
        <v>74</v>
      </c>
      <c r="K18" s="6" t="s">
        <v>53</v>
      </c>
      <c r="L18" s="6">
        <v>8.0</v>
      </c>
      <c r="M18" s="6" t="s">
        <v>75</v>
      </c>
      <c r="N18" s="6" t="s">
        <v>55</v>
      </c>
      <c r="O18" s="6" t="s">
        <v>84</v>
      </c>
      <c r="P18" s="6">
        <v>20.0</v>
      </c>
      <c r="Q18" s="6" t="s">
        <v>77</v>
      </c>
      <c r="R18" s="6">
        <v>12.0</v>
      </c>
      <c r="S18" s="11">
        <v>120.0</v>
      </c>
      <c r="T18" s="11">
        <v>150.0</v>
      </c>
      <c r="U18" s="6">
        <v>0.8</v>
      </c>
      <c r="V18" s="6" t="s">
        <v>58</v>
      </c>
      <c r="W18" s="6">
        <v>3.5</v>
      </c>
      <c r="X18" s="6" t="s">
        <v>59</v>
      </c>
      <c r="Y18" s="6" t="s">
        <v>62</v>
      </c>
      <c r="Z18" s="6">
        <v>7.0</v>
      </c>
      <c r="AA18" s="6">
        <v>3.0</v>
      </c>
      <c r="AB18" s="6">
        <v>1.0</v>
      </c>
      <c r="AC18" s="12">
        <v>3.0</v>
      </c>
      <c r="AD18" s="13">
        <v>45568.0</v>
      </c>
      <c r="AE18" s="6" t="s">
        <v>78</v>
      </c>
      <c r="AF18" s="11" t="s">
        <v>79</v>
      </c>
      <c r="AG18" s="6" t="s">
        <v>62</v>
      </c>
      <c r="AH18" s="11"/>
      <c r="AI18" s="6" t="s">
        <v>80</v>
      </c>
      <c r="AJ18" s="6" t="s">
        <v>81</v>
      </c>
      <c r="AK18" s="6">
        <f t="shared" si="1"/>
        <v>0.4</v>
      </c>
      <c r="AL18" s="21">
        <v>0.8</v>
      </c>
      <c r="AM18" s="21">
        <v>0.0</v>
      </c>
      <c r="AN18" s="6">
        <v>10161.0</v>
      </c>
      <c r="AO18" s="6">
        <v>1003.0</v>
      </c>
      <c r="AP18" s="6">
        <v>10459.0</v>
      </c>
      <c r="AQ18" s="6">
        <v>1004.0</v>
      </c>
      <c r="AR18" s="6">
        <v>8.0</v>
      </c>
      <c r="AS18" s="14"/>
      <c r="AT18" s="14"/>
      <c r="AU18" s="14"/>
      <c r="AV18" s="14"/>
    </row>
    <row r="19">
      <c r="A19" s="6">
        <v>2.0</v>
      </c>
      <c r="B19" s="7" t="s">
        <v>72</v>
      </c>
      <c r="C19" s="6">
        <v>2013.0</v>
      </c>
      <c r="D19" s="6" t="s">
        <v>51</v>
      </c>
      <c r="E19" s="8" t="s">
        <v>73</v>
      </c>
      <c r="F19" s="6">
        <v>25.0</v>
      </c>
      <c r="G19" s="6">
        <v>79.0</v>
      </c>
      <c r="H19" s="6">
        <v>181.0</v>
      </c>
      <c r="I19" s="8">
        <v>1.0</v>
      </c>
      <c r="J19" s="6" t="s">
        <v>74</v>
      </c>
      <c r="K19" s="6" t="s">
        <v>53</v>
      </c>
      <c r="L19" s="6">
        <v>8.0</v>
      </c>
      <c r="M19" s="6" t="s">
        <v>75</v>
      </c>
      <c r="N19" s="6" t="s">
        <v>55</v>
      </c>
      <c r="O19" s="6" t="s">
        <v>84</v>
      </c>
      <c r="P19" s="33">
        <v>10.0</v>
      </c>
      <c r="Q19" s="6" t="s">
        <v>77</v>
      </c>
      <c r="R19" s="6">
        <v>12.0</v>
      </c>
      <c r="S19" s="11">
        <v>120.0</v>
      </c>
      <c r="T19" s="11">
        <v>150.0</v>
      </c>
      <c r="U19" s="6">
        <v>0.8</v>
      </c>
      <c r="V19" s="6" t="s">
        <v>58</v>
      </c>
      <c r="W19" s="6">
        <v>3.5</v>
      </c>
      <c r="X19" s="6" t="s">
        <v>59</v>
      </c>
      <c r="Y19" s="6" t="s">
        <v>62</v>
      </c>
      <c r="Z19" s="6">
        <v>7.0</v>
      </c>
      <c r="AA19" s="6">
        <v>3.0</v>
      </c>
      <c r="AB19" s="6">
        <v>1.0</v>
      </c>
      <c r="AC19" s="12">
        <v>3.0</v>
      </c>
      <c r="AD19" s="13">
        <v>45568.0</v>
      </c>
      <c r="AE19" s="6" t="s">
        <v>78</v>
      </c>
      <c r="AF19" s="11" t="s">
        <v>79</v>
      </c>
      <c r="AG19" s="6" t="s">
        <v>62</v>
      </c>
      <c r="AH19" s="11"/>
      <c r="AI19" s="6" t="s">
        <v>80</v>
      </c>
      <c r="AJ19" s="6" t="s">
        <v>81</v>
      </c>
      <c r="AK19" s="6">
        <f t="shared" si="1"/>
        <v>0.4</v>
      </c>
      <c r="AL19" s="21">
        <v>0.8</v>
      </c>
      <c r="AM19" s="21">
        <v>0.0</v>
      </c>
      <c r="AN19" s="6">
        <v>10992.0</v>
      </c>
      <c r="AO19" s="6">
        <v>1165.0</v>
      </c>
      <c r="AP19" s="6">
        <v>10820.0</v>
      </c>
      <c r="AQ19" s="6">
        <v>879.0</v>
      </c>
      <c r="AR19" s="6">
        <v>8.0</v>
      </c>
      <c r="AS19" s="14"/>
      <c r="AT19" s="14"/>
      <c r="AU19" s="14"/>
      <c r="AV19" s="14"/>
    </row>
    <row r="20">
      <c r="A20" s="6">
        <v>2.0</v>
      </c>
      <c r="B20" s="7" t="s">
        <v>72</v>
      </c>
      <c r="C20" s="6">
        <v>2013.0</v>
      </c>
      <c r="D20" s="6" t="s">
        <v>51</v>
      </c>
      <c r="E20" s="8" t="s">
        <v>85</v>
      </c>
      <c r="F20" s="6">
        <v>23.0</v>
      </c>
      <c r="G20" s="6">
        <v>80.0</v>
      </c>
      <c r="H20" s="6">
        <v>178.0</v>
      </c>
      <c r="I20" s="8">
        <v>1.0</v>
      </c>
      <c r="J20" s="6" t="s">
        <v>74</v>
      </c>
      <c r="K20" s="6" t="s">
        <v>53</v>
      </c>
      <c r="L20" s="6">
        <v>9.0</v>
      </c>
      <c r="M20" s="6" t="s">
        <v>75</v>
      </c>
      <c r="N20" s="6" t="s">
        <v>55</v>
      </c>
      <c r="O20" s="6" t="s">
        <v>76</v>
      </c>
      <c r="P20" s="6">
        <v>60.0</v>
      </c>
      <c r="Q20" s="6" t="s">
        <v>77</v>
      </c>
      <c r="R20" s="6">
        <v>12.0</v>
      </c>
      <c r="S20" s="11">
        <v>60.0</v>
      </c>
      <c r="T20" s="11">
        <v>150.0</v>
      </c>
      <c r="U20" s="6">
        <v>0.4</v>
      </c>
      <c r="V20" s="6" t="s">
        <v>68</v>
      </c>
      <c r="W20" s="6">
        <v>3.5</v>
      </c>
      <c r="X20" s="6" t="s">
        <v>59</v>
      </c>
      <c r="Y20" s="6" t="s">
        <v>62</v>
      </c>
      <c r="Z20" s="6">
        <v>7.0</v>
      </c>
      <c r="AA20" s="6">
        <v>3.0</v>
      </c>
      <c r="AB20" s="6">
        <v>1.0</v>
      </c>
      <c r="AC20" s="12">
        <v>3.0</v>
      </c>
      <c r="AD20" s="13">
        <v>45568.0</v>
      </c>
      <c r="AE20" s="6" t="s">
        <v>78</v>
      </c>
      <c r="AF20" s="11" t="s">
        <v>79</v>
      </c>
      <c r="AG20" s="6" t="s">
        <v>62</v>
      </c>
      <c r="AH20" s="11"/>
      <c r="AI20" s="6" t="s">
        <v>80</v>
      </c>
      <c r="AJ20" s="6" t="s">
        <v>81</v>
      </c>
      <c r="AK20" s="6">
        <f t="shared" si="1"/>
        <v>0.2</v>
      </c>
      <c r="AL20" s="21">
        <v>0.4</v>
      </c>
      <c r="AM20" s="21">
        <v>0.0</v>
      </c>
      <c r="AN20" s="6">
        <v>5641.0</v>
      </c>
      <c r="AO20" s="6">
        <v>909.0</v>
      </c>
      <c r="AP20" s="6">
        <v>5501.0</v>
      </c>
      <c r="AQ20" s="6">
        <v>856.0</v>
      </c>
      <c r="AR20" s="6">
        <v>8.0</v>
      </c>
      <c r="AS20" s="14"/>
      <c r="AT20" s="14"/>
      <c r="AU20" s="14"/>
      <c r="AV20" s="14"/>
    </row>
    <row r="21">
      <c r="A21" s="6">
        <v>2.0</v>
      </c>
      <c r="B21" s="7" t="s">
        <v>72</v>
      </c>
      <c r="C21" s="6">
        <v>2013.0</v>
      </c>
      <c r="D21" s="6" t="s">
        <v>51</v>
      </c>
      <c r="E21" s="8" t="s">
        <v>85</v>
      </c>
      <c r="F21" s="6">
        <v>23.0</v>
      </c>
      <c r="G21" s="6">
        <v>80.0</v>
      </c>
      <c r="H21" s="6">
        <v>178.0</v>
      </c>
      <c r="I21" s="8">
        <v>1.0</v>
      </c>
      <c r="J21" s="6" t="s">
        <v>74</v>
      </c>
      <c r="K21" s="6" t="s">
        <v>53</v>
      </c>
      <c r="L21" s="6">
        <v>9.0</v>
      </c>
      <c r="M21" s="6" t="s">
        <v>75</v>
      </c>
      <c r="N21" s="6" t="s">
        <v>55</v>
      </c>
      <c r="O21" s="6" t="s">
        <v>76</v>
      </c>
      <c r="P21" s="6">
        <v>50.0</v>
      </c>
      <c r="Q21" s="6" t="s">
        <v>77</v>
      </c>
      <c r="R21" s="6">
        <v>12.0</v>
      </c>
      <c r="S21" s="11">
        <v>60.0</v>
      </c>
      <c r="T21" s="11">
        <v>150.0</v>
      </c>
      <c r="U21" s="6">
        <v>0.4</v>
      </c>
      <c r="V21" s="6" t="s">
        <v>68</v>
      </c>
      <c r="W21" s="6">
        <v>3.5</v>
      </c>
      <c r="X21" s="6" t="s">
        <v>59</v>
      </c>
      <c r="Y21" s="6" t="s">
        <v>62</v>
      </c>
      <c r="Z21" s="6">
        <v>7.0</v>
      </c>
      <c r="AA21" s="6">
        <v>3.0</v>
      </c>
      <c r="AB21" s="6">
        <v>1.0</v>
      </c>
      <c r="AC21" s="12">
        <v>3.0</v>
      </c>
      <c r="AD21" s="13">
        <v>45568.0</v>
      </c>
      <c r="AE21" s="6" t="s">
        <v>78</v>
      </c>
      <c r="AF21" s="11" t="s">
        <v>79</v>
      </c>
      <c r="AG21" s="6" t="s">
        <v>62</v>
      </c>
      <c r="AH21" s="11"/>
      <c r="AI21" s="6" t="s">
        <v>80</v>
      </c>
      <c r="AJ21" s="6" t="s">
        <v>81</v>
      </c>
      <c r="AK21" s="6">
        <f t="shared" si="1"/>
        <v>0.2</v>
      </c>
      <c r="AL21" s="21">
        <v>0.4</v>
      </c>
      <c r="AM21" s="21">
        <v>0.0</v>
      </c>
      <c r="AN21" s="6">
        <v>7043.0</v>
      </c>
      <c r="AO21" s="6">
        <v>1020.0</v>
      </c>
      <c r="AP21" s="6">
        <v>6916.0</v>
      </c>
      <c r="AQ21" s="6">
        <v>936.0</v>
      </c>
      <c r="AR21" s="6">
        <v>9.0</v>
      </c>
      <c r="AS21" s="14"/>
      <c r="AT21" s="14"/>
      <c r="AU21" s="14"/>
      <c r="AV21" s="14"/>
    </row>
    <row r="22">
      <c r="A22" s="6">
        <v>2.0</v>
      </c>
      <c r="B22" s="7" t="s">
        <v>72</v>
      </c>
      <c r="C22" s="6">
        <v>2013.0</v>
      </c>
      <c r="D22" s="6" t="s">
        <v>51</v>
      </c>
      <c r="E22" s="8" t="s">
        <v>85</v>
      </c>
      <c r="F22" s="6">
        <v>23.0</v>
      </c>
      <c r="G22" s="6">
        <v>80.0</v>
      </c>
      <c r="H22" s="6">
        <v>178.0</v>
      </c>
      <c r="I22" s="8">
        <v>1.0</v>
      </c>
      <c r="J22" s="6" t="s">
        <v>74</v>
      </c>
      <c r="K22" s="6" t="s">
        <v>53</v>
      </c>
      <c r="L22" s="6">
        <v>9.0</v>
      </c>
      <c r="M22" s="6" t="s">
        <v>75</v>
      </c>
      <c r="N22" s="6" t="s">
        <v>55</v>
      </c>
      <c r="O22" s="6" t="s">
        <v>76</v>
      </c>
      <c r="P22" s="6">
        <v>40.0</v>
      </c>
      <c r="Q22" s="6" t="s">
        <v>77</v>
      </c>
      <c r="R22" s="6">
        <v>12.0</v>
      </c>
      <c r="S22" s="11">
        <v>60.0</v>
      </c>
      <c r="T22" s="11">
        <v>150.0</v>
      </c>
      <c r="U22" s="6">
        <v>0.4</v>
      </c>
      <c r="V22" s="6" t="s">
        <v>68</v>
      </c>
      <c r="W22" s="6">
        <v>3.5</v>
      </c>
      <c r="X22" s="6" t="s">
        <v>59</v>
      </c>
      <c r="Y22" s="6" t="s">
        <v>62</v>
      </c>
      <c r="Z22" s="6">
        <v>7.0</v>
      </c>
      <c r="AA22" s="6">
        <v>3.0</v>
      </c>
      <c r="AB22" s="6">
        <v>1.0</v>
      </c>
      <c r="AC22" s="12">
        <v>3.0</v>
      </c>
      <c r="AD22" s="13">
        <v>45568.0</v>
      </c>
      <c r="AE22" s="6" t="s">
        <v>78</v>
      </c>
      <c r="AF22" s="11" t="s">
        <v>79</v>
      </c>
      <c r="AG22" s="6" t="s">
        <v>62</v>
      </c>
      <c r="AH22" s="11"/>
      <c r="AI22" s="6" t="s">
        <v>80</v>
      </c>
      <c r="AJ22" s="6" t="s">
        <v>81</v>
      </c>
      <c r="AK22" s="6">
        <f t="shared" si="1"/>
        <v>0.2</v>
      </c>
      <c r="AL22" s="21">
        <v>0.4</v>
      </c>
      <c r="AM22" s="21">
        <v>0.0</v>
      </c>
      <c r="AN22" s="6">
        <v>8320.0</v>
      </c>
      <c r="AO22" s="6">
        <v>1158.0</v>
      </c>
      <c r="AP22" s="6">
        <v>8262.0</v>
      </c>
      <c r="AQ22" s="6">
        <v>1083.0</v>
      </c>
      <c r="AR22" s="6">
        <v>9.0</v>
      </c>
      <c r="AS22" s="14"/>
      <c r="AT22" s="14"/>
      <c r="AU22" s="14"/>
      <c r="AV22" s="14"/>
    </row>
    <row r="23">
      <c r="A23" s="6">
        <v>2.0</v>
      </c>
      <c r="B23" s="7" t="s">
        <v>72</v>
      </c>
      <c r="C23" s="6">
        <v>2013.0</v>
      </c>
      <c r="D23" s="6" t="s">
        <v>51</v>
      </c>
      <c r="E23" s="8" t="s">
        <v>85</v>
      </c>
      <c r="F23" s="6">
        <v>23.0</v>
      </c>
      <c r="G23" s="6">
        <v>80.0</v>
      </c>
      <c r="H23" s="6">
        <v>178.0</v>
      </c>
      <c r="I23" s="8">
        <v>1.0</v>
      </c>
      <c r="J23" s="6" t="s">
        <v>74</v>
      </c>
      <c r="K23" s="6" t="s">
        <v>53</v>
      </c>
      <c r="L23" s="6">
        <v>9.0</v>
      </c>
      <c r="M23" s="6" t="s">
        <v>75</v>
      </c>
      <c r="N23" s="6" t="s">
        <v>55</v>
      </c>
      <c r="O23" s="6" t="s">
        <v>76</v>
      </c>
      <c r="P23" s="6">
        <v>30.0</v>
      </c>
      <c r="Q23" s="6" t="s">
        <v>77</v>
      </c>
      <c r="R23" s="6">
        <v>12.0</v>
      </c>
      <c r="S23" s="11">
        <v>60.0</v>
      </c>
      <c r="T23" s="11">
        <v>150.0</v>
      </c>
      <c r="U23" s="6">
        <v>0.4</v>
      </c>
      <c r="V23" s="6" t="s">
        <v>68</v>
      </c>
      <c r="W23" s="6">
        <v>3.5</v>
      </c>
      <c r="X23" s="6" t="s">
        <v>59</v>
      </c>
      <c r="Y23" s="6" t="s">
        <v>62</v>
      </c>
      <c r="Z23" s="6">
        <v>7.0</v>
      </c>
      <c r="AA23" s="6">
        <v>3.0</v>
      </c>
      <c r="AB23" s="6">
        <v>1.0</v>
      </c>
      <c r="AC23" s="12">
        <v>3.0</v>
      </c>
      <c r="AD23" s="13">
        <v>45568.0</v>
      </c>
      <c r="AE23" s="6" t="s">
        <v>78</v>
      </c>
      <c r="AF23" s="11" t="s">
        <v>79</v>
      </c>
      <c r="AG23" s="6" t="s">
        <v>62</v>
      </c>
      <c r="AH23" s="11"/>
      <c r="AI23" s="6" t="s">
        <v>80</v>
      </c>
      <c r="AJ23" s="6" t="s">
        <v>81</v>
      </c>
      <c r="AK23" s="6">
        <f t="shared" si="1"/>
        <v>0.2</v>
      </c>
      <c r="AL23" s="21">
        <v>0.4</v>
      </c>
      <c r="AM23" s="21">
        <v>0.0</v>
      </c>
      <c r="AN23" s="6">
        <v>9323.0</v>
      </c>
      <c r="AO23" s="6">
        <v>1386.0</v>
      </c>
      <c r="AP23" s="6">
        <v>9343.0</v>
      </c>
      <c r="AQ23" s="6">
        <v>1327.0</v>
      </c>
      <c r="AR23" s="6">
        <v>9.0</v>
      </c>
      <c r="AS23" s="14"/>
      <c r="AT23" s="14"/>
      <c r="AU23" s="14"/>
      <c r="AV23" s="14"/>
    </row>
    <row r="24">
      <c r="A24" s="6">
        <v>2.0</v>
      </c>
      <c r="B24" s="7" t="s">
        <v>72</v>
      </c>
      <c r="C24" s="6">
        <v>2013.0</v>
      </c>
      <c r="D24" s="6" t="s">
        <v>51</v>
      </c>
      <c r="E24" s="8" t="s">
        <v>85</v>
      </c>
      <c r="F24" s="6">
        <v>23.0</v>
      </c>
      <c r="G24" s="6">
        <v>80.0</v>
      </c>
      <c r="H24" s="6">
        <v>178.0</v>
      </c>
      <c r="I24" s="8">
        <v>1.0</v>
      </c>
      <c r="J24" s="6" t="s">
        <v>74</v>
      </c>
      <c r="K24" s="6" t="s">
        <v>53</v>
      </c>
      <c r="L24" s="6">
        <v>9.0</v>
      </c>
      <c r="M24" s="6" t="s">
        <v>75</v>
      </c>
      <c r="N24" s="6" t="s">
        <v>55</v>
      </c>
      <c r="O24" s="6" t="s">
        <v>76</v>
      </c>
      <c r="P24" s="6">
        <v>20.0</v>
      </c>
      <c r="Q24" s="6" t="s">
        <v>77</v>
      </c>
      <c r="R24" s="6">
        <v>12.0</v>
      </c>
      <c r="S24" s="11">
        <v>60.0</v>
      </c>
      <c r="T24" s="11">
        <v>150.0</v>
      </c>
      <c r="U24" s="6">
        <v>0.4</v>
      </c>
      <c r="V24" s="6" t="s">
        <v>68</v>
      </c>
      <c r="W24" s="6">
        <v>3.5</v>
      </c>
      <c r="X24" s="6" t="s">
        <v>59</v>
      </c>
      <c r="Y24" s="6" t="s">
        <v>62</v>
      </c>
      <c r="Z24" s="6">
        <v>7.0</v>
      </c>
      <c r="AA24" s="6">
        <v>3.0</v>
      </c>
      <c r="AB24" s="6">
        <v>1.0</v>
      </c>
      <c r="AC24" s="12">
        <v>3.0</v>
      </c>
      <c r="AD24" s="13">
        <v>45568.0</v>
      </c>
      <c r="AE24" s="6" t="s">
        <v>78</v>
      </c>
      <c r="AF24" s="11" t="s">
        <v>79</v>
      </c>
      <c r="AG24" s="6" t="s">
        <v>62</v>
      </c>
      <c r="AH24" s="11"/>
      <c r="AI24" s="6" t="s">
        <v>80</v>
      </c>
      <c r="AJ24" s="6" t="s">
        <v>81</v>
      </c>
      <c r="AK24" s="6">
        <f t="shared" si="1"/>
        <v>0.2</v>
      </c>
      <c r="AL24" s="21">
        <v>0.4</v>
      </c>
      <c r="AM24" s="21">
        <v>0.0</v>
      </c>
      <c r="AN24" s="6">
        <v>9415.0</v>
      </c>
      <c r="AO24" s="6">
        <v>1571.0</v>
      </c>
      <c r="AP24" s="6">
        <v>9619.0</v>
      </c>
      <c r="AQ24" s="6">
        <v>1534.0</v>
      </c>
      <c r="AR24" s="6">
        <v>9.0</v>
      </c>
      <c r="AS24" s="14"/>
      <c r="AT24" s="14"/>
      <c r="AU24" s="14"/>
      <c r="AV24" s="14"/>
    </row>
    <row r="25">
      <c r="A25" s="6">
        <v>2.0</v>
      </c>
      <c r="B25" s="7" t="s">
        <v>72</v>
      </c>
      <c r="C25" s="6">
        <v>2013.0</v>
      </c>
      <c r="D25" s="6" t="s">
        <v>51</v>
      </c>
      <c r="E25" s="8" t="s">
        <v>85</v>
      </c>
      <c r="F25" s="6">
        <v>23.0</v>
      </c>
      <c r="G25" s="6">
        <v>80.0</v>
      </c>
      <c r="H25" s="6">
        <v>178.0</v>
      </c>
      <c r="I25" s="8">
        <v>1.0</v>
      </c>
      <c r="J25" s="6" t="s">
        <v>74</v>
      </c>
      <c r="K25" s="6" t="s">
        <v>53</v>
      </c>
      <c r="L25" s="6">
        <v>9.0</v>
      </c>
      <c r="M25" s="6" t="s">
        <v>75</v>
      </c>
      <c r="N25" s="6" t="s">
        <v>55</v>
      </c>
      <c r="O25" s="6" t="s">
        <v>76</v>
      </c>
      <c r="P25" s="6">
        <v>10.0</v>
      </c>
      <c r="Q25" s="6" t="s">
        <v>77</v>
      </c>
      <c r="R25" s="6">
        <v>12.0</v>
      </c>
      <c r="S25" s="11">
        <v>60.0</v>
      </c>
      <c r="T25" s="11">
        <v>150.0</v>
      </c>
      <c r="U25" s="6">
        <v>0.4</v>
      </c>
      <c r="V25" s="6" t="s">
        <v>68</v>
      </c>
      <c r="W25" s="6">
        <v>3.5</v>
      </c>
      <c r="X25" s="6" t="s">
        <v>59</v>
      </c>
      <c r="Y25" s="6" t="s">
        <v>62</v>
      </c>
      <c r="Z25" s="6">
        <v>7.0</v>
      </c>
      <c r="AA25" s="6">
        <v>3.0</v>
      </c>
      <c r="AB25" s="6">
        <v>1.0</v>
      </c>
      <c r="AC25" s="12">
        <v>3.0</v>
      </c>
      <c r="AD25" s="13">
        <v>45568.0</v>
      </c>
      <c r="AE25" s="6" t="s">
        <v>78</v>
      </c>
      <c r="AF25" s="11" t="s">
        <v>79</v>
      </c>
      <c r="AG25" s="6" t="s">
        <v>62</v>
      </c>
      <c r="AH25" s="11"/>
      <c r="AI25" s="6" t="s">
        <v>80</v>
      </c>
      <c r="AJ25" s="6" t="s">
        <v>81</v>
      </c>
      <c r="AK25" s="6">
        <f t="shared" si="1"/>
        <v>0.2</v>
      </c>
      <c r="AL25" s="21">
        <v>0.4</v>
      </c>
      <c r="AM25" s="21">
        <v>0.0</v>
      </c>
      <c r="AN25" s="6">
        <v>8540.0</v>
      </c>
      <c r="AO25" s="6">
        <v>1648.0</v>
      </c>
      <c r="AP25" s="6">
        <v>8924.0</v>
      </c>
      <c r="AQ25" s="6">
        <v>1664.0</v>
      </c>
      <c r="AR25" s="6">
        <v>9.0</v>
      </c>
      <c r="AS25" s="14"/>
      <c r="AT25" s="14"/>
      <c r="AU25" s="14"/>
      <c r="AV25" s="14"/>
    </row>
    <row r="26">
      <c r="A26" s="6">
        <v>2.0</v>
      </c>
      <c r="B26" s="7" t="s">
        <v>72</v>
      </c>
      <c r="C26" s="6">
        <v>2013.0</v>
      </c>
      <c r="D26" s="6" t="s">
        <v>51</v>
      </c>
      <c r="E26" s="8" t="s">
        <v>85</v>
      </c>
      <c r="F26" s="6">
        <v>23.0</v>
      </c>
      <c r="G26" s="6">
        <v>80.0</v>
      </c>
      <c r="H26" s="6">
        <v>178.0</v>
      </c>
      <c r="I26" s="8">
        <v>1.0</v>
      </c>
      <c r="J26" s="6" t="s">
        <v>74</v>
      </c>
      <c r="K26" s="6" t="s">
        <v>53</v>
      </c>
      <c r="L26" s="6">
        <v>9.0</v>
      </c>
      <c r="M26" s="6" t="s">
        <v>75</v>
      </c>
      <c r="N26" s="6" t="s">
        <v>55</v>
      </c>
      <c r="O26" s="6" t="s">
        <v>84</v>
      </c>
      <c r="P26" s="6">
        <v>60.0</v>
      </c>
      <c r="Q26" s="6" t="s">
        <v>77</v>
      </c>
      <c r="R26" s="6">
        <v>12.0</v>
      </c>
      <c r="S26" s="11">
        <v>60.0</v>
      </c>
      <c r="T26" s="11">
        <v>150.0</v>
      </c>
      <c r="U26" s="6">
        <v>0.4</v>
      </c>
      <c r="V26" s="6" t="s">
        <v>68</v>
      </c>
      <c r="W26" s="6">
        <v>3.5</v>
      </c>
      <c r="X26" s="6" t="s">
        <v>59</v>
      </c>
      <c r="Y26" s="6" t="s">
        <v>62</v>
      </c>
      <c r="Z26" s="6">
        <v>7.0</v>
      </c>
      <c r="AA26" s="6">
        <v>3.0</v>
      </c>
      <c r="AB26" s="6">
        <v>1.0</v>
      </c>
      <c r="AC26" s="12">
        <v>3.0</v>
      </c>
      <c r="AD26" s="13">
        <v>45568.0</v>
      </c>
      <c r="AE26" s="6" t="s">
        <v>78</v>
      </c>
      <c r="AF26" s="11" t="s">
        <v>79</v>
      </c>
      <c r="AG26" s="6" t="s">
        <v>62</v>
      </c>
      <c r="AH26" s="11"/>
      <c r="AI26" s="6" t="s">
        <v>80</v>
      </c>
      <c r="AJ26" s="6" t="s">
        <v>81</v>
      </c>
      <c r="AK26" s="6">
        <f t="shared" si="1"/>
        <v>0.2</v>
      </c>
      <c r="AL26" s="21">
        <v>0.4</v>
      </c>
      <c r="AM26" s="21">
        <v>0.0</v>
      </c>
      <c r="AN26" s="6">
        <v>4835.0</v>
      </c>
      <c r="AO26" s="6">
        <v>416.0</v>
      </c>
      <c r="AP26" s="6">
        <v>4748.0</v>
      </c>
      <c r="AQ26" s="6">
        <v>398.0</v>
      </c>
      <c r="AR26" s="6">
        <v>9.0</v>
      </c>
      <c r="AS26" s="14"/>
      <c r="AT26" s="14"/>
      <c r="AU26" s="14"/>
      <c r="AV26" s="14"/>
    </row>
    <row r="27">
      <c r="A27" s="6">
        <v>2.0</v>
      </c>
      <c r="B27" s="7" t="s">
        <v>72</v>
      </c>
      <c r="C27" s="6">
        <v>2013.0</v>
      </c>
      <c r="D27" s="6" t="s">
        <v>51</v>
      </c>
      <c r="E27" s="8" t="s">
        <v>85</v>
      </c>
      <c r="F27" s="6">
        <v>23.0</v>
      </c>
      <c r="G27" s="6">
        <v>80.0</v>
      </c>
      <c r="H27" s="6">
        <v>178.0</v>
      </c>
      <c r="I27" s="8">
        <v>1.0</v>
      </c>
      <c r="J27" s="6" t="s">
        <v>74</v>
      </c>
      <c r="K27" s="6" t="s">
        <v>53</v>
      </c>
      <c r="L27" s="6">
        <v>9.0</v>
      </c>
      <c r="M27" s="6" t="s">
        <v>75</v>
      </c>
      <c r="N27" s="6" t="s">
        <v>55</v>
      </c>
      <c r="O27" s="6" t="s">
        <v>84</v>
      </c>
      <c r="P27" s="6">
        <v>50.0</v>
      </c>
      <c r="Q27" s="6" t="s">
        <v>77</v>
      </c>
      <c r="R27" s="6">
        <v>12.0</v>
      </c>
      <c r="S27" s="11">
        <v>60.0</v>
      </c>
      <c r="T27" s="11">
        <v>150.0</v>
      </c>
      <c r="U27" s="6">
        <v>0.4</v>
      </c>
      <c r="V27" s="6" t="s">
        <v>68</v>
      </c>
      <c r="W27" s="6">
        <v>3.5</v>
      </c>
      <c r="X27" s="6" t="s">
        <v>59</v>
      </c>
      <c r="Y27" s="6" t="s">
        <v>62</v>
      </c>
      <c r="Z27" s="6">
        <v>7.0</v>
      </c>
      <c r="AA27" s="6">
        <v>3.0</v>
      </c>
      <c r="AB27" s="6">
        <v>1.0</v>
      </c>
      <c r="AC27" s="12">
        <v>3.0</v>
      </c>
      <c r="AD27" s="13">
        <v>45568.0</v>
      </c>
      <c r="AE27" s="6" t="s">
        <v>78</v>
      </c>
      <c r="AF27" s="11" t="s">
        <v>79</v>
      </c>
      <c r="AG27" s="6" t="s">
        <v>62</v>
      </c>
      <c r="AH27" s="11"/>
      <c r="AI27" s="6" t="s">
        <v>80</v>
      </c>
      <c r="AJ27" s="6" t="s">
        <v>81</v>
      </c>
      <c r="AK27" s="6">
        <f t="shared" si="1"/>
        <v>0.2</v>
      </c>
      <c r="AL27" s="21">
        <v>0.4</v>
      </c>
      <c r="AM27" s="21">
        <v>0.0</v>
      </c>
      <c r="AN27" s="6">
        <v>6037.0</v>
      </c>
      <c r="AO27" s="6">
        <v>518.0</v>
      </c>
      <c r="AP27" s="6">
        <v>5952.0</v>
      </c>
      <c r="AQ27" s="6">
        <v>512.0</v>
      </c>
      <c r="AR27" s="6">
        <v>9.0</v>
      </c>
      <c r="AS27" s="14"/>
    </row>
    <row r="28">
      <c r="A28" s="6">
        <v>2.0</v>
      </c>
      <c r="B28" s="7" t="s">
        <v>72</v>
      </c>
      <c r="C28" s="6">
        <v>2013.0</v>
      </c>
      <c r="D28" s="6" t="s">
        <v>51</v>
      </c>
      <c r="E28" s="8" t="s">
        <v>85</v>
      </c>
      <c r="F28" s="6">
        <v>23.0</v>
      </c>
      <c r="G28" s="6">
        <v>80.0</v>
      </c>
      <c r="H28" s="6">
        <v>178.0</v>
      </c>
      <c r="I28" s="8">
        <v>1.0</v>
      </c>
      <c r="J28" s="6" t="s">
        <v>74</v>
      </c>
      <c r="K28" s="6" t="s">
        <v>53</v>
      </c>
      <c r="L28" s="6">
        <v>9.0</v>
      </c>
      <c r="M28" s="6" t="s">
        <v>75</v>
      </c>
      <c r="N28" s="6" t="s">
        <v>55</v>
      </c>
      <c r="O28" s="6" t="s">
        <v>84</v>
      </c>
      <c r="P28" s="6">
        <v>40.0</v>
      </c>
      <c r="Q28" s="6" t="s">
        <v>77</v>
      </c>
      <c r="R28" s="6">
        <v>12.0</v>
      </c>
      <c r="S28" s="11">
        <v>60.0</v>
      </c>
      <c r="T28" s="11">
        <v>150.0</v>
      </c>
      <c r="U28" s="6">
        <v>0.4</v>
      </c>
      <c r="V28" s="6" t="s">
        <v>68</v>
      </c>
      <c r="W28" s="6">
        <v>3.5</v>
      </c>
      <c r="X28" s="6" t="s">
        <v>59</v>
      </c>
      <c r="Y28" s="6" t="s">
        <v>62</v>
      </c>
      <c r="Z28" s="6">
        <v>7.0</v>
      </c>
      <c r="AA28" s="6">
        <v>3.0</v>
      </c>
      <c r="AB28" s="6">
        <v>1.0</v>
      </c>
      <c r="AC28" s="12">
        <v>3.0</v>
      </c>
      <c r="AD28" s="13">
        <v>45568.0</v>
      </c>
      <c r="AE28" s="6" t="s">
        <v>78</v>
      </c>
      <c r="AF28" s="11" t="s">
        <v>79</v>
      </c>
      <c r="AG28" s="6" t="s">
        <v>62</v>
      </c>
      <c r="AH28" s="11"/>
      <c r="AI28" s="6" t="s">
        <v>80</v>
      </c>
      <c r="AJ28" s="6" t="s">
        <v>81</v>
      </c>
      <c r="AK28" s="6">
        <f t="shared" si="1"/>
        <v>0.2</v>
      </c>
      <c r="AL28" s="21">
        <v>0.4</v>
      </c>
      <c r="AM28" s="21">
        <v>0.0</v>
      </c>
      <c r="AN28" s="6">
        <v>7265.0</v>
      </c>
      <c r="AO28" s="6">
        <v>687.0</v>
      </c>
      <c r="AP28" s="6">
        <v>7208.0</v>
      </c>
      <c r="AQ28" s="6">
        <v>681.0</v>
      </c>
      <c r="AR28" s="6">
        <v>9.0</v>
      </c>
      <c r="AS28" s="14"/>
    </row>
    <row r="29">
      <c r="A29" s="6">
        <v>2.0</v>
      </c>
      <c r="B29" s="7" t="s">
        <v>72</v>
      </c>
      <c r="C29" s="6">
        <v>2013.0</v>
      </c>
      <c r="D29" s="6" t="s">
        <v>51</v>
      </c>
      <c r="E29" s="8" t="s">
        <v>85</v>
      </c>
      <c r="F29" s="6">
        <v>23.0</v>
      </c>
      <c r="G29" s="6">
        <v>80.0</v>
      </c>
      <c r="H29" s="6">
        <v>178.0</v>
      </c>
      <c r="I29" s="8">
        <v>1.0</v>
      </c>
      <c r="J29" s="6" t="s">
        <v>74</v>
      </c>
      <c r="K29" s="6" t="s">
        <v>53</v>
      </c>
      <c r="L29" s="6">
        <v>9.0</v>
      </c>
      <c r="M29" s="6" t="s">
        <v>75</v>
      </c>
      <c r="N29" s="6" t="s">
        <v>55</v>
      </c>
      <c r="O29" s="6" t="s">
        <v>84</v>
      </c>
      <c r="P29" s="6">
        <v>30.0</v>
      </c>
      <c r="Q29" s="6" t="s">
        <v>77</v>
      </c>
      <c r="R29" s="6">
        <v>12.0</v>
      </c>
      <c r="S29" s="11">
        <v>60.0</v>
      </c>
      <c r="T29" s="11">
        <v>150.0</v>
      </c>
      <c r="U29" s="6">
        <v>0.4</v>
      </c>
      <c r="V29" s="6" t="s">
        <v>68</v>
      </c>
      <c r="W29" s="6">
        <v>3.5</v>
      </c>
      <c r="X29" s="6" t="s">
        <v>59</v>
      </c>
      <c r="Y29" s="6" t="s">
        <v>62</v>
      </c>
      <c r="Z29" s="6">
        <v>7.0</v>
      </c>
      <c r="AA29" s="6">
        <v>3.0</v>
      </c>
      <c r="AB29" s="6">
        <v>1.0</v>
      </c>
      <c r="AC29" s="12">
        <v>3.0</v>
      </c>
      <c r="AD29" s="13">
        <v>45568.0</v>
      </c>
      <c r="AE29" s="6" t="s">
        <v>78</v>
      </c>
      <c r="AF29" s="11" t="s">
        <v>79</v>
      </c>
      <c r="AG29" s="6" t="s">
        <v>62</v>
      </c>
      <c r="AH29" s="11"/>
      <c r="AI29" s="6" t="s">
        <v>80</v>
      </c>
      <c r="AJ29" s="6" t="s">
        <v>81</v>
      </c>
      <c r="AK29" s="6">
        <f t="shared" si="1"/>
        <v>0.2</v>
      </c>
      <c r="AL29" s="21">
        <v>0.4</v>
      </c>
      <c r="AM29" s="21">
        <v>0.0</v>
      </c>
      <c r="AN29" s="6">
        <v>8501.0</v>
      </c>
      <c r="AO29" s="6">
        <v>669.0</v>
      </c>
      <c r="AP29" s="6">
        <v>8403.0</v>
      </c>
      <c r="AQ29" s="6">
        <v>722.0</v>
      </c>
      <c r="AR29" s="6">
        <v>9.0</v>
      </c>
      <c r="AS29" s="14"/>
    </row>
    <row r="30">
      <c r="A30" s="6">
        <v>2.0</v>
      </c>
      <c r="B30" s="7" t="s">
        <v>72</v>
      </c>
      <c r="C30" s="6">
        <v>2013.0</v>
      </c>
      <c r="D30" s="6" t="s">
        <v>51</v>
      </c>
      <c r="E30" s="8" t="s">
        <v>85</v>
      </c>
      <c r="F30" s="6">
        <v>23.0</v>
      </c>
      <c r="G30" s="6">
        <v>80.0</v>
      </c>
      <c r="H30" s="6">
        <v>178.0</v>
      </c>
      <c r="I30" s="8">
        <v>1.0</v>
      </c>
      <c r="J30" s="6" t="s">
        <v>74</v>
      </c>
      <c r="K30" s="6" t="s">
        <v>53</v>
      </c>
      <c r="L30" s="6">
        <v>9.0</v>
      </c>
      <c r="M30" s="6" t="s">
        <v>75</v>
      </c>
      <c r="N30" s="6" t="s">
        <v>55</v>
      </c>
      <c r="O30" s="6" t="s">
        <v>84</v>
      </c>
      <c r="P30" s="6">
        <v>20.0</v>
      </c>
      <c r="Q30" s="6" t="s">
        <v>77</v>
      </c>
      <c r="R30" s="6">
        <v>12.0</v>
      </c>
      <c r="S30" s="11">
        <v>60.0</v>
      </c>
      <c r="T30" s="11">
        <v>150.0</v>
      </c>
      <c r="U30" s="6">
        <v>0.4</v>
      </c>
      <c r="V30" s="6" t="s">
        <v>68</v>
      </c>
      <c r="W30" s="6">
        <v>3.5</v>
      </c>
      <c r="X30" s="6" t="s">
        <v>59</v>
      </c>
      <c r="Y30" s="6" t="s">
        <v>62</v>
      </c>
      <c r="Z30" s="6">
        <v>7.0</v>
      </c>
      <c r="AA30" s="6">
        <v>3.0</v>
      </c>
      <c r="AB30" s="6">
        <v>1.0</v>
      </c>
      <c r="AC30" s="12">
        <v>3.0</v>
      </c>
      <c r="AD30" s="13">
        <v>45568.0</v>
      </c>
      <c r="AE30" s="6" t="s">
        <v>78</v>
      </c>
      <c r="AF30" s="11" t="s">
        <v>79</v>
      </c>
      <c r="AG30" s="6" t="s">
        <v>62</v>
      </c>
      <c r="AH30" s="11"/>
      <c r="AI30" s="6" t="s">
        <v>80</v>
      </c>
      <c r="AJ30" s="6" t="s">
        <v>81</v>
      </c>
      <c r="AK30" s="6">
        <f t="shared" si="1"/>
        <v>0.2</v>
      </c>
      <c r="AL30" s="21">
        <v>0.4</v>
      </c>
      <c r="AM30" s="21">
        <v>0.0</v>
      </c>
      <c r="AN30" s="6">
        <v>9522.0</v>
      </c>
      <c r="AO30" s="6">
        <v>714.0</v>
      </c>
      <c r="AP30" s="6">
        <v>9679.0</v>
      </c>
      <c r="AQ30" s="6">
        <v>827.0</v>
      </c>
      <c r="AR30" s="6">
        <v>9.0</v>
      </c>
      <c r="AS30" s="14"/>
    </row>
    <row r="31">
      <c r="A31" s="6">
        <v>2.0</v>
      </c>
      <c r="B31" s="7" t="s">
        <v>72</v>
      </c>
      <c r="C31" s="6">
        <v>2013.0</v>
      </c>
      <c r="D31" s="6" t="s">
        <v>51</v>
      </c>
      <c r="E31" s="8" t="s">
        <v>85</v>
      </c>
      <c r="F31" s="6">
        <v>23.0</v>
      </c>
      <c r="G31" s="6">
        <v>80.0</v>
      </c>
      <c r="H31" s="6">
        <v>178.0</v>
      </c>
      <c r="I31" s="8">
        <v>1.0</v>
      </c>
      <c r="J31" s="6" t="s">
        <v>74</v>
      </c>
      <c r="K31" s="6" t="s">
        <v>53</v>
      </c>
      <c r="L31" s="6">
        <v>9.0</v>
      </c>
      <c r="M31" s="6" t="s">
        <v>75</v>
      </c>
      <c r="N31" s="6" t="s">
        <v>55</v>
      </c>
      <c r="O31" s="6" t="s">
        <v>84</v>
      </c>
      <c r="P31" s="6">
        <v>10.0</v>
      </c>
      <c r="Q31" s="6" t="s">
        <v>77</v>
      </c>
      <c r="R31" s="6">
        <v>12.0</v>
      </c>
      <c r="S31" s="11">
        <v>60.0</v>
      </c>
      <c r="T31" s="11">
        <v>150.0</v>
      </c>
      <c r="U31" s="6">
        <v>0.4</v>
      </c>
      <c r="V31" s="6" t="s">
        <v>68</v>
      </c>
      <c r="W31" s="6">
        <v>3.5</v>
      </c>
      <c r="X31" s="6" t="s">
        <v>59</v>
      </c>
      <c r="Y31" s="6" t="s">
        <v>62</v>
      </c>
      <c r="Z31" s="6">
        <v>7.0</v>
      </c>
      <c r="AA31" s="6">
        <v>3.0</v>
      </c>
      <c r="AB31" s="6">
        <v>1.0</v>
      </c>
      <c r="AC31" s="12">
        <v>3.0</v>
      </c>
      <c r="AD31" s="13">
        <v>45568.0</v>
      </c>
      <c r="AE31" s="6" t="s">
        <v>78</v>
      </c>
      <c r="AF31" s="11" t="s">
        <v>79</v>
      </c>
      <c r="AG31" s="6" t="s">
        <v>62</v>
      </c>
      <c r="AH31" s="11"/>
      <c r="AI31" s="6" t="s">
        <v>80</v>
      </c>
      <c r="AJ31" s="6" t="s">
        <v>81</v>
      </c>
      <c r="AK31" s="6">
        <f t="shared" si="1"/>
        <v>0.2</v>
      </c>
      <c r="AL31" s="21">
        <v>0.4</v>
      </c>
      <c r="AM31" s="21">
        <v>0.0</v>
      </c>
      <c r="AN31" s="6">
        <v>10343.0</v>
      </c>
      <c r="AO31" s="6">
        <v>897.0</v>
      </c>
      <c r="AP31" s="6">
        <v>10419.0</v>
      </c>
      <c r="AQ31" s="6">
        <v>836.0</v>
      </c>
      <c r="AR31" s="6">
        <v>9.0</v>
      </c>
      <c r="AS31" s="14"/>
    </row>
    <row r="32">
      <c r="A32" s="6">
        <v>3.0</v>
      </c>
      <c r="B32" s="7" t="s">
        <v>86</v>
      </c>
      <c r="C32" s="6">
        <v>2023.0</v>
      </c>
      <c r="D32" s="6" t="s">
        <v>87</v>
      </c>
      <c r="E32" s="8" t="s">
        <v>88</v>
      </c>
      <c r="F32" s="6">
        <v>23.5</v>
      </c>
      <c r="G32" s="6">
        <v>64.7</v>
      </c>
      <c r="H32" s="6">
        <v>169.0</v>
      </c>
      <c r="I32" s="8"/>
      <c r="J32" s="6" t="s">
        <v>52</v>
      </c>
      <c r="K32" s="6" t="s">
        <v>53</v>
      </c>
      <c r="L32" s="6">
        <v>20.0</v>
      </c>
      <c r="M32" s="6" t="s">
        <v>75</v>
      </c>
      <c r="N32" s="6" t="s">
        <v>55</v>
      </c>
      <c r="O32" s="6" t="s">
        <v>89</v>
      </c>
      <c r="P32" s="6">
        <v>30.0</v>
      </c>
      <c r="Q32" s="6" t="s">
        <v>77</v>
      </c>
      <c r="R32" s="6">
        <v>12.0</v>
      </c>
      <c r="S32" s="6">
        <v>90.0</v>
      </c>
      <c r="T32" s="6">
        <v>150.0</v>
      </c>
      <c r="U32" s="6">
        <v>0.6</v>
      </c>
      <c r="V32" s="6" t="s">
        <v>58</v>
      </c>
      <c r="W32" s="6">
        <v>5.0</v>
      </c>
      <c r="X32" s="6" t="s">
        <v>59</v>
      </c>
      <c r="Y32" s="6" t="s">
        <v>62</v>
      </c>
      <c r="Z32" s="6">
        <v>10.0</v>
      </c>
      <c r="AA32" s="6">
        <v>2.0</v>
      </c>
      <c r="AB32" s="6">
        <v>1.0</v>
      </c>
      <c r="AC32" s="6">
        <v>4.0</v>
      </c>
      <c r="AD32" s="6">
        <v>70.0</v>
      </c>
      <c r="AE32" s="6" t="s">
        <v>90</v>
      </c>
      <c r="AF32" s="6"/>
      <c r="AG32" s="6" t="s">
        <v>62</v>
      </c>
      <c r="AH32" s="6">
        <v>120.0</v>
      </c>
      <c r="AI32" s="6" t="s">
        <v>91</v>
      </c>
      <c r="AJ32" s="6" t="s">
        <v>81</v>
      </c>
      <c r="AK32" s="6">
        <f t="shared" si="1"/>
        <v>0.811538462</v>
      </c>
      <c r="AL32" s="21">
        <v>0.961538462</v>
      </c>
      <c r="AM32" s="21">
        <v>0.661538462</v>
      </c>
      <c r="AN32" s="6">
        <v>3.97</v>
      </c>
      <c r="AO32" s="6">
        <v>1.49</v>
      </c>
      <c r="AP32" s="6">
        <v>4.77</v>
      </c>
      <c r="AQ32" s="6">
        <v>1.64</v>
      </c>
      <c r="AR32" s="6">
        <v>20.0</v>
      </c>
      <c r="AS32" s="9"/>
    </row>
    <row r="33">
      <c r="A33" s="6">
        <v>3.0</v>
      </c>
      <c r="B33" s="7" t="s">
        <v>86</v>
      </c>
      <c r="C33" s="6">
        <v>2023.0</v>
      </c>
      <c r="D33" s="6" t="s">
        <v>87</v>
      </c>
      <c r="E33" s="8" t="s">
        <v>88</v>
      </c>
      <c r="F33" s="6">
        <v>23.5</v>
      </c>
      <c r="G33" s="6">
        <v>64.7</v>
      </c>
      <c r="H33" s="6">
        <v>169.0</v>
      </c>
      <c r="I33" s="8"/>
      <c r="J33" s="6" t="s">
        <v>52</v>
      </c>
      <c r="K33" s="6" t="s">
        <v>53</v>
      </c>
      <c r="L33" s="6">
        <v>20.0</v>
      </c>
      <c r="M33" s="6" t="s">
        <v>75</v>
      </c>
      <c r="N33" s="6" t="s">
        <v>55</v>
      </c>
      <c r="O33" s="6" t="s">
        <v>89</v>
      </c>
      <c r="P33" s="6">
        <v>70.0</v>
      </c>
      <c r="Q33" s="6" t="s">
        <v>77</v>
      </c>
      <c r="R33" s="6">
        <v>12.0</v>
      </c>
      <c r="S33" s="6">
        <v>90.0</v>
      </c>
      <c r="T33" s="6">
        <v>150.0</v>
      </c>
      <c r="U33" s="6">
        <v>0.6</v>
      </c>
      <c r="V33" s="6" t="s">
        <v>58</v>
      </c>
      <c r="W33" s="6">
        <v>5.0</v>
      </c>
      <c r="X33" s="6" t="s">
        <v>59</v>
      </c>
      <c r="Y33" s="6" t="s">
        <v>62</v>
      </c>
      <c r="Z33" s="6">
        <v>10.0</v>
      </c>
      <c r="AA33" s="6">
        <v>2.0</v>
      </c>
      <c r="AB33" s="6">
        <v>1.0</v>
      </c>
      <c r="AC33" s="6">
        <v>4.0</v>
      </c>
      <c r="AD33" s="6">
        <v>70.0</v>
      </c>
      <c r="AE33" s="6" t="s">
        <v>90</v>
      </c>
      <c r="AF33" s="6"/>
      <c r="AG33" s="6" t="s">
        <v>62</v>
      </c>
      <c r="AH33" s="6">
        <v>120.0</v>
      </c>
      <c r="AI33" s="6" t="s">
        <v>91</v>
      </c>
      <c r="AJ33" s="6" t="s">
        <v>81</v>
      </c>
      <c r="AK33" s="6">
        <f t="shared" si="1"/>
        <v>0.811538462</v>
      </c>
      <c r="AL33" s="21">
        <v>0.961538462</v>
      </c>
      <c r="AM33" s="21">
        <v>0.661538462</v>
      </c>
      <c r="AN33" s="6">
        <v>6.58</v>
      </c>
      <c r="AO33" s="6">
        <v>3.03</v>
      </c>
      <c r="AP33" s="6">
        <v>7.28</v>
      </c>
      <c r="AQ33" s="6">
        <v>3.31</v>
      </c>
      <c r="AR33" s="6">
        <v>20.0</v>
      </c>
      <c r="AS33" s="9"/>
    </row>
    <row r="34">
      <c r="A34" s="6">
        <v>3.0</v>
      </c>
      <c r="B34" s="7" t="s">
        <v>86</v>
      </c>
      <c r="C34" s="6">
        <v>2023.0</v>
      </c>
      <c r="D34" s="6" t="s">
        <v>87</v>
      </c>
      <c r="E34" s="8" t="s">
        <v>88</v>
      </c>
      <c r="F34" s="6">
        <v>23.5</v>
      </c>
      <c r="G34" s="6">
        <v>64.7</v>
      </c>
      <c r="H34" s="6">
        <v>169.0</v>
      </c>
      <c r="I34" s="8"/>
      <c r="J34" s="6" t="s">
        <v>52</v>
      </c>
      <c r="K34" s="6" t="s">
        <v>53</v>
      </c>
      <c r="L34" s="6">
        <v>20.0</v>
      </c>
      <c r="M34" s="6" t="s">
        <v>75</v>
      </c>
      <c r="N34" s="6" t="s">
        <v>55</v>
      </c>
      <c r="O34" s="6" t="s">
        <v>92</v>
      </c>
      <c r="P34" s="6">
        <v>30.0</v>
      </c>
      <c r="Q34" s="6" t="s">
        <v>77</v>
      </c>
      <c r="R34" s="6">
        <v>12.0</v>
      </c>
      <c r="S34" s="6">
        <v>90.0</v>
      </c>
      <c r="T34" s="6">
        <v>150.0</v>
      </c>
      <c r="U34" s="6">
        <v>0.6</v>
      </c>
      <c r="V34" s="6" t="s">
        <v>58</v>
      </c>
      <c r="W34" s="6">
        <v>5.0</v>
      </c>
      <c r="X34" s="6" t="s">
        <v>59</v>
      </c>
      <c r="Y34" s="6" t="s">
        <v>62</v>
      </c>
      <c r="Z34" s="6">
        <v>10.0</v>
      </c>
      <c r="AA34" s="6">
        <v>2.0</v>
      </c>
      <c r="AB34" s="6">
        <v>1.0</v>
      </c>
      <c r="AC34" s="6">
        <v>4.0</v>
      </c>
      <c r="AD34" s="6">
        <v>70.0</v>
      </c>
      <c r="AE34" s="6" t="s">
        <v>90</v>
      </c>
      <c r="AF34" s="6"/>
      <c r="AG34" s="6" t="s">
        <v>62</v>
      </c>
      <c r="AH34" s="6">
        <v>120.0</v>
      </c>
      <c r="AI34" s="6" t="s">
        <v>91</v>
      </c>
      <c r="AJ34" s="6" t="s">
        <v>81</v>
      </c>
      <c r="AK34" s="6">
        <f t="shared" si="1"/>
        <v>0.811538462</v>
      </c>
      <c r="AL34" s="21">
        <v>0.961538462</v>
      </c>
      <c r="AM34" s="21">
        <v>0.661538462</v>
      </c>
      <c r="AN34" s="6">
        <v>7.37</v>
      </c>
      <c r="AO34" s="6">
        <v>2.57</v>
      </c>
      <c r="AP34" s="6">
        <v>9.45</v>
      </c>
      <c r="AQ34" s="6">
        <v>3.11</v>
      </c>
      <c r="AR34" s="6">
        <v>20.0</v>
      </c>
      <c r="AS34" s="9"/>
    </row>
    <row r="35">
      <c r="A35" s="6">
        <v>3.0</v>
      </c>
      <c r="B35" s="7" t="s">
        <v>86</v>
      </c>
      <c r="C35" s="6">
        <v>2023.0</v>
      </c>
      <c r="D35" s="6" t="s">
        <v>87</v>
      </c>
      <c r="E35" s="8" t="s">
        <v>88</v>
      </c>
      <c r="F35" s="6">
        <v>23.5</v>
      </c>
      <c r="G35" s="6">
        <v>64.7</v>
      </c>
      <c r="H35" s="6">
        <v>169.0</v>
      </c>
      <c r="I35" s="8"/>
      <c r="J35" s="6" t="s">
        <v>52</v>
      </c>
      <c r="K35" s="6" t="s">
        <v>53</v>
      </c>
      <c r="L35" s="6">
        <v>20.0</v>
      </c>
      <c r="M35" s="6" t="s">
        <v>75</v>
      </c>
      <c r="N35" s="6" t="s">
        <v>55</v>
      </c>
      <c r="O35" s="6" t="s">
        <v>92</v>
      </c>
      <c r="P35" s="6">
        <v>70.0</v>
      </c>
      <c r="Q35" s="6" t="s">
        <v>77</v>
      </c>
      <c r="R35" s="6">
        <v>12.0</v>
      </c>
      <c r="S35" s="6">
        <v>90.0</v>
      </c>
      <c r="T35" s="6">
        <v>150.0</v>
      </c>
      <c r="U35" s="6">
        <v>0.6</v>
      </c>
      <c r="V35" s="6" t="s">
        <v>58</v>
      </c>
      <c r="W35" s="6">
        <v>5.0</v>
      </c>
      <c r="X35" s="6" t="s">
        <v>59</v>
      </c>
      <c r="Y35" s="6" t="s">
        <v>62</v>
      </c>
      <c r="Z35" s="6">
        <v>10.0</v>
      </c>
      <c r="AA35" s="6">
        <v>2.0</v>
      </c>
      <c r="AB35" s="6">
        <v>1.0</v>
      </c>
      <c r="AC35" s="6">
        <v>4.0</v>
      </c>
      <c r="AD35" s="6">
        <v>70.0</v>
      </c>
      <c r="AE35" s="6" t="s">
        <v>90</v>
      </c>
      <c r="AF35" s="6"/>
      <c r="AG35" s="6" t="s">
        <v>62</v>
      </c>
      <c r="AH35" s="6">
        <v>120.0</v>
      </c>
      <c r="AI35" s="6" t="s">
        <v>91</v>
      </c>
      <c r="AJ35" s="6" t="s">
        <v>81</v>
      </c>
      <c r="AK35" s="6">
        <f t="shared" si="1"/>
        <v>0.811538462</v>
      </c>
      <c r="AL35" s="21">
        <v>0.961538462</v>
      </c>
      <c r="AM35" s="21">
        <v>0.661538462</v>
      </c>
      <c r="AN35" s="6">
        <v>4.12</v>
      </c>
      <c r="AO35" s="6">
        <v>2.05</v>
      </c>
      <c r="AP35" s="6">
        <v>5.0</v>
      </c>
      <c r="AQ35" s="6">
        <v>2.45</v>
      </c>
      <c r="AR35" s="6">
        <v>20.0</v>
      </c>
      <c r="AS35" s="9"/>
    </row>
    <row r="36">
      <c r="A36" s="6">
        <v>3.0</v>
      </c>
      <c r="B36" s="7" t="s">
        <v>86</v>
      </c>
      <c r="C36" s="6">
        <v>2023.0</v>
      </c>
      <c r="D36" s="6" t="s">
        <v>87</v>
      </c>
      <c r="E36" s="8" t="s">
        <v>93</v>
      </c>
      <c r="F36" s="6">
        <v>23.5</v>
      </c>
      <c r="G36" s="6">
        <v>64.7</v>
      </c>
      <c r="H36" s="6">
        <v>169.0</v>
      </c>
      <c r="I36" s="8"/>
      <c r="J36" s="6" t="s">
        <v>52</v>
      </c>
      <c r="K36" s="6" t="s">
        <v>53</v>
      </c>
      <c r="L36" s="6">
        <v>20.0</v>
      </c>
      <c r="M36" s="6" t="s">
        <v>75</v>
      </c>
      <c r="N36" s="6" t="s">
        <v>55</v>
      </c>
      <c r="O36" s="6" t="s">
        <v>89</v>
      </c>
      <c r="P36" s="6">
        <v>30.0</v>
      </c>
      <c r="Q36" s="6" t="s">
        <v>77</v>
      </c>
      <c r="R36" s="6">
        <v>12.0</v>
      </c>
      <c r="S36" s="6">
        <v>90.0</v>
      </c>
      <c r="T36" s="6">
        <v>150.0</v>
      </c>
      <c r="U36" s="6">
        <v>0.6</v>
      </c>
      <c r="V36" s="6" t="s">
        <v>68</v>
      </c>
      <c r="W36" s="6">
        <v>5.0</v>
      </c>
      <c r="X36" s="6" t="s">
        <v>59</v>
      </c>
      <c r="Y36" s="6" t="s">
        <v>62</v>
      </c>
      <c r="Z36" s="6">
        <v>10.0</v>
      </c>
      <c r="AA36" s="6">
        <v>2.0</v>
      </c>
      <c r="AB36" s="6">
        <v>1.0</v>
      </c>
      <c r="AC36" s="6">
        <v>4.0</v>
      </c>
      <c r="AD36" s="6">
        <v>70.0</v>
      </c>
      <c r="AE36" s="6" t="s">
        <v>90</v>
      </c>
      <c r="AF36" s="6"/>
      <c r="AG36" s="6" t="s">
        <v>62</v>
      </c>
      <c r="AH36" s="6">
        <v>120.0</v>
      </c>
      <c r="AI36" s="6" t="s">
        <v>91</v>
      </c>
      <c r="AJ36" s="6" t="s">
        <v>81</v>
      </c>
      <c r="AK36" s="6">
        <f t="shared" si="1"/>
        <v>0.580769231</v>
      </c>
      <c r="AL36" s="21">
        <v>0.730769231</v>
      </c>
      <c r="AM36" s="21">
        <v>0.430769231</v>
      </c>
      <c r="AN36" s="6">
        <v>3.84</v>
      </c>
      <c r="AO36" s="6">
        <v>1.21</v>
      </c>
      <c r="AP36" s="6">
        <v>4.18</v>
      </c>
      <c r="AQ36" s="6">
        <v>1.21</v>
      </c>
      <c r="AR36" s="6">
        <v>20.0</v>
      </c>
      <c r="AS36" s="9"/>
    </row>
    <row r="37">
      <c r="A37" s="6">
        <v>3.0</v>
      </c>
      <c r="B37" s="7" t="s">
        <v>86</v>
      </c>
      <c r="C37" s="6">
        <v>2023.0</v>
      </c>
      <c r="D37" s="6" t="s">
        <v>87</v>
      </c>
      <c r="E37" s="8" t="s">
        <v>93</v>
      </c>
      <c r="F37" s="6">
        <v>23.5</v>
      </c>
      <c r="G37" s="6">
        <v>64.7</v>
      </c>
      <c r="H37" s="6">
        <v>169.0</v>
      </c>
      <c r="I37" s="8"/>
      <c r="J37" s="6" t="s">
        <v>52</v>
      </c>
      <c r="K37" s="6" t="s">
        <v>53</v>
      </c>
      <c r="L37" s="6">
        <v>20.0</v>
      </c>
      <c r="M37" s="6" t="s">
        <v>75</v>
      </c>
      <c r="N37" s="6" t="s">
        <v>55</v>
      </c>
      <c r="O37" s="6" t="s">
        <v>89</v>
      </c>
      <c r="P37" s="6">
        <v>70.0</v>
      </c>
      <c r="Q37" s="6" t="s">
        <v>77</v>
      </c>
      <c r="R37" s="6">
        <v>12.0</v>
      </c>
      <c r="S37" s="6">
        <v>90.0</v>
      </c>
      <c r="T37" s="6">
        <v>150.0</v>
      </c>
      <c r="U37" s="6">
        <v>0.6</v>
      </c>
      <c r="V37" s="6" t="s">
        <v>68</v>
      </c>
      <c r="W37" s="6">
        <v>5.0</v>
      </c>
      <c r="X37" s="6" t="s">
        <v>59</v>
      </c>
      <c r="Y37" s="6" t="s">
        <v>62</v>
      </c>
      <c r="Z37" s="6">
        <v>10.0</v>
      </c>
      <c r="AA37" s="6">
        <v>2.0</v>
      </c>
      <c r="AB37" s="6">
        <v>1.0</v>
      </c>
      <c r="AC37" s="6">
        <v>4.0</v>
      </c>
      <c r="AD37" s="6">
        <v>70.0</v>
      </c>
      <c r="AE37" s="6" t="s">
        <v>90</v>
      </c>
      <c r="AF37" s="6"/>
      <c r="AG37" s="6" t="s">
        <v>62</v>
      </c>
      <c r="AH37" s="6">
        <v>120.0</v>
      </c>
      <c r="AI37" s="6" t="s">
        <v>91</v>
      </c>
      <c r="AJ37" s="6" t="s">
        <v>81</v>
      </c>
      <c r="AK37" s="6">
        <f t="shared" si="1"/>
        <v>0.580769231</v>
      </c>
      <c r="AL37" s="20">
        <v>0.730769231</v>
      </c>
      <c r="AM37" s="20">
        <v>0.430769231</v>
      </c>
      <c r="AN37" s="6">
        <v>6.37</v>
      </c>
      <c r="AO37" s="6">
        <v>2.67</v>
      </c>
      <c r="AP37" s="6">
        <v>6.72</v>
      </c>
      <c r="AQ37" s="6">
        <v>2.69</v>
      </c>
      <c r="AR37" s="6">
        <v>20.0</v>
      </c>
      <c r="AS37" s="9"/>
      <c r="AT37" s="9"/>
      <c r="AU37" s="9"/>
      <c r="AV37" s="9"/>
    </row>
    <row r="38">
      <c r="A38" s="6">
        <v>3.0</v>
      </c>
      <c r="B38" s="7" t="s">
        <v>86</v>
      </c>
      <c r="C38" s="6">
        <v>2023.0</v>
      </c>
      <c r="D38" s="6" t="s">
        <v>87</v>
      </c>
      <c r="E38" s="8" t="s">
        <v>93</v>
      </c>
      <c r="F38" s="6">
        <v>23.5</v>
      </c>
      <c r="G38" s="6">
        <v>64.7</v>
      </c>
      <c r="H38" s="6">
        <v>169.0</v>
      </c>
      <c r="I38" s="8"/>
      <c r="J38" s="6" t="s">
        <v>52</v>
      </c>
      <c r="K38" s="6" t="s">
        <v>53</v>
      </c>
      <c r="L38" s="6">
        <v>20.0</v>
      </c>
      <c r="M38" s="6" t="s">
        <v>75</v>
      </c>
      <c r="N38" s="6" t="s">
        <v>55</v>
      </c>
      <c r="O38" s="6" t="s">
        <v>92</v>
      </c>
      <c r="P38" s="6">
        <v>30.0</v>
      </c>
      <c r="Q38" s="6" t="s">
        <v>77</v>
      </c>
      <c r="R38" s="6">
        <v>12.0</v>
      </c>
      <c r="S38" s="6">
        <v>90.0</v>
      </c>
      <c r="T38" s="6">
        <v>150.0</v>
      </c>
      <c r="U38" s="6">
        <v>0.6</v>
      </c>
      <c r="V38" s="6" t="s">
        <v>68</v>
      </c>
      <c r="W38" s="6">
        <v>5.0</v>
      </c>
      <c r="X38" s="6" t="s">
        <v>59</v>
      </c>
      <c r="Y38" s="6" t="s">
        <v>62</v>
      </c>
      <c r="Z38" s="6">
        <v>10.0</v>
      </c>
      <c r="AA38" s="6">
        <v>2.0</v>
      </c>
      <c r="AB38" s="6">
        <v>1.0</v>
      </c>
      <c r="AC38" s="6">
        <v>4.0</v>
      </c>
      <c r="AD38" s="6">
        <v>70.0</v>
      </c>
      <c r="AE38" s="6" t="s">
        <v>90</v>
      </c>
      <c r="AF38" s="6"/>
      <c r="AG38" s="6" t="s">
        <v>62</v>
      </c>
      <c r="AH38" s="6">
        <v>120.0</v>
      </c>
      <c r="AI38" s="6" t="s">
        <v>91</v>
      </c>
      <c r="AJ38" s="6" t="s">
        <v>81</v>
      </c>
      <c r="AK38" s="6">
        <f t="shared" si="1"/>
        <v>0.580769231</v>
      </c>
      <c r="AL38" s="20">
        <v>0.730769231</v>
      </c>
      <c r="AM38" s="20">
        <v>0.430769231</v>
      </c>
      <c r="AN38" s="6">
        <v>7.48</v>
      </c>
      <c r="AO38" s="6">
        <v>2.42</v>
      </c>
      <c r="AP38" s="6">
        <v>9.05</v>
      </c>
      <c r="AQ38" s="6">
        <v>2.98</v>
      </c>
      <c r="AR38" s="6">
        <v>20.0</v>
      </c>
      <c r="AS38" s="9"/>
      <c r="AT38" s="9"/>
      <c r="AU38" s="9"/>
      <c r="AV38" s="9"/>
    </row>
    <row r="39">
      <c r="A39" s="6">
        <v>3.0</v>
      </c>
      <c r="B39" s="7" t="s">
        <v>86</v>
      </c>
      <c r="C39" s="6">
        <v>2023.0</v>
      </c>
      <c r="D39" s="6" t="s">
        <v>87</v>
      </c>
      <c r="E39" s="8" t="s">
        <v>93</v>
      </c>
      <c r="F39" s="6">
        <v>23.5</v>
      </c>
      <c r="G39" s="6">
        <v>64.7</v>
      </c>
      <c r="H39" s="6">
        <v>169.0</v>
      </c>
      <c r="I39" s="8"/>
      <c r="J39" s="6" t="s">
        <v>52</v>
      </c>
      <c r="K39" s="6" t="s">
        <v>53</v>
      </c>
      <c r="L39" s="6">
        <v>20.0</v>
      </c>
      <c r="M39" s="6" t="s">
        <v>75</v>
      </c>
      <c r="N39" s="6" t="s">
        <v>55</v>
      </c>
      <c r="O39" s="6" t="s">
        <v>92</v>
      </c>
      <c r="P39" s="6">
        <v>70.0</v>
      </c>
      <c r="Q39" s="6" t="s">
        <v>77</v>
      </c>
      <c r="R39" s="6">
        <v>12.0</v>
      </c>
      <c r="S39" s="6">
        <v>90.0</v>
      </c>
      <c r="T39" s="6">
        <v>150.0</v>
      </c>
      <c r="U39" s="6">
        <v>0.6</v>
      </c>
      <c r="V39" s="6" t="s">
        <v>68</v>
      </c>
      <c r="W39" s="6">
        <v>5.0</v>
      </c>
      <c r="X39" s="6" t="s">
        <v>59</v>
      </c>
      <c r="Y39" s="6" t="s">
        <v>62</v>
      </c>
      <c r="Z39" s="6">
        <v>10.0</v>
      </c>
      <c r="AA39" s="6">
        <v>2.0</v>
      </c>
      <c r="AB39" s="6">
        <v>1.0</v>
      </c>
      <c r="AC39" s="6">
        <v>4.0</v>
      </c>
      <c r="AD39" s="6">
        <v>70.0</v>
      </c>
      <c r="AE39" s="6" t="s">
        <v>90</v>
      </c>
      <c r="AF39" s="6"/>
      <c r="AG39" s="6" t="s">
        <v>62</v>
      </c>
      <c r="AH39" s="6">
        <v>120.0</v>
      </c>
      <c r="AI39" s="6" t="s">
        <v>91</v>
      </c>
      <c r="AJ39" s="6" t="s">
        <v>81</v>
      </c>
      <c r="AK39" s="6">
        <f t="shared" si="1"/>
        <v>0.580769231</v>
      </c>
      <c r="AL39" s="20">
        <v>0.730769231</v>
      </c>
      <c r="AM39" s="20">
        <v>0.430769231</v>
      </c>
      <c r="AN39" s="6">
        <v>4.04</v>
      </c>
      <c r="AO39" s="6">
        <v>2.13</v>
      </c>
      <c r="AP39" s="6">
        <v>4.74</v>
      </c>
      <c r="AQ39" s="34">
        <v>45384.0</v>
      </c>
      <c r="AR39" s="6">
        <v>20.0</v>
      </c>
      <c r="AS39" s="9"/>
      <c r="AT39" s="9"/>
      <c r="AU39" s="9"/>
      <c r="AV39" s="9"/>
    </row>
    <row r="40">
      <c r="A40" s="6">
        <v>4.0</v>
      </c>
      <c r="B40" s="7" t="s">
        <v>46</v>
      </c>
      <c r="C40" s="6">
        <v>2014.0</v>
      </c>
      <c r="D40" s="6" t="s">
        <v>51</v>
      </c>
      <c r="E40" s="6">
        <v>90.0</v>
      </c>
      <c r="F40" s="6">
        <v>19.0</v>
      </c>
      <c r="G40" s="6">
        <v>73.8</v>
      </c>
      <c r="H40" s="6">
        <v>171.0</v>
      </c>
      <c r="I40" s="10">
        <v>0.5</v>
      </c>
      <c r="J40" s="6" t="s">
        <v>52</v>
      </c>
      <c r="K40" s="6" t="s">
        <v>53</v>
      </c>
      <c r="L40" s="6">
        <v>8.0</v>
      </c>
      <c r="M40" s="6" t="s">
        <v>54</v>
      </c>
      <c r="N40" s="6" t="s">
        <v>55</v>
      </c>
      <c r="O40" s="6" t="s">
        <v>56</v>
      </c>
      <c r="P40" s="6">
        <v>25.0</v>
      </c>
      <c r="Q40" s="6" t="s">
        <v>77</v>
      </c>
      <c r="R40" s="6">
        <v>8.0</v>
      </c>
      <c r="S40" s="6">
        <v>90.0</v>
      </c>
      <c r="T40" s="6">
        <v>150.0</v>
      </c>
      <c r="U40" s="6">
        <v>0.6</v>
      </c>
      <c r="V40" s="6" t="s">
        <v>58</v>
      </c>
      <c r="W40" s="6">
        <v>12.0</v>
      </c>
      <c r="X40" s="6" t="s">
        <v>59</v>
      </c>
      <c r="Y40" s="6" t="s">
        <v>62</v>
      </c>
      <c r="Z40" s="6">
        <v>14.4</v>
      </c>
      <c r="AA40" s="6">
        <v>3.0</v>
      </c>
      <c r="AB40" s="6">
        <v>4.0</v>
      </c>
      <c r="AC40" s="6">
        <v>4.0</v>
      </c>
      <c r="AD40" s="6">
        <v>80.0</v>
      </c>
      <c r="AE40" s="6" t="s">
        <v>90</v>
      </c>
      <c r="AF40" s="6" t="s">
        <v>94</v>
      </c>
      <c r="AG40" s="6" t="s">
        <v>59</v>
      </c>
      <c r="AH40" s="6">
        <v>75.0</v>
      </c>
      <c r="AI40" s="6" t="s">
        <v>95</v>
      </c>
      <c r="AJ40" s="6" t="s">
        <v>96</v>
      </c>
      <c r="AK40" s="6">
        <f t="shared" si="1"/>
        <v>0.3</v>
      </c>
      <c r="AL40" s="21">
        <v>0.6</v>
      </c>
      <c r="AM40" s="21">
        <v>0.0</v>
      </c>
      <c r="AN40" s="6">
        <v>2684.0</v>
      </c>
      <c r="AO40" s="6">
        <v>1207.74</v>
      </c>
      <c r="AP40" s="6">
        <v>3592.0</v>
      </c>
      <c r="AQ40" s="6">
        <v>857.01</v>
      </c>
      <c r="AR40" s="6">
        <v>8.0</v>
      </c>
      <c r="AS40" s="9"/>
      <c r="AT40" s="6"/>
      <c r="AU40" s="6"/>
      <c r="AV40" s="9"/>
    </row>
    <row r="41">
      <c r="A41" s="6">
        <v>4.0</v>
      </c>
      <c r="B41" s="7" t="s">
        <v>46</v>
      </c>
      <c r="C41" s="6">
        <v>2014.0</v>
      </c>
      <c r="D41" s="6" t="s">
        <v>51</v>
      </c>
      <c r="E41" s="6">
        <v>90.0</v>
      </c>
      <c r="F41" s="6">
        <v>19.0</v>
      </c>
      <c r="G41" s="6">
        <v>73.8</v>
      </c>
      <c r="H41" s="6">
        <v>171.0</v>
      </c>
      <c r="I41" s="10">
        <v>0.5</v>
      </c>
      <c r="J41" s="6" t="s">
        <v>52</v>
      </c>
      <c r="K41" s="6" t="s">
        <v>53</v>
      </c>
      <c r="L41" s="6">
        <v>8.0</v>
      </c>
      <c r="M41" s="6" t="s">
        <v>54</v>
      </c>
      <c r="N41" s="6" t="s">
        <v>55</v>
      </c>
      <c r="O41" s="6" t="s">
        <v>56</v>
      </c>
      <c r="P41" s="6">
        <v>50.0</v>
      </c>
      <c r="Q41" s="6" t="s">
        <v>77</v>
      </c>
      <c r="R41" s="6">
        <v>8.0</v>
      </c>
      <c r="S41" s="6">
        <v>90.0</v>
      </c>
      <c r="T41" s="6">
        <v>150.0</v>
      </c>
      <c r="U41" s="6">
        <v>0.6</v>
      </c>
      <c r="V41" s="6" t="s">
        <v>58</v>
      </c>
      <c r="W41" s="6">
        <v>12.0</v>
      </c>
      <c r="X41" s="6" t="s">
        <v>59</v>
      </c>
      <c r="Y41" s="6" t="s">
        <v>62</v>
      </c>
      <c r="Z41" s="6">
        <v>14.4</v>
      </c>
      <c r="AA41" s="6">
        <v>3.0</v>
      </c>
      <c r="AB41" s="6">
        <v>4.0</v>
      </c>
      <c r="AC41" s="6">
        <v>4.0</v>
      </c>
      <c r="AD41" s="6">
        <v>80.0</v>
      </c>
      <c r="AE41" s="6" t="s">
        <v>90</v>
      </c>
      <c r="AF41" s="6" t="s">
        <v>94</v>
      </c>
      <c r="AG41" s="6" t="s">
        <v>59</v>
      </c>
      <c r="AH41" s="6">
        <v>75.0</v>
      </c>
      <c r="AI41" s="6" t="s">
        <v>95</v>
      </c>
      <c r="AJ41" s="6" t="s">
        <v>96</v>
      </c>
      <c r="AK41" s="6">
        <f t="shared" si="1"/>
        <v>0.3</v>
      </c>
      <c r="AL41" s="21">
        <v>0.6</v>
      </c>
      <c r="AM41" s="21">
        <v>0.0</v>
      </c>
      <c r="AN41" s="6">
        <v>3004.0</v>
      </c>
      <c r="AO41" s="6">
        <v>1088.94</v>
      </c>
      <c r="AP41" s="6">
        <v>3545.0</v>
      </c>
      <c r="AQ41" s="6">
        <v>958.84</v>
      </c>
      <c r="AR41" s="6">
        <v>8.0</v>
      </c>
      <c r="AS41" s="9"/>
      <c r="AT41" s="6"/>
      <c r="AU41" s="6"/>
      <c r="AV41" s="9"/>
    </row>
    <row r="42">
      <c r="A42" s="6">
        <v>4.0</v>
      </c>
      <c r="B42" s="7" t="s">
        <v>46</v>
      </c>
      <c r="C42" s="6">
        <v>2014.0</v>
      </c>
      <c r="D42" s="6" t="s">
        <v>51</v>
      </c>
      <c r="E42" s="6">
        <v>90.0</v>
      </c>
      <c r="F42" s="6">
        <v>19.0</v>
      </c>
      <c r="G42" s="6">
        <v>73.8</v>
      </c>
      <c r="H42" s="6">
        <v>171.0</v>
      </c>
      <c r="I42" s="10">
        <v>0.5</v>
      </c>
      <c r="J42" s="6" t="s">
        <v>52</v>
      </c>
      <c r="K42" s="6" t="s">
        <v>53</v>
      </c>
      <c r="L42" s="6">
        <v>8.0</v>
      </c>
      <c r="M42" s="6" t="s">
        <v>54</v>
      </c>
      <c r="N42" s="6" t="s">
        <v>55</v>
      </c>
      <c r="O42" s="6" t="s">
        <v>56</v>
      </c>
      <c r="P42" s="6">
        <v>75.0</v>
      </c>
      <c r="Q42" s="6" t="s">
        <v>77</v>
      </c>
      <c r="R42" s="6">
        <v>8.0</v>
      </c>
      <c r="S42" s="6">
        <v>90.0</v>
      </c>
      <c r="T42" s="6">
        <v>150.0</v>
      </c>
      <c r="U42" s="6">
        <v>0.6</v>
      </c>
      <c r="V42" s="6" t="s">
        <v>58</v>
      </c>
      <c r="W42" s="6">
        <v>12.0</v>
      </c>
      <c r="X42" s="6" t="s">
        <v>59</v>
      </c>
      <c r="Y42" s="6" t="s">
        <v>62</v>
      </c>
      <c r="Z42" s="6">
        <v>14.4</v>
      </c>
      <c r="AA42" s="6">
        <v>3.0</v>
      </c>
      <c r="AB42" s="6">
        <v>4.0</v>
      </c>
      <c r="AC42" s="6">
        <v>4.0</v>
      </c>
      <c r="AD42" s="6">
        <v>80.0</v>
      </c>
      <c r="AE42" s="6" t="s">
        <v>90</v>
      </c>
      <c r="AF42" s="6" t="s">
        <v>94</v>
      </c>
      <c r="AG42" s="6" t="s">
        <v>59</v>
      </c>
      <c r="AH42" s="6">
        <v>75.0</v>
      </c>
      <c r="AI42" s="6" t="s">
        <v>95</v>
      </c>
      <c r="AJ42" s="6" t="s">
        <v>96</v>
      </c>
      <c r="AK42" s="6">
        <f t="shared" si="1"/>
        <v>0.3</v>
      </c>
      <c r="AL42" s="21">
        <v>0.6</v>
      </c>
      <c r="AM42" s="21">
        <v>0.0</v>
      </c>
      <c r="AN42" s="6">
        <v>1074.0</v>
      </c>
      <c r="AO42" s="6">
        <v>633.57</v>
      </c>
      <c r="AP42" s="6">
        <v>1505.0</v>
      </c>
      <c r="AQ42" s="6">
        <v>613.77</v>
      </c>
      <c r="AR42" s="6">
        <v>8.0</v>
      </c>
      <c r="AS42" s="9"/>
      <c r="AT42" s="6"/>
      <c r="AU42" s="6"/>
      <c r="AV42" s="9"/>
    </row>
    <row r="43">
      <c r="A43" s="6">
        <v>4.0</v>
      </c>
      <c r="B43" s="7" t="s">
        <v>46</v>
      </c>
      <c r="C43" s="6">
        <v>2014.0</v>
      </c>
      <c r="D43" s="6" t="s">
        <v>51</v>
      </c>
      <c r="E43" s="6">
        <v>50.0</v>
      </c>
      <c r="F43" s="6">
        <v>19.0</v>
      </c>
      <c r="G43" s="6">
        <v>74.9</v>
      </c>
      <c r="H43" s="6">
        <v>174.0</v>
      </c>
      <c r="I43" s="10">
        <v>0.5</v>
      </c>
      <c r="J43" s="6" t="s">
        <v>52</v>
      </c>
      <c r="K43" s="6" t="s">
        <v>53</v>
      </c>
      <c r="L43" s="6">
        <v>8.0</v>
      </c>
      <c r="M43" s="6" t="s">
        <v>54</v>
      </c>
      <c r="N43" s="6" t="s">
        <v>55</v>
      </c>
      <c r="O43" s="6" t="s">
        <v>56</v>
      </c>
      <c r="P43" s="6">
        <v>25.0</v>
      </c>
      <c r="Q43" s="6" t="s">
        <v>77</v>
      </c>
      <c r="R43" s="6">
        <v>8.0</v>
      </c>
      <c r="S43" s="6">
        <v>50.0</v>
      </c>
      <c r="T43" s="6">
        <v>150.0</v>
      </c>
      <c r="U43" s="6">
        <v>0.33333333</v>
      </c>
      <c r="V43" s="6" t="s">
        <v>68</v>
      </c>
      <c r="W43" s="6">
        <v>12.0</v>
      </c>
      <c r="X43" s="6" t="s">
        <v>59</v>
      </c>
      <c r="Y43" s="6" t="s">
        <v>62</v>
      </c>
      <c r="Z43" s="6">
        <v>14.4</v>
      </c>
      <c r="AA43" s="6">
        <v>3.0</v>
      </c>
      <c r="AB43" s="6">
        <v>4.0</v>
      </c>
      <c r="AC43" s="6">
        <v>4.0</v>
      </c>
      <c r="AD43" s="6">
        <v>80.0</v>
      </c>
      <c r="AE43" s="6" t="s">
        <v>90</v>
      </c>
      <c r="AF43" s="6" t="s">
        <v>94</v>
      </c>
      <c r="AG43" s="6" t="s">
        <v>59</v>
      </c>
      <c r="AH43" s="6">
        <v>75.0</v>
      </c>
      <c r="AI43" s="6" t="s">
        <v>95</v>
      </c>
      <c r="AJ43" s="6" t="s">
        <v>96</v>
      </c>
      <c r="AK43" s="6">
        <f t="shared" si="1"/>
        <v>0.1666666665</v>
      </c>
      <c r="AL43" s="21">
        <v>0.333333333</v>
      </c>
      <c r="AM43" s="21">
        <v>0.0</v>
      </c>
      <c r="AN43" s="6">
        <v>2877.0</v>
      </c>
      <c r="AO43" s="6">
        <v>956.01</v>
      </c>
      <c r="AP43" s="6">
        <v>3425.0</v>
      </c>
      <c r="AQ43" s="6">
        <v>857.01</v>
      </c>
      <c r="AR43" s="6">
        <v>8.0</v>
      </c>
      <c r="AS43" s="9"/>
      <c r="AT43" s="6"/>
      <c r="AU43" s="6"/>
      <c r="AV43" s="9"/>
    </row>
    <row r="44">
      <c r="A44" s="6">
        <v>4.0</v>
      </c>
      <c r="B44" s="7" t="s">
        <v>46</v>
      </c>
      <c r="C44" s="6">
        <v>2014.0</v>
      </c>
      <c r="D44" s="6" t="s">
        <v>51</v>
      </c>
      <c r="E44" s="6">
        <v>50.0</v>
      </c>
      <c r="F44" s="6">
        <v>19.0</v>
      </c>
      <c r="G44" s="6">
        <v>74.9</v>
      </c>
      <c r="H44" s="6">
        <v>174.0</v>
      </c>
      <c r="I44" s="10">
        <v>0.5</v>
      </c>
      <c r="J44" s="6" t="s">
        <v>52</v>
      </c>
      <c r="K44" s="6" t="s">
        <v>53</v>
      </c>
      <c r="L44" s="6">
        <v>8.0</v>
      </c>
      <c r="M44" s="6" t="s">
        <v>54</v>
      </c>
      <c r="N44" s="6" t="s">
        <v>55</v>
      </c>
      <c r="O44" s="6" t="s">
        <v>56</v>
      </c>
      <c r="P44" s="6">
        <v>50.0</v>
      </c>
      <c r="Q44" s="6" t="s">
        <v>77</v>
      </c>
      <c r="R44" s="6">
        <v>8.0</v>
      </c>
      <c r="S44" s="6">
        <v>50.0</v>
      </c>
      <c r="T44" s="6">
        <v>150.0</v>
      </c>
      <c r="U44" s="6">
        <v>0.33333333</v>
      </c>
      <c r="V44" s="6" t="s">
        <v>68</v>
      </c>
      <c r="W44" s="6">
        <v>12.0</v>
      </c>
      <c r="X44" s="6" t="s">
        <v>59</v>
      </c>
      <c r="Y44" s="6" t="s">
        <v>62</v>
      </c>
      <c r="Z44" s="6">
        <v>14.4</v>
      </c>
      <c r="AA44" s="6">
        <v>3.0</v>
      </c>
      <c r="AB44" s="6">
        <v>4.0</v>
      </c>
      <c r="AC44" s="6">
        <v>4.0</v>
      </c>
      <c r="AD44" s="6">
        <v>80.0</v>
      </c>
      <c r="AE44" s="6" t="s">
        <v>90</v>
      </c>
      <c r="AF44" s="6" t="s">
        <v>94</v>
      </c>
      <c r="AG44" s="6" t="s">
        <v>59</v>
      </c>
      <c r="AH44" s="6">
        <v>75.0</v>
      </c>
      <c r="AI44" s="6" t="s">
        <v>95</v>
      </c>
      <c r="AJ44" s="6" t="s">
        <v>96</v>
      </c>
      <c r="AK44" s="6">
        <f t="shared" si="1"/>
        <v>0.1666666665</v>
      </c>
      <c r="AL44" s="21">
        <v>0.333333333</v>
      </c>
      <c r="AM44" s="21">
        <v>0.0</v>
      </c>
      <c r="AN44" s="6">
        <v>3033.0</v>
      </c>
      <c r="AO44" s="6">
        <v>817.42</v>
      </c>
      <c r="AP44" s="6">
        <v>3699.0</v>
      </c>
      <c r="AQ44" s="6">
        <v>967.32</v>
      </c>
      <c r="AR44" s="6">
        <v>8.0</v>
      </c>
      <c r="AS44" s="9"/>
      <c r="AT44" s="6"/>
      <c r="AU44" s="6"/>
      <c r="AV44" s="9"/>
    </row>
    <row r="45">
      <c r="A45" s="6">
        <v>4.0</v>
      </c>
      <c r="B45" s="7" t="s">
        <v>46</v>
      </c>
      <c r="C45" s="6">
        <v>2014.0</v>
      </c>
      <c r="D45" s="6" t="s">
        <v>51</v>
      </c>
      <c r="E45" s="6">
        <v>50.0</v>
      </c>
      <c r="F45" s="6">
        <v>19.0</v>
      </c>
      <c r="G45" s="6">
        <v>74.9</v>
      </c>
      <c r="H45" s="6">
        <v>174.0</v>
      </c>
      <c r="I45" s="10">
        <v>0.5</v>
      </c>
      <c r="J45" s="6" t="s">
        <v>52</v>
      </c>
      <c r="K45" s="6" t="s">
        <v>53</v>
      </c>
      <c r="L45" s="6">
        <v>8.0</v>
      </c>
      <c r="M45" s="6" t="s">
        <v>54</v>
      </c>
      <c r="N45" s="6" t="s">
        <v>55</v>
      </c>
      <c r="O45" s="6" t="s">
        <v>56</v>
      </c>
      <c r="P45" s="6">
        <v>75.0</v>
      </c>
      <c r="Q45" s="6" t="s">
        <v>77</v>
      </c>
      <c r="R45" s="6">
        <v>8.0</v>
      </c>
      <c r="S45" s="6">
        <v>50.0</v>
      </c>
      <c r="T45" s="6">
        <v>150.0</v>
      </c>
      <c r="U45" s="6">
        <v>0.33333333</v>
      </c>
      <c r="V45" s="6" t="s">
        <v>68</v>
      </c>
      <c r="W45" s="6">
        <v>12.0</v>
      </c>
      <c r="X45" s="6" t="s">
        <v>59</v>
      </c>
      <c r="Y45" s="6" t="s">
        <v>62</v>
      </c>
      <c r="Z45" s="6">
        <v>14.4</v>
      </c>
      <c r="AA45" s="6">
        <v>3.0</v>
      </c>
      <c r="AB45" s="6">
        <v>4.0</v>
      </c>
      <c r="AC45" s="6">
        <v>4.0</v>
      </c>
      <c r="AD45" s="6">
        <v>80.0</v>
      </c>
      <c r="AE45" s="6" t="s">
        <v>90</v>
      </c>
      <c r="AF45" s="6" t="s">
        <v>94</v>
      </c>
      <c r="AG45" s="6" t="s">
        <v>59</v>
      </c>
      <c r="AH45" s="6">
        <v>75.0</v>
      </c>
      <c r="AI45" s="6" t="s">
        <v>95</v>
      </c>
      <c r="AJ45" s="6" t="s">
        <v>96</v>
      </c>
      <c r="AK45" s="6">
        <f t="shared" si="1"/>
        <v>0.1666666665</v>
      </c>
      <c r="AL45" s="21">
        <v>0.333333333</v>
      </c>
      <c r="AM45" s="21">
        <v>0.0</v>
      </c>
      <c r="AN45" s="6">
        <v>1.081</v>
      </c>
      <c r="AO45" s="6">
        <v>494.97</v>
      </c>
      <c r="AP45" s="6">
        <v>1162.0</v>
      </c>
      <c r="AQ45" s="6">
        <v>359.21</v>
      </c>
      <c r="AR45" s="6">
        <v>8.0</v>
      </c>
      <c r="AS45" s="9"/>
      <c r="AT45" s="6"/>
      <c r="AU45" s="6"/>
      <c r="AV45" s="9"/>
    </row>
    <row r="46">
      <c r="A46" s="6">
        <v>5.0</v>
      </c>
      <c r="B46" s="7" t="s">
        <v>46</v>
      </c>
      <c r="C46" s="6">
        <v>2013.0</v>
      </c>
      <c r="D46" s="6" t="s">
        <v>51</v>
      </c>
      <c r="E46" s="6">
        <v>90.0</v>
      </c>
      <c r="F46" s="6">
        <v>21.0</v>
      </c>
      <c r="G46" s="6">
        <v>74.9</v>
      </c>
      <c r="H46" s="6">
        <v>175.0</v>
      </c>
      <c r="I46" s="10">
        <v>0.454545</v>
      </c>
      <c r="J46" s="6" t="s">
        <v>52</v>
      </c>
      <c r="K46" s="6" t="s">
        <v>53</v>
      </c>
      <c r="L46" s="6">
        <v>11.0</v>
      </c>
      <c r="M46" s="6" t="s">
        <v>54</v>
      </c>
      <c r="N46" s="6" t="s">
        <v>55</v>
      </c>
      <c r="O46" s="6" t="s">
        <v>56</v>
      </c>
      <c r="P46" s="6">
        <v>25.0</v>
      </c>
      <c r="Q46" s="6" t="s">
        <v>77</v>
      </c>
      <c r="R46" s="6">
        <v>8.0</v>
      </c>
      <c r="S46" s="6">
        <v>50.0</v>
      </c>
      <c r="T46" s="6">
        <v>150.0</v>
      </c>
      <c r="U46" s="6">
        <v>0.33333333</v>
      </c>
      <c r="V46" s="6" t="s">
        <v>58</v>
      </c>
      <c r="W46" s="6">
        <v>12.0</v>
      </c>
      <c r="X46" s="6" t="s">
        <v>59</v>
      </c>
      <c r="Y46" s="6" t="s">
        <v>62</v>
      </c>
      <c r="Z46" s="6">
        <v>9.0</v>
      </c>
      <c r="AA46" s="6">
        <v>3.0</v>
      </c>
      <c r="AB46" s="6">
        <v>5.0</v>
      </c>
      <c r="AC46" s="6">
        <v>4.0</v>
      </c>
      <c r="AD46" s="6">
        <v>55.0</v>
      </c>
      <c r="AE46" s="6" t="s">
        <v>90</v>
      </c>
      <c r="AF46" s="6" t="s">
        <v>94</v>
      </c>
      <c r="AG46" s="6" t="s">
        <v>59</v>
      </c>
      <c r="AH46" s="6"/>
      <c r="AI46" s="6" t="s">
        <v>95</v>
      </c>
      <c r="AJ46" s="6" t="s">
        <v>96</v>
      </c>
      <c r="AK46" s="6">
        <f t="shared" si="1"/>
        <v>0.4333333333</v>
      </c>
      <c r="AL46" s="21">
        <v>0.6</v>
      </c>
      <c r="AM46" s="21">
        <v>0.26666666666666666</v>
      </c>
      <c r="AN46" s="6">
        <v>2790.0</v>
      </c>
      <c r="AO46" s="27">
        <v>501.0</v>
      </c>
      <c r="AP46" s="6">
        <v>3642.0</v>
      </c>
      <c r="AQ46" s="27">
        <v>877.0</v>
      </c>
      <c r="AR46" s="6">
        <v>11.0</v>
      </c>
      <c r="AS46" s="9"/>
      <c r="AT46" s="6"/>
      <c r="AU46" s="6"/>
      <c r="AV46" s="9"/>
    </row>
    <row r="47">
      <c r="A47" s="6">
        <v>5.0</v>
      </c>
      <c r="B47" s="7" t="s">
        <v>46</v>
      </c>
      <c r="C47" s="6">
        <v>2013.0</v>
      </c>
      <c r="D47" s="6" t="s">
        <v>51</v>
      </c>
      <c r="E47" s="6">
        <v>90.0</v>
      </c>
      <c r="F47" s="6">
        <v>21.0</v>
      </c>
      <c r="G47" s="6">
        <v>74.9</v>
      </c>
      <c r="H47" s="6">
        <v>175.0</v>
      </c>
      <c r="I47" s="10">
        <v>0.454545</v>
      </c>
      <c r="J47" s="6" t="s">
        <v>52</v>
      </c>
      <c r="K47" s="6" t="s">
        <v>53</v>
      </c>
      <c r="L47" s="6">
        <v>11.0</v>
      </c>
      <c r="M47" s="6" t="s">
        <v>54</v>
      </c>
      <c r="N47" s="6" t="s">
        <v>55</v>
      </c>
      <c r="O47" s="6" t="s">
        <v>56</v>
      </c>
      <c r="P47" s="6">
        <v>50.0</v>
      </c>
      <c r="Q47" s="6" t="s">
        <v>77</v>
      </c>
      <c r="R47" s="6">
        <v>8.0</v>
      </c>
      <c r="S47" s="6">
        <v>50.0</v>
      </c>
      <c r="T47" s="6">
        <v>150.0</v>
      </c>
      <c r="U47" s="6">
        <v>0.33333333</v>
      </c>
      <c r="V47" s="6" t="s">
        <v>58</v>
      </c>
      <c r="W47" s="6">
        <v>12.0</v>
      </c>
      <c r="X47" s="6" t="s">
        <v>59</v>
      </c>
      <c r="Y47" s="6" t="s">
        <v>62</v>
      </c>
      <c r="Z47" s="6">
        <v>9.0</v>
      </c>
      <c r="AA47" s="6">
        <v>3.0</v>
      </c>
      <c r="AB47" s="6">
        <v>5.0</v>
      </c>
      <c r="AC47" s="6">
        <v>4.0</v>
      </c>
      <c r="AD47" s="6">
        <v>55.0</v>
      </c>
      <c r="AE47" s="6" t="s">
        <v>90</v>
      </c>
      <c r="AF47" s="6" t="s">
        <v>94</v>
      </c>
      <c r="AG47" s="6" t="s">
        <v>59</v>
      </c>
      <c r="AH47" s="6"/>
      <c r="AI47" s="6" t="s">
        <v>95</v>
      </c>
      <c r="AJ47" s="6" t="s">
        <v>96</v>
      </c>
      <c r="AK47" s="6">
        <f t="shared" si="1"/>
        <v>0.4333333333</v>
      </c>
      <c r="AL47" s="21">
        <v>0.6</v>
      </c>
      <c r="AM47" s="21">
        <v>0.26666666666666666</v>
      </c>
      <c r="AN47" s="6">
        <v>2966.0</v>
      </c>
      <c r="AO47" s="27">
        <v>701.0</v>
      </c>
      <c r="AP47" s="6">
        <v>4029.0</v>
      </c>
      <c r="AQ47" s="27">
        <v>977.0</v>
      </c>
      <c r="AR47" s="6">
        <v>11.0</v>
      </c>
      <c r="AS47" s="9"/>
      <c r="AT47" s="6"/>
      <c r="AU47" s="6"/>
      <c r="AV47" s="9"/>
    </row>
    <row r="48">
      <c r="A48" s="6">
        <v>5.0</v>
      </c>
      <c r="B48" s="7" t="s">
        <v>46</v>
      </c>
      <c r="C48" s="6">
        <v>2013.0</v>
      </c>
      <c r="D48" s="6" t="s">
        <v>51</v>
      </c>
      <c r="E48" s="6">
        <v>90.0</v>
      </c>
      <c r="F48" s="6">
        <v>21.0</v>
      </c>
      <c r="G48" s="6">
        <v>74.9</v>
      </c>
      <c r="H48" s="6">
        <v>175.0</v>
      </c>
      <c r="I48" s="10">
        <v>0.454545</v>
      </c>
      <c r="J48" s="6" t="s">
        <v>52</v>
      </c>
      <c r="K48" s="6" t="s">
        <v>53</v>
      </c>
      <c r="L48" s="6">
        <v>11.0</v>
      </c>
      <c r="M48" s="6" t="s">
        <v>54</v>
      </c>
      <c r="N48" s="6" t="s">
        <v>55</v>
      </c>
      <c r="O48" s="6" t="s">
        <v>56</v>
      </c>
      <c r="P48" s="6">
        <v>75.0</v>
      </c>
      <c r="Q48" s="6" t="s">
        <v>77</v>
      </c>
      <c r="R48" s="6">
        <v>8.0</v>
      </c>
      <c r="S48" s="6">
        <v>50.0</v>
      </c>
      <c r="T48" s="6">
        <v>150.0</v>
      </c>
      <c r="U48" s="6">
        <v>0.33333333</v>
      </c>
      <c r="V48" s="6" t="s">
        <v>58</v>
      </c>
      <c r="W48" s="6">
        <v>12.0</v>
      </c>
      <c r="X48" s="6" t="s">
        <v>59</v>
      </c>
      <c r="Y48" s="6" t="s">
        <v>62</v>
      </c>
      <c r="Z48" s="6">
        <v>9.0</v>
      </c>
      <c r="AA48" s="6">
        <v>3.0</v>
      </c>
      <c r="AB48" s="6">
        <v>5.0</v>
      </c>
      <c r="AC48" s="6">
        <v>4.0</v>
      </c>
      <c r="AD48" s="6">
        <v>55.0</v>
      </c>
      <c r="AE48" s="6" t="s">
        <v>90</v>
      </c>
      <c r="AF48" s="6" t="s">
        <v>94</v>
      </c>
      <c r="AG48" s="6" t="s">
        <v>59</v>
      </c>
      <c r="AH48" s="6"/>
      <c r="AI48" s="6" t="s">
        <v>95</v>
      </c>
      <c r="AJ48" s="6" t="s">
        <v>96</v>
      </c>
      <c r="AK48" s="6">
        <f t="shared" si="1"/>
        <v>0.4333333333</v>
      </c>
      <c r="AL48" s="21">
        <v>0.6</v>
      </c>
      <c r="AM48" s="21">
        <v>0.26666666666666666</v>
      </c>
      <c r="AN48" s="6">
        <v>1110.0</v>
      </c>
      <c r="AO48" s="27">
        <v>405.0</v>
      </c>
      <c r="AP48" s="6">
        <v>1673.0</v>
      </c>
      <c r="AQ48" s="27">
        <v>202.0</v>
      </c>
      <c r="AR48" s="6">
        <v>11.0</v>
      </c>
      <c r="AS48" s="9"/>
      <c r="AT48" s="6"/>
      <c r="AU48" s="6"/>
      <c r="AV48" s="9"/>
    </row>
    <row r="49">
      <c r="A49" s="6">
        <v>5.0</v>
      </c>
      <c r="B49" s="7" t="s">
        <v>46</v>
      </c>
      <c r="C49" s="6">
        <v>2013.0</v>
      </c>
      <c r="D49" s="6" t="s">
        <v>51</v>
      </c>
      <c r="E49" s="6">
        <v>50.0</v>
      </c>
      <c r="F49" s="6">
        <v>19.0</v>
      </c>
      <c r="G49" s="6">
        <v>75.7</v>
      </c>
      <c r="H49" s="6">
        <v>176.0</v>
      </c>
      <c r="I49" s="10">
        <v>0.6</v>
      </c>
      <c r="J49" s="6" t="s">
        <v>52</v>
      </c>
      <c r="K49" s="6" t="s">
        <v>53</v>
      </c>
      <c r="L49" s="6">
        <v>10.0</v>
      </c>
      <c r="M49" s="6" t="s">
        <v>54</v>
      </c>
      <c r="N49" s="6" t="s">
        <v>55</v>
      </c>
      <c r="O49" s="6" t="s">
        <v>56</v>
      </c>
      <c r="P49" s="6">
        <v>25.0</v>
      </c>
      <c r="Q49" s="6" t="s">
        <v>77</v>
      </c>
      <c r="R49" s="6">
        <v>8.0</v>
      </c>
      <c r="S49" s="6">
        <v>50.0</v>
      </c>
      <c r="T49" s="6">
        <v>150.0</v>
      </c>
      <c r="U49" s="6">
        <v>0.33333333</v>
      </c>
      <c r="V49" s="6" t="s">
        <v>68</v>
      </c>
      <c r="W49" s="6">
        <v>12.0</v>
      </c>
      <c r="X49" s="6" t="s">
        <v>59</v>
      </c>
      <c r="Y49" s="6" t="s">
        <v>62</v>
      </c>
      <c r="Z49" s="6">
        <v>9.0</v>
      </c>
      <c r="AA49" s="6">
        <v>3.0</v>
      </c>
      <c r="AB49" s="6">
        <v>5.0</v>
      </c>
      <c r="AC49" s="6">
        <v>4.0</v>
      </c>
      <c r="AD49" s="6">
        <v>80.0</v>
      </c>
      <c r="AE49" s="6" t="s">
        <v>90</v>
      </c>
      <c r="AF49" s="6" t="s">
        <v>94</v>
      </c>
      <c r="AG49" s="6" t="s">
        <v>59</v>
      </c>
      <c r="AH49" s="6"/>
      <c r="AI49" s="6" t="s">
        <v>95</v>
      </c>
      <c r="AJ49" s="6" t="s">
        <v>96</v>
      </c>
      <c r="AK49" s="6">
        <f t="shared" si="1"/>
        <v>0.1666666667</v>
      </c>
      <c r="AL49" s="21">
        <v>0.3333333333333333</v>
      </c>
      <c r="AM49" s="21">
        <v>0.0</v>
      </c>
      <c r="AN49" s="6">
        <v>2989.0</v>
      </c>
      <c r="AO49" s="27">
        <v>885.0</v>
      </c>
      <c r="AP49" s="6">
        <v>3510.0</v>
      </c>
      <c r="AQ49" s="27">
        <v>821.0</v>
      </c>
      <c r="AR49" s="6">
        <v>10.0</v>
      </c>
      <c r="AS49" s="9"/>
      <c r="AT49" s="6"/>
      <c r="AU49" s="6"/>
      <c r="AV49" s="9"/>
    </row>
    <row r="50">
      <c r="A50" s="6">
        <v>5.0</v>
      </c>
      <c r="B50" s="7" t="s">
        <v>46</v>
      </c>
      <c r="C50" s="6">
        <v>2013.0</v>
      </c>
      <c r="D50" s="6" t="s">
        <v>51</v>
      </c>
      <c r="E50" s="6">
        <v>50.0</v>
      </c>
      <c r="F50" s="6">
        <v>19.0</v>
      </c>
      <c r="G50" s="6">
        <v>75.7</v>
      </c>
      <c r="H50" s="6">
        <v>176.0</v>
      </c>
      <c r="I50" s="10">
        <v>0.6</v>
      </c>
      <c r="J50" s="6" t="s">
        <v>52</v>
      </c>
      <c r="K50" s="6" t="s">
        <v>53</v>
      </c>
      <c r="L50" s="6">
        <v>10.0</v>
      </c>
      <c r="M50" s="6" t="s">
        <v>54</v>
      </c>
      <c r="N50" s="6" t="s">
        <v>55</v>
      </c>
      <c r="O50" s="6" t="s">
        <v>56</v>
      </c>
      <c r="P50" s="6">
        <v>50.0</v>
      </c>
      <c r="Q50" s="6" t="s">
        <v>77</v>
      </c>
      <c r="R50" s="6">
        <v>8.0</v>
      </c>
      <c r="S50" s="6">
        <v>50.0</v>
      </c>
      <c r="T50" s="6">
        <v>150.0</v>
      </c>
      <c r="U50" s="6">
        <v>0.33333333</v>
      </c>
      <c r="V50" s="6" t="s">
        <v>68</v>
      </c>
      <c r="W50" s="6">
        <v>12.0</v>
      </c>
      <c r="X50" s="6" t="s">
        <v>59</v>
      </c>
      <c r="Y50" s="6" t="s">
        <v>62</v>
      </c>
      <c r="Z50" s="6">
        <v>9.0</v>
      </c>
      <c r="AA50" s="6">
        <v>3.0</v>
      </c>
      <c r="AB50" s="6">
        <v>5.0</v>
      </c>
      <c r="AC50" s="6">
        <v>4.0</v>
      </c>
      <c r="AD50" s="6">
        <v>80.0</v>
      </c>
      <c r="AE50" s="6" t="s">
        <v>90</v>
      </c>
      <c r="AF50" s="6" t="s">
        <v>94</v>
      </c>
      <c r="AG50" s="6" t="s">
        <v>59</v>
      </c>
      <c r="AH50" s="6"/>
      <c r="AI50" s="6" t="s">
        <v>95</v>
      </c>
      <c r="AJ50" s="6" t="s">
        <v>96</v>
      </c>
      <c r="AK50" s="6">
        <f t="shared" si="1"/>
        <v>0.1666666667</v>
      </c>
      <c r="AL50" s="21">
        <v>0.3333333333333333</v>
      </c>
      <c r="AM50" s="21">
        <v>0.0</v>
      </c>
      <c r="AN50" s="6">
        <v>3288.0</v>
      </c>
      <c r="AO50" s="27">
        <v>900.0</v>
      </c>
      <c r="AP50" s="6">
        <v>3999.0</v>
      </c>
      <c r="AQ50" s="27">
        <v>1168.0</v>
      </c>
      <c r="AR50" s="6">
        <v>10.0</v>
      </c>
      <c r="AS50" s="9"/>
      <c r="AT50" s="6"/>
      <c r="AU50" s="6"/>
      <c r="AV50" s="9"/>
    </row>
    <row r="51">
      <c r="A51" s="6">
        <v>5.0</v>
      </c>
      <c r="B51" s="7" t="s">
        <v>46</v>
      </c>
      <c r="C51" s="6">
        <v>2013.0</v>
      </c>
      <c r="D51" s="6" t="s">
        <v>51</v>
      </c>
      <c r="E51" s="6">
        <v>50.0</v>
      </c>
      <c r="F51" s="6">
        <v>19.0</v>
      </c>
      <c r="G51" s="6">
        <v>75.7</v>
      </c>
      <c r="H51" s="6">
        <v>176.0</v>
      </c>
      <c r="I51" s="10">
        <v>0.6</v>
      </c>
      <c r="J51" s="6" t="s">
        <v>52</v>
      </c>
      <c r="K51" s="6" t="s">
        <v>53</v>
      </c>
      <c r="L51" s="6">
        <v>10.0</v>
      </c>
      <c r="M51" s="6" t="s">
        <v>54</v>
      </c>
      <c r="N51" s="6" t="s">
        <v>55</v>
      </c>
      <c r="O51" s="6" t="s">
        <v>56</v>
      </c>
      <c r="P51" s="6">
        <v>75.0</v>
      </c>
      <c r="Q51" s="6" t="s">
        <v>77</v>
      </c>
      <c r="R51" s="6">
        <v>8.0</v>
      </c>
      <c r="S51" s="6">
        <v>50.0</v>
      </c>
      <c r="T51" s="6">
        <v>150.0</v>
      </c>
      <c r="U51" s="6">
        <v>0.33333333</v>
      </c>
      <c r="V51" s="6" t="s">
        <v>68</v>
      </c>
      <c r="W51" s="6">
        <v>12.0</v>
      </c>
      <c r="X51" s="6" t="s">
        <v>59</v>
      </c>
      <c r="Y51" s="6" t="s">
        <v>62</v>
      </c>
      <c r="Z51" s="6">
        <v>9.0</v>
      </c>
      <c r="AA51" s="6">
        <v>3.0</v>
      </c>
      <c r="AB51" s="6">
        <v>5.0</v>
      </c>
      <c r="AC51" s="6">
        <v>4.0</v>
      </c>
      <c r="AD51" s="6">
        <v>80.0</v>
      </c>
      <c r="AE51" s="6" t="s">
        <v>90</v>
      </c>
      <c r="AF51" s="6" t="s">
        <v>94</v>
      </c>
      <c r="AG51" s="6" t="s">
        <v>59</v>
      </c>
      <c r="AH51" s="6"/>
      <c r="AI51" s="6" t="s">
        <v>95</v>
      </c>
      <c r="AJ51" s="6" t="s">
        <v>96</v>
      </c>
      <c r="AK51" s="6">
        <f t="shared" si="1"/>
        <v>0.1666666667</v>
      </c>
      <c r="AL51" s="21">
        <v>0.3333333333333333</v>
      </c>
      <c r="AM51" s="21">
        <v>0.0</v>
      </c>
      <c r="AN51" s="6">
        <v>1190.0</v>
      </c>
      <c r="AO51" s="27">
        <v>495.0</v>
      </c>
      <c r="AP51" s="6">
        <v>1350.0</v>
      </c>
      <c r="AQ51" s="27">
        <v>509.0</v>
      </c>
      <c r="AR51" s="6">
        <v>10.0</v>
      </c>
      <c r="AS51" s="9"/>
      <c r="AT51" s="6"/>
      <c r="AU51" s="6"/>
      <c r="AV51" s="9"/>
    </row>
    <row r="52">
      <c r="A52" s="6">
        <v>6.0</v>
      </c>
      <c r="B52" s="7" t="s">
        <v>97</v>
      </c>
      <c r="C52" s="6">
        <v>2014.0</v>
      </c>
      <c r="D52" s="6" t="s">
        <v>51</v>
      </c>
      <c r="E52" s="6" t="s">
        <v>98</v>
      </c>
      <c r="F52" s="6">
        <v>22.8</v>
      </c>
      <c r="G52" s="6">
        <v>78.2</v>
      </c>
      <c r="H52" s="6">
        <v>180.0</v>
      </c>
      <c r="I52" s="8">
        <v>1.0</v>
      </c>
      <c r="J52" s="6" t="s">
        <v>74</v>
      </c>
      <c r="K52" s="6" t="s">
        <v>53</v>
      </c>
      <c r="L52" s="6">
        <v>8.0</v>
      </c>
      <c r="M52" s="6" t="s">
        <v>75</v>
      </c>
      <c r="N52" s="6" t="s">
        <v>55</v>
      </c>
      <c r="O52" s="6" t="s">
        <v>99</v>
      </c>
      <c r="P52" s="6">
        <v>10.0</v>
      </c>
      <c r="Q52" s="6" t="s">
        <v>77</v>
      </c>
      <c r="R52" s="6">
        <v>6.0</v>
      </c>
      <c r="S52" s="6">
        <v>87.5</v>
      </c>
      <c r="T52" s="6">
        <v>150.0</v>
      </c>
      <c r="U52" s="6">
        <v>0.58333333</v>
      </c>
      <c r="V52" s="6" t="s">
        <v>58</v>
      </c>
      <c r="W52" s="6">
        <v>5.0</v>
      </c>
      <c r="X52" s="6" t="s">
        <v>59</v>
      </c>
      <c r="Y52" s="6" t="s">
        <v>59</v>
      </c>
      <c r="Z52" s="6">
        <v>5.0</v>
      </c>
      <c r="AA52" s="6">
        <v>3.0</v>
      </c>
      <c r="AB52" s="6">
        <v>1.0</v>
      </c>
      <c r="AC52" s="6">
        <v>5.0</v>
      </c>
      <c r="AD52" s="6">
        <v>100.0</v>
      </c>
      <c r="AE52" s="6" t="s">
        <v>60</v>
      </c>
      <c r="AF52" s="6" t="s">
        <v>100</v>
      </c>
      <c r="AG52" s="6" t="s">
        <v>62</v>
      </c>
      <c r="AH52" s="6">
        <v>60.0</v>
      </c>
      <c r="AI52" s="6" t="s">
        <v>63</v>
      </c>
      <c r="AJ52" s="6" t="s">
        <v>64</v>
      </c>
      <c r="AK52" s="6">
        <f t="shared" si="1"/>
        <v>0.483974359</v>
      </c>
      <c r="AL52" s="35">
        <v>0.483974359</v>
      </c>
      <c r="AM52" s="35">
        <v>0.483974359</v>
      </c>
      <c r="AN52" s="6">
        <v>2.2</v>
      </c>
      <c r="AO52" s="6">
        <v>0.8</v>
      </c>
      <c r="AP52" s="6">
        <v>2.6</v>
      </c>
      <c r="AQ52" s="6">
        <v>1.0</v>
      </c>
      <c r="AR52" s="6">
        <v>8.0</v>
      </c>
      <c r="AS52" s="9"/>
      <c r="AT52" s="9"/>
      <c r="AU52" s="9"/>
      <c r="AV52" s="9"/>
    </row>
    <row r="53">
      <c r="A53" s="6">
        <v>6.0</v>
      </c>
      <c r="B53" s="7" t="s">
        <v>97</v>
      </c>
      <c r="C53" s="6">
        <v>2014.0</v>
      </c>
      <c r="D53" s="6" t="s">
        <v>51</v>
      </c>
      <c r="E53" s="6" t="s">
        <v>98</v>
      </c>
      <c r="F53" s="6">
        <v>22.8</v>
      </c>
      <c r="G53" s="6">
        <v>78.2</v>
      </c>
      <c r="H53" s="6">
        <v>180.0</v>
      </c>
      <c r="I53" s="8">
        <v>1.0</v>
      </c>
      <c r="J53" s="6" t="s">
        <v>74</v>
      </c>
      <c r="K53" s="6" t="s">
        <v>53</v>
      </c>
      <c r="L53" s="6">
        <v>8.0</v>
      </c>
      <c r="M53" s="6" t="s">
        <v>75</v>
      </c>
      <c r="N53" s="6" t="s">
        <v>55</v>
      </c>
      <c r="O53" s="6" t="s">
        <v>99</v>
      </c>
      <c r="P53" s="6">
        <v>20.0</v>
      </c>
      <c r="Q53" s="6" t="s">
        <v>77</v>
      </c>
      <c r="R53" s="6">
        <v>6.0</v>
      </c>
      <c r="S53" s="6">
        <v>87.5</v>
      </c>
      <c r="T53" s="6">
        <v>150.0</v>
      </c>
      <c r="U53" s="6">
        <v>0.58333333</v>
      </c>
      <c r="V53" s="6" t="s">
        <v>58</v>
      </c>
      <c r="W53" s="6">
        <v>5.0</v>
      </c>
      <c r="X53" s="6" t="s">
        <v>59</v>
      </c>
      <c r="Y53" s="6" t="s">
        <v>59</v>
      </c>
      <c r="Z53" s="6">
        <v>5.0</v>
      </c>
      <c r="AA53" s="6">
        <v>3.0</v>
      </c>
      <c r="AB53" s="6">
        <v>1.0</v>
      </c>
      <c r="AC53" s="6">
        <v>5.0</v>
      </c>
      <c r="AD53" s="6">
        <v>100.0</v>
      </c>
      <c r="AE53" s="6" t="s">
        <v>60</v>
      </c>
      <c r="AF53" s="6" t="s">
        <v>100</v>
      </c>
      <c r="AG53" s="6" t="s">
        <v>62</v>
      </c>
      <c r="AH53" s="6">
        <v>60.0</v>
      </c>
      <c r="AI53" s="6" t="s">
        <v>63</v>
      </c>
      <c r="AJ53" s="6" t="s">
        <v>64</v>
      </c>
      <c r="AK53" s="6">
        <f t="shared" si="1"/>
        <v>0.483974359</v>
      </c>
      <c r="AL53" s="35">
        <v>0.483974359</v>
      </c>
      <c r="AM53" s="35">
        <v>0.483974359</v>
      </c>
      <c r="AN53" s="6">
        <v>5.1</v>
      </c>
      <c r="AO53" s="6">
        <v>1.3</v>
      </c>
      <c r="AP53" s="6">
        <v>5.6</v>
      </c>
      <c r="AQ53" s="6">
        <v>1.4</v>
      </c>
      <c r="AR53" s="6">
        <v>8.0</v>
      </c>
      <c r="AS53" s="9"/>
      <c r="AT53" s="9"/>
      <c r="AU53" s="9"/>
      <c r="AV53" s="9"/>
    </row>
    <row r="54">
      <c r="A54" s="6">
        <v>6.0</v>
      </c>
      <c r="B54" s="7" t="s">
        <v>97</v>
      </c>
      <c r="C54" s="6">
        <v>2014.0</v>
      </c>
      <c r="D54" s="6" t="s">
        <v>51</v>
      </c>
      <c r="E54" s="6" t="s">
        <v>98</v>
      </c>
      <c r="F54" s="6">
        <v>22.8</v>
      </c>
      <c r="G54" s="6">
        <v>78.2</v>
      </c>
      <c r="H54" s="6">
        <v>180.0</v>
      </c>
      <c r="I54" s="8">
        <v>1.0</v>
      </c>
      <c r="J54" s="6" t="s">
        <v>74</v>
      </c>
      <c r="K54" s="6" t="s">
        <v>53</v>
      </c>
      <c r="L54" s="6">
        <v>8.0</v>
      </c>
      <c r="M54" s="6" t="s">
        <v>75</v>
      </c>
      <c r="N54" s="6" t="s">
        <v>55</v>
      </c>
      <c r="O54" s="6" t="s">
        <v>99</v>
      </c>
      <c r="P54" s="6">
        <v>30.0</v>
      </c>
      <c r="Q54" s="6" t="s">
        <v>77</v>
      </c>
      <c r="R54" s="6">
        <v>6.0</v>
      </c>
      <c r="S54" s="6">
        <v>87.5</v>
      </c>
      <c r="T54" s="6">
        <v>150.0</v>
      </c>
      <c r="U54" s="6">
        <v>0.58333333</v>
      </c>
      <c r="V54" s="6" t="s">
        <v>58</v>
      </c>
      <c r="W54" s="6">
        <v>5.0</v>
      </c>
      <c r="X54" s="6" t="s">
        <v>59</v>
      </c>
      <c r="Y54" s="6" t="s">
        <v>59</v>
      </c>
      <c r="Z54" s="6">
        <v>5.0</v>
      </c>
      <c r="AA54" s="6">
        <v>3.0</v>
      </c>
      <c r="AB54" s="6">
        <v>1.0</v>
      </c>
      <c r="AC54" s="6">
        <v>5.0</v>
      </c>
      <c r="AD54" s="6">
        <v>100.0</v>
      </c>
      <c r="AE54" s="6" t="s">
        <v>60</v>
      </c>
      <c r="AF54" s="6" t="s">
        <v>100</v>
      </c>
      <c r="AG54" s="6" t="s">
        <v>62</v>
      </c>
      <c r="AH54" s="6">
        <v>60.0</v>
      </c>
      <c r="AI54" s="6" t="s">
        <v>63</v>
      </c>
      <c r="AJ54" s="6" t="s">
        <v>64</v>
      </c>
      <c r="AK54" s="6">
        <f t="shared" si="1"/>
        <v>0.483974359</v>
      </c>
      <c r="AL54" s="35">
        <v>0.483974359</v>
      </c>
      <c r="AM54" s="35">
        <v>0.483974359</v>
      </c>
      <c r="AN54" s="6">
        <v>7.8</v>
      </c>
      <c r="AO54" s="6">
        <v>1.7</v>
      </c>
      <c r="AP54" s="6">
        <v>8.3</v>
      </c>
      <c r="AQ54" s="6">
        <v>1.6</v>
      </c>
      <c r="AR54" s="6">
        <v>8.0</v>
      </c>
      <c r="AS54" s="9"/>
      <c r="AT54" s="9"/>
      <c r="AU54" s="9"/>
      <c r="AV54" s="9"/>
    </row>
    <row r="55">
      <c r="A55" s="6">
        <v>6.0</v>
      </c>
      <c r="B55" s="7" t="s">
        <v>97</v>
      </c>
      <c r="C55" s="6">
        <v>2014.0</v>
      </c>
      <c r="D55" s="6" t="s">
        <v>51</v>
      </c>
      <c r="E55" s="6" t="s">
        <v>98</v>
      </c>
      <c r="F55" s="6">
        <v>22.8</v>
      </c>
      <c r="G55" s="6">
        <v>78.2</v>
      </c>
      <c r="H55" s="6">
        <v>180.0</v>
      </c>
      <c r="I55" s="8">
        <v>1.0</v>
      </c>
      <c r="J55" s="6" t="s">
        <v>74</v>
      </c>
      <c r="K55" s="6" t="s">
        <v>53</v>
      </c>
      <c r="L55" s="6">
        <v>8.0</v>
      </c>
      <c r="M55" s="6" t="s">
        <v>75</v>
      </c>
      <c r="N55" s="6" t="s">
        <v>55</v>
      </c>
      <c r="O55" s="6" t="s">
        <v>99</v>
      </c>
      <c r="P55" s="6">
        <v>40.0</v>
      </c>
      <c r="Q55" s="6" t="s">
        <v>77</v>
      </c>
      <c r="R55" s="6">
        <v>6.0</v>
      </c>
      <c r="S55" s="6">
        <v>87.5</v>
      </c>
      <c r="T55" s="6">
        <v>150.0</v>
      </c>
      <c r="U55" s="6">
        <v>0.58333333</v>
      </c>
      <c r="V55" s="6" t="s">
        <v>58</v>
      </c>
      <c r="W55" s="6">
        <v>5.0</v>
      </c>
      <c r="X55" s="6" t="s">
        <v>59</v>
      </c>
      <c r="Y55" s="6" t="s">
        <v>59</v>
      </c>
      <c r="Z55" s="6">
        <v>5.0</v>
      </c>
      <c r="AA55" s="6">
        <v>3.0</v>
      </c>
      <c r="AB55" s="6">
        <v>1.0</v>
      </c>
      <c r="AC55" s="6">
        <v>5.0</v>
      </c>
      <c r="AD55" s="6">
        <v>100.0</v>
      </c>
      <c r="AE55" s="6" t="s">
        <v>60</v>
      </c>
      <c r="AF55" s="6" t="s">
        <v>100</v>
      </c>
      <c r="AG55" s="6" t="s">
        <v>62</v>
      </c>
      <c r="AH55" s="6">
        <v>60.0</v>
      </c>
      <c r="AI55" s="6" t="s">
        <v>63</v>
      </c>
      <c r="AJ55" s="6" t="s">
        <v>64</v>
      </c>
      <c r="AK55" s="6">
        <f t="shared" si="1"/>
        <v>0.483974359</v>
      </c>
      <c r="AL55" s="35">
        <v>0.483974359</v>
      </c>
      <c r="AM55" s="35">
        <v>0.483974359</v>
      </c>
      <c r="AN55" s="6">
        <v>9.9</v>
      </c>
      <c r="AO55" s="6">
        <v>2.1</v>
      </c>
      <c r="AP55" s="6">
        <v>10.8</v>
      </c>
      <c r="AQ55" s="6">
        <v>2.0</v>
      </c>
      <c r="AR55" s="6">
        <v>8.0</v>
      </c>
      <c r="AS55" s="9"/>
      <c r="AT55" s="9"/>
      <c r="AU55" s="9"/>
      <c r="AV55" s="9"/>
    </row>
    <row r="56">
      <c r="A56" s="6">
        <v>6.0</v>
      </c>
      <c r="B56" s="7" t="s">
        <v>97</v>
      </c>
      <c r="C56" s="6">
        <v>2014.0</v>
      </c>
      <c r="D56" s="6" t="s">
        <v>51</v>
      </c>
      <c r="E56" s="6" t="s">
        <v>98</v>
      </c>
      <c r="F56" s="6">
        <v>22.8</v>
      </c>
      <c r="G56" s="6">
        <v>78.2</v>
      </c>
      <c r="H56" s="6">
        <v>180.0</v>
      </c>
      <c r="I56" s="8">
        <v>1.0</v>
      </c>
      <c r="J56" s="6" t="s">
        <v>74</v>
      </c>
      <c r="K56" s="6" t="s">
        <v>53</v>
      </c>
      <c r="L56" s="6">
        <v>8.0</v>
      </c>
      <c r="M56" s="6" t="s">
        <v>75</v>
      </c>
      <c r="N56" s="6" t="s">
        <v>55</v>
      </c>
      <c r="O56" s="6" t="s">
        <v>99</v>
      </c>
      <c r="P56" s="6">
        <v>50.0</v>
      </c>
      <c r="Q56" s="6" t="s">
        <v>77</v>
      </c>
      <c r="R56" s="6">
        <v>6.0</v>
      </c>
      <c r="S56" s="6">
        <v>87.5</v>
      </c>
      <c r="T56" s="6">
        <v>150.0</v>
      </c>
      <c r="U56" s="6">
        <v>0.58333333</v>
      </c>
      <c r="V56" s="6" t="s">
        <v>58</v>
      </c>
      <c r="W56" s="6">
        <v>5.0</v>
      </c>
      <c r="X56" s="6" t="s">
        <v>59</v>
      </c>
      <c r="Y56" s="6" t="s">
        <v>59</v>
      </c>
      <c r="Z56" s="6">
        <v>5.0</v>
      </c>
      <c r="AA56" s="6">
        <v>3.0</v>
      </c>
      <c r="AB56" s="6">
        <v>1.0</v>
      </c>
      <c r="AC56" s="6">
        <v>5.0</v>
      </c>
      <c r="AD56" s="6">
        <v>100.0</v>
      </c>
      <c r="AE56" s="6" t="s">
        <v>60</v>
      </c>
      <c r="AF56" s="6" t="s">
        <v>100</v>
      </c>
      <c r="AG56" s="6" t="s">
        <v>62</v>
      </c>
      <c r="AH56" s="6">
        <v>60.0</v>
      </c>
      <c r="AI56" s="6" t="s">
        <v>63</v>
      </c>
      <c r="AJ56" s="6" t="s">
        <v>64</v>
      </c>
      <c r="AK56" s="6">
        <f t="shared" si="1"/>
        <v>0.483974359</v>
      </c>
      <c r="AL56" s="35">
        <v>0.483974359</v>
      </c>
      <c r="AM56" s="35">
        <v>0.483974359</v>
      </c>
      <c r="AN56" s="6">
        <v>12.2</v>
      </c>
      <c r="AO56" s="6">
        <v>2.7</v>
      </c>
      <c r="AP56" s="6">
        <v>13.2</v>
      </c>
      <c r="AQ56" s="6">
        <v>2.8</v>
      </c>
      <c r="AR56" s="6">
        <v>8.0</v>
      </c>
      <c r="AS56" s="9"/>
      <c r="AT56" s="9"/>
      <c r="AU56" s="9"/>
      <c r="AV56" s="9"/>
    </row>
    <row r="57">
      <c r="A57" s="6">
        <v>6.0</v>
      </c>
      <c r="B57" s="7" t="s">
        <v>97</v>
      </c>
      <c r="C57" s="6">
        <v>2014.0</v>
      </c>
      <c r="D57" s="6" t="s">
        <v>51</v>
      </c>
      <c r="E57" s="6" t="s">
        <v>98</v>
      </c>
      <c r="F57" s="6">
        <v>22.8</v>
      </c>
      <c r="G57" s="6">
        <v>78.2</v>
      </c>
      <c r="H57" s="6">
        <v>180.0</v>
      </c>
      <c r="I57" s="8">
        <v>1.0</v>
      </c>
      <c r="J57" s="6" t="s">
        <v>74</v>
      </c>
      <c r="K57" s="6" t="s">
        <v>53</v>
      </c>
      <c r="L57" s="6">
        <v>8.0</v>
      </c>
      <c r="M57" s="6" t="s">
        <v>75</v>
      </c>
      <c r="N57" s="6" t="s">
        <v>55</v>
      </c>
      <c r="O57" s="6" t="s">
        <v>99</v>
      </c>
      <c r="P57" s="6">
        <v>60.0</v>
      </c>
      <c r="Q57" s="6" t="s">
        <v>77</v>
      </c>
      <c r="R57" s="6">
        <v>6.0</v>
      </c>
      <c r="S57" s="6">
        <v>87.5</v>
      </c>
      <c r="T57" s="6">
        <v>150.0</v>
      </c>
      <c r="U57" s="6">
        <v>0.58333333</v>
      </c>
      <c r="V57" s="6" t="s">
        <v>58</v>
      </c>
      <c r="W57" s="6">
        <v>5.0</v>
      </c>
      <c r="X57" s="6" t="s">
        <v>59</v>
      </c>
      <c r="Y57" s="6" t="s">
        <v>59</v>
      </c>
      <c r="Z57" s="6">
        <v>5.0</v>
      </c>
      <c r="AA57" s="6">
        <v>3.0</v>
      </c>
      <c r="AB57" s="6">
        <v>1.0</v>
      </c>
      <c r="AC57" s="6">
        <v>5.0</v>
      </c>
      <c r="AD57" s="6">
        <v>100.0</v>
      </c>
      <c r="AE57" s="6" t="s">
        <v>60</v>
      </c>
      <c r="AF57" s="6" t="s">
        <v>100</v>
      </c>
      <c r="AG57" s="6" t="s">
        <v>62</v>
      </c>
      <c r="AH57" s="6">
        <v>60.0</v>
      </c>
      <c r="AI57" s="6" t="s">
        <v>63</v>
      </c>
      <c r="AJ57" s="6" t="s">
        <v>64</v>
      </c>
      <c r="AK57" s="6">
        <f t="shared" si="1"/>
        <v>0.483974359</v>
      </c>
      <c r="AL57" s="35">
        <v>0.483974359</v>
      </c>
      <c r="AM57" s="35">
        <v>0.483974359</v>
      </c>
      <c r="AN57" s="6">
        <v>13.2</v>
      </c>
      <c r="AO57" s="6">
        <v>3.1</v>
      </c>
      <c r="AP57" s="6">
        <v>14.4</v>
      </c>
      <c r="AQ57" s="6">
        <v>3.3</v>
      </c>
      <c r="AR57" s="6">
        <v>8.0</v>
      </c>
      <c r="AS57" s="9"/>
      <c r="AT57" s="9"/>
      <c r="AU57" s="9"/>
      <c r="AV57" s="9"/>
    </row>
    <row r="58">
      <c r="A58" s="6">
        <v>6.0</v>
      </c>
      <c r="B58" s="7" t="s">
        <v>97</v>
      </c>
      <c r="C58" s="6">
        <v>2014.0</v>
      </c>
      <c r="D58" s="6" t="s">
        <v>51</v>
      </c>
      <c r="E58" s="6" t="s">
        <v>98</v>
      </c>
      <c r="F58" s="6">
        <v>22.8</v>
      </c>
      <c r="G58" s="6">
        <v>78.2</v>
      </c>
      <c r="H58" s="6">
        <v>180.0</v>
      </c>
      <c r="I58" s="8">
        <v>1.0</v>
      </c>
      <c r="J58" s="6" t="s">
        <v>74</v>
      </c>
      <c r="K58" s="6" t="s">
        <v>53</v>
      </c>
      <c r="L58" s="6">
        <v>8.0</v>
      </c>
      <c r="M58" s="6" t="s">
        <v>75</v>
      </c>
      <c r="N58" s="6" t="s">
        <v>55</v>
      </c>
      <c r="O58" s="6" t="s">
        <v>99</v>
      </c>
      <c r="P58" s="6">
        <v>70.0</v>
      </c>
      <c r="Q58" s="6" t="s">
        <v>77</v>
      </c>
      <c r="R58" s="6">
        <v>6.0</v>
      </c>
      <c r="S58" s="6">
        <v>87.5</v>
      </c>
      <c r="T58" s="6">
        <v>150.0</v>
      </c>
      <c r="U58" s="6">
        <v>0.58333333</v>
      </c>
      <c r="V58" s="6" t="s">
        <v>58</v>
      </c>
      <c r="W58" s="6">
        <v>5.0</v>
      </c>
      <c r="X58" s="6" t="s">
        <v>59</v>
      </c>
      <c r="Y58" s="6" t="s">
        <v>59</v>
      </c>
      <c r="Z58" s="6">
        <v>5.0</v>
      </c>
      <c r="AA58" s="6">
        <v>3.0</v>
      </c>
      <c r="AB58" s="6">
        <v>1.0</v>
      </c>
      <c r="AC58" s="6">
        <v>5.0</v>
      </c>
      <c r="AD58" s="6">
        <v>100.0</v>
      </c>
      <c r="AE58" s="6" t="s">
        <v>60</v>
      </c>
      <c r="AF58" s="6" t="s">
        <v>100</v>
      </c>
      <c r="AG58" s="6" t="s">
        <v>62</v>
      </c>
      <c r="AH58" s="6">
        <v>60.0</v>
      </c>
      <c r="AI58" s="6" t="s">
        <v>63</v>
      </c>
      <c r="AJ58" s="6" t="s">
        <v>64</v>
      </c>
      <c r="AK58" s="6">
        <f t="shared" si="1"/>
        <v>0.483974359</v>
      </c>
      <c r="AL58" s="35">
        <v>0.483974359</v>
      </c>
      <c r="AM58" s="35">
        <v>0.483974359</v>
      </c>
      <c r="AN58" s="6">
        <v>12.6</v>
      </c>
      <c r="AO58" s="6">
        <v>2.7</v>
      </c>
      <c r="AP58" s="6">
        <v>13.7</v>
      </c>
      <c r="AQ58" s="6">
        <v>2.8</v>
      </c>
      <c r="AR58" s="6">
        <v>8.0</v>
      </c>
      <c r="AS58" s="9"/>
      <c r="AT58" s="9"/>
      <c r="AU58" s="9"/>
      <c r="AV58" s="9"/>
    </row>
    <row r="59">
      <c r="A59" s="6">
        <v>6.0</v>
      </c>
      <c r="B59" s="7" t="s">
        <v>97</v>
      </c>
      <c r="C59" s="6">
        <v>2014.0</v>
      </c>
      <c r="D59" s="6" t="s">
        <v>51</v>
      </c>
      <c r="E59" s="6" t="s">
        <v>98</v>
      </c>
      <c r="F59" s="6">
        <v>22.8</v>
      </c>
      <c r="G59" s="6">
        <v>78.2</v>
      </c>
      <c r="H59" s="6">
        <v>180.0</v>
      </c>
      <c r="I59" s="8">
        <v>1.0</v>
      </c>
      <c r="J59" s="6" t="s">
        <v>74</v>
      </c>
      <c r="K59" s="6" t="s">
        <v>53</v>
      </c>
      <c r="L59" s="6">
        <v>8.0</v>
      </c>
      <c r="M59" s="6" t="s">
        <v>75</v>
      </c>
      <c r="N59" s="6" t="s">
        <v>55</v>
      </c>
      <c r="O59" s="6" t="s">
        <v>99</v>
      </c>
      <c r="P59" s="6">
        <v>80.0</v>
      </c>
      <c r="Q59" s="6" t="s">
        <v>77</v>
      </c>
      <c r="R59" s="6">
        <v>6.0</v>
      </c>
      <c r="S59" s="6">
        <v>87.5</v>
      </c>
      <c r="T59" s="6">
        <v>150.0</v>
      </c>
      <c r="U59" s="6">
        <v>0.58333333</v>
      </c>
      <c r="V59" s="6" t="s">
        <v>58</v>
      </c>
      <c r="W59" s="6">
        <v>5.0</v>
      </c>
      <c r="X59" s="6" t="s">
        <v>59</v>
      </c>
      <c r="Y59" s="6" t="s">
        <v>59</v>
      </c>
      <c r="Z59" s="6">
        <v>5.0</v>
      </c>
      <c r="AA59" s="6">
        <v>3.0</v>
      </c>
      <c r="AB59" s="6">
        <v>1.0</v>
      </c>
      <c r="AC59" s="6">
        <v>5.0</v>
      </c>
      <c r="AD59" s="6">
        <v>100.0</v>
      </c>
      <c r="AE59" s="6" t="s">
        <v>60</v>
      </c>
      <c r="AF59" s="6" t="s">
        <v>100</v>
      </c>
      <c r="AG59" s="6" t="s">
        <v>62</v>
      </c>
      <c r="AH59" s="6">
        <v>60.0</v>
      </c>
      <c r="AI59" s="6" t="s">
        <v>63</v>
      </c>
      <c r="AJ59" s="6" t="s">
        <v>64</v>
      </c>
      <c r="AK59" s="6">
        <f t="shared" si="1"/>
        <v>0.483974359</v>
      </c>
      <c r="AL59" s="35">
        <v>0.483974359</v>
      </c>
      <c r="AM59" s="35">
        <v>0.483974359</v>
      </c>
      <c r="AN59" s="6">
        <v>11.3</v>
      </c>
      <c r="AO59" s="6">
        <v>2.3</v>
      </c>
      <c r="AP59" s="6">
        <v>2.5</v>
      </c>
      <c r="AQ59" s="6">
        <v>2.5</v>
      </c>
      <c r="AR59" s="6">
        <v>8.0</v>
      </c>
      <c r="AS59" s="9"/>
      <c r="AT59" s="9"/>
      <c r="AU59" s="9"/>
      <c r="AV59" s="9"/>
    </row>
    <row r="60">
      <c r="A60" s="6">
        <v>6.0</v>
      </c>
      <c r="B60" s="7" t="s">
        <v>97</v>
      </c>
      <c r="C60" s="6">
        <v>2014.0</v>
      </c>
      <c r="D60" s="6" t="s">
        <v>51</v>
      </c>
      <c r="E60" s="6" t="s">
        <v>98</v>
      </c>
      <c r="F60" s="6">
        <v>22.8</v>
      </c>
      <c r="G60" s="6">
        <v>78.2</v>
      </c>
      <c r="H60" s="6">
        <v>180.0</v>
      </c>
      <c r="I60" s="8">
        <v>1.0</v>
      </c>
      <c r="J60" s="6" t="s">
        <v>74</v>
      </c>
      <c r="K60" s="6" t="s">
        <v>53</v>
      </c>
      <c r="L60" s="6">
        <v>8.0</v>
      </c>
      <c r="M60" s="6" t="s">
        <v>75</v>
      </c>
      <c r="N60" s="6" t="s">
        <v>55</v>
      </c>
      <c r="O60" s="6" t="s">
        <v>99</v>
      </c>
      <c r="P60" s="6">
        <v>90.0</v>
      </c>
      <c r="Q60" s="6" t="s">
        <v>77</v>
      </c>
      <c r="R60" s="6">
        <v>6.0</v>
      </c>
      <c r="S60" s="6">
        <v>87.5</v>
      </c>
      <c r="T60" s="6">
        <v>150.0</v>
      </c>
      <c r="U60" s="6">
        <v>0.58333333</v>
      </c>
      <c r="V60" s="6" t="s">
        <v>58</v>
      </c>
      <c r="W60" s="6">
        <v>5.0</v>
      </c>
      <c r="X60" s="6" t="s">
        <v>59</v>
      </c>
      <c r="Y60" s="6" t="s">
        <v>59</v>
      </c>
      <c r="Z60" s="6">
        <v>5.0</v>
      </c>
      <c r="AA60" s="6">
        <v>3.0</v>
      </c>
      <c r="AB60" s="6">
        <v>1.0</v>
      </c>
      <c r="AC60" s="6">
        <v>5.0</v>
      </c>
      <c r="AD60" s="6">
        <v>100.0</v>
      </c>
      <c r="AE60" s="6" t="s">
        <v>60</v>
      </c>
      <c r="AF60" s="6" t="s">
        <v>100</v>
      </c>
      <c r="AG60" s="6" t="s">
        <v>62</v>
      </c>
      <c r="AH60" s="6">
        <v>60.0</v>
      </c>
      <c r="AI60" s="6" t="s">
        <v>63</v>
      </c>
      <c r="AJ60" s="6" t="s">
        <v>64</v>
      </c>
      <c r="AK60" s="6">
        <f t="shared" si="1"/>
        <v>0.483974359</v>
      </c>
      <c r="AL60" s="35">
        <v>0.483974359</v>
      </c>
      <c r="AM60" s="35">
        <v>0.483974359</v>
      </c>
      <c r="AN60" s="6">
        <v>7.3</v>
      </c>
      <c r="AO60" s="6">
        <v>2.3</v>
      </c>
      <c r="AP60" s="6">
        <v>7.7</v>
      </c>
      <c r="AQ60" s="6">
        <v>2.4</v>
      </c>
      <c r="AR60" s="6">
        <v>8.0</v>
      </c>
      <c r="AS60" s="9"/>
      <c r="AT60" s="9"/>
      <c r="AU60" s="9"/>
      <c r="AV60" s="9"/>
    </row>
    <row r="61">
      <c r="A61" s="6">
        <v>6.0</v>
      </c>
      <c r="B61" s="7" t="s">
        <v>97</v>
      </c>
      <c r="C61" s="6">
        <v>2014.0</v>
      </c>
      <c r="D61" s="6" t="s">
        <v>51</v>
      </c>
      <c r="E61" s="6" t="s">
        <v>98</v>
      </c>
      <c r="F61" s="6">
        <v>22.8</v>
      </c>
      <c r="G61" s="6">
        <v>78.2</v>
      </c>
      <c r="H61" s="6">
        <v>180.0</v>
      </c>
      <c r="I61" s="8">
        <v>1.0</v>
      </c>
      <c r="J61" s="6" t="s">
        <v>74</v>
      </c>
      <c r="K61" s="6" t="s">
        <v>53</v>
      </c>
      <c r="L61" s="6">
        <v>8.0</v>
      </c>
      <c r="M61" s="6" t="s">
        <v>75</v>
      </c>
      <c r="N61" s="6" t="s">
        <v>55</v>
      </c>
      <c r="O61" s="6" t="s">
        <v>56</v>
      </c>
      <c r="P61" s="6">
        <v>10.0</v>
      </c>
      <c r="Q61" s="6" t="s">
        <v>77</v>
      </c>
      <c r="R61" s="6">
        <v>6.0</v>
      </c>
      <c r="S61" s="6">
        <v>87.5</v>
      </c>
      <c r="T61" s="6">
        <v>150.0</v>
      </c>
      <c r="U61" s="6">
        <v>0.58333333</v>
      </c>
      <c r="V61" s="6" t="s">
        <v>58</v>
      </c>
      <c r="W61" s="6">
        <v>5.0</v>
      </c>
      <c r="X61" s="6" t="s">
        <v>59</v>
      </c>
      <c r="Y61" s="6" t="s">
        <v>59</v>
      </c>
      <c r="Z61" s="6">
        <v>5.0</v>
      </c>
      <c r="AA61" s="6">
        <v>3.0</v>
      </c>
      <c r="AB61" s="6">
        <v>1.0</v>
      </c>
      <c r="AC61" s="6">
        <v>5.0</v>
      </c>
      <c r="AD61" s="6">
        <v>100.0</v>
      </c>
      <c r="AE61" s="6" t="s">
        <v>60</v>
      </c>
      <c r="AF61" s="6" t="s">
        <v>100</v>
      </c>
      <c r="AG61" s="6" t="s">
        <v>62</v>
      </c>
      <c r="AH61" s="6">
        <v>60.0</v>
      </c>
      <c r="AI61" s="6" t="s">
        <v>63</v>
      </c>
      <c r="AJ61" s="6" t="s">
        <v>64</v>
      </c>
      <c r="AK61" s="6">
        <f t="shared" si="1"/>
        <v>0.583333333</v>
      </c>
      <c r="AL61" s="21">
        <v>0.583333333</v>
      </c>
      <c r="AM61" s="21">
        <v>0.583333333</v>
      </c>
      <c r="AN61" s="6">
        <v>4.9</v>
      </c>
      <c r="AO61" s="6">
        <v>4.1</v>
      </c>
      <c r="AP61" s="6">
        <v>4.3</v>
      </c>
      <c r="AQ61" s="6">
        <v>2.0</v>
      </c>
      <c r="AR61" s="6">
        <v>8.0</v>
      </c>
      <c r="AS61" s="9"/>
      <c r="AT61" s="9"/>
      <c r="AU61" s="9"/>
      <c r="AV61" s="9"/>
    </row>
    <row r="62">
      <c r="A62" s="6">
        <v>6.0</v>
      </c>
      <c r="B62" s="7" t="s">
        <v>97</v>
      </c>
      <c r="C62" s="6">
        <v>2014.0</v>
      </c>
      <c r="D62" s="6" t="s">
        <v>51</v>
      </c>
      <c r="E62" s="6" t="s">
        <v>98</v>
      </c>
      <c r="F62" s="6">
        <v>22.8</v>
      </c>
      <c r="G62" s="6">
        <v>78.2</v>
      </c>
      <c r="H62" s="6">
        <v>180.0</v>
      </c>
      <c r="I62" s="8">
        <v>1.0</v>
      </c>
      <c r="J62" s="6" t="s">
        <v>74</v>
      </c>
      <c r="K62" s="6" t="s">
        <v>53</v>
      </c>
      <c r="L62" s="6">
        <v>8.0</v>
      </c>
      <c r="M62" s="6" t="s">
        <v>75</v>
      </c>
      <c r="N62" s="6" t="s">
        <v>55</v>
      </c>
      <c r="O62" s="6" t="s">
        <v>56</v>
      </c>
      <c r="P62" s="6">
        <v>20.0</v>
      </c>
      <c r="Q62" s="6" t="s">
        <v>77</v>
      </c>
      <c r="R62" s="6">
        <v>6.0</v>
      </c>
      <c r="S62" s="6">
        <v>87.5</v>
      </c>
      <c r="T62" s="6">
        <v>150.0</v>
      </c>
      <c r="U62" s="6">
        <v>0.58333333</v>
      </c>
      <c r="V62" s="6" t="s">
        <v>58</v>
      </c>
      <c r="W62" s="6">
        <v>5.0</v>
      </c>
      <c r="X62" s="6" t="s">
        <v>59</v>
      </c>
      <c r="Y62" s="6" t="s">
        <v>59</v>
      </c>
      <c r="Z62" s="6">
        <v>5.0</v>
      </c>
      <c r="AA62" s="6">
        <v>3.0</v>
      </c>
      <c r="AB62" s="6">
        <v>1.0</v>
      </c>
      <c r="AC62" s="6">
        <v>5.0</v>
      </c>
      <c r="AD62" s="6">
        <v>100.0</v>
      </c>
      <c r="AE62" s="6" t="s">
        <v>60</v>
      </c>
      <c r="AF62" s="6" t="s">
        <v>100</v>
      </c>
      <c r="AG62" s="6" t="s">
        <v>62</v>
      </c>
      <c r="AH62" s="6">
        <v>60.0</v>
      </c>
      <c r="AI62" s="6" t="s">
        <v>63</v>
      </c>
      <c r="AJ62" s="6" t="s">
        <v>64</v>
      </c>
      <c r="AK62" s="6">
        <f t="shared" si="1"/>
        <v>0.583333333</v>
      </c>
      <c r="AL62" s="21">
        <v>0.583333333</v>
      </c>
      <c r="AM62" s="21">
        <v>0.583333333</v>
      </c>
      <c r="AN62" s="6">
        <v>11.7</v>
      </c>
      <c r="AO62" s="6">
        <v>5.6</v>
      </c>
      <c r="AP62" s="6">
        <v>11.6</v>
      </c>
      <c r="AQ62" s="6">
        <v>3.3</v>
      </c>
      <c r="AR62" s="6">
        <v>8.0</v>
      </c>
      <c r="AS62" s="9"/>
      <c r="AT62" s="9"/>
      <c r="AU62" s="9"/>
      <c r="AV62" s="9"/>
    </row>
    <row r="63">
      <c r="A63" s="6">
        <v>6.0</v>
      </c>
      <c r="B63" s="7" t="s">
        <v>97</v>
      </c>
      <c r="C63" s="6">
        <v>2014.0</v>
      </c>
      <c r="D63" s="6" t="s">
        <v>51</v>
      </c>
      <c r="E63" s="6" t="s">
        <v>98</v>
      </c>
      <c r="F63" s="6">
        <v>22.8</v>
      </c>
      <c r="G63" s="6">
        <v>78.2</v>
      </c>
      <c r="H63" s="6">
        <v>180.0</v>
      </c>
      <c r="I63" s="8">
        <v>1.0</v>
      </c>
      <c r="J63" s="6" t="s">
        <v>74</v>
      </c>
      <c r="K63" s="6" t="s">
        <v>53</v>
      </c>
      <c r="L63" s="6">
        <v>8.0</v>
      </c>
      <c r="M63" s="6" t="s">
        <v>75</v>
      </c>
      <c r="N63" s="6" t="s">
        <v>55</v>
      </c>
      <c r="O63" s="6" t="s">
        <v>56</v>
      </c>
      <c r="P63" s="6">
        <v>30.0</v>
      </c>
      <c r="Q63" s="6" t="s">
        <v>77</v>
      </c>
      <c r="R63" s="6">
        <v>6.0</v>
      </c>
      <c r="S63" s="6">
        <v>87.5</v>
      </c>
      <c r="T63" s="6">
        <v>150.0</v>
      </c>
      <c r="U63" s="6">
        <v>0.58333333</v>
      </c>
      <c r="V63" s="6" t="s">
        <v>58</v>
      </c>
      <c r="W63" s="6">
        <v>5.0</v>
      </c>
      <c r="X63" s="6" t="s">
        <v>59</v>
      </c>
      <c r="Y63" s="6" t="s">
        <v>59</v>
      </c>
      <c r="Z63" s="6">
        <v>5.0</v>
      </c>
      <c r="AA63" s="6">
        <v>3.0</v>
      </c>
      <c r="AB63" s="6">
        <v>1.0</v>
      </c>
      <c r="AC63" s="6">
        <v>5.0</v>
      </c>
      <c r="AD63" s="6">
        <v>100.0</v>
      </c>
      <c r="AE63" s="6" t="s">
        <v>60</v>
      </c>
      <c r="AF63" s="6" t="s">
        <v>100</v>
      </c>
      <c r="AG63" s="6" t="s">
        <v>62</v>
      </c>
      <c r="AH63" s="6">
        <v>60.0</v>
      </c>
      <c r="AI63" s="6" t="s">
        <v>63</v>
      </c>
      <c r="AJ63" s="6" t="s">
        <v>64</v>
      </c>
      <c r="AK63" s="6">
        <f t="shared" si="1"/>
        <v>0.583333333</v>
      </c>
      <c r="AL63" s="21">
        <v>0.583333333</v>
      </c>
      <c r="AM63" s="21">
        <v>0.583333333</v>
      </c>
      <c r="AN63" s="6">
        <v>18.2</v>
      </c>
      <c r="AO63" s="6">
        <v>4.6</v>
      </c>
      <c r="AP63" s="6">
        <v>19.2</v>
      </c>
      <c r="AQ63" s="6">
        <v>4.4</v>
      </c>
      <c r="AR63" s="6">
        <v>8.0</v>
      </c>
      <c r="AS63" s="9"/>
      <c r="AT63" s="9"/>
      <c r="AU63" s="9"/>
      <c r="AV63" s="9"/>
    </row>
    <row r="64">
      <c r="A64" s="6">
        <v>6.0</v>
      </c>
      <c r="B64" s="7" t="s">
        <v>97</v>
      </c>
      <c r="C64" s="6">
        <v>2014.0</v>
      </c>
      <c r="D64" s="6" t="s">
        <v>51</v>
      </c>
      <c r="E64" s="6" t="s">
        <v>98</v>
      </c>
      <c r="F64" s="6">
        <v>22.8</v>
      </c>
      <c r="G64" s="6">
        <v>78.2</v>
      </c>
      <c r="H64" s="6">
        <v>180.0</v>
      </c>
      <c r="I64" s="8">
        <v>1.0</v>
      </c>
      <c r="J64" s="6" t="s">
        <v>74</v>
      </c>
      <c r="K64" s="6" t="s">
        <v>53</v>
      </c>
      <c r="L64" s="6">
        <v>8.0</v>
      </c>
      <c r="M64" s="6" t="s">
        <v>75</v>
      </c>
      <c r="N64" s="6" t="s">
        <v>55</v>
      </c>
      <c r="O64" s="6" t="s">
        <v>56</v>
      </c>
      <c r="P64" s="6">
        <v>40.0</v>
      </c>
      <c r="Q64" s="6" t="s">
        <v>77</v>
      </c>
      <c r="R64" s="6">
        <v>6.0</v>
      </c>
      <c r="S64" s="6">
        <v>87.5</v>
      </c>
      <c r="T64" s="6">
        <v>150.0</v>
      </c>
      <c r="U64" s="6">
        <v>0.58333333</v>
      </c>
      <c r="V64" s="6" t="s">
        <v>58</v>
      </c>
      <c r="W64" s="6">
        <v>5.0</v>
      </c>
      <c r="X64" s="6" t="s">
        <v>59</v>
      </c>
      <c r="Y64" s="6" t="s">
        <v>59</v>
      </c>
      <c r="Z64" s="6">
        <v>5.0</v>
      </c>
      <c r="AA64" s="6">
        <v>3.0</v>
      </c>
      <c r="AB64" s="6">
        <v>1.0</v>
      </c>
      <c r="AC64" s="6">
        <v>5.0</v>
      </c>
      <c r="AD64" s="6">
        <v>100.0</v>
      </c>
      <c r="AE64" s="6" t="s">
        <v>60</v>
      </c>
      <c r="AF64" s="6" t="s">
        <v>100</v>
      </c>
      <c r="AG64" s="6" t="s">
        <v>62</v>
      </c>
      <c r="AH64" s="6">
        <v>60.0</v>
      </c>
      <c r="AI64" s="6" t="s">
        <v>63</v>
      </c>
      <c r="AJ64" s="6" t="s">
        <v>64</v>
      </c>
      <c r="AK64" s="6">
        <f t="shared" si="1"/>
        <v>0.583333333</v>
      </c>
      <c r="AL64" s="21">
        <v>0.583333333</v>
      </c>
      <c r="AM64" s="21">
        <v>0.583333333</v>
      </c>
      <c r="AN64" s="6">
        <v>23.3</v>
      </c>
      <c r="AO64" s="6">
        <v>5.2</v>
      </c>
      <c r="AP64" s="6">
        <v>24.5</v>
      </c>
      <c r="AQ64" s="6">
        <v>5.3</v>
      </c>
      <c r="AR64" s="6">
        <v>8.0</v>
      </c>
      <c r="AS64" s="9"/>
      <c r="AT64" s="9"/>
      <c r="AU64" s="9"/>
      <c r="AV64" s="9"/>
    </row>
    <row r="65">
      <c r="A65" s="6">
        <v>6.0</v>
      </c>
      <c r="B65" s="7" t="s">
        <v>97</v>
      </c>
      <c r="C65" s="6">
        <v>2014.0</v>
      </c>
      <c r="D65" s="6" t="s">
        <v>51</v>
      </c>
      <c r="E65" s="6" t="s">
        <v>98</v>
      </c>
      <c r="F65" s="6">
        <v>22.8</v>
      </c>
      <c r="G65" s="6">
        <v>78.2</v>
      </c>
      <c r="H65" s="6">
        <v>180.0</v>
      </c>
      <c r="I65" s="8">
        <v>1.0</v>
      </c>
      <c r="J65" s="6" t="s">
        <v>74</v>
      </c>
      <c r="K65" s="6" t="s">
        <v>53</v>
      </c>
      <c r="L65" s="6">
        <v>8.0</v>
      </c>
      <c r="M65" s="6" t="s">
        <v>75</v>
      </c>
      <c r="N65" s="6" t="s">
        <v>55</v>
      </c>
      <c r="O65" s="6" t="s">
        <v>56</v>
      </c>
      <c r="P65" s="6">
        <v>50.0</v>
      </c>
      <c r="Q65" s="6" t="s">
        <v>77</v>
      </c>
      <c r="R65" s="6">
        <v>6.0</v>
      </c>
      <c r="S65" s="6">
        <v>87.5</v>
      </c>
      <c r="T65" s="6">
        <v>150.0</v>
      </c>
      <c r="U65" s="6">
        <v>0.58333333</v>
      </c>
      <c r="V65" s="6" t="s">
        <v>58</v>
      </c>
      <c r="W65" s="6">
        <v>5.0</v>
      </c>
      <c r="X65" s="6" t="s">
        <v>59</v>
      </c>
      <c r="Y65" s="6" t="s">
        <v>59</v>
      </c>
      <c r="Z65" s="6">
        <v>5.0</v>
      </c>
      <c r="AA65" s="6">
        <v>3.0</v>
      </c>
      <c r="AB65" s="6">
        <v>1.0</v>
      </c>
      <c r="AC65" s="6">
        <v>5.0</v>
      </c>
      <c r="AD65" s="6">
        <v>100.0</v>
      </c>
      <c r="AE65" s="6" t="s">
        <v>60</v>
      </c>
      <c r="AF65" s="6" t="s">
        <v>100</v>
      </c>
      <c r="AG65" s="6" t="s">
        <v>62</v>
      </c>
      <c r="AH65" s="6">
        <v>60.0</v>
      </c>
      <c r="AI65" s="6" t="s">
        <v>63</v>
      </c>
      <c r="AJ65" s="6" t="s">
        <v>64</v>
      </c>
      <c r="AK65" s="6">
        <f t="shared" si="1"/>
        <v>0.583333333</v>
      </c>
      <c r="AL65" s="21">
        <v>0.583333333</v>
      </c>
      <c r="AM65" s="21">
        <v>0.583333333</v>
      </c>
      <c r="AN65" s="6">
        <v>26.9</v>
      </c>
      <c r="AO65" s="6">
        <v>5.9</v>
      </c>
      <c r="AP65" s="6">
        <v>28.8</v>
      </c>
      <c r="AQ65" s="6">
        <v>5.6</v>
      </c>
      <c r="AR65" s="6">
        <v>8.0</v>
      </c>
      <c r="AS65" s="9"/>
      <c r="AT65" s="9"/>
      <c r="AU65" s="9"/>
      <c r="AV65" s="9"/>
    </row>
    <row r="66">
      <c r="A66" s="6">
        <v>6.0</v>
      </c>
      <c r="B66" s="7" t="s">
        <v>97</v>
      </c>
      <c r="C66" s="6">
        <v>2014.0</v>
      </c>
      <c r="D66" s="6" t="s">
        <v>51</v>
      </c>
      <c r="E66" s="6" t="s">
        <v>98</v>
      </c>
      <c r="F66" s="6">
        <v>22.8</v>
      </c>
      <c r="G66" s="6">
        <v>78.2</v>
      </c>
      <c r="H66" s="6">
        <v>180.0</v>
      </c>
      <c r="I66" s="8">
        <v>1.0</v>
      </c>
      <c r="J66" s="6" t="s">
        <v>74</v>
      </c>
      <c r="K66" s="6" t="s">
        <v>53</v>
      </c>
      <c r="L66" s="6">
        <v>8.0</v>
      </c>
      <c r="M66" s="6" t="s">
        <v>75</v>
      </c>
      <c r="N66" s="6" t="s">
        <v>55</v>
      </c>
      <c r="O66" s="6" t="s">
        <v>56</v>
      </c>
      <c r="P66" s="6">
        <v>60.0</v>
      </c>
      <c r="Q66" s="6" t="s">
        <v>77</v>
      </c>
      <c r="R66" s="6">
        <v>6.0</v>
      </c>
      <c r="S66" s="6">
        <v>87.5</v>
      </c>
      <c r="T66" s="6">
        <v>150.0</v>
      </c>
      <c r="U66" s="6">
        <v>0.58333333</v>
      </c>
      <c r="V66" s="6" t="s">
        <v>58</v>
      </c>
      <c r="W66" s="6">
        <v>5.0</v>
      </c>
      <c r="X66" s="6" t="s">
        <v>59</v>
      </c>
      <c r="Y66" s="6" t="s">
        <v>59</v>
      </c>
      <c r="Z66" s="6">
        <v>5.0</v>
      </c>
      <c r="AA66" s="6">
        <v>3.0</v>
      </c>
      <c r="AB66" s="6">
        <v>1.0</v>
      </c>
      <c r="AC66" s="6">
        <v>5.0</v>
      </c>
      <c r="AD66" s="6">
        <v>100.0</v>
      </c>
      <c r="AE66" s="6" t="s">
        <v>60</v>
      </c>
      <c r="AF66" s="6" t="s">
        <v>100</v>
      </c>
      <c r="AG66" s="6" t="s">
        <v>62</v>
      </c>
      <c r="AH66" s="6">
        <v>60.0</v>
      </c>
      <c r="AI66" s="6" t="s">
        <v>63</v>
      </c>
      <c r="AJ66" s="6" t="s">
        <v>64</v>
      </c>
      <c r="AK66" s="6">
        <f t="shared" si="1"/>
        <v>0.583333333</v>
      </c>
      <c r="AL66" s="21">
        <v>0.583333333</v>
      </c>
      <c r="AM66" s="21">
        <v>0.583333333</v>
      </c>
      <c r="AN66" s="6">
        <v>27.2</v>
      </c>
      <c r="AO66" s="6">
        <v>5.2</v>
      </c>
      <c r="AP66" s="6">
        <v>29.6</v>
      </c>
      <c r="AQ66" s="6">
        <v>6.0</v>
      </c>
      <c r="AR66" s="6">
        <v>8.0</v>
      </c>
      <c r="AS66" s="9"/>
      <c r="AT66" s="9"/>
      <c r="AU66" s="9"/>
      <c r="AV66" s="9"/>
    </row>
    <row r="67">
      <c r="A67" s="6">
        <v>6.0</v>
      </c>
      <c r="B67" s="7" t="s">
        <v>97</v>
      </c>
      <c r="C67" s="6">
        <v>2014.0</v>
      </c>
      <c r="D67" s="6" t="s">
        <v>51</v>
      </c>
      <c r="E67" s="6" t="s">
        <v>98</v>
      </c>
      <c r="F67" s="6">
        <v>22.8</v>
      </c>
      <c r="G67" s="6">
        <v>78.2</v>
      </c>
      <c r="H67" s="6">
        <v>180.0</v>
      </c>
      <c r="I67" s="8">
        <v>1.0</v>
      </c>
      <c r="J67" s="6" t="s">
        <v>74</v>
      </c>
      <c r="K67" s="6" t="s">
        <v>53</v>
      </c>
      <c r="L67" s="6">
        <v>8.0</v>
      </c>
      <c r="M67" s="6" t="s">
        <v>75</v>
      </c>
      <c r="N67" s="6" t="s">
        <v>55</v>
      </c>
      <c r="O67" s="6" t="s">
        <v>56</v>
      </c>
      <c r="P67" s="6">
        <v>70.0</v>
      </c>
      <c r="Q67" s="6" t="s">
        <v>77</v>
      </c>
      <c r="R67" s="6">
        <v>6.0</v>
      </c>
      <c r="S67" s="6">
        <v>87.5</v>
      </c>
      <c r="T67" s="6">
        <v>150.0</v>
      </c>
      <c r="U67" s="6">
        <v>0.58333333</v>
      </c>
      <c r="V67" s="6" t="s">
        <v>58</v>
      </c>
      <c r="W67" s="6">
        <v>5.0</v>
      </c>
      <c r="X67" s="6" t="s">
        <v>59</v>
      </c>
      <c r="Y67" s="6" t="s">
        <v>59</v>
      </c>
      <c r="Z67" s="6">
        <v>5.0</v>
      </c>
      <c r="AA67" s="6">
        <v>3.0</v>
      </c>
      <c r="AB67" s="6">
        <v>1.0</v>
      </c>
      <c r="AC67" s="6">
        <v>5.0</v>
      </c>
      <c r="AD67" s="6">
        <v>100.0</v>
      </c>
      <c r="AE67" s="6" t="s">
        <v>60</v>
      </c>
      <c r="AF67" s="6" t="s">
        <v>100</v>
      </c>
      <c r="AG67" s="6" t="s">
        <v>62</v>
      </c>
      <c r="AH67" s="6">
        <v>60.0</v>
      </c>
      <c r="AI67" s="6" t="s">
        <v>63</v>
      </c>
      <c r="AJ67" s="6" t="s">
        <v>64</v>
      </c>
      <c r="AK67" s="6">
        <f t="shared" si="1"/>
        <v>0.583333333</v>
      </c>
      <c r="AL67" s="21">
        <v>0.583333333</v>
      </c>
      <c r="AM67" s="21">
        <v>0.583333333</v>
      </c>
      <c r="AN67" s="6">
        <v>26.5</v>
      </c>
      <c r="AO67" s="6">
        <v>4.4</v>
      </c>
      <c r="AP67" s="6">
        <v>27.5</v>
      </c>
      <c r="AQ67" s="6">
        <v>4.7</v>
      </c>
      <c r="AR67" s="6">
        <v>8.0</v>
      </c>
      <c r="AS67" s="9"/>
      <c r="AT67" s="9"/>
      <c r="AU67" s="9"/>
      <c r="AV67" s="9"/>
    </row>
    <row r="68">
      <c r="A68" s="6">
        <v>6.0</v>
      </c>
      <c r="B68" s="7" t="s">
        <v>97</v>
      </c>
      <c r="C68" s="6">
        <v>2014.0</v>
      </c>
      <c r="D68" s="6" t="s">
        <v>51</v>
      </c>
      <c r="E68" s="6" t="s">
        <v>98</v>
      </c>
      <c r="F68" s="6">
        <v>22.8</v>
      </c>
      <c r="G68" s="6">
        <v>78.2</v>
      </c>
      <c r="H68" s="6">
        <v>180.0</v>
      </c>
      <c r="I68" s="8">
        <v>1.0</v>
      </c>
      <c r="J68" s="6" t="s">
        <v>74</v>
      </c>
      <c r="K68" s="6" t="s">
        <v>53</v>
      </c>
      <c r="L68" s="6">
        <v>8.0</v>
      </c>
      <c r="M68" s="6" t="s">
        <v>75</v>
      </c>
      <c r="N68" s="6" t="s">
        <v>55</v>
      </c>
      <c r="O68" s="6" t="s">
        <v>56</v>
      </c>
      <c r="P68" s="6">
        <v>80.0</v>
      </c>
      <c r="Q68" s="6" t="s">
        <v>77</v>
      </c>
      <c r="R68" s="6">
        <v>6.0</v>
      </c>
      <c r="S68" s="6">
        <v>87.5</v>
      </c>
      <c r="T68" s="6">
        <v>150.0</v>
      </c>
      <c r="U68" s="6">
        <v>0.58333333</v>
      </c>
      <c r="V68" s="6" t="s">
        <v>58</v>
      </c>
      <c r="W68" s="6">
        <v>5.0</v>
      </c>
      <c r="X68" s="6" t="s">
        <v>59</v>
      </c>
      <c r="Y68" s="6" t="s">
        <v>59</v>
      </c>
      <c r="Z68" s="6">
        <v>5.0</v>
      </c>
      <c r="AA68" s="6">
        <v>3.0</v>
      </c>
      <c r="AB68" s="6">
        <v>1.0</v>
      </c>
      <c r="AC68" s="6">
        <v>5.0</v>
      </c>
      <c r="AD68" s="6">
        <v>100.0</v>
      </c>
      <c r="AE68" s="6" t="s">
        <v>60</v>
      </c>
      <c r="AF68" s="6" t="s">
        <v>100</v>
      </c>
      <c r="AG68" s="6" t="s">
        <v>62</v>
      </c>
      <c r="AH68" s="6">
        <v>60.0</v>
      </c>
      <c r="AI68" s="6" t="s">
        <v>63</v>
      </c>
      <c r="AJ68" s="6" t="s">
        <v>64</v>
      </c>
      <c r="AK68" s="6">
        <f t="shared" si="1"/>
        <v>0.583333333</v>
      </c>
      <c r="AL68" s="21">
        <v>0.583333333</v>
      </c>
      <c r="AM68" s="21">
        <v>0.583333333</v>
      </c>
      <c r="AN68" s="6">
        <v>20.4</v>
      </c>
      <c r="AO68" s="6">
        <v>5.3</v>
      </c>
      <c r="AP68" s="6">
        <v>22.5</v>
      </c>
      <c r="AQ68" s="6">
        <v>5.9</v>
      </c>
      <c r="AR68" s="6">
        <v>8.0</v>
      </c>
      <c r="AS68" s="9"/>
      <c r="AT68" s="9"/>
      <c r="AU68" s="9"/>
      <c r="AV68" s="9"/>
    </row>
    <row r="69">
      <c r="A69" s="6">
        <v>6.0</v>
      </c>
      <c r="B69" s="7" t="s">
        <v>97</v>
      </c>
      <c r="C69" s="6">
        <v>2014.0</v>
      </c>
      <c r="D69" s="6" t="s">
        <v>51</v>
      </c>
      <c r="E69" s="6" t="s">
        <v>98</v>
      </c>
      <c r="F69" s="6">
        <v>22.8</v>
      </c>
      <c r="G69" s="6">
        <v>78.2</v>
      </c>
      <c r="H69" s="6">
        <v>180.0</v>
      </c>
      <c r="I69" s="8">
        <v>1.0</v>
      </c>
      <c r="J69" s="6" t="s">
        <v>74</v>
      </c>
      <c r="K69" s="6" t="s">
        <v>53</v>
      </c>
      <c r="L69" s="6">
        <v>8.0</v>
      </c>
      <c r="M69" s="6" t="s">
        <v>75</v>
      </c>
      <c r="N69" s="6" t="s">
        <v>55</v>
      </c>
      <c r="O69" s="6" t="s">
        <v>56</v>
      </c>
      <c r="P69" s="6">
        <v>90.0</v>
      </c>
      <c r="Q69" s="6" t="s">
        <v>77</v>
      </c>
      <c r="R69" s="6">
        <v>6.0</v>
      </c>
      <c r="S69" s="6">
        <v>87.5</v>
      </c>
      <c r="T69" s="6">
        <v>150.0</v>
      </c>
      <c r="U69" s="6">
        <v>0.58333333</v>
      </c>
      <c r="V69" s="6" t="s">
        <v>58</v>
      </c>
      <c r="W69" s="6">
        <v>5.0</v>
      </c>
      <c r="X69" s="6" t="s">
        <v>59</v>
      </c>
      <c r="Y69" s="6" t="s">
        <v>59</v>
      </c>
      <c r="Z69" s="6">
        <v>5.0</v>
      </c>
      <c r="AA69" s="6">
        <v>3.0</v>
      </c>
      <c r="AB69" s="6">
        <v>1.0</v>
      </c>
      <c r="AC69" s="6">
        <v>5.0</v>
      </c>
      <c r="AD69" s="6">
        <v>100.0</v>
      </c>
      <c r="AE69" s="6" t="s">
        <v>60</v>
      </c>
      <c r="AF69" s="6" t="s">
        <v>100</v>
      </c>
      <c r="AG69" s="6" t="s">
        <v>62</v>
      </c>
      <c r="AH69" s="6">
        <v>60.0</v>
      </c>
      <c r="AI69" s="6" t="s">
        <v>63</v>
      </c>
      <c r="AJ69" s="6" t="s">
        <v>64</v>
      </c>
      <c r="AK69" s="6">
        <f t="shared" si="1"/>
        <v>0.583333333</v>
      </c>
      <c r="AL69" s="21">
        <v>0.583333333</v>
      </c>
      <c r="AM69" s="21">
        <v>0.583333333</v>
      </c>
      <c r="AN69" s="6">
        <v>10.3</v>
      </c>
      <c r="AO69" s="6">
        <v>5.1</v>
      </c>
      <c r="AP69" s="6">
        <v>13.2</v>
      </c>
      <c r="AQ69" s="6">
        <v>4.8</v>
      </c>
      <c r="AR69" s="6">
        <v>8.0</v>
      </c>
      <c r="AS69" s="9"/>
      <c r="AT69" s="9"/>
      <c r="AU69" s="9"/>
      <c r="AV69" s="9"/>
    </row>
    <row r="70">
      <c r="A70" s="6">
        <v>6.0</v>
      </c>
      <c r="B70" s="7" t="s">
        <v>97</v>
      </c>
      <c r="C70" s="6">
        <v>2014.0</v>
      </c>
      <c r="D70" s="6" t="s">
        <v>51</v>
      </c>
      <c r="E70" s="6" t="s">
        <v>98</v>
      </c>
      <c r="F70" s="6">
        <v>22.8</v>
      </c>
      <c r="G70" s="6">
        <v>78.2</v>
      </c>
      <c r="H70" s="6">
        <v>180.0</v>
      </c>
      <c r="I70" s="8">
        <v>1.0</v>
      </c>
      <c r="J70" s="6" t="s">
        <v>74</v>
      </c>
      <c r="K70" s="6" t="s">
        <v>53</v>
      </c>
      <c r="L70" s="6">
        <v>8.0</v>
      </c>
      <c r="M70" s="6" t="s">
        <v>75</v>
      </c>
      <c r="N70" s="6" t="s">
        <v>55</v>
      </c>
      <c r="O70" s="6" t="s">
        <v>101</v>
      </c>
      <c r="P70" s="6">
        <v>10.0</v>
      </c>
      <c r="Q70" s="6" t="s">
        <v>77</v>
      </c>
      <c r="R70" s="6">
        <v>6.0</v>
      </c>
      <c r="S70" s="6">
        <v>87.5</v>
      </c>
      <c r="T70" s="6">
        <v>150.0</v>
      </c>
      <c r="U70" s="6">
        <v>0.58333333</v>
      </c>
      <c r="V70" s="6" t="s">
        <v>58</v>
      </c>
      <c r="W70" s="6">
        <v>5.0</v>
      </c>
      <c r="X70" s="6" t="s">
        <v>59</v>
      </c>
      <c r="Y70" s="6" t="s">
        <v>59</v>
      </c>
      <c r="Z70" s="6">
        <v>5.0</v>
      </c>
      <c r="AA70" s="6">
        <v>3.0</v>
      </c>
      <c r="AB70" s="6">
        <v>1.0</v>
      </c>
      <c r="AC70" s="6">
        <v>5.0</v>
      </c>
      <c r="AD70" s="6">
        <v>100.0</v>
      </c>
      <c r="AE70" s="6" t="s">
        <v>60</v>
      </c>
      <c r="AF70" s="6" t="s">
        <v>100</v>
      </c>
      <c r="AG70" s="6" t="s">
        <v>62</v>
      </c>
      <c r="AH70" s="6">
        <v>60.0</v>
      </c>
      <c r="AI70" s="6" t="s">
        <v>63</v>
      </c>
      <c r="AJ70" s="6" t="s">
        <v>64</v>
      </c>
      <c r="AK70" s="6">
        <f t="shared" si="1"/>
        <v>0.583333333</v>
      </c>
      <c r="AL70" s="21">
        <v>0.583333333</v>
      </c>
      <c r="AM70" s="21">
        <v>0.583333333</v>
      </c>
      <c r="AN70" s="6">
        <v>13.2</v>
      </c>
      <c r="AO70" s="6">
        <v>6.6</v>
      </c>
      <c r="AP70" s="6">
        <v>13.8</v>
      </c>
      <c r="AQ70" s="6">
        <v>6.6</v>
      </c>
      <c r="AR70" s="6">
        <v>8.0</v>
      </c>
      <c r="AS70" s="9"/>
      <c r="AT70" s="9"/>
      <c r="AU70" s="9"/>
      <c r="AV70" s="9"/>
    </row>
    <row r="71">
      <c r="A71" s="6">
        <v>6.0</v>
      </c>
      <c r="B71" s="7" t="s">
        <v>97</v>
      </c>
      <c r="C71" s="6">
        <v>2014.0</v>
      </c>
      <c r="D71" s="6" t="s">
        <v>51</v>
      </c>
      <c r="E71" s="6" t="s">
        <v>98</v>
      </c>
      <c r="F71" s="6">
        <v>22.8</v>
      </c>
      <c r="G71" s="6">
        <v>78.2</v>
      </c>
      <c r="H71" s="6">
        <v>180.0</v>
      </c>
      <c r="I71" s="8">
        <v>1.0</v>
      </c>
      <c r="J71" s="6" t="s">
        <v>74</v>
      </c>
      <c r="K71" s="6" t="s">
        <v>53</v>
      </c>
      <c r="L71" s="6">
        <v>8.0</v>
      </c>
      <c r="M71" s="6" t="s">
        <v>75</v>
      </c>
      <c r="N71" s="6" t="s">
        <v>55</v>
      </c>
      <c r="O71" s="6" t="s">
        <v>101</v>
      </c>
      <c r="P71" s="6">
        <v>20.0</v>
      </c>
      <c r="Q71" s="6" t="s">
        <v>77</v>
      </c>
      <c r="R71" s="6">
        <v>6.0</v>
      </c>
      <c r="S71" s="6">
        <v>87.5</v>
      </c>
      <c r="T71" s="6">
        <v>150.0</v>
      </c>
      <c r="U71" s="6">
        <v>0.58333333</v>
      </c>
      <c r="V71" s="6" t="s">
        <v>58</v>
      </c>
      <c r="W71" s="6">
        <v>5.0</v>
      </c>
      <c r="X71" s="6" t="s">
        <v>59</v>
      </c>
      <c r="Y71" s="6" t="s">
        <v>59</v>
      </c>
      <c r="Z71" s="6">
        <v>5.0</v>
      </c>
      <c r="AA71" s="6">
        <v>3.0</v>
      </c>
      <c r="AB71" s="6">
        <v>1.0</v>
      </c>
      <c r="AC71" s="6">
        <v>5.0</v>
      </c>
      <c r="AD71" s="6">
        <v>100.0</v>
      </c>
      <c r="AE71" s="6" t="s">
        <v>60</v>
      </c>
      <c r="AF71" s="6" t="s">
        <v>100</v>
      </c>
      <c r="AG71" s="6" t="s">
        <v>62</v>
      </c>
      <c r="AH71" s="6">
        <v>60.0</v>
      </c>
      <c r="AI71" s="6" t="s">
        <v>63</v>
      </c>
      <c r="AJ71" s="6" t="s">
        <v>64</v>
      </c>
      <c r="AK71" s="6">
        <f t="shared" si="1"/>
        <v>0.583333333</v>
      </c>
      <c r="AL71" s="21">
        <v>0.583333333</v>
      </c>
      <c r="AM71" s="21">
        <v>0.583333333</v>
      </c>
      <c r="AN71" s="6">
        <v>21.3</v>
      </c>
      <c r="AO71" s="6">
        <v>8.9</v>
      </c>
      <c r="AP71" s="6">
        <v>22.2</v>
      </c>
      <c r="AQ71" s="6">
        <v>9.6</v>
      </c>
      <c r="AR71" s="6">
        <v>8.0</v>
      </c>
      <c r="AS71" s="9"/>
      <c r="AT71" s="9"/>
      <c r="AU71" s="9"/>
      <c r="AV71" s="9"/>
    </row>
    <row r="72">
      <c r="A72" s="6">
        <v>6.0</v>
      </c>
      <c r="B72" s="7" t="s">
        <v>97</v>
      </c>
      <c r="C72" s="6">
        <v>2014.0</v>
      </c>
      <c r="D72" s="6" t="s">
        <v>51</v>
      </c>
      <c r="E72" s="6" t="s">
        <v>98</v>
      </c>
      <c r="F72" s="6">
        <v>22.8</v>
      </c>
      <c r="G72" s="6">
        <v>78.2</v>
      </c>
      <c r="H72" s="6">
        <v>180.0</v>
      </c>
      <c r="I72" s="8">
        <v>1.0</v>
      </c>
      <c r="J72" s="6" t="s">
        <v>74</v>
      </c>
      <c r="K72" s="6" t="s">
        <v>53</v>
      </c>
      <c r="L72" s="6">
        <v>8.0</v>
      </c>
      <c r="M72" s="6" t="s">
        <v>75</v>
      </c>
      <c r="N72" s="6" t="s">
        <v>55</v>
      </c>
      <c r="O72" s="6" t="s">
        <v>101</v>
      </c>
      <c r="P72" s="6">
        <v>30.0</v>
      </c>
      <c r="Q72" s="6" t="s">
        <v>77</v>
      </c>
      <c r="R72" s="6">
        <v>6.0</v>
      </c>
      <c r="S72" s="6">
        <v>87.5</v>
      </c>
      <c r="T72" s="6">
        <v>150.0</v>
      </c>
      <c r="U72" s="6">
        <v>0.58333333</v>
      </c>
      <c r="V72" s="6" t="s">
        <v>58</v>
      </c>
      <c r="W72" s="6">
        <v>5.0</v>
      </c>
      <c r="X72" s="6" t="s">
        <v>59</v>
      </c>
      <c r="Y72" s="6" t="s">
        <v>59</v>
      </c>
      <c r="Z72" s="6">
        <v>5.0</v>
      </c>
      <c r="AA72" s="6">
        <v>3.0</v>
      </c>
      <c r="AB72" s="6">
        <v>1.0</v>
      </c>
      <c r="AC72" s="6">
        <v>5.0</v>
      </c>
      <c r="AD72" s="6">
        <v>100.0</v>
      </c>
      <c r="AE72" s="6" t="s">
        <v>60</v>
      </c>
      <c r="AF72" s="6" t="s">
        <v>100</v>
      </c>
      <c r="AG72" s="6" t="s">
        <v>62</v>
      </c>
      <c r="AH72" s="6">
        <v>60.0</v>
      </c>
      <c r="AI72" s="6" t="s">
        <v>63</v>
      </c>
      <c r="AJ72" s="6" t="s">
        <v>64</v>
      </c>
      <c r="AK72" s="6">
        <f t="shared" si="1"/>
        <v>0.583333333</v>
      </c>
      <c r="AL72" s="21">
        <v>0.583333333</v>
      </c>
      <c r="AM72" s="21">
        <v>0.583333333</v>
      </c>
      <c r="AN72" s="6">
        <v>23.4</v>
      </c>
      <c r="AO72" s="6">
        <v>8.8</v>
      </c>
      <c r="AP72" s="6">
        <v>24.9</v>
      </c>
      <c r="AQ72" s="6">
        <v>9.1</v>
      </c>
      <c r="AR72" s="6">
        <v>8.0</v>
      </c>
      <c r="AS72" s="9"/>
      <c r="AT72" s="9"/>
      <c r="AU72" s="9"/>
      <c r="AV72" s="9"/>
    </row>
    <row r="73">
      <c r="A73" s="6">
        <v>6.0</v>
      </c>
      <c r="B73" s="7" t="s">
        <v>97</v>
      </c>
      <c r="C73" s="6">
        <v>2014.0</v>
      </c>
      <c r="D73" s="6" t="s">
        <v>51</v>
      </c>
      <c r="E73" s="6" t="s">
        <v>98</v>
      </c>
      <c r="F73" s="6">
        <v>22.8</v>
      </c>
      <c r="G73" s="6">
        <v>78.2</v>
      </c>
      <c r="H73" s="6">
        <v>180.0</v>
      </c>
      <c r="I73" s="8">
        <v>1.0</v>
      </c>
      <c r="J73" s="6" t="s">
        <v>74</v>
      </c>
      <c r="K73" s="6" t="s">
        <v>53</v>
      </c>
      <c r="L73" s="6">
        <v>8.0</v>
      </c>
      <c r="M73" s="6" t="s">
        <v>75</v>
      </c>
      <c r="N73" s="6" t="s">
        <v>55</v>
      </c>
      <c r="O73" s="6" t="s">
        <v>101</v>
      </c>
      <c r="P73" s="6">
        <v>40.0</v>
      </c>
      <c r="Q73" s="6" t="s">
        <v>77</v>
      </c>
      <c r="R73" s="6">
        <v>6.0</v>
      </c>
      <c r="S73" s="6">
        <v>87.5</v>
      </c>
      <c r="T73" s="6">
        <v>150.0</v>
      </c>
      <c r="U73" s="6">
        <v>0.58333333</v>
      </c>
      <c r="V73" s="6" t="s">
        <v>58</v>
      </c>
      <c r="W73" s="6">
        <v>5.0</v>
      </c>
      <c r="X73" s="6" t="s">
        <v>59</v>
      </c>
      <c r="Y73" s="6" t="s">
        <v>59</v>
      </c>
      <c r="Z73" s="6">
        <v>5.0</v>
      </c>
      <c r="AA73" s="6">
        <v>3.0</v>
      </c>
      <c r="AB73" s="6">
        <v>1.0</v>
      </c>
      <c r="AC73" s="6">
        <v>5.0</v>
      </c>
      <c r="AD73" s="6">
        <v>100.0</v>
      </c>
      <c r="AE73" s="6" t="s">
        <v>60</v>
      </c>
      <c r="AF73" s="6" t="s">
        <v>100</v>
      </c>
      <c r="AG73" s="6" t="s">
        <v>62</v>
      </c>
      <c r="AH73" s="6">
        <v>60.0</v>
      </c>
      <c r="AI73" s="6" t="s">
        <v>63</v>
      </c>
      <c r="AJ73" s="6" t="s">
        <v>64</v>
      </c>
      <c r="AK73" s="6">
        <f t="shared" si="1"/>
        <v>0.583333333</v>
      </c>
      <c r="AL73" s="21">
        <v>0.583333333</v>
      </c>
      <c r="AM73" s="21">
        <v>0.583333333</v>
      </c>
      <c r="AN73" s="6">
        <v>21.9</v>
      </c>
      <c r="AO73" s="6">
        <v>6.7</v>
      </c>
      <c r="AP73" s="6">
        <v>22.9</v>
      </c>
      <c r="AQ73" s="6">
        <v>6.3</v>
      </c>
      <c r="AR73" s="6">
        <v>8.0</v>
      </c>
      <c r="AS73" s="9"/>
      <c r="AT73" s="9"/>
      <c r="AU73" s="9"/>
      <c r="AV73" s="9"/>
    </row>
    <row r="74">
      <c r="A74" s="6">
        <v>6.0</v>
      </c>
      <c r="B74" s="7" t="s">
        <v>97</v>
      </c>
      <c r="C74" s="6">
        <v>2014.0</v>
      </c>
      <c r="D74" s="6" t="s">
        <v>51</v>
      </c>
      <c r="E74" s="6" t="s">
        <v>98</v>
      </c>
      <c r="F74" s="6">
        <v>22.8</v>
      </c>
      <c r="G74" s="6">
        <v>78.2</v>
      </c>
      <c r="H74" s="6">
        <v>180.0</v>
      </c>
      <c r="I74" s="8">
        <v>1.0</v>
      </c>
      <c r="J74" s="6" t="s">
        <v>74</v>
      </c>
      <c r="K74" s="6" t="s">
        <v>53</v>
      </c>
      <c r="L74" s="6">
        <v>8.0</v>
      </c>
      <c r="M74" s="6" t="s">
        <v>75</v>
      </c>
      <c r="N74" s="6" t="s">
        <v>55</v>
      </c>
      <c r="O74" s="6" t="s">
        <v>101</v>
      </c>
      <c r="P74" s="6">
        <v>50.0</v>
      </c>
      <c r="Q74" s="6" t="s">
        <v>77</v>
      </c>
      <c r="R74" s="6">
        <v>6.0</v>
      </c>
      <c r="S74" s="6">
        <v>87.5</v>
      </c>
      <c r="T74" s="6">
        <v>150.0</v>
      </c>
      <c r="U74" s="6">
        <v>0.58333333</v>
      </c>
      <c r="V74" s="6" t="s">
        <v>58</v>
      </c>
      <c r="W74" s="6">
        <v>5.0</v>
      </c>
      <c r="X74" s="6" t="s">
        <v>59</v>
      </c>
      <c r="Y74" s="6" t="s">
        <v>59</v>
      </c>
      <c r="Z74" s="6">
        <v>5.0</v>
      </c>
      <c r="AA74" s="6">
        <v>3.0</v>
      </c>
      <c r="AB74" s="6">
        <v>1.0</v>
      </c>
      <c r="AC74" s="6">
        <v>5.0</v>
      </c>
      <c r="AD74" s="6">
        <v>100.0</v>
      </c>
      <c r="AE74" s="6" t="s">
        <v>60</v>
      </c>
      <c r="AF74" s="6" t="s">
        <v>100</v>
      </c>
      <c r="AG74" s="6" t="s">
        <v>62</v>
      </c>
      <c r="AH74" s="6">
        <v>60.0</v>
      </c>
      <c r="AI74" s="6" t="s">
        <v>63</v>
      </c>
      <c r="AJ74" s="6" t="s">
        <v>64</v>
      </c>
      <c r="AK74" s="6">
        <f t="shared" si="1"/>
        <v>0.583333333</v>
      </c>
      <c r="AL74" s="21">
        <v>0.583333333</v>
      </c>
      <c r="AM74" s="21">
        <v>0.583333333</v>
      </c>
      <c r="AN74" s="6">
        <v>19.0</v>
      </c>
      <c r="AO74" s="6">
        <v>4.7</v>
      </c>
      <c r="AP74" s="6">
        <v>19.5</v>
      </c>
      <c r="AQ74" s="6">
        <v>4.5</v>
      </c>
      <c r="AR74" s="6">
        <v>8.0</v>
      </c>
      <c r="AS74" s="9"/>
      <c r="AT74" s="9"/>
      <c r="AU74" s="9"/>
      <c r="AV74" s="9"/>
    </row>
    <row r="75">
      <c r="A75" s="6">
        <v>6.0</v>
      </c>
      <c r="B75" s="7" t="s">
        <v>97</v>
      </c>
      <c r="C75" s="6">
        <v>2014.0</v>
      </c>
      <c r="D75" s="6" t="s">
        <v>51</v>
      </c>
      <c r="E75" s="6" t="s">
        <v>98</v>
      </c>
      <c r="F75" s="6">
        <v>22.8</v>
      </c>
      <c r="G75" s="6">
        <v>78.2</v>
      </c>
      <c r="H75" s="6">
        <v>180.0</v>
      </c>
      <c r="I75" s="8">
        <v>1.0</v>
      </c>
      <c r="J75" s="6" t="s">
        <v>74</v>
      </c>
      <c r="K75" s="6" t="s">
        <v>53</v>
      </c>
      <c r="L75" s="6">
        <v>8.0</v>
      </c>
      <c r="M75" s="6" t="s">
        <v>75</v>
      </c>
      <c r="N75" s="6" t="s">
        <v>55</v>
      </c>
      <c r="O75" s="6" t="s">
        <v>101</v>
      </c>
      <c r="P75" s="6">
        <v>60.0</v>
      </c>
      <c r="Q75" s="6" t="s">
        <v>77</v>
      </c>
      <c r="R75" s="6">
        <v>6.0</v>
      </c>
      <c r="S75" s="6">
        <v>87.5</v>
      </c>
      <c r="T75" s="6">
        <v>150.0</v>
      </c>
      <c r="U75" s="6">
        <v>0.58333333</v>
      </c>
      <c r="V75" s="6" t="s">
        <v>58</v>
      </c>
      <c r="W75" s="6">
        <v>5.0</v>
      </c>
      <c r="X75" s="6" t="s">
        <v>59</v>
      </c>
      <c r="Y75" s="6" t="s">
        <v>59</v>
      </c>
      <c r="Z75" s="6">
        <v>5.0</v>
      </c>
      <c r="AA75" s="6">
        <v>3.0</v>
      </c>
      <c r="AB75" s="6">
        <v>1.0</v>
      </c>
      <c r="AC75" s="6">
        <v>5.0</v>
      </c>
      <c r="AD75" s="6">
        <v>100.0</v>
      </c>
      <c r="AE75" s="6" t="s">
        <v>60</v>
      </c>
      <c r="AF75" s="6" t="s">
        <v>100</v>
      </c>
      <c r="AG75" s="6" t="s">
        <v>62</v>
      </c>
      <c r="AH75" s="6">
        <v>60.0</v>
      </c>
      <c r="AI75" s="6" t="s">
        <v>63</v>
      </c>
      <c r="AJ75" s="6" t="s">
        <v>64</v>
      </c>
      <c r="AK75" s="6">
        <f t="shared" si="1"/>
        <v>0.583333333</v>
      </c>
      <c r="AL75" s="21">
        <v>0.583333333</v>
      </c>
      <c r="AM75" s="21">
        <v>0.583333333</v>
      </c>
      <c r="AN75" s="6">
        <v>16.2</v>
      </c>
      <c r="AO75" s="6">
        <v>3.4</v>
      </c>
      <c r="AP75" s="6">
        <v>16.0</v>
      </c>
      <c r="AQ75" s="6">
        <v>3.7</v>
      </c>
      <c r="AR75" s="6">
        <v>8.0</v>
      </c>
      <c r="AS75" s="9"/>
      <c r="AT75" s="9"/>
      <c r="AU75" s="9"/>
      <c r="AV75" s="9"/>
    </row>
    <row r="76">
      <c r="A76" s="6">
        <v>6.0</v>
      </c>
      <c r="B76" s="7" t="s">
        <v>97</v>
      </c>
      <c r="C76" s="6">
        <v>2014.0</v>
      </c>
      <c r="D76" s="6" t="s">
        <v>51</v>
      </c>
      <c r="E76" s="6" t="s">
        <v>98</v>
      </c>
      <c r="F76" s="6">
        <v>22.8</v>
      </c>
      <c r="G76" s="6">
        <v>78.2</v>
      </c>
      <c r="H76" s="6">
        <v>180.0</v>
      </c>
      <c r="I76" s="8">
        <v>1.0</v>
      </c>
      <c r="J76" s="6" t="s">
        <v>74</v>
      </c>
      <c r="K76" s="6" t="s">
        <v>53</v>
      </c>
      <c r="L76" s="6">
        <v>8.0</v>
      </c>
      <c r="M76" s="6" t="s">
        <v>75</v>
      </c>
      <c r="N76" s="6" t="s">
        <v>55</v>
      </c>
      <c r="O76" s="6" t="s">
        <v>101</v>
      </c>
      <c r="P76" s="6">
        <v>70.0</v>
      </c>
      <c r="Q76" s="6" t="s">
        <v>77</v>
      </c>
      <c r="R76" s="6">
        <v>6.0</v>
      </c>
      <c r="S76" s="6">
        <v>87.5</v>
      </c>
      <c r="T76" s="6">
        <v>150.0</v>
      </c>
      <c r="U76" s="6">
        <v>0.58333333</v>
      </c>
      <c r="V76" s="6" t="s">
        <v>58</v>
      </c>
      <c r="W76" s="6">
        <v>5.0</v>
      </c>
      <c r="X76" s="6" t="s">
        <v>59</v>
      </c>
      <c r="Y76" s="6" t="s">
        <v>59</v>
      </c>
      <c r="Z76" s="6">
        <v>5.0</v>
      </c>
      <c r="AA76" s="6">
        <v>3.0</v>
      </c>
      <c r="AB76" s="6">
        <v>1.0</v>
      </c>
      <c r="AC76" s="6">
        <v>5.0</v>
      </c>
      <c r="AD76" s="6">
        <v>100.0</v>
      </c>
      <c r="AE76" s="6" t="s">
        <v>60</v>
      </c>
      <c r="AF76" s="6" t="s">
        <v>100</v>
      </c>
      <c r="AG76" s="6" t="s">
        <v>62</v>
      </c>
      <c r="AH76" s="6">
        <v>60.0</v>
      </c>
      <c r="AI76" s="6" t="s">
        <v>63</v>
      </c>
      <c r="AJ76" s="6" t="s">
        <v>64</v>
      </c>
      <c r="AK76" s="6">
        <f t="shared" si="1"/>
        <v>0.583333333</v>
      </c>
      <c r="AL76" s="21">
        <v>0.583333333</v>
      </c>
      <c r="AM76" s="21">
        <v>0.583333333</v>
      </c>
      <c r="AN76" s="6">
        <v>11.0</v>
      </c>
      <c r="AO76" s="6">
        <v>2.0</v>
      </c>
      <c r="AP76" s="6">
        <v>11.8</v>
      </c>
      <c r="AQ76" s="6">
        <v>1.6</v>
      </c>
      <c r="AR76" s="6">
        <v>8.0</v>
      </c>
      <c r="AS76" s="9"/>
      <c r="AT76" s="9"/>
      <c r="AU76" s="9"/>
      <c r="AV76" s="9"/>
    </row>
    <row r="77">
      <c r="A77" s="6">
        <v>6.0</v>
      </c>
      <c r="B77" s="7" t="s">
        <v>97</v>
      </c>
      <c r="C77" s="6">
        <v>2014.0</v>
      </c>
      <c r="D77" s="6" t="s">
        <v>51</v>
      </c>
      <c r="E77" s="6" t="s">
        <v>98</v>
      </c>
      <c r="F77" s="6">
        <v>22.8</v>
      </c>
      <c r="G77" s="6">
        <v>78.2</v>
      </c>
      <c r="H77" s="6">
        <v>180.0</v>
      </c>
      <c r="I77" s="8">
        <v>1.0</v>
      </c>
      <c r="J77" s="6" t="s">
        <v>74</v>
      </c>
      <c r="K77" s="6" t="s">
        <v>53</v>
      </c>
      <c r="L77" s="6">
        <v>8.0</v>
      </c>
      <c r="M77" s="6" t="s">
        <v>75</v>
      </c>
      <c r="N77" s="6" t="s">
        <v>55</v>
      </c>
      <c r="O77" s="6" t="s">
        <v>101</v>
      </c>
      <c r="P77" s="6">
        <v>80.0</v>
      </c>
      <c r="Q77" s="6" t="s">
        <v>77</v>
      </c>
      <c r="R77" s="6">
        <v>6.0</v>
      </c>
      <c r="S77" s="6">
        <v>87.5</v>
      </c>
      <c r="T77" s="6">
        <v>150.0</v>
      </c>
      <c r="U77" s="6">
        <v>0.58333333</v>
      </c>
      <c r="V77" s="6" t="s">
        <v>58</v>
      </c>
      <c r="W77" s="6">
        <v>5.0</v>
      </c>
      <c r="X77" s="6" t="s">
        <v>59</v>
      </c>
      <c r="Y77" s="6" t="s">
        <v>59</v>
      </c>
      <c r="Z77" s="6">
        <v>5.0</v>
      </c>
      <c r="AA77" s="6">
        <v>3.0</v>
      </c>
      <c r="AB77" s="6">
        <v>1.0</v>
      </c>
      <c r="AC77" s="6">
        <v>5.0</v>
      </c>
      <c r="AD77" s="6">
        <v>100.0</v>
      </c>
      <c r="AE77" s="6" t="s">
        <v>60</v>
      </c>
      <c r="AF77" s="6" t="s">
        <v>100</v>
      </c>
      <c r="AG77" s="6" t="s">
        <v>62</v>
      </c>
      <c r="AH77" s="6">
        <v>60.0</v>
      </c>
      <c r="AI77" s="6" t="s">
        <v>63</v>
      </c>
      <c r="AJ77" s="6" t="s">
        <v>64</v>
      </c>
      <c r="AK77" s="6">
        <f t="shared" si="1"/>
        <v>0.583333333</v>
      </c>
      <c r="AL77" s="21">
        <v>0.583333333</v>
      </c>
      <c r="AM77" s="21">
        <v>0.583333333</v>
      </c>
      <c r="AN77" s="6">
        <v>8.1</v>
      </c>
      <c r="AO77" s="6">
        <v>0.8</v>
      </c>
      <c r="AP77" s="6">
        <v>8.6</v>
      </c>
      <c r="AQ77" s="6">
        <v>1.0</v>
      </c>
      <c r="AR77" s="6">
        <v>8.0</v>
      </c>
      <c r="AS77" s="9"/>
      <c r="AT77" s="9"/>
      <c r="AU77" s="9"/>
      <c r="AV77" s="9"/>
    </row>
    <row r="78">
      <c r="A78" s="6">
        <v>6.0</v>
      </c>
      <c r="B78" s="7" t="s">
        <v>97</v>
      </c>
      <c r="C78" s="6">
        <v>2014.0</v>
      </c>
      <c r="D78" s="6" t="s">
        <v>51</v>
      </c>
      <c r="E78" s="6" t="s">
        <v>98</v>
      </c>
      <c r="F78" s="6">
        <v>22.8</v>
      </c>
      <c r="G78" s="6">
        <v>78.2</v>
      </c>
      <c r="H78" s="6">
        <v>180.0</v>
      </c>
      <c r="I78" s="8">
        <v>1.0</v>
      </c>
      <c r="J78" s="6" t="s">
        <v>74</v>
      </c>
      <c r="K78" s="6" t="s">
        <v>53</v>
      </c>
      <c r="L78" s="6">
        <v>8.0</v>
      </c>
      <c r="M78" s="6" t="s">
        <v>75</v>
      </c>
      <c r="N78" s="6" t="s">
        <v>55</v>
      </c>
      <c r="O78" s="6" t="s">
        <v>101</v>
      </c>
      <c r="P78" s="6">
        <v>90.0</v>
      </c>
      <c r="Q78" s="6" t="s">
        <v>77</v>
      </c>
      <c r="R78" s="6">
        <v>6.0</v>
      </c>
      <c r="S78" s="6">
        <v>87.5</v>
      </c>
      <c r="T78" s="6">
        <v>150.0</v>
      </c>
      <c r="U78" s="6">
        <v>0.58333333</v>
      </c>
      <c r="V78" s="6" t="s">
        <v>58</v>
      </c>
      <c r="W78" s="6">
        <v>5.0</v>
      </c>
      <c r="X78" s="6" t="s">
        <v>59</v>
      </c>
      <c r="Y78" s="6" t="s">
        <v>59</v>
      </c>
      <c r="Z78" s="6">
        <v>5.0</v>
      </c>
      <c r="AA78" s="6">
        <v>3.0</v>
      </c>
      <c r="AB78" s="6">
        <v>1.0</v>
      </c>
      <c r="AC78" s="6">
        <v>5.0</v>
      </c>
      <c r="AD78" s="6">
        <v>100.0</v>
      </c>
      <c r="AE78" s="6" t="s">
        <v>60</v>
      </c>
      <c r="AF78" s="6" t="s">
        <v>100</v>
      </c>
      <c r="AG78" s="6" t="s">
        <v>62</v>
      </c>
      <c r="AH78" s="6">
        <v>60.0</v>
      </c>
      <c r="AI78" s="6" t="s">
        <v>63</v>
      </c>
      <c r="AJ78" s="6" t="s">
        <v>64</v>
      </c>
      <c r="AK78" s="6">
        <f t="shared" si="1"/>
        <v>0.583333333</v>
      </c>
      <c r="AL78" s="21">
        <v>0.583333333</v>
      </c>
      <c r="AM78" s="21">
        <v>0.583333333</v>
      </c>
      <c r="AN78" s="6">
        <v>4.7</v>
      </c>
      <c r="AO78" s="6">
        <v>0.9</v>
      </c>
      <c r="AP78" s="6">
        <v>4.9</v>
      </c>
      <c r="AQ78" s="6">
        <v>1.0</v>
      </c>
      <c r="AR78" s="6">
        <v>8.0</v>
      </c>
      <c r="AS78" s="9"/>
      <c r="AT78" s="9"/>
      <c r="AU78" s="9"/>
      <c r="AV78" s="9"/>
    </row>
    <row r="79">
      <c r="A79" s="6">
        <v>6.0</v>
      </c>
      <c r="B79" s="7" t="s">
        <v>97</v>
      </c>
      <c r="C79" s="6">
        <v>2014.0</v>
      </c>
      <c r="D79" s="6" t="s">
        <v>51</v>
      </c>
      <c r="E79" s="6" t="s">
        <v>98</v>
      </c>
      <c r="F79" s="6">
        <v>22.8</v>
      </c>
      <c r="G79" s="6">
        <v>78.2</v>
      </c>
      <c r="H79" s="6">
        <v>180.0</v>
      </c>
      <c r="I79" s="8">
        <v>1.0</v>
      </c>
      <c r="J79" s="6" t="s">
        <v>74</v>
      </c>
      <c r="K79" s="6" t="s">
        <v>53</v>
      </c>
      <c r="L79" s="6">
        <v>8.0</v>
      </c>
      <c r="M79" s="6" t="s">
        <v>75</v>
      </c>
      <c r="N79" s="6" t="s">
        <v>55</v>
      </c>
      <c r="O79" s="6" t="s">
        <v>102</v>
      </c>
      <c r="P79" s="6">
        <v>10.0</v>
      </c>
      <c r="Q79" s="6" t="s">
        <v>77</v>
      </c>
      <c r="R79" s="6">
        <v>6.0</v>
      </c>
      <c r="S79" s="6">
        <v>87.5</v>
      </c>
      <c r="T79" s="6">
        <v>150.0</v>
      </c>
      <c r="U79" s="6">
        <v>0.58333333</v>
      </c>
      <c r="V79" s="6" t="s">
        <v>58</v>
      </c>
      <c r="W79" s="6">
        <v>5.0</v>
      </c>
      <c r="X79" s="6" t="s">
        <v>59</v>
      </c>
      <c r="Y79" s="6" t="s">
        <v>59</v>
      </c>
      <c r="Z79" s="6">
        <v>5.0</v>
      </c>
      <c r="AA79" s="6">
        <v>3.0</v>
      </c>
      <c r="AB79" s="6">
        <v>1.0</v>
      </c>
      <c r="AC79" s="6">
        <v>5.0</v>
      </c>
      <c r="AD79" s="6">
        <v>100.0</v>
      </c>
      <c r="AE79" s="6" t="s">
        <v>60</v>
      </c>
      <c r="AF79" s="6" t="s">
        <v>100</v>
      </c>
      <c r="AG79" s="6" t="s">
        <v>62</v>
      </c>
      <c r="AH79" s="6">
        <v>60.0</v>
      </c>
      <c r="AI79" s="6" t="s">
        <v>63</v>
      </c>
      <c r="AJ79" s="6" t="s">
        <v>64</v>
      </c>
      <c r="AK79" s="6">
        <f t="shared" si="1"/>
        <v>0.583333333</v>
      </c>
      <c r="AL79" s="21">
        <v>0.583333333</v>
      </c>
      <c r="AM79" s="21">
        <v>0.583333333</v>
      </c>
      <c r="AN79" s="6">
        <v>4.6</v>
      </c>
      <c r="AO79" s="6">
        <v>1.5</v>
      </c>
      <c r="AP79" s="6">
        <v>4.4</v>
      </c>
      <c r="AQ79" s="6">
        <v>1.5</v>
      </c>
      <c r="AR79" s="6">
        <v>8.0</v>
      </c>
      <c r="AS79" s="9"/>
      <c r="AT79" s="9"/>
      <c r="AU79" s="9"/>
      <c r="AV79" s="9"/>
    </row>
    <row r="80">
      <c r="A80" s="6">
        <v>6.0</v>
      </c>
      <c r="B80" s="7" t="s">
        <v>97</v>
      </c>
      <c r="C80" s="6">
        <v>2014.0</v>
      </c>
      <c r="D80" s="6" t="s">
        <v>51</v>
      </c>
      <c r="E80" s="6" t="s">
        <v>98</v>
      </c>
      <c r="F80" s="6">
        <v>22.8</v>
      </c>
      <c r="G80" s="6">
        <v>78.2</v>
      </c>
      <c r="H80" s="6">
        <v>180.0</v>
      </c>
      <c r="I80" s="8">
        <v>1.0</v>
      </c>
      <c r="J80" s="6" t="s">
        <v>74</v>
      </c>
      <c r="K80" s="6" t="s">
        <v>53</v>
      </c>
      <c r="L80" s="6">
        <v>8.0</v>
      </c>
      <c r="M80" s="6" t="s">
        <v>75</v>
      </c>
      <c r="N80" s="6" t="s">
        <v>55</v>
      </c>
      <c r="O80" s="6" t="s">
        <v>102</v>
      </c>
      <c r="P80" s="6">
        <v>20.0</v>
      </c>
      <c r="Q80" s="6" t="s">
        <v>77</v>
      </c>
      <c r="R80" s="6">
        <v>6.0</v>
      </c>
      <c r="S80" s="6">
        <v>87.5</v>
      </c>
      <c r="T80" s="6">
        <v>150.0</v>
      </c>
      <c r="U80" s="6">
        <v>0.58333333</v>
      </c>
      <c r="V80" s="6" t="s">
        <v>58</v>
      </c>
      <c r="W80" s="6">
        <v>5.0</v>
      </c>
      <c r="X80" s="6" t="s">
        <v>59</v>
      </c>
      <c r="Y80" s="6" t="s">
        <v>59</v>
      </c>
      <c r="Z80" s="6">
        <v>5.0</v>
      </c>
      <c r="AA80" s="6">
        <v>3.0</v>
      </c>
      <c r="AB80" s="6">
        <v>1.0</v>
      </c>
      <c r="AC80" s="6">
        <v>5.0</v>
      </c>
      <c r="AD80" s="6">
        <v>100.0</v>
      </c>
      <c r="AE80" s="6" t="s">
        <v>60</v>
      </c>
      <c r="AF80" s="6" t="s">
        <v>100</v>
      </c>
      <c r="AG80" s="6" t="s">
        <v>62</v>
      </c>
      <c r="AH80" s="6">
        <v>60.0</v>
      </c>
      <c r="AI80" s="6" t="s">
        <v>63</v>
      </c>
      <c r="AJ80" s="6" t="s">
        <v>64</v>
      </c>
      <c r="AK80" s="6">
        <f t="shared" si="1"/>
        <v>0.583333333</v>
      </c>
      <c r="AL80" s="21">
        <v>0.583333333</v>
      </c>
      <c r="AM80" s="21">
        <v>0.583333333</v>
      </c>
      <c r="AN80" s="6">
        <v>12.7</v>
      </c>
      <c r="AO80" s="6">
        <v>3.9</v>
      </c>
      <c r="AP80" s="6">
        <v>12.4</v>
      </c>
      <c r="AQ80" s="6">
        <v>3.9</v>
      </c>
      <c r="AR80" s="6">
        <v>8.0</v>
      </c>
      <c r="AS80" s="9"/>
      <c r="AT80" s="9"/>
      <c r="AU80" s="9"/>
      <c r="AV80" s="9"/>
    </row>
    <row r="81">
      <c r="A81" s="6">
        <v>6.0</v>
      </c>
      <c r="B81" s="7" t="s">
        <v>97</v>
      </c>
      <c r="C81" s="6">
        <v>2014.0</v>
      </c>
      <c r="D81" s="6" t="s">
        <v>51</v>
      </c>
      <c r="E81" s="6" t="s">
        <v>98</v>
      </c>
      <c r="F81" s="6">
        <v>22.8</v>
      </c>
      <c r="G81" s="6">
        <v>78.2</v>
      </c>
      <c r="H81" s="6">
        <v>180.0</v>
      </c>
      <c r="I81" s="8">
        <v>1.0</v>
      </c>
      <c r="J81" s="6" t="s">
        <v>74</v>
      </c>
      <c r="K81" s="6" t="s">
        <v>53</v>
      </c>
      <c r="L81" s="6">
        <v>8.0</v>
      </c>
      <c r="M81" s="6" t="s">
        <v>75</v>
      </c>
      <c r="N81" s="6" t="s">
        <v>55</v>
      </c>
      <c r="O81" s="6" t="s">
        <v>102</v>
      </c>
      <c r="P81" s="6">
        <v>30.0</v>
      </c>
      <c r="Q81" s="6" t="s">
        <v>77</v>
      </c>
      <c r="R81" s="6">
        <v>6.0</v>
      </c>
      <c r="S81" s="6">
        <v>87.5</v>
      </c>
      <c r="T81" s="6">
        <v>150.0</v>
      </c>
      <c r="U81" s="6">
        <v>0.58333333</v>
      </c>
      <c r="V81" s="6" t="s">
        <v>58</v>
      </c>
      <c r="W81" s="6">
        <v>5.0</v>
      </c>
      <c r="X81" s="6" t="s">
        <v>59</v>
      </c>
      <c r="Y81" s="6" t="s">
        <v>59</v>
      </c>
      <c r="Z81" s="6">
        <v>5.0</v>
      </c>
      <c r="AA81" s="6">
        <v>3.0</v>
      </c>
      <c r="AB81" s="6">
        <v>1.0</v>
      </c>
      <c r="AC81" s="6">
        <v>5.0</v>
      </c>
      <c r="AD81" s="6">
        <v>100.0</v>
      </c>
      <c r="AE81" s="6" t="s">
        <v>60</v>
      </c>
      <c r="AF81" s="6" t="s">
        <v>100</v>
      </c>
      <c r="AG81" s="6" t="s">
        <v>62</v>
      </c>
      <c r="AH81" s="6">
        <v>60.0</v>
      </c>
      <c r="AI81" s="6" t="s">
        <v>63</v>
      </c>
      <c r="AJ81" s="6" t="s">
        <v>64</v>
      </c>
      <c r="AK81" s="6">
        <f t="shared" si="1"/>
        <v>0.583333333</v>
      </c>
      <c r="AL81" s="21">
        <v>0.583333333</v>
      </c>
      <c r="AM81" s="21">
        <v>0.583333333</v>
      </c>
      <c r="AN81" s="6">
        <v>17.4</v>
      </c>
      <c r="AO81" s="6">
        <v>5.0</v>
      </c>
      <c r="AP81" s="6">
        <v>16.8</v>
      </c>
      <c r="AQ81" s="6">
        <v>4.8</v>
      </c>
      <c r="AR81" s="6">
        <v>8.0</v>
      </c>
      <c r="AS81" s="9"/>
      <c r="AT81" s="9"/>
      <c r="AU81" s="9"/>
      <c r="AV81" s="9"/>
    </row>
    <row r="82">
      <c r="A82" s="6">
        <v>6.0</v>
      </c>
      <c r="B82" s="7" t="s">
        <v>97</v>
      </c>
      <c r="C82" s="6">
        <v>2014.0</v>
      </c>
      <c r="D82" s="6" t="s">
        <v>51</v>
      </c>
      <c r="E82" s="6" t="s">
        <v>98</v>
      </c>
      <c r="F82" s="6">
        <v>22.8</v>
      </c>
      <c r="G82" s="6">
        <v>78.2</v>
      </c>
      <c r="H82" s="6">
        <v>180.0</v>
      </c>
      <c r="I82" s="8">
        <v>1.0</v>
      </c>
      <c r="J82" s="6" t="s">
        <v>74</v>
      </c>
      <c r="K82" s="6" t="s">
        <v>53</v>
      </c>
      <c r="L82" s="6">
        <v>8.0</v>
      </c>
      <c r="M82" s="6" t="s">
        <v>75</v>
      </c>
      <c r="N82" s="6" t="s">
        <v>55</v>
      </c>
      <c r="O82" s="6" t="s">
        <v>102</v>
      </c>
      <c r="P82" s="6">
        <v>40.0</v>
      </c>
      <c r="Q82" s="6" t="s">
        <v>77</v>
      </c>
      <c r="R82" s="6">
        <v>6.0</v>
      </c>
      <c r="S82" s="6">
        <v>87.5</v>
      </c>
      <c r="T82" s="6">
        <v>150.0</v>
      </c>
      <c r="U82" s="6">
        <v>0.58333333</v>
      </c>
      <c r="V82" s="6" t="s">
        <v>58</v>
      </c>
      <c r="W82" s="6">
        <v>5.0</v>
      </c>
      <c r="X82" s="6" t="s">
        <v>59</v>
      </c>
      <c r="Y82" s="6" t="s">
        <v>59</v>
      </c>
      <c r="Z82" s="6">
        <v>5.0</v>
      </c>
      <c r="AA82" s="6">
        <v>3.0</v>
      </c>
      <c r="AB82" s="6">
        <v>1.0</v>
      </c>
      <c r="AC82" s="6">
        <v>5.0</v>
      </c>
      <c r="AD82" s="6">
        <v>100.0</v>
      </c>
      <c r="AE82" s="6" t="s">
        <v>60</v>
      </c>
      <c r="AF82" s="6" t="s">
        <v>100</v>
      </c>
      <c r="AG82" s="6" t="s">
        <v>62</v>
      </c>
      <c r="AH82" s="6">
        <v>60.0</v>
      </c>
      <c r="AI82" s="6" t="s">
        <v>63</v>
      </c>
      <c r="AJ82" s="6" t="s">
        <v>64</v>
      </c>
      <c r="AK82" s="6">
        <f t="shared" si="1"/>
        <v>0.583333333</v>
      </c>
      <c r="AL82" s="21">
        <v>0.583333333</v>
      </c>
      <c r="AM82" s="21">
        <v>0.583333333</v>
      </c>
      <c r="AN82" s="6">
        <v>21.2</v>
      </c>
      <c r="AO82" s="6">
        <v>5.8</v>
      </c>
      <c r="AP82" s="6">
        <v>21.4</v>
      </c>
      <c r="AQ82" s="6">
        <v>5.5</v>
      </c>
      <c r="AR82" s="6">
        <v>8.0</v>
      </c>
      <c r="AS82" s="9"/>
      <c r="AT82" s="9"/>
      <c r="AU82" s="9"/>
      <c r="AV82" s="9"/>
    </row>
    <row r="83">
      <c r="A83" s="6">
        <v>6.0</v>
      </c>
      <c r="B83" s="7" t="s">
        <v>97</v>
      </c>
      <c r="C83" s="6">
        <v>2014.0</v>
      </c>
      <c r="D83" s="6" t="s">
        <v>51</v>
      </c>
      <c r="E83" s="6" t="s">
        <v>98</v>
      </c>
      <c r="F83" s="6">
        <v>22.8</v>
      </c>
      <c r="G83" s="6">
        <v>78.2</v>
      </c>
      <c r="H83" s="6">
        <v>180.0</v>
      </c>
      <c r="I83" s="8">
        <v>1.0</v>
      </c>
      <c r="J83" s="6" t="s">
        <v>74</v>
      </c>
      <c r="K83" s="6" t="s">
        <v>53</v>
      </c>
      <c r="L83" s="6">
        <v>8.0</v>
      </c>
      <c r="M83" s="6" t="s">
        <v>75</v>
      </c>
      <c r="N83" s="6" t="s">
        <v>55</v>
      </c>
      <c r="O83" s="6" t="s">
        <v>102</v>
      </c>
      <c r="P83" s="6">
        <v>50.0</v>
      </c>
      <c r="Q83" s="6" t="s">
        <v>77</v>
      </c>
      <c r="R83" s="6">
        <v>6.0</v>
      </c>
      <c r="S83" s="6">
        <v>87.5</v>
      </c>
      <c r="T83" s="6">
        <v>150.0</v>
      </c>
      <c r="U83" s="6">
        <v>0.58333333</v>
      </c>
      <c r="V83" s="6" t="s">
        <v>58</v>
      </c>
      <c r="W83" s="6">
        <v>5.0</v>
      </c>
      <c r="X83" s="6" t="s">
        <v>59</v>
      </c>
      <c r="Y83" s="6" t="s">
        <v>59</v>
      </c>
      <c r="Z83" s="6">
        <v>5.0</v>
      </c>
      <c r="AA83" s="6">
        <v>3.0</v>
      </c>
      <c r="AB83" s="6">
        <v>1.0</v>
      </c>
      <c r="AC83" s="6">
        <v>5.0</v>
      </c>
      <c r="AD83" s="6">
        <v>100.0</v>
      </c>
      <c r="AE83" s="6" t="s">
        <v>60</v>
      </c>
      <c r="AF83" s="6" t="s">
        <v>100</v>
      </c>
      <c r="AG83" s="6" t="s">
        <v>62</v>
      </c>
      <c r="AH83" s="6">
        <v>60.0</v>
      </c>
      <c r="AI83" s="6" t="s">
        <v>63</v>
      </c>
      <c r="AJ83" s="6" t="s">
        <v>64</v>
      </c>
      <c r="AK83" s="6">
        <f t="shared" si="1"/>
        <v>0.583333333</v>
      </c>
      <c r="AL83" s="21">
        <v>0.583333333</v>
      </c>
      <c r="AM83" s="21">
        <v>0.583333333</v>
      </c>
      <c r="AN83" s="6">
        <v>23.9</v>
      </c>
      <c r="AO83" s="6">
        <v>6.4</v>
      </c>
      <c r="AP83" s="6">
        <v>24.6</v>
      </c>
      <c r="AQ83" s="6">
        <v>7.4</v>
      </c>
      <c r="AR83" s="6">
        <v>8.0</v>
      </c>
      <c r="AS83" s="9"/>
      <c r="AT83" s="9"/>
      <c r="AU83" s="9"/>
      <c r="AV83" s="9"/>
    </row>
    <row r="84">
      <c r="A84" s="6">
        <v>6.0</v>
      </c>
      <c r="B84" s="7" t="s">
        <v>97</v>
      </c>
      <c r="C84" s="6">
        <v>2014.0</v>
      </c>
      <c r="D84" s="6" t="s">
        <v>51</v>
      </c>
      <c r="E84" s="6" t="s">
        <v>98</v>
      </c>
      <c r="F84" s="6">
        <v>22.8</v>
      </c>
      <c r="G84" s="6">
        <v>78.2</v>
      </c>
      <c r="H84" s="6">
        <v>180.0</v>
      </c>
      <c r="I84" s="8">
        <v>1.0</v>
      </c>
      <c r="J84" s="6" t="s">
        <v>74</v>
      </c>
      <c r="K84" s="6" t="s">
        <v>53</v>
      </c>
      <c r="L84" s="6">
        <v>8.0</v>
      </c>
      <c r="M84" s="6" t="s">
        <v>75</v>
      </c>
      <c r="N84" s="6" t="s">
        <v>55</v>
      </c>
      <c r="O84" s="6" t="s">
        <v>102</v>
      </c>
      <c r="P84" s="6">
        <v>60.0</v>
      </c>
      <c r="Q84" s="6" t="s">
        <v>77</v>
      </c>
      <c r="R84" s="6">
        <v>6.0</v>
      </c>
      <c r="S84" s="6">
        <v>87.5</v>
      </c>
      <c r="T84" s="6">
        <v>150.0</v>
      </c>
      <c r="U84" s="6">
        <v>0.58333333</v>
      </c>
      <c r="V84" s="6" t="s">
        <v>58</v>
      </c>
      <c r="W84" s="6">
        <v>5.0</v>
      </c>
      <c r="X84" s="6" t="s">
        <v>59</v>
      </c>
      <c r="Y84" s="6" t="s">
        <v>59</v>
      </c>
      <c r="Z84" s="6">
        <v>5.0</v>
      </c>
      <c r="AA84" s="6">
        <v>3.0</v>
      </c>
      <c r="AB84" s="6">
        <v>1.0</v>
      </c>
      <c r="AC84" s="6">
        <v>5.0</v>
      </c>
      <c r="AD84" s="6">
        <v>100.0</v>
      </c>
      <c r="AE84" s="6" t="s">
        <v>60</v>
      </c>
      <c r="AF84" s="6" t="s">
        <v>100</v>
      </c>
      <c r="AG84" s="6" t="s">
        <v>62</v>
      </c>
      <c r="AH84" s="6">
        <v>60.0</v>
      </c>
      <c r="AI84" s="6" t="s">
        <v>63</v>
      </c>
      <c r="AJ84" s="6" t="s">
        <v>64</v>
      </c>
      <c r="AK84" s="6">
        <f t="shared" si="1"/>
        <v>0.583333333</v>
      </c>
      <c r="AL84" s="21">
        <v>0.583333333</v>
      </c>
      <c r="AM84" s="21">
        <v>0.583333333</v>
      </c>
      <c r="AN84" s="6">
        <v>24.8</v>
      </c>
      <c r="AO84" s="6">
        <v>7.5</v>
      </c>
      <c r="AP84" s="6">
        <v>24.8</v>
      </c>
      <c r="AQ84" s="6">
        <v>7.1</v>
      </c>
      <c r="AR84" s="6">
        <v>8.0</v>
      </c>
      <c r="AS84" s="9"/>
      <c r="AT84" s="9"/>
      <c r="AU84" s="9"/>
      <c r="AV84" s="9"/>
    </row>
    <row r="85">
      <c r="A85" s="6">
        <v>6.0</v>
      </c>
      <c r="B85" s="7" t="s">
        <v>97</v>
      </c>
      <c r="C85" s="6">
        <v>2014.0</v>
      </c>
      <c r="D85" s="6" t="s">
        <v>51</v>
      </c>
      <c r="E85" s="6" t="s">
        <v>98</v>
      </c>
      <c r="F85" s="6">
        <v>22.8</v>
      </c>
      <c r="G85" s="6">
        <v>78.2</v>
      </c>
      <c r="H85" s="6">
        <v>180.0</v>
      </c>
      <c r="I85" s="8">
        <v>1.0</v>
      </c>
      <c r="J85" s="6" t="s">
        <v>74</v>
      </c>
      <c r="K85" s="6" t="s">
        <v>53</v>
      </c>
      <c r="L85" s="6">
        <v>8.0</v>
      </c>
      <c r="M85" s="6" t="s">
        <v>75</v>
      </c>
      <c r="N85" s="6" t="s">
        <v>55</v>
      </c>
      <c r="O85" s="6" t="s">
        <v>102</v>
      </c>
      <c r="P85" s="6">
        <v>70.0</v>
      </c>
      <c r="Q85" s="6" t="s">
        <v>77</v>
      </c>
      <c r="R85" s="6">
        <v>6.0</v>
      </c>
      <c r="S85" s="6">
        <v>87.5</v>
      </c>
      <c r="T85" s="6">
        <v>150.0</v>
      </c>
      <c r="U85" s="6">
        <v>0.58333333</v>
      </c>
      <c r="V85" s="6" t="s">
        <v>58</v>
      </c>
      <c r="W85" s="6">
        <v>5.0</v>
      </c>
      <c r="X85" s="6" t="s">
        <v>59</v>
      </c>
      <c r="Y85" s="6" t="s">
        <v>59</v>
      </c>
      <c r="Z85" s="6">
        <v>5.0</v>
      </c>
      <c r="AA85" s="6">
        <v>3.0</v>
      </c>
      <c r="AB85" s="6">
        <v>1.0</v>
      </c>
      <c r="AC85" s="6">
        <v>5.0</v>
      </c>
      <c r="AD85" s="6">
        <v>100.0</v>
      </c>
      <c r="AE85" s="6" t="s">
        <v>60</v>
      </c>
      <c r="AF85" s="6" t="s">
        <v>100</v>
      </c>
      <c r="AG85" s="6" t="s">
        <v>62</v>
      </c>
      <c r="AH85" s="6">
        <v>60.0</v>
      </c>
      <c r="AI85" s="6" t="s">
        <v>63</v>
      </c>
      <c r="AJ85" s="6" t="s">
        <v>64</v>
      </c>
      <c r="AK85" s="6">
        <f t="shared" si="1"/>
        <v>0.583333333</v>
      </c>
      <c r="AL85" s="21">
        <v>0.583333333</v>
      </c>
      <c r="AM85" s="21">
        <v>0.583333333</v>
      </c>
      <c r="AN85" s="6">
        <v>19.8</v>
      </c>
      <c r="AO85" s="6">
        <v>7.9</v>
      </c>
      <c r="AP85" s="6">
        <v>21.7</v>
      </c>
      <c r="AQ85" s="6">
        <v>6.6</v>
      </c>
      <c r="AR85" s="6">
        <v>8.0</v>
      </c>
      <c r="AS85" s="9"/>
      <c r="AT85" s="9"/>
      <c r="AU85" s="9"/>
      <c r="AV85" s="9"/>
    </row>
    <row r="86">
      <c r="A86" s="6">
        <v>6.0</v>
      </c>
      <c r="B86" s="7" t="s">
        <v>97</v>
      </c>
      <c r="C86" s="6">
        <v>2014.0</v>
      </c>
      <c r="D86" s="6" t="s">
        <v>51</v>
      </c>
      <c r="E86" s="6" t="s">
        <v>98</v>
      </c>
      <c r="F86" s="6">
        <v>22.8</v>
      </c>
      <c r="G86" s="6">
        <v>78.2</v>
      </c>
      <c r="H86" s="6">
        <v>180.0</v>
      </c>
      <c r="I86" s="8">
        <v>1.0</v>
      </c>
      <c r="J86" s="6" t="s">
        <v>74</v>
      </c>
      <c r="K86" s="6" t="s">
        <v>53</v>
      </c>
      <c r="L86" s="6">
        <v>8.0</v>
      </c>
      <c r="M86" s="6" t="s">
        <v>75</v>
      </c>
      <c r="N86" s="6" t="s">
        <v>55</v>
      </c>
      <c r="O86" s="6" t="s">
        <v>102</v>
      </c>
      <c r="P86" s="6">
        <v>80.0</v>
      </c>
      <c r="Q86" s="6" t="s">
        <v>77</v>
      </c>
      <c r="R86" s="6">
        <v>6.0</v>
      </c>
      <c r="S86" s="6">
        <v>87.5</v>
      </c>
      <c r="T86" s="6">
        <v>150.0</v>
      </c>
      <c r="U86" s="6">
        <v>0.58333333</v>
      </c>
      <c r="V86" s="6" t="s">
        <v>58</v>
      </c>
      <c r="W86" s="6">
        <v>5.0</v>
      </c>
      <c r="X86" s="6" t="s">
        <v>59</v>
      </c>
      <c r="Y86" s="6" t="s">
        <v>59</v>
      </c>
      <c r="Z86" s="6">
        <v>5.0</v>
      </c>
      <c r="AA86" s="6">
        <v>3.0</v>
      </c>
      <c r="AB86" s="6">
        <v>1.0</v>
      </c>
      <c r="AC86" s="6">
        <v>5.0</v>
      </c>
      <c r="AD86" s="6">
        <v>100.0</v>
      </c>
      <c r="AE86" s="6" t="s">
        <v>60</v>
      </c>
      <c r="AF86" s="6" t="s">
        <v>100</v>
      </c>
      <c r="AG86" s="6" t="s">
        <v>62</v>
      </c>
      <c r="AH86" s="6">
        <v>60.0</v>
      </c>
      <c r="AI86" s="6" t="s">
        <v>63</v>
      </c>
      <c r="AJ86" s="6" t="s">
        <v>64</v>
      </c>
      <c r="AK86" s="6">
        <f t="shared" si="1"/>
        <v>0.583333333</v>
      </c>
      <c r="AL86" s="21">
        <v>0.583333333</v>
      </c>
      <c r="AM86" s="21">
        <v>0.583333333</v>
      </c>
      <c r="AN86" s="6">
        <v>13.2</v>
      </c>
      <c r="AO86" s="6">
        <v>6.6</v>
      </c>
      <c r="AP86" s="6">
        <v>13.4</v>
      </c>
      <c r="AQ86" s="6">
        <v>6.4</v>
      </c>
      <c r="AR86" s="6">
        <v>8.0</v>
      </c>
      <c r="AS86" s="9"/>
      <c r="AT86" s="9"/>
      <c r="AU86" s="9"/>
      <c r="AV86" s="9"/>
    </row>
    <row r="87">
      <c r="A87" s="6">
        <v>6.0</v>
      </c>
      <c r="B87" s="7" t="s">
        <v>97</v>
      </c>
      <c r="C87" s="6">
        <v>2014.0</v>
      </c>
      <c r="D87" s="6" t="s">
        <v>51</v>
      </c>
      <c r="E87" s="6" t="s">
        <v>98</v>
      </c>
      <c r="F87" s="6">
        <v>22.8</v>
      </c>
      <c r="G87" s="6">
        <v>78.2</v>
      </c>
      <c r="H87" s="6">
        <v>180.0</v>
      </c>
      <c r="I87" s="8">
        <v>1.0</v>
      </c>
      <c r="J87" s="6" t="s">
        <v>74</v>
      </c>
      <c r="K87" s="6" t="s">
        <v>53</v>
      </c>
      <c r="L87" s="6">
        <v>8.0</v>
      </c>
      <c r="M87" s="6" t="s">
        <v>75</v>
      </c>
      <c r="N87" s="6" t="s">
        <v>55</v>
      </c>
      <c r="O87" s="6" t="s">
        <v>102</v>
      </c>
      <c r="P87" s="6">
        <v>90.0</v>
      </c>
      <c r="Q87" s="6" t="s">
        <v>77</v>
      </c>
      <c r="R87" s="6">
        <v>6.0</v>
      </c>
      <c r="S87" s="6">
        <v>87.5</v>
      </c>
      <c r="T87" s="6">
        <v>150.0</v>
      </c>
      <c r="U87" s="6">
        <v>0.58333333</v>
      </c>
      <c r="V87" s="6" t="s">
        <v>58</v>
      </c>
      <c r="W87" s="6">
        <v>5.0</v>
      </c>
      <c r="X87" s="6" t="s">
        <v>59</v>
      </c>
      <c r="Y87" s="6" t="s">
        <v>59</v>
      </c>
      <c r="Z87" s="6">
        <v>5.0</v>
      </c>
      <c r="AA87" s="6">
        <v>3.0</v>
      </c>
      <c r="AB87" s="6">
        <v>1.0</v>
      </c>
      <c r="AC87" s="6">
        <v>5.0</v>
      </c>
      <c r="AD87" s="6">
        <v>100.0</v>
      </c>
      <c r="AE87" s="6" t="s">
        <v>60</v>
      </c>
      <c r="AF87" s="6" t="s">
        <v>100</v>
      </c>
      <c r="AG87" s="6" t="s">
        <v>62</v>
      </c>
      <c r="AH87" s="6">
        <v>60.0</v>
      </c>
      <c r="AI87" s="6" t="s">
        <v>63</v>
      </c>
      <c r="AJ87" s="6" t="s">
        <v>64</v>
      </c>
      <c r="AK87" s="6">
        <f t="shared" si="1"/>
        <v>0.583333333</v>
      </c>
      <c r="AL87" s="21">
        <v>0.583333333</v>
      </c>
      <c r="AM87" s="21">
        <v>0.583333333</v>
      </c>
      <c r="AN87" s="6">
        <v>6.7</v>
      </c>
      <c r="AO87" s="6">
        <v>4.4</v>
      </c>
      <c r="AP87" s="6">
        <v>8.7</v>
      </c>
      <c r="AQ87" s="6">
        <v>4.3</v>
      </c>
      <c r="AR87" s="6">
        <v>8.0</v>
      </c>
      <c r="AS87" s="9"/>
      <c r="AT87" s="9"/>
      <c r="AU87" s="9"/>
      <c r="AV87" s="9"/>
    </row>
    <row r="88">
      <c r="A88" s="6">
        <v>6.0</v>
      </c>
      <c r="B88" s="7" t="s">
        <v>97</v>
      </c>
      <c r="C88" s="6">
        <v>2014.0</v>
      </c>
      <c r="D88" s="6" t="s">
        <v>51</v>
      </c>
      <c r="E88" s="6" t="s">
        <v>103</v>
      </c>
      <c r="F88" s="6">
        <v>24.6</v>
      </c>
      <c r="G88" s="6">
        <v>77.5</v>
      </c>
      <c r="H88" s="6">
        <v>180.0</v>
      </c>
      <c r="I88" s="8">
        <v>1.0</v>
      </c>
      <c r="J88" s="6" t="s">
        <v>74</v>
      </c>
      <c r="K88" s="6" t="s">
        <v>53</v>
      </c>
      <c r="L88" s="6">
        <v>8.0</v>
      </c>
      <c r="M88" s="6" t="s">
        <v>75</v>
      </c>
      <c r="N88" s="6" t="s">
        <v>55</v>
      </c>
      <c r="O88" s="6" t="s">
        <v>99</v>
      </c>
      <c r="P88" s="6">
        <v>10.0</v>
      </c>
      <c r="Q88" s="6" t="s">
        <v>77</v>
      </c>
      <c r="R88" s="6">
        <v>6.0</v>
      </c>
      <c r="S88" s="6">
        <v>38.1</v>
      </c>
      <c r="T88" s="6">
        <v>150.0</v>
      </c>
      <c r="U88" s="6">
        <v>0.254</v>
      </c>
      <c r="V88" s="6" t="s">
        <v>68</v>
      </c>
      <c r="W88" s="6">
        <v>5.0</v>
      </c>
      <c r="X88" s="6" t="s">
        <v>59</v>
      </c>
      <c r="Y88" s="6" t="s">
        <v>59</v>
      </c>
      <c r="Z88" s="6">
        <v>5.0</v>
      </c>
      <c r="AA88" s="6">
        <v>3.0</v>
      </c>
      <c r="AB88" s="6">
        <v>1.0</v>
      </c>
      <c r="AC88" s="6">
        <v>5.0</v>
      </c>
      <c r="AD88" s="6">
        <v>100.0</v>
      </c>
      <c r="AE88" s="6" t="s">
        <v>60</v>
      </c>
      <c r="AF88" s="6" t="s">
        <v>100</v>
      </c>
      <c r="AG88" s="6" t="s">
        <v>62</v>
      </c>
      <c r="AH88" s="6">
        <v>60.0</v>
      </c>
      <c r="AI88" s="6" t="s">
        <v>63</v>
      </c>
      <c r="AJ88" s="6" t="s">
        <v>64</v>
      </c>
      <c r="AK88" s="6">
        <f t="shared" si="1"/>
        <v>0.3193076923</v>
      </c>
      <c r="AL88" s="20">
        <v>0.3193076923</v>
      </c>
      <c r="AM88" s="20">
        <v>0.3193076923</v>
      </c>
      <c r="AN88" s="6">
        <v>2.2</v>
      </c>
      <c r="AO88" s="6">
        <v>0.9</v>
      </c>
      <c r="AP88" s="6">
        <v>2.4</v>
      </c>
      <c r="AQ88" s="6">
        <v>1.0</v>
      </c>
      <c r="AR88" s="6">
        <v>8.0</v>
      </c>
      <c r="AS88" s="9"/>
      <c r="AT88" s="9"/>
      <c r="AU88" s="9"/>
      <c r="AV88" s="9"/>
    </row>
    <row r="89">
      <c r="A89" s="6">
        <v>6.0</v>
      </c>
      <c r="B89" s="7" t="s">
        <v>97</v>
      </c>
      <c r="C89" s="6">
        <v>2014.0</v>
      </c>
      <c r="D89" s="6" t="s">
        <v>51</v>
      </c>
      <c r="E89" s="6" t="s">
        <v>103</v>
      </c>
      <c r="F89" s="6">
        <v>24.6</v>
      </c>
      <c r="G89" s="6">
        <v>77.5</v>
      </c>
      <c r="H89" s="6">
        <v>180.0</v>
      </c>
      <c r="I89" s="8">
        <v>1.0</v>
      </c>
      <c r="J89" s="6" t="s">
        <v>74</v>
      </c>
      <c r="K89" s="6" t="s">
        <v>53</v>
      </c>
      <c r="L89" s="6">
        <v>8.0</v>
      </c>
      <c r="M89" s="6" t="s">
        <v>75</v>
      </c>
      <c r="N89" s="6" t="s">
        <v>55</v>
      </c>
      <c r="O89" s="6" t="s">
        <v>99</v>
      </c>
      <c r="P89" s="6">
        <v>20.0</v>
      </c>
      <c r="Q89" s="6" t="s">
        <v>77</v>
      </c>
      <c r="R89" s="6">
        <v>6.0</v>
      </c>
      <c r="S89" s="6">
        <v>38.1</v>
      </c>
      <c r="T89" s="6">
        <v>150.0</v>
      </c>
      <c r="U89" s="6">
        <v>0.254</v>
      </c>
      <c r="V89" s="6" t="s">
        <v>68</v>
      </c>
      <c r="W89" s="6">
        <v>5.0</v>
      </c>
      <c r="X89" s="6" t="s">
        <v>59</v>
      </c>
      <c r="Y89" s="6" t="s">
        <v>59</v>
      </c>
      <c r="Z89" s="6">
        <v>5.0</v>
      </c>
      <c r="AA89" s="6">
        <v>3.0</v>
      </c>
      <c r="AB89" s="6">
        <v>1.0</v>
      </c>
      <c r="AC89" s="6">
        <v>5.0</v>
      </c>
      <c r="AD89" s="6">
        <v>100.0</v>
      </c>
      <c r="AE89" s="6" t="s">
        <v>60</v>
      </c>
      <c r="AF89" s="6" t="s">
        <v>100</v>
      </c>
      <c r="AG89" s="6" t="s">
        <v>62</v>
      </c>
      <c r="AH89" s="6">
        <v>60.0</v>
      </c>
      <c r="AI89" s="6" t="s">
        <v>63</v>
      </c>
      <c r="AJ89" s="6" t="s">
        <v>64</v>
      </c>
      <c r="AK89" s="6">
        <f t="shared" si="1"/>
        <v>0.3193076923</v>
      </c>
      <c r="AL89" s="20">
        <v>0.3193076923</v>
      </c>
      <c r="AM89" s="20">
        <v>0.3193076923</v>
      </c>
      <c r="AN89" s="6">
        <v>5.3</v>
      </c>
      <c r="AO89" s="6">
        <v>1.5</v>
      </c>
      <c r="AP89" s="6">
        <v>5.6</v>
      </c>
      <c r="AQ89" s="6">
        <v>1.6</v>
      </c>
      <c r="AR89" s="6">
        <v>8.0</v>
      </c>
      <c r="AS89" s="9"/>
      <c r="AT89" s="9"/>
      <c r="AU89" s="9"/>
      <c r="AV89" s="9"/>
    </row>
    <row r="90">
      <c r="A90" s="6">
        <v>6.0</v>
      </c>
      <c r="B90" s="7" t="s">
        <v>97</v>
      </c>
      <c r="C90" s="6">
        <v>2014.0</v>
      </c>
      <c r="D90" s="6" t="s">
        <v>51</v>
      </c>
      <c r="E90" s="6" t="s">
        <v>103</v>
      </c>
      <c r="F90" s="6">
        <v>24.6</v>
      </c>
      <c r="G90" s="6">
        <v>77.5</v>
      </c>
      <c r="H90" s="6">
        <v>180.0</v>
      </c>
      <c r="I90" s="8">
        <v>1.0</v>
      </c>
      <c r="J90" s="6" t="s">
        <v>74</v>
      </c>
      <c r="K90" s="6" t="s">
        <v>53</v>
      </c>
      <c r="L90" s="6">
        <v>8.0</v>
      </c>
      <c r="M90" s="6" t="s">
        <v>75</v>
      </c>
      <c r="N90" s="6" t="s">
        <v>55</v>
      </c>
      <c r="O90" s="6" t="s">
        <v>99</v>
      </c>
      <c r="P90" s="6">
        <v>30.0</v>
      </c>
      <c r="Q90" s="6" t="s">
        <v>77</v>
      </c>
      <c r="R90" s="6">
        <v>6.0</v>
      </c>
      <c r="S90" s="6">
        <v>38.1</v>
      </c>
      <c r="T90" s="6">
        <v>150.0</v>
      </c>
      <c r="U90" s="6">
        <v>0.254</v>
      </c>
      <c r="V90" s="6" t="s">
        <v>68</v>
      </c>
      <c r="W90" s="6">
        <v>5.0</v>
      </c>
      <c r="X90" s="6" t="s">
        <v>59</v>
      </c>
      <c r="Y90" s="6" t="s">
        <v>59</v>
      </c>
      <c r="Z90" s="6">
        <v>5.0</v>
      </c>
      <c r="AA90" s="6">
        <v>3.0</v>
      </c>
      <c r="AB90" s="6">
        <v>1.0</v>
      </c>
      <c r="AC90" s="6">
        <v>5.0</v>
      </c>
      <c r="AD90" s="6">
        <v>100.0</v>
      </c>
      <c r="AE90" s="6" t="s">
        <v>60</v>
      </c>
      <c r="AF90" s="6" t="s">
        <v>100</v>
      </c>
      <c r="AG90" s="6" t="s">
        <v>62</v>
      </c>
      <c r="AH90" s="6">
        <v>60.0</v>
      </c>
      <c r="AI90" s="6" t="s">
        <v>63</v>
      </c>
      <c r="AJ90" s="6" t="s">
        <v>64</v>
      </c>
      <c r="AK90" s="6">
        <f t="shared" si="1"/>
        <v>0.3193076923</v>
      </c>
      <c r="AL90" s="20">
        <v>0.3193076923</v>
      </c>
      <c r="AM90" s="20">
        <v>0.3193076923</v>
      </c>
      <c r="AN90" s="6">
        <v>8.3</v>
      </c>
      <c r="AO90" s="6">
        <v>2.0</v>
      </c>
      <c r="AP90" s="6">
        <v>8.7</v>
      </c>
      <c r="AQ90" s="6">
        <v>2.3</v>
      </c>
      <c r="AR90" s="6">
        <v>8.0</v>
      </c>
      <c r="AS90" s="9"/>
      <c r="AT90" s="9"/>
      <c r="AU90" s="9"/>
      <c r="AV90" s="9"/>
    </row>
    <row r="91">
      <c r="A91" s="6">
        <v>6.0</v>
      </c>
      <c r="B91" s="7" t="s">
        <v>97</v>
      </c>
      <c r="C91" s="6">
        <v>2014.0</v>
      </c>
      <c r="D91" s="6" t="s">
        <v>51</v>
      </c>
      <c r="E91" s="6" t="s">
        <v>103</v>
      </c>
      <c r="F91" s="6">
        <v>24.6</v>
      </c>
      <c r="G91" s="6">
        <v>77.5</v>
      </c>
      <c r="H91" s="6">
        <v>180.0</v>
      </c>
      <c r="I91" s="8">
        <v>1.0</v>
      </c>
      <c r="J91" s="6" t="s">
        <v>74</v>
      </c>
      <c r="K91" s="6" t="s">
        <v>53</v>
      </c>
      <c r="L91" s="6">
        <v>8.0</v>
      </c>
      <c r="M91" s="6" t="s">
        <v>75</v>
      </c>
      <c r="N91" s="6" t="s">
        <v>55</v>
      </c>
      <c r="O91" s="6" t="s">
        <v>99</v>
      </c>
      <c r="P91" s="6">
        <v>40.0</v>
      </c>
      <c r="Q91" s="6" t="s">
        <v>77</v>
      </c>
      <c r="R91" s="6">
        <v>6.0</v>
      </c>
      <c r="S91" s="6">
        <v>38.1</v>
      </c>
      <c r="T91" s="6">
        <v>150.0</v>
      </c>
      <c r="U91" s="6">
        <v>0.254</v>
      </c>
      <c r="V91" s="6" t="s">
        <v>68</v>
      </c>
      <c r="W91" s="6">
        <v>5.0</v>
      </c>
      <c r="X91" s="6" t="s">
        <v>59</v>
      </c>
      <c r="Y91" s="6" t="s">
        <v>59</v>
      </c>
      <c r="Z91" s="6">
        <v>5.0</v>
      </c>
      <c r="AA91" s="6">
        <v>3.0</v>
      </c>
      <c r="AB91" s="6">
        <v>1.0</v>
      </c>
      <c r="AC91" s="6">
        <v>5.0</v>
      </c>
      <c r="AD91" s="6">
        <v>100.0</v>
      </c>
      <c r="AE91" s="6" t="s">
        <v>60</v>
      </c>
      <c r="AF91" s="6" t="s">
        <v>100</v>
      </c>
      <c r="AG91" s="6" t="s">
        <v>62</v>
      </c>
      <c r="AH91" s="6">
        <v>60.0</v>
      </c>
      <c r="AI91" s="6" t="s">
        <v>63</v>
      </c>
      <c r="AJ91" s="6" t="s">
        <v>64</v>
      </c>
      <c r="AK91" s="6">
        <f t="shared" si="1"/>
        <v>0.3193076923</v>
      </c>
      <c r="AL91" s="20">
        <v>0.3193076923</v>
      </c>
      <c r="AM91" s="20">
        <v>0.3193076923</v>
      </c>
      <c r="AN91" s="6">
        <v>11.2</v>
      </c>
      <c r="AO91" s="6">
        <v>2.7</v>
      </c>
      <c r="AP91" s="6">
        <v>11.4</v>
      </c>
      <c r="AQ91" s="6">
        <v>2.8</v>
      </c>
      <c r="AR91" s="6">
        <v>8.0</v>
      </c>
      <c r="AS91" s="9"/>
      <c r="AT91" s="9"/>
      <c r="AU91" s="9"/>
      <c r="AV91" s="9"/>
    </row>
    <row r="92">
      <c r="A92" s="6">
        <v>6.0</v>
      </c>
      <c r="B92" s="7" t="s">
        <v>97</v>
      </c>
      <c r="C92" s="6">
        <v>2014.0</v>
      </c>
      <c r="D92" s="6" t="s">
        <v>51</v>
      </c>
      <c r="E92" s="6" t="s">
        <v>103</v>
      </c>
      <c r="F92" s="6">
        <v>24.6</v>
      </c>
      <c r="G92" s="6">
        <v>77.5</v>
      </c>
      <c r="H92" s="6">
        <v>180.0</v>
      </c>
      <c r="I92" s="8">
        <v>1.0</v>
      </c>
      <c r="J92" s="6" t="s">
        <v>74</v>
      </c>
      <c r="K92" s="6" t="s">
        <v>53</v>
      </c>
      <c r="L92" s="6">
        <v>8.0</v>
      </c>
      <c r="M92" s="6" t="s">
        <v>75</v>
      </c>
      <c r="N92" s="6" t="s">
        <v>55</v>
      </c>
      <c r="O92" s="6" t="s">
        <v>99</v>
      </c>
      <c r="P92" s="6">
        <v>50.0</v>
      </c>
      <c r="Q92" s="6" t="s">
        <v>77</v>
      </c>
      <c r="R92" s="6">
        <v>6.0</v>
      </c>
      <c r="S92" s="6">
        <v>38.1</v>
      </c>
      <c r="T92" s="6">
        <v>150.0</v>
      </c>
      <c r="U92" s="6">
        <v>0.254</v>
      </c>
      <c r="V92" s="6" t="s">
        <v>68</v>
      </c>
      <c r="W92" s="6">
        <v>5.0</v>
      </c>
      <c r="X92" s="6" t="s">
        <v>59</v>
      </c>
      <c r="Y92" s="6" t="s">
        <v>59</v>
      </c>
      <c r="Z92" s="6">
        <v>5.0</v>
      </c>
      <c r="AA92" s="6">
        <v>3.0</v>
      </c>
      <c r="AB92" s="6">
        <v>1.0</v>
      </c>
      <c r="AC92" s="6">
        <v>5.0</v>
      </c>
      <c r="AD92" s="6">
        <v>100.0</v>
      </c>
      <c r="AE92" s="6" t="s">
        <v>60</v>
      </c>
      <c r="AF92" s="6" t="s">
        <v>100</v>
      </c>
      <c r="AG92" s="6" t="s">
        <v>62</v>
      </c>
      <c r="AH92" s="6">
        <v>60.0</v>
      </c>
      <c r="AI92" s="6" t="s">
        <v>63</v>
      </c>
      <c r="AJ92" s="6" t="s">
        <v>64</v>
      </c>
      <c r="AK92" s="6">
        <f t="shared" si="1"/>
        <v>0.3193076923</v>
      </c>
      <c r="AL92" s="20">
        <v>0.3193076923</v>
      </c>
      <c r="AM92" s="20">
        <v>0.3193076923</v>
      </c>
      <c r="AN92" s="6">
        <v>13.5</v>
      </c>
      <c r="AO92" s="6">
        <v>3.0</v>
      </c>
      <c r="AP92" s="6">
        <v>13.7</v>
      </c>
      <c r="AQ92" s="6">
        <v>2.9</v>
      </c>
      <c r="AR92" s="6">
        <v>8.0</v>
      </c>
      <c r="AS92" s="9"/>
      <c r="AT92" s="9"/>
      <c r="AU92" s="9"/>
      <c r="AV92" s="9"/>
    </row>
    <row r="93">
      <c r="A93" s="6">
        <v>6.0</v>
      </c>
      <c r="B93" s="7" t="s">
        <v>97</v>
      </c>
      <c r="C93" s="6">
        <v>2014.0</v>
      </c>
      <c r="D93" s="6" t="s">
        <v>51</v>
      </c>
      <c r="E93" s="6" t="s">
        <v>103</v>
      </c>
      <c r="F93" s="6">
        <v>24.6</v>
      </c>
      <c r="G93" s="6">
        <v>77.5</v>
      </c>
      <c r="H93" s="6">
        <v>180.0</v>
      </c>
      <c r="I93" s="8">
        <v>1.0</v>
      </c>
      <c r="J93" s="6" t="s">
        <v>74</v>
      </c>
      <c r="K93" s="6" t="s">
        <v>53</v>
      </c>
      <c r="L93" s="6">
        <v>8.0</v>
      </c>
      <c r="M93" s="6" t="s">
        <v>75</v>
      </c>
      <c r="N93" s="6" t="s">
        <v>55</v>
      </c>
      <c r="O93" s="6" t="s">
        <v>99</v>
      </c>
      <c r="P93" s="6">
        <v>60.0</v>
      </c>
      <c r="Q93" s="6" t="s">
        <v>77</v>
      </c>
      <c r="R93" s="6">
        <v>6.0</v>
      </c>
      <c r="S93" s="6">
        <v>38.1</v>
      </c>
      <c r="T93" s="6">
        <v>150.0</v>
      </c>
      <c r="U93" s="6">
        <v>0.254</v>
      </c>
      <c r="V93" s="6" t="s">
        <v>68</v>
      </c>
      <c r="W93" s="6">
        <v>5.0</v>
      </c>
      <c r="X93" s="6" t="s">
        <v>59</v>
      </c>
      <c r="Y93" s="6" t="s">
        <v>59</v>
      </c>
      <c r="Z93" s="6">
        <v>5.0</v>
      </c>
      <c r="AA93" s="6">
        <v>3.0</v>
      </c>
      <c r="AB93" s="6">
        <v>1.0</v>
      </c>
      <c r="AC93" s="6">
        <v>5.0</v>
      </c>
      <c r="AD93" s="6">
        <v>100.0</v>
      </c>
      <c r="AE93" s="6" t="s">
        <v>60</v>
      </c>
      <c r="AF93" s="6" t="s">
        <v>100</v>
      </c>
      <c r="AG93" s="6" t="s">
        <v>62</v>
      </c>
      <c r="AH93" s="6">
        <v>60.0</v>
      </c>
      <c r="AI93" s="6" t="s">
        <v>63</v>
      </c>
      <c r="AJ93" s="6" t="s">
        <v>64</v>
      </c>
      <c r="AK93" s="6">
        <f t="shared" si="1"/>
        <v>0.3193076923</v>
      </c>
      <c r="AL93" s="20">
        <v>0.3193076923</v>
      </c>
      <c r="AM93" s="20">
        <v>0.3193076923</v>
      </c>
      <c r="AN93" s="6">
        <v>14.4</v>
      </c>
      <c r="AO93" s="6">
        <v>3.1</v>
      </c>
      <c r="AP93" s="6">
        <v>14.3</v>
      </c>
      <c r="AQ93" s="6">
        <v>2.9</v>
      </c>
      <c r="AR93" s="6">
        <v>8.0</v>
      </c>
      <c r="AS93" s="9"/>
      <c r="AT93" s="9"/>
      <c r="AU93" s="9"/>
      <c r="AV93" s="9"/>
    </row>
    <row r="94">
      <c r="A94" s="6">
        <v>6.0</v>
      </c>
      <c r="B94" s="7" t="s">
        <v>97</v>
      </c>
      <c r="C94" s="6">
        <v>2014.0</v>
      </c>
      <c r="D94" s="6" t="s">
        <v>51</v>
      </c>
      <c r="E94" s="6" t="s">
        <v>103</v>
      </c>
      <c r="F94" s="6">
        <v>24.6</v>
      </c>
      <c r="G94" s="6">
        <v>77.5</v>
      </c>
      <c r="H94" s="6">
        <v>180.0</v>
      </c>
      <c r="I94" s="8">
        <v>1.0</v>
      </c>
      <c r="J94" s="6" t="s">
        <v>74</v>
      </c>
      <c r="K94" s="6" t="s">
        <v>53</v>
      </c>
      <c r="L94" s="6">
        <v>8.0</v>
      </c>
      <c r="M94" s="6" t="s">
        <v>75</v>
      </c>
      <c r="N94" s="6" t="s">
        <v>55</v>
      </c>
      <c r="O94" s="6" t="s">
        <v>99</v>
      </c>
      <c r="P94" s="6">
        <v>70.0</v>
      </c>
      <c r="Q94" s="6" t="s">
        <v>77</v>
      </c>
      <c r="R94" s="6">
        <v>6.0</v>
      </c>
      <c r="S94" s="6">
        <v>38.1</v>
      </c>
      <c r="T94" s="6">
        <v>150.0</v>
      </c>
      <c r="U94" s="6">
        <v>0.254</v>
      </c>
      <c r="V94" s="6" t="s">
        <v>68</v>
      </c>
      <c r="W94" s="6">
        <v>5.0</v>
      </c>
      <c r="X94" s="6" t="s">
        <v>59</v>
      </c>
      <c r="Y94" s="6" t="s">
        <v>59</v>
      </c>
      <c r="Z94" s="6">
        <v>5.0</v>
      </c>
      <c r="AA94" s="6">
        <v>3.0</v>
      </c>
      <c r="AB94" s="6">
        <v>1.0</v>
      </c>
      <c r="AC94" s="6">
        <v>5.0</v>
      </c>
      <c r="AD94" s="6">
        <v>100.0</v>
      </c>
      <c r="AE94" s="6" t="s">
        <v>60</v>
      </c>
      <c r="AF94" s="6" t="s">
        <v>100</v>
      </c>
      <c r="AG94" s="6" t="s">
        <v>62</v>
      </c>
      <c r="AH94" s="6">
        <v>60.0</v>
      </c>
      <c r="AI94" s="6" t="s">
        <v>63</v>
      </c>
      <c r="AJ94" s="6" t="s">
        <v>64</v>
      </c>
      <c r="AK94" s="6">
        <f t="shared" si="1"/>
        <v>0.3193076923</v>
      </c>
      <c r="AL94" s="20">
        <v>0.3193076923</v>
      </c>
      <c r="AM94" s="20">
        <v>0.3193076923</v>
      </c>
      <c r="AN94" s="6">
        <v>13.8</v>
      </c>
      <c r="AO94" s="6">
        <v>3.5</v>
      </c>
      <c r="AP94" s="6">
        <v>13.7</v>
      </c>
      <c r="AQ94" s="6">
        <v>3.1</v>
      </c>
      <c r="AR94" s="6">
        <v>8.0</v>
      </c>
      <c r="AS94" s="9"/>
      <c r="AT94" s="9"/>
      <c r="AU94" s="9"/>
      <c r="AV94" s="9"/>
    </row>
    <row r="95">
      <c r="A95" s="6">
        <v>6.0</v>
      </c>
      <c r="B95" s="7" t="s">
        <v>97</v>
      </c>
      <c r="C95" s="6">
        <v>2014.0</v>
      </c>
      <c r="D95" s="6" t="s">
        <v>51</v>
      </c>
      <c r="E95" s="6" t="s">
        <v>103</v>
      </c>
      <c r="F95" s="6">
        <v>24.6</v>
      </c>
      <c r="G95" s="6">
        <v>77.5</v>
      </c>
      <c r="H95" s="6">
        <v>180.0</v>
      </c>
      <c r="I95" s="8">
        <v>1.0</v>
      </c>
      <c r="J95" s="6" t="s">
        <v>74</v>
      </c>
      <c r="K95" s="6" t="s">
        <v>53</v>
      </c>
      <c r="L95" s="6">
        <v>8.0</v>
      </c>
      <c r="M95" s="6" t="s">
        <v>75</v>
      </c>
      <c r="N95" s="6" t="s">
        <v>55</v>
      </c>
      <c r="O95" s="6" t="s">
        <v>99</v>
      </c>
      <c r="P95" s="6">
        <v>80.0</v>
      </c>
      <c r="Q95" s="6" t="s">
        <v>77</v>
      </c>
      <c r="R95" s="6">
        <v>6.0</v>
      </c>
      <c r="S95" s="6">
        <v>38.1</v>
      </c>
      <c r="T95" s="6">
        <v>150.0</v>
      </c>
      <c r="U95" s="6">
        <v>0.254</v>
      </c>
      <c r="V95" s="6" t="s">
        <v>68</v>
      </c>
      <c r="W95" s="6">
        <v>5.0</v>
      </c>
      <c r="X95" s="6" t="s">
        <v>59</v>
      </c>
      <c r="Y95" s="6" t="s">
        <v>59</v>
      </c>
      <c r="Z95" s="6">
        <v>5.0</v>
      </c>
      <c r="AA95" s="6">
        <v>3.0</v>
      </c>
      <c r="AB95" s="6">
        <v>1.0</v>
      </c>
      <c r="AC95" s="6">
        <v>5.0</v>
      </c>
      <c r="AD95" s="6">
        <v>100.0</v>
      </c>
      <c r="AE95" s="6" t="s">
        <v>60</v>
      </c>
      <c r="AF95" s="6" t="s">
        <v>100</v>
      </c>
      <c r="AG95" s="6" t="s">
        <v>62</v>
      </c>
      <c r="AH95" s="6">
        <v>60.0</v>
      </c>
      <c r="AI95" s="6" t="s">
        <v>63</v>
      </c>
      <c r="AJ95" s="6" t="s">
        <v>64</v>
      </c>
      <c r="AK95" s="6">
        <f t="shared" si="1"/>
        <v>0.3193076923</v>
      </c>
      <c r="AL95" s="20">
        <v>0.3193076923</v>
      </c>
      <c r="AM95" s="20">
        <v>0.3193076923</v>
      </c>
      <c r="AN95" s="6">
        <v>12.4</v>
      </c>
      <c r="AO95" s="6">
        <v>3.2</v>
      </c>
      <c r="AP95" s="6">
        <v>11.9</v>
      </c>
      <c r="AQ95" s="6">
        <v>2.8</v>
      </c>
      <c r="AR95" s="6">
        <v>8.0</v>
      </c>
      <c r="AS95" s="9"/>
      <c r="AT95" s="9"/>
      <c r="AU95" s="9"/>
      <c r="AV95" s="9"/>
    </row>
    <row r="96">
      <c r="A96" s="6">
        <v>6.0</v>
      </c>
      <c r="B96" s="7" t="s">
        <v>97</v>
      </c>
      <c r="C96" s="6">
        <v>2014.0</v>
      </c>
      <c r="D96" s="6" t="s">
        <v>51</v>
      </c>
      <c r="E96" s="6" t="s">
        <v>103</v>
      </c>
      <c r="F96" s="6">
        <v>24.6</v>
      </c>
      <c r="G96" s="6">
        <v>77.5</v>
      </c>
      <c r="H96" s="6">
        <v>180.0</v>
      </c>
      <c r="I96" s="8">
        <v>1.0</v>
      </c>
      <c r="J96" s="6" t="s">
        <v>74</v>
      </c>
      <c r="K96" s="6" t="s">
        <v>53</v>
      </c>
      <c r="L96" s="6">
        <v>8.0</v>
      </c>
      <c r="M96" s="6" t="s">
        <v>75</v>
      </c>
      <c r="N96" s="6" t="s">
        <v>55</v>
      </c>
      <c r="O96" s="6" t="s">
        <v>99</v>
      </c>
      <c r="P96" s="6">
        <v>90.0</v>
      </c>
      <c r="Q96" s="6" t="s">
        <v>77</v>
      </c>
      <c r="R96" s="6">
        <v>6.0</v>
      </c>
      <c r="S96" s="6">
        <v>38.1</v>
      </c>
      <c r="T96" s="6">
        <v>150.0</v>
      </c>
      <c r="U96" s="6">
        <v>0.254</v>
      </c>
      <c r="V96" s="6" t="s">
        <v>68</v>
      </c>
      <c r="W96" s="6">
        <v>5.0</v>
      </c>
      <c r="X96" s="6" t="s">
        <v>59</v>
      </c>
      <c r="Y96" s="6" t="s">
        <v>59</v>
      </c>
      <c r="Z96" s="6">
        <v>5.0</v>
      </c>
      <c r="AA96" s="6">
        <v>3.0</v>
      </c>
      <c r="AB96" s="6">
        <v>1.0</v>
      </c>
      <c r="AC96" s="6">
        <v>5.0</v>
      </c>
      <c r="AD96" s="6">
        <v>100.0</v>
      </c>
      <c r="AE96" s="6" t="s">
        <v>60</v>
      </c>
      <c r="AF96" s="6" t="s">
        <v>100</v>
      </c>
      <c r="AG96" s="6" t="s">
        <v>62</v>
      </c>
      <c r="AH96" s="6">
        <v>60.0</v>
      </c>
      <c r="AI96" s="6" t="s">
        <v>63</v>
      </c>
      <c r="AJ96" s="6" t="s">
        <v>64</v>
      </c>
      <c r="AK96" s="6">
        <f t="shared" si="1"/>
        <v>0.3193076923</v>
      </c>
      <c r="AL96" s="20">
        <v>0.3193076923</v>
      </c>
      <c r="AM96" s="20">
        <v>0.3193076923</v>
      </c>
      <c r="AN96" s="6">
        <v>7.3</v>
      </c>
      <c r="AO96" s="6">
        <v>2.3</v>
      </c>
      <c r="AP96" s="6">
        <v>6.3</v>
      </c>
      <c r="AQ96" s="6">
        <v>1.8</v>
      </c>
      <c r="AR96" s="6">
        <v>8.0</v>
      </c>
      <c r="AS96" s="9"/>
      <c r="AT96" s="9"/>
      <c r="AU96" s="9"/>
      <c r="AV96" s="9"/>
    </row>
    <row r="97">
      <c r="A97" s="6">
        <v>6.0</v>
      </c>
      <c r="B97" s="7" t="s">
        <v>97</v>
      </c>
      <c r="C97" s="6">
        <v>2014.0</v>
      </c>
      <c r="D97" s="6" t="s">
        <v>51</v>
      </c>
      <c r="E97" s="6" t="s">
        <v>103</v>
      </c>
      <c r="F97" s="6">
        <v>24.6</v>
      </c>
      <c r="G97" s="6">
        <v>77.5</v>
      </c>
      <c r="H97" s="6">
        <v>180.0</v>
      </c>
      <c r="I97" s="8">
        <v>1.0</v>
      </c>
      <c r="J97" s="6" t="s">
        <v>74</v>
      </c>
      <c r="K97" s="6" t="s">
        <v>53</v>
      </c>
      <c r="L97" s="6">
        <v>8.0</v>
      </c>
      <c r="M97" s="6" t="s">
        <v>75</v>
      </c>
      <c r="N97" s="6" t="s">
        <v>55</v>
      </c>
      <c r="O97" s="6" t="s">
        <v>56</v>
      </c>
      <c r="P97" s="6">
        <v>10.0</v>
      </c>
      <c r="Q97" s="6" t="s">
        <v>77</v>
      </c>
      <c r="R97" s="6">
        <v>6.0</v>
      </c>
      <c r="S97" s="6">
        <v>38.1</v>
      </c>
      <c r="T97" s="6">
        <v>150.0</v>
      </c>
      <c r="U97" s="6">
        <v>0.254</v>
      </c>
      <c r="V97" s="6" t="s">
        <v>68</v>
      </c>
      <c r="W97" s="6">
        <v>5.0</v>
      </c>
      <c r="X97" s="6" t="s">
        <v>59</v>
      </c>
      <c r="Y97" s="6" t="s">
        <v>59</v>
      </c>
      <c r="Z97" s="6">
        <v>5.0</v>
      </c>
      <c r="AA97" s="6">
        <v>3.0</v>
      </c>
      <c r="AB97" s="6">
        <v>1.0</v>
      </c>
      <c r="AC97" s="6">
        <v>5.0</v>
      </c>
      <c r="AD97" s="6">
        <v>100.0</v>
      </c>
      <c r="AE97" s="6" t="s">
        <v>60</v>
      </c>
      <c r="AF97" s="6" t="s">
        <v>100</v>
      </c>
      <c r="AG97" s="6" t="s">
        <v>62</v>
      </c>
      <c r="AH97" s="6">
        <v>60.0</v>
      </c>
      <c r="AI97" s="6" t="s">
        <v>63</v>
      </c>
      <c r="AJ97" s="6" t="s">
        <v>64</v>
      </c>
      <c r="AK97" s="6">
        <f t="shared" si="1"/>
        <v>0.254</v>
      </c>
      <c r="AL97" s="21">
        <v>0.254</v>
      </c>
      <c r="AM97" s="21">
        <v>0.254</v>
      </c>
      <c r="AN97" s="6">
        <v>3.3</v>
      </c>
      <c r="AO97" s="6">
        <v>2.0</v>
      </c>
      <c r="AP97" s="6">
        <v>3.1</v>
      </c>
      <c r="AQ97" s="6">
        <v>1.3</v>
      </c>
      <c r="AR97" s="6">
        <v>8.0</v>
      </c>
      <c r="AS97" s="9"/>
      <c r="AT97" s="9"/>
      <c r="AU97" s="9"/>
      <c r="AV97" s="9"/>
    </row>
    <row r="98">
      <c r="A98" s="6">
        <v>6.0</v>
      </c>
      <c r="B98" s="7" t="s">
        <v>97</v>
      </c>
      <c r="C98" s="6">
        <v>2014.0</v>
      </c>
      <c r="D98" s="6" t="s">
        <v>51</v>
      </c>
      <c r="E98" s="6" t="s">
        <v>103</v>
      </c>
      <c r="F98" s="6">
        <v>24.6</v>
      </c>
      <c r="G98" s="6">
        <v>77.5</v>
      </c>
      <c r="H98" s="6">
        <v>180.0</v>
      </c>
      <c r="I98" s="8">
        <v>1.0</v>
      </c>
      <c r="J98" s="6" t="s">
        <v>74</v>
      </c>
      <c r="K98" s="6" t="s">
        <v>53</v>
      </c>
      <c r="L98" s="6">
        <v>8.0</v>
      </c>
      <c r="M98" s="6" t="s">
        <v>75</v>
      </c>
      <c r="N98" s="6" t="s">
        <v>55</v>
      </c>
      <c r="O98" s="6" t="s">
        <v>56</v>
      </c>
      <c r="P98" s="6">
        <v>20.0</v>
      </c>
      <c r="Q98" s="6" t="s">
        <v>77</v>
      </c>
      <c r="R98" s="6">
        <v>6.0</v>
      </c>
      <c r="S98" s="6">
        <v>38.1</v>
      </c>
      <c r="T98" s="6">
        <v>150.0</v>
      </c>
      <c r="U98" s="6">
        <v>0.254</v>
      </c>
      <c r="V98" s="6" t="s">
        <v>68</v>
      </c>
      <c r="W98" s="6">
        <v>5.0</v>
      </c>
      <c r="X98" s="6" t="s">
        <v>59</v>
      </c>
      <c r="Y98" s="6" t="s">
        <v>59</v>
      </c>
      <c r="Z98" s="6">
        <v>5.0</v>
      </c>
      <c r="AA98" s="6">
        <v>3.0</v>
      </c>
      <c r="AB98" s="6">
        <v>1.0</v>
      </c>
      <c r="AC98" s="6">
        <v>5.0</v>
      </c>
      <c r="AD98" s="6">
        <v>100.0</v>
      </c>
      <c r="AE98" s="6" t="s">
        <v>60</v>
      </c>
      <c r="AF98" s="6" t="s">
        <v>100</v>
      </c>
      <c r="AG98" s="6" t="s">
        <v>62</v>
      </c>
      <c r="AH98" s="6">
        <v>60.0</v>
      </c>
      <c r="AI98" s="6" t="s">
        <v>63</v>
      </c>
      <c r="AJ98" s="6" t="s">
        <v>64</v>
      </c>
      <c r="AK98" s="6">
        <f t="shared" si="1"/>
        <v>0.254</v>
      </c>
      <c r="AL98" s="21">
        <v>0.254</v>
      </c>
      <c r="AM98" s="21">
        <v>0.254</v>
      </c>
      <c r="AN98" s="6">
        <v>10.8</v>
      </c>
      <c r="AO98" s="6">
        <v>2.9</v>
      </c>
      <c r="AP98" s="6">
        <v>10.7</v>
      </c>
      <c r="AQ98" s="6">
        <v>2.8</v>
      </c>
      <c r="AR98" s="6">
        <v>8.0</v>
      </c>
      <c r="AS98" s="9"/>
      <c r="AT98" s="9"/>
      <c r="AU98" s="9"/>
      <c r="AV98" s="9"/>
    </row>
    <row r="99">
      <c r="A99" s="6">
        <v>6.0</v>
      </c>
      <c r="B99" s="7" t="s">
        <v>97</v>
      </c>
      <c r="C99" s="6">
        <v>2014.0</v>
      </c>
      <c r="D99" s="6" t="s">
        <v>51</v>
      </c>
      <c r="E99" s="6" t="s">
        <v>103</v>
      </c>
      <c r="F99" s="6">
        <v>24.6</v>
      </c>
      <c r="G99" s="6">
        <v>77.5</v>
      </c>
      <c r="H99" s="6">
        <v>180.0</v>
      </c>
      <c r="I99" s="8">
        <v>1.0</v>
      </c>
      <c r="J99" s="6" t="s">
        <v>74</v>
      </c>
      <c r="K99" s="6" t="s">
        <v>53</v>
      </c>
      <c r="L99" s="6">
        <v>8.0</v>
      </c>
      <c r="M99" s="6" t="s">
        <v>75</v>
      </c>
      <c r="N99" s="6" t="s">
        <v>55</v>
      </c>
      <c r="O99" s="6" t="s">
        <v>56</v>
      </c>
      <c r="P99" s="6">
        <v>30.0</v>
      </c>
      <c r="Q99" s="6" t="s">
        <v>77</v>
      </c>
      <c r="R99" s="6">
        <v>6.0</v>
      </c>
      <c r="S99" s="6">
        <v>38.1</v>
      </c>
      <c r="T99" s="6">
        <v>150.0</v>
      </c>
      <c r="U99" s="6">
        <v>0.254</v>
      </c>
      <c r="V99" s="6" t="s">
        <v>68</v>
      </c>
      <c r="W99" s="6">
        <v>5.0</v>
      </c>
      <c r="X99" s="6" t="s">
        <v>59</v>
      </c>
      <c r="Y99" s="6" t="s">
        <v>59</v>
      </c>
      <c r="Z99" s="6">
        <v>5.0</v>
      </c>
      <c r="AA99" s="6">
        <v>3.0</v>
      </c>
      <c r="AB99" s="6">
        <v>1.0</v>
      </c>
      <c r="AC99" s="6">
        <v>5.0</v>
      </c>
      <c r="AD99" s="6">
        <v>100.0</v>
      </c>
      <c r="AE99" s="6" t="s">
        <v>60</v>
      </c>
      <c r="AF99" s="6" t="s">
        <v>100</v>
      </c>
      <c r="AG99" s="6" t="s">
        <v>62</v>
      </c>
      <c r="AH99" s="6">
        <v>60.0</v>
      </c>
      <c r="AI99" s="6" t="s">
        <v>63</v>
      </c>
      <c r="AJ99" s="6" t="s">
        <v>64</v>
      </c>
      <c r="AK99" s="6">
        <f t="shared" si="1"/>
        <v>0.254</v>
      </c>
      <c r="AL99" s="21">
        <v>0.254</v>
      </c>
      <c r="AM99" s="21">
        <v>0.254</v>
      </c>
      <c r="AN99" s="6">
        <v>18.9</v>
      </c>
      <c r="AO99" s="6">
        <v>3.1</v>
      </c>
      <c r="AP99" s="6">
        <v>18.3</v>
      </c>
      <c r="AQ99" s="6">
        <v>2.8</v>
      </c>
      <c r="AR99" s="6">
        <v>8.0</v>
      </c>
      <c r="AS99" s="9"/>
      <c r="AT99" s="9"/>
      <c r="AU99" s="9"/>
      <c r="AV99" s="9"/>
    </row>
    <row r="100">
      <c r="A100" s="6">
        <v>6.0</v>
      </c>
      <c r="B100" s="7" t="s">
        <v>97</v>
      </c>
      <c r="C100" s="6">
        <v>2014.0</v>
      </c>
      <c r="D100" s="6" t="s">
        <v>51</v>
      </c>
      <c r="E100" s="6" t="s">
        <v>103</v>
      </c>
      <c r="F100" s="6">
        <v>24.6</v>
      </c>
      <c r="G100" s="6">
        <v>77.5</v>
      </c>
      <c r="H100" s="6">
        <v>180.0</v>
      </c>
      <c r="I100" s="8">
        <v>1.0</v>
      </c>
      <c r="J100" s="6" t="s">
        <v>74</v>
      </c>
      <c r="K100" s="6" t="s">
        <v>53</v>
      </c>
      <c r="L100" s="6">
        <v>8.0</v>
      </c>
      <c r="M100" s="6" t="s">
        <v>75</v>
      </c>
      <c r="N100" s="6" t="s">
        <v>55</v>
      </c>
      <c r="O100" s="6" t="s">
        <v>56</v>
      </c>
      <c r="P100" s="6">
        <v>40.0</v>
      </c>
      <c r="Q100" s="6" t="s">
        <v>77</v>
      </c>
      <c r="R100" s="6">
        <v>6.0</v>
      </c>
      <c r="S100" s="6">
        <v>38.1</v>
      </c>
      <c r="T100" s="6">
        <v>150.0</v>
      </c>
      <c r="U100" s="6">
        <v>0.254</v>
      </c>
      <c r="V100" s="6" t="s">
        <v>68</v>
      </c>
      <c r="W100" s="6">
        <v>5.0</v>
      </c>
      <c r="X100" s="6" t="s">
        <v>59</v>
      </c>
      <c r="Y100" s="6" t="s">
        <v>59</v>
      </c>
      <c r="Z100" s="6">
        <v>5.0</v>
      </c>
      <c r="AA100" s="6">
        <v>3.0</v>
      </c>
      <c r="AB100" s="6">
        <v>1.0</v>
      </c>
      <c r="AC100" s="6">
        <v>5.0</v>
      </c>
      <c r="AD100" s="6">
        <v>100.0</v>
      </c>
      <c r="AE100" s="6" t="s">
        <v>60</v>
      </c>
      <c r="AF100" s="6" t="s">
        <v>100</v>
      </c>
      <c r="AG100" s="6" t="s">
        <v>62</v>
      </c>
      <c r="AH100" s="6">
        <v>60.0</v>
      </c>
      <c r="AI100" s="6" t="s">
        <v>63</v>
      </c>
      <c r="AJ100" s="6" t="s">
        <v>64</v>
      </c>
      <c r="AK100" s="6">
        <f t="shared" si="1"/>
        <v>0.254</v>
      </c>
      <c r="AL100" s="21">
        <v>0.254</v>
      </c>
      <c r="AM100" s="21">
        <v>0.254</v>
      </c>
      <c r="AN100" s="6">
        <v>24.7</v>
      </c>
      <c r="AO100" s="6">
        <v>3.5</v>
      </c>
      <c r="AP100" s="6">
        <v>24.6</v>
      </c>
      <c r="AQ100" s="6">
        <v>3.8</v>
      </c>
      <c r="AR100" s="6">
        <v>8.0</v>
      </c>
      <c r="AS100" s="9"/>
      <c r="AT100" s="9"/>
      <c r="AU100" s="9"/>
      <c r="AV100" s="9"/>
    </row>
    <row r="101">
      <c r="A101" s="6">
        <v>6.0</v>
      </c>
      <c r="B101" s="7" t="s">
        <v>97</v>
      </c>
      <c r="C101" s="6">
        <v>2014.0</v>
      </c>
      <c r="D101" s="6" t="s">
        <v>51</v>
      </c>
      <c r="E101" s="6" t="s">
        <v>103</v>
      </c>
      <c r="F101" s="6">
        <v>24.6</v>
      </c>
      <c r="G101" s="6">
        <v>77.5</v>
      </c>
      <c r="H101" s="6">
        <v>180.0</v>
      </c>
      <c r="I101" s="8">
        <v>1.0</v>
      </c>
      <c r="J101" s="6" t="s">
        <v>74</v>
      </c>
      <c r="K101" s="6" t="s">
        <v>53</v>
      </c>
      <c r="L101" s="6">
        <v>8.0</v>
      </c>
      <c r="M101" s="6" t="s">
        <v>75</v>
      </c>
      <c r="N101" s="6" t="s">
        <v>55</v>
      </c>
      <c r="O101" s="6" t="s">
        <v>56</v>
      </c>
      <c r="P101" s="6">
        <v>50.0</v>
      </c>
      <c r="Q101" s="6" t="s">
        <v>77</v>
      </c>
      <c r="R101" s="6">
        <v>6.0</v>
      </c>
      <c r="S101" s="6">
        <v>38.1</v>
      </c>
      <c r="T101" s="6">
        <v>150.0</v>
      </c>
      <c r="U101" s="6">
        <v>0.254</v>
      </c>
      <c r="V101" s="6" t="s">
        <v>68</v>
      </c>
      <c r="W101" s="6">
        <v>5.0</v>
      </c>
      <c r="X101" s="6" t="s">
        <v>59</v>
      </c>
      <c r="Y101" s="6" t="s">
        <v>59</v>
      </c>
      <c r="Z101" s="6">
        <v>5.0</v>
      </c>
      <c r="AA101" s="6">
        <v>3.0</v>
      </c>
      <c r="AB101" s="6">
        <v>1.0</v>
      </c>
      <c r="AC101" s="6">
        <v>5.0</v>
      </c>
      <c r="AD101" s="6">
        <v>100.0</v>
      </c>
      <c r="AE101" s="6" t="s">
        <v>60</v>
      </c>
      <c r="AF101" s="6" t="s">
        <v>100</v>
      </c>
      <c r="AG101" s="6" t="s">
        <v>62</v>
      </c>
      <c r="AH101" s="6">
        <v>60.0</v>
      </c>
      <c r="AI101" s="6" t="s">
        <v>63</v>
      </c>
      <c r="AJ101" s="6" t="s">
        <v>64</v>
      </c>
      <c r="AK101" s="6">
        <f t="shared" si="1"/>
        <v>0.254</v>
      </c>
      <c r="AL101" s="21">
        <v>0.254</v>
      </c>
      <c r="AM101" s="21">
        <v>0.254</v>
      </c>
      <c r="AN101" s="6">
        <v>29.4</v>
      </c>
      <c r="AO101" s="6">
        <v>5.5</v>
      </c>
      <c r="AP101" s="6">
        <v>29.1</v>
      </c>
      <c r="AQ101" s="6">
        <v>5.6</v>
      </c>
      <c r="AR101" s="6">
        <v>8.0</v>
      </c>
      <c r="AS101" s="9"/>
      <c r="AT101" s="9"/>
      <c r="AU101" s="9"/>
      <c r="AV101" s="9"/>
    </row>
    <row r="102">
      <c r="A102" s="6">
        <v>6.0</v>
      </c>
      <c r="B102" s="7" t="s">
        <v>97</v>
      </c>
      <c r="C102" s="6">
        <v>2014.0</v>
      </c>
      <c r="D102" s="6" t="s">
        <v>51</v>
      </c>
      <c r="E102" s="6" t="s">
        <v>103</v>
      </c>
      <c r="F102" s="6">
        <v>24.6</v>
      </c>
      <c r="G102" s="6">
        <v>77.5</v>
      </c>
      <c r="H102" s="6">
        <v>180.0</v>
      </c>
      <c r="I102" s="8">
        <v>1.0</v>
      </c>
      <c r="J102" s="6" t="s">
        <v>74</v>
      </c>
      <c r="K102" s="6" t="s">
        <v>53</v>
      </c>
      <c r="L102" s="6">
        <v>8.0</v>
      </c>
      <c r="M102" s="6" t="s">
        <v>75</v>
      </c>
      <c r="N102" s="6" t="s">
        <v>55</v>
      </c>
      <c r="O102" s="6" t="s">
        <v>56</v>
      </c>
      <c r="P102" s="6">
        <v>60.0</v>
      </c>
      <c r="Q102" s="6" t="s">
        <v>77</v>
      </c>
      <c r="R102" s="6">
        <v>6.0</v>
      </c>
      <c r="S102" s="6">
        <v>38.1</v>
      </c>
      <c r="T102" s="6">
        <v>150.0</v>
      </c>
      <c r="U102" s="6">
        <v>0.254</v>
      </c>
      <c r="V102" s="6" t="s">
        <v>68</v>
      </c>
      <c r="W102" s="6">
        <v>5.0</v>
      </c>
      <c r="X102" s="6" t="s">
        <v>59</v>
      </c>
      <c r="Y102" s="6" t="s">
        <v>59</v>
      </c>
      <c r="Z102" s="6">
        <v>5.0</v>
      </c>
      <c r="AA102" s="6">
        <v>3.0</v>
      </c>
      <c r="AB102" s="6">
        <v>1.0</v>
      </c>
      <c r="AC102" s="6">
        <v>5.0</v>
      </c>
      <c r="AD102" s="6">
        <v>100.0</v>
      </c>
      <c r="AE102" s="6" t="s">
        <v>60</v>
      </c>
      <c r="AF102" s="6" t="s">
        <v>100</v>
      </c>
      <c r="AG102" s="6" t="s">
        <v>62</v>
      </c>
      <c r="AH102" s="6">
        <v>60.0</v>
      </c>
      <c r="AI102" s="6" t="s">
        <v>63</v>
      </c>
      <c r="AJ102" s="6" t="s">
        <v>64</v>
      </c>
      <c r="AK102" s="6">
        <f t="shared" si="1"/>
        <v>0.254</v>
      </c>
      <c r="AL102" s="21">
        <v>0.254</v>
      </c>
      <c r="AM102" s="21">
        <v>0.254</v>
      </c>
      <c r="AN102" s="6">
        <v>29.0</v>
      </c>
      <c r="AO102" s="6">
        <v>4.7</v>
      </c>
      <c r="AP102" s="6">
        <v>28.8</v>
      </c>
      <c r="AQ102" s="6">
        <v>5.4</v>
      </c>
      <c r="AR102" s="6">
        <v>8.0</v>
      </c>
      <c r="AS102" s="9"/>
      <c r="AT102" s="9"/>
      <c r="AU102" s="9"/>
      <c r="AV102" s="9"/>
    </row>
    <row r="103">
      <c r="A103" s="6">
        <v>6.0</v>
      </c>
      <c r="B103" s="7" t="s">
        <v>97</v>
      </c>
      <c r="C103" s="6">
        <v>2014.0</v>
      </c>
      <c r="D103" s="6" t="s">
        <v>51</v>
      </c>
      <c r="E103" s="6" t="s">
        <v>103</v>
      </c>
      <c r="F103" s="6">
        <v>24.6</v>
      </c>
      <c r="G103" s="6">
        <v>77.5</v>
      </c>
      <c r="H103" s="6">
        <v>180.0</v>
      </c>
      <c r="I103" s="8">
        <v>1.0</v>
      </c>
      <c r="J103" s="6" t="s">
        <v>74</v>
      </c>
      <c r="K103" s="6" t="s">
        <v>53</v>
      </c>
      <c r="L103" s="6">
        <v>8.0</v>
      </c>
      <c r="M103" s="6" t="s">
        <v>75</v>
      </c>
      <c r="N103" s="6" t="s">
        <v>55</v>
      </c>
      <c r="O103" s="6" t="s">
        <v>56</v>
      </c>
      <c r="P103" s="6">
        <v>70.0</v>
      </c>
      <c r="Q103" s="6" t="s">
        <v>77</v>
      </c>
      <c r="R103" s="6">
        <v>6.0</v>
      </c>
      <c r="S103" s="6">
        <v>38.1</v>
      </c>
      <c r="T103" s="6">
        <v>150.0</v>
      </c>
      <c r="U103" s="6">
        <v>0.254</v>
      </c>
      <c r="V103" s="6" t="s">
        <v>68</v>
      </c>
      <c r="W103" s="6">
        <v>5.0</v>
      </c>
      <c r="X103" s="6" t="s">
        <v>59</v>
      </c>
      <c r="Y103" s="6" t="s">
        <v>59</v>
      </c>
      <c r="Z103" s="6">
        <v>5.0</v>
      </c>
      <c r="AA103" s="6">
        <v>3.0</v>
      </c>
      <c r="AB103" s="6">
        <v>1.0</v>
      </c>
      <c r="AC103" s="6">
        <v>5.0</v>
      </c>
      <c r="AD103" s="6">
        <v>100.0</v>
      </c>
      <c r="AE103" s="6" t="s">
        <v>60</v>
      </c>
      <c r="AF103" s="6" t="s">
        <v>100</v>
      </c>
      <c r="AG103" s="6" t="s">
        <v>62</v>
      </c>
      <c r="AH103" s="6">
        <v>60.0</v>
      </c>
      <c r="AI103" s="6" t="s">
        <v>63</v>
      </c>
      <c r="AJ103" s="6" t="s">
        <v>64</v>
      </c>
      <c r="AK103" s="6">
        <f t="shared" si="1"/>
        <v>0.254</v>
      </c>
      <c r="AL103" s="21">
        <v>0.254</v>
      </c>
      <c r="AM103" s="21">
        <v>0.254</v>
      </c>
      <c r="AN103" s="6">
        <v>26.4</v>
      </c>
      <c r="AO103" s="6">
        <v>6.1</v>
      </c>
      <c r="AP103" s="6">
        <v>26.2</v>
      </c>
      <c r="AQ103" s="6">
        <v>6.3</v>
      </c>
      <c r="AR103" s="6">
        <v>8.0</v>
      </c>
      <c r="AS103" s="9"/>
      <c r="AT103" s="9"/>
      <c r="AU103" s="9"/>
      <c r="AV103" s="9"/>
    </row>
    <row r="104">
      <c r="A104" s="6">
        <v>6.0</v>
      </c>
      <c r="B104" s="7" t="s">
        <v>97</v>
      </c>
      <c r="C104" s="6">
        <v>2014.0</v>
      </c>
      <c r="D104" s="6" t="s">
        <v>51</v>
      </c>
      <c r="E104" s="6" t="s">
        <v>103</v>
      </c>
      <c r="F104" s="6">
        <v>24.6</v>
      </c>
      <c r="G104" s="6">
        <v>77.5</v>
      </c>
      <c r="H104" s="6">
        <v>180.0</v>
      </c>
      <c r="I104" s="8">
        <v>1.0</v>
      </c>
      <c r="J104" s="6" t="s">
        <v>74</v>
      </c>
      <c r="K104" s="6" t="s">
        <v>53</v>
      </c>
      <c r="L104" s="6">
        <v>8.0</v>
      </c>
      <c r="M104" s="6" t="s">
        <v>75</v>
      </c>
      <c r="N104" s="6" t="s">
        <v>55</v>
      </c>
      <c r="O104" s="6" t="s">
        <v>56</v>
      </c>
      <c r="P104" s="6">
        <v>80.0</v>
      </c>
      <c r="Q104" s="6" t="s">
        <v>77</v>
      </c>
      <c r="R104" s="6">
        <v>6.0</v>
      </c>
      <c r="S104" s="6">
        <v>38.1</v>
      </c>
      <c r="T104" s="6">
        <v>150.0</v>
      </c>
      <c r="U104" s="6">
        <v>0.254</v>
      </c>
      <c r="V104" s="6" t="s">
        <v>68</v>
      </c>
      <c r="W104" s="6">
        <v>5.0</v>
      </c>
      <c r="X104" s="6" t="s">
        <v>59</v>
      </c>
      <c r="Y104" s="6" t="s">
        <v>59</v>
      </c>
      <c r="Z104" s="6">
        <v>5.0</v>
      </c>
      <c r="AA104" s="6">
        <v>3.0</v>
      </c>
      <c r="AB104" s="6">
        <v>1.0</v>
      </c>
      <c r="AC104" s="6">
        <v>5.0</v>
      </c>
      <c r="AD104" s="6">
        <v>100.0</v>
      </c>
      <c r="AE104" s="6" t="s">
        <v>60</v>
      </c>
      <c r="AF104" s="6" t="s">
        <v>100</v>
      </c>
      <c r="AG104" s="6" t="s">
        <v>62</v>
      </c>
      <c r="AH104" s="6">
        <v>60.0</v>
      </c>
      <c r="AI104" s="6" t="s">
        <v>63</v>
      </c>
      <c r="AJ104" s="6" t="s">
        <v>64</v>
      </c>
      <c r="AK104" s="6">
        <f t="shared" si="1"/>
        <v>0.254</v>
      </c>
      <c r="AL104" s="21">
        <v>0.254</v>
      </c>
      <c r="AM104" s="21">
        <v>0.254</v>
      </c>
      <c r="AN104" s="6">
        <v>23.9</v>
      </c>
      <c r="AO104" s="6">
        <v>7.7</v>
      </c>
      <c r="AP104" s="6">
        <v>24.3</v>
      </c>
      <c r="AQ104" s="6">
        <v>7.6</v>
      </c>
      <c r="AR104" s="6">
        <v>8.0</v>
      </c>
      <c r="AS104" s="9"/>
      <c r="AT104" s="9"/>
      <c r="AU104" s="9"/>
      <c r="AV104" s="9"/>
    </row>
    <row r="105">
      <c r="A105" s="6">
        <v>6.0</v>
      </c>
      <c r="B105" s="7" t="s">
        <v>97</v>
      </c>
      <c r="C105" s="6">
        <v>2014.0</v>
      </c>
      <c r="D105" s="6" t="s">
        <v>51</v>
      </c>
      <c r="E105" s="6" t="s">
        <v>103</v>
      </c>
      <c r="F105" s="6">
        <v>24.6</v>
      </c>
      <c r="G105" s="6">
        <v>77.5</v>
      </c>
      <c r="H105" s="6">
        <v>180.0</v>
      </c>
      <c r="I105" s="8">
        <v>1.0</v>
      </c>
      <c r="J105" s="6" t="s">
        <v>74</v>
      </c>
      <c r="K105" s="6" t="s">
        <v>53</v>
      </c>
      <c r="L105" s="6">
        <v>8.0</v>
      </c>
      <c r="M105" s="6" t="s">
        <v>75</v>
      </c>
      <c r="N105" s="6" t="s">
        <v>55</v>
      </c>
      <c r="O105" s="6" t="s">
        <v>56</v>
      </c>
      <c r="P105" s="6">
        <v>90.0</v>
      </c>
      <c r="Q105" s="6" t="s">
        <v>77</v>
      </c>
      <c r="R105" s="6">
        <v>6.0</v>
      </c>
      <c r="S105" s="6">
        <v>38.1</v>
      </c>
      <c r="T105" s="6">
        <v>150.0</v>
      </c>
      <c r="U105" s="6">
        <v>0.254</v>
      </c>
      <c r="V105" s="6" t="s">
        <v>68</v>
      </c>
      <c r="W105" s="6">
        <v>5.0</v>
      </c>
      <c r="X105" s="6" t="s">
        <v>59</v>
      </c>
      <c r="Y105" s="6" t="s">
        <v>59</v>
      </c>
      <c r="Z105" s="6">
        <v>5.0</v>
      </c>
      <c r="AA105" s="6">
        <v>3.0</v>
      </c>
      <c r="AB105" s="6">
        <v>1.0</v>
      </c>
      <c r="AC105" s="6">
        <v>5.0</v>
      </c>
      <c r="AD105" s="6">
        <v>100.0</v>
      </c>
      <c r="AE105" s="6" t="s">
        <v>60</v>
      </c>
      <c r="AF105" s="6" t="s">
        <v>100</v>
      </c>
      <c r="AG105" s="6" t="s">
        <v>62</v>
      </c>
      <c r="AH105" s="6">
        <v>60.0</v>
      </c>
      <c r="AI105" s="6" t="s">
        <v>63</v>
      </c>
      <c r="AJ105" s="6" t="s">
        <v>64</v>
      </c>
      <c r="AK105" s="6">
        <f t="shared" si="1"/>
        <v>0.254</v>
      </c>
      <c r="AL105" s="21">
        <v>0.254</v>
      </c>
      <c r="AM105" s="21">
        <v>0.254</v>
      </c>
      <c r="AN105" s="6">
        <v>14.8</v>
      </c>
      <c r="AO105" s="6">
        <v>4.3</v>
      </c>
      <c r="AP105" s="6">
        <v>14.7</v>
      </c>
      <c r="AQ105" s="6">
        <v>3.8</v>
      </c>
      <c r="AR105" s="6">
        <v>8.0</v>
      </c>
      <c r="AS105" s="9"/>
      <c r="AT105" s="9"/>
      <c r="AU105" s="9"/>
      <c r="AV105" s="9"/>
    </row>
    <row r="106">
      <c r="A106" s="6">
        <v>6.0</v>
      </c>
      <c r="B106" s="7" t="s">
        <v>97</v>
      </c>
      <c r="C106" s="6">
        <v>2014.0</v>
      </c>
      <c r="D106" s="6" t="s">
        <v>51</v>
      </c>
      <c r="E106" s="6" t="s">
        <v>103</v>
      </c>
      <c r="F106" s="6">
        <v>24.6</v>
      </c>
      <c r="G106" s="6">
        <v>77.5</v>
      </c>
      <c r="H106" s="6">
        <v>180.0</v>
      </c>
      <c r="I106" s="8">
        <v>1.0</v>
      </c>
      <c r="J106" s="6" t="s">
        <v>74</v>
      </c>
      <c r="K106" s="6" t="s">
        <v>53</v>
      </c>
      <c r="L106" s="6">
        <v>8.0</v>
      </c>
      <c r="M106" s="6" t="s">
        <v>75</v>
      </c>
      <c r="N106" s="6" t="s">
        <v>55</v>
      </c>
      <c r="O106" s="6" t="s">
        <v>101</v>
      </c>
      <c r="P106" s="6">
        <v>10.0</v>
      </c>
      <c r="Q106" s="6" t="s">
        <v>77</v>
      </c>
      <c r="R106" s="6">
        <v>6.0</v>
      </c>
      <c r="S106" s="6">
        <v>38.1</v>
      </c>
      <c r="T106" s="6">
        <v>150.0</v>
      </c>
      <c r="U106" s="6">
        <v>0.254</v>
      </c>
      <c r="V106" s="6" t="s">
        <v>68</v>
      </c>
      <c r="W106" s="6">
        <v>5.0</v>
      </c>
      <c r="X106" s="6" t="s">
        <v>59</v>
      </c>
      <c r="Y106" s="6" t="s">
        <v>59</v>
      </c>
      <c r="Z106" s="6">
        <v>5.0</v>
      </c>
      <c r="AA106" s="6">
        <v>3.0</v>
      </c>
      <c r="AB106" s="6">
        <v>1.0</v>
      </c>
      <c r="AC106" s="6">
        <v>5.0</v>
      </c>
      <c r="AD106" s="6">
        <v>100.0</v>
      </c>
      <c r="AE106" s="6" t="s">
        <v>60</v>
      </c>
      <c r="AF106" s="6" t="s">
        <v>100</v>
      </c>
      <c r="AG106" s="6" t="s">
        <v>62</v>
      </c>
      <c r="AH106" s="6">
        <v>60.0</v>
      </c>
      <c r="AI106" s="6" t="s">
        <v>63</v>
      </c>
      <c r="AJ106" s="6" t="s">
        <v>64</v>
      </c>
      <c r="AK106" s="6">
        <f t="shared" si="1"/>
        <v>0.254</v>
      </c>
      <c r="AL106" s="21">
        <v>0.254</v>
      </c>
      <c r="AM106" s="21">
        <v>0.254</v>
      </c>
      <c r="AN106" s="6">
        <v>14.1</v>
      </c>
      <c r="AO106" s="6">
        <v>2.9</v>
      </c>
      <c r="AP106" s="6">
        <v>14.5</v>
      </c>
      <c r="AQ106" s="6">
        <v>3.5</v>
      </c>
      <c r="AR106" s="6">
        <v>8.0</v>
      </c>
      <c r="AS106" s="9"/>
      <c r="AT106" s="9"/>
      <c r="AU106" s="9"/>
      <c r="AV106" s="9"/>
    </row>
    <row r="107">
      <c r="A107" s="6">
        <v>6.0</v>
      </c>
      <c r="B107" s="7" t="s">
        <v>97</v>
      </c>
      <c r="C107" s="6">
        <v>2014.0</v>
      </c>
      <c r="D107" s="6" t="s">
        <v>51</v>
      </c>
      <c r="E107" s="6" t="s">
        <v>103</v>
      </c>
      <c r="F107" s="6">
        <v>24.6</v>
      </c>
      <c r="G107" s="6">
        <v>77.5</v>
      </c>
      <c r="H107" s="6">
        <v>180.0</v>
      </c>
      <c r="I107" s="8">
        <v>1.0</v>
      </c>
      <c r="J107" s="6" t="s">
        <v>74</v>
      </c>
      <c r="K107" s="6" t="s">
        <v>53</v>
      </c>
      <c r="L107" s="6">
        <v>8.0</v>
      </c>
      <c r="M107" s="6" t="s">
        <v>75</v>
      </c>
      <c r="N107" s="6" t="s">
        <v>55</v>
      </c>
      <c r="O107" s="6" t="s">
        <v>101</v>
      </c>
      <c r="P107" s="6">
        <v>20.0</v>
      </c>
      <c r="Q107" s="6" t="s">
        <v>77</v>
      </c>
      <c r="R107" s="6">
        <v>6.0</v>
      </c>
      <c r="S107" s="6">
        <v>38.1</v>
      </c>
      <c r="T107" s="6">
        <v>150.0</v>
      </c>
      <c r="U107" s="6">
        <v>0.254</v>
      </c>
      <c r="V107" s="6" t="s">
        <v>68</v>
      </c>
      <c r="W107" s="6">
        <v>5.0</v>
      </c>
      <c r="X107" s="6" t="s">
        <v>59</v>
      </c>
      <c r="Y107" s="6" t="s">
        <v>59</v>
      </c>
      <c r="Z107" s="6">
        <v>5.0</v>
      </c>
      <c r="AA107" s="6">
        <v>3.0</v>
      </c>
      <c r="AB107" s="6">
        <v>1.0</v>
      </c>
      <c r="AC107" s="6">
        <v>5.0</v>
      </c>
      <c r="AD107" s="6">
        <v>100.0</v>
      </c>
      <c r="AE107" s="6" t="s">
        <v>60</v>
      </c>
      <c r="AF107" s="6" t="s">
        <v>100</v>
      </c>
      <c r="AG107" s="6" t="s">
        <v>62</v>
      </c>
      <c r="AH107" s="6">
        <v>60.0</v>
      </c>
      <c r="AI107" s="6" t="s">
        <v>63</v>
      </c>
      <c r="AJ107" s="6" t="s">
        <v>64</v>
      </c>
      <c r="AK107" s="6">
        <f t="shared" si="1"/>
        <v>0.254</v>
      </c>
      <c r="AL107" s="21">
        <v>0.254</v>
      </c>
      <c r="AM107" s="21">
        <v>0.254</v>
      </c>
      <c r="AN107" s="6">
        <v>23.1</v>
      </c>
      <c r="AO107" s="6">
        <v>3.4</v>
      </c>
      <c r="AP107" s="6">
        <v>23.2</v>
      </c>
      <c r="AQ107" s="6">
        <v>4.0</v>
      </c>
      <c r="AR107" s="6">
        <v>8.0</v>
      </c>
      <c r="AS107" s="9"/>
      <c r="AT107" s="9"/>
      <c r="AU107" s="9"/>
      <c r="AV107" s="9"/>
    </row>
    <row r="108">
      <c r="A108" s="6">
        <v>6.0</v>
      </c>
      <c r="B108" s="7" t="s">
        <v>97</v>
      </c>
      <c r="C108" s="6">
        <v>2014.0</v>
      </c>
      <c r="D108" s="6" t="s">
        <v>51</v>
      </c>
      <c r="E108" s="6" t="s">
        <v>103</v>
      </c>
      <c r="F108" s="6">
        <v>24.6</v>
      </c>
      <c r="G108" s="6">
        <v>77.5</v>
      </c>
      <c r="H108" s="6">
        <v>180.0</v>
      </c>
      <c r="I108" s="8">
        <v>1.0</v>
      </c>
      <c r="J108" s="6" t="s">
        <v>74</v>
      </c>
      <c r="K108" s="6" t="s">
        <v>53</v>
      </c>
      <c r="L108" s="6">
        <v>8.0</v>
      </c>
      <c r="M108" s="6" t="s">
        <v>75</v>
      </c>
      <c r="N108" s="6" t="s">
        <v>55</v>
      </c>
      <c r="O108" s="6" t="s">
        <v>101</v>
      </c>
      <c r="P108" s="6">
        <v>30.0</v>
      </c>
      <c r="Q108" s="6" t="s">
        <v>77</v>
      </c>
      <c r="R108" s="6">
        <v>6.0</v>
      </c>
      <c r="S108" s="6">
        <v>38.1</v>
      </c>
      <c r="T108" s="6">
        <v>150.0</v>
      </c>
      <c r="U108" s="6">
        <v>0.254</v>
      </c>
      <c r="V108" s="6" t="s">
        <v>68</v>
      </c>
      <c r="W108" s="6">
        <v>5.0</v>
      </c>
      <c r="X108" s="6" t="s">
        <v>59</v>
      </c>
      <c r="Y108" s="6" t="s">
        <v>59</v>
      </c>
      <c r="Z108" s="6">
        <v>5.0</v>
      </c>
      <c r="AA108" s="6">
        <v>3.0</v>
      </c>
      <c r="AB108" s="6">
        <v>1.0</v>
      </c>
      <c r="AC108" s="6">
        <v>5.0</v>
      </c>
      <c r="AD108" s="6">
        <v>100.0</v>
      </c>
      <c r="AE108" s="6" t="s">
        <v>60</v>
      </c>
      <c r="AF108" s="6" t="s">
        <v>100</v>
      </c>
      <c r="AG108" s="6" t="s">
        <v>62</v>
      </c>
      <c r="AH108" s="6">
        <v>60.0</v>
      </c>
      <c r="AI108" s="6" t="s">
        <v>63</v>
      </c>
      <c r="AJ108" s="6" t="s">
        <v>64</v>
      </c>
      <c r="AK108" s="6">
        <f t="shared" si="1"/>
        <v>0.254</v>
      </c>
      <c r="AL108" s="21">
        <v>0.254</v>
      </c>
      <c r="AM108" s="21">
        <v>0.254</v>
      </c>
      <c r="AN108" s="6">
        <v>25.3</v>
      </c>
      <c r="AO108" s="6">
        <v>3.7</v>
      </c>
      <c r="AP108" s="6">
        <v>24.9</v>
      </c>
      <c r="AQ108" s="6">
        <v>4.1</v>
      </c>
      <c r="AR108" s="6">
        <v>8.0</v>
      </c>
      <c r="AS108" s="9"/>
      <c r="AT108" s="9"/>
      <c r="AU108" s="9"/>
      <c r="AV108" s="9"/>
    </row>
    <row r="109">
      <c r="A109" s="6">
        <v>6.0</v>
      </c>
      <c r="B109" s="7" t="s">
        <v>97</v>
      </c>
      <c r="C109" s="6">
        <v>2014.0</v>
      </c>
      <c r="D109" s="6" t="s">
        <v>51</v>
      </c>
      <c r="E109" s="6" t="s">
        <v>103</v>
      </c>
      <c r="F109" s="6">
        <v>24.6</v>
      </c>
      <c r="G109" s="6">
        <v>77.5</v>
      </c>
      <c r="H109" s="6">
        <v>180.0</v>
      </c>
      <c r="I109" s="8">
        <v>1.0</v>
      </c>
      <c r="J109" s="6" t="s">
        <v>74</v>
      </c>
      <c r="K109" s="6" t="s">
        <v>53</v>
      </c>
      <c r="L109" s="6">
        <v>8.0</v>
      </c>
      <c r="M109" s="6" t="s">
        <v>75</v>
      </c>
      <c r="N109" s="6" t="s">
        <v>55</v>
      </c>
      <c r="O109" s="6" t="s">
        <v>101</v>
      </c>
      <c r="P109" s="6">
        <v>40.0</v>
      </c>
      <c r="Q109" s="6" t="s">
        <v>77</v>
      </c>
      <c r="R109" s="6">
        <v>6.0</v>
      </c>
      <c r="S109" s="6">
        <v>38.1</v>
      </c>
      <c r="T109" s="6">
        <v>150.0</v>
      </c>
      <c r="U109" s="6">
        <v>0.254</v>
      </c>
      <c r="V109" s="6" t="s">
        <v>68</v>
      </c>
      <c r="W109" s="6">
        <v>5.0</v>
      </c>
      <c r="X109" s="6" t="s">
        <v>59</v>
      </c>
      <c r="Y109" s="6" t="s">
        <v>59</v>
      </c>
      <c r="Z109" s="6">
        <v>5.0</v>
      </c>
      <c r="AA109" s="6">
        <v>3.0</v>
      </c>
      <c r="AB109" s="6">
        <v>1.0</v>
      </c>
      <c r="AC109" s="6">
        <v>5.0</v>
      </c>
      <c r="AD109" s="6">
        <v>100.0</v>
      </c>
      <c r="AE109" s="6" t="s">
        <v>60</v>
      </c>
      <c r="AF109" s="6" t="s">
        <v>100</v>
      </c>
      <c r="AG109" s="6" t="s">
        <v>62</v>
      </c>
      <c r="AH109" s="6">
        <v>60.0</v>
      </c>
      <c r="AI109" s="6" t="s">
        <v>63</v>
      </c>
      <c r="AJ109" s="6" t="s">
        <v>64</v>
      </c>
      <c r="AK109" s="6">
        <f t="shared" si="1"/>
        <v>0.254</v>
      </c>
      <c r="AL109" s="21">
        <v>0.254</v>
      </c>
      <c r="AM109" s="21">
        <v>0.254</v>
      </c>
      <c r="AN109" s="6">
        <v>23.0</v>
      </c>
      <c r="AO109" s="6">
        <v>3.1</v>
      </c>
      <c r="AP109" s="6">
        <v>22.9</v>
      </c>
      <c r="AQ109" s="6">
        <v>3.0</v>
      </c>
      <c r="AR109" s="6">
        <v>8.0</v>
      </c>
      <c r="AS109" s="9"/>
      <c r="AT109" s="9"/>
      <c r="AU109" s="9"/>
      <c r="AV109" s="9"/>
    </row>
    <row r="110">
      <c r="A110" s="6">
        <v>6.0</v>
      </c>
      <c r="B110" s="7" t="s">
        <v>97</v>
      </c>
      <c r="C110" s="6">
        <v>2014.0</v>
      </c>
      <c r="D110" s="6" t="s">
        <v>51</v>
      </c>
      <c r="E110" s="6" t="s">
        <v>103</v>
      </c>
      <c r="F110" s="6">
        <v>24.6</v>
      </c>
      <c r="G110" s="6">
        <v>77.5</v>
      </c>
      <c r="H110" s="6">
        <v>180.0</v>
      </c>
      <c r="I110" s="8">
        <v>1.0</v>
      </c>
      <c r="J110" s="6" t="s">
        <v>74</v>
      </c>
      <c r="K110" s="6" t="s">
        <v>53</v>
      </c>
      <c r="L110" s="6">
        <v>8.0</v>
      </c>
      <c r="M110" s="6" t="s">
        <v>75</v>
      </c>
      <c r="N110" s="6" t="s">
        <v>55</v>
      </c>
      <c r="O110" s="6" t="s">
        <v>101</v>
      </c>
      <c r="P110" s="6">
        <v>50.0</v>
      </c>
      <c r="Q110" s="6" t="s">
        <v>77</v>
      </c>
      <c r="R110" s="6">
        <v>6.0</v>
      </c>
      <c r="S110" s="6">
        <v>38.1</v>
      </c>
      <c r="T110" s="6">
        <v>150.0</v>
      </c>
      <c r="U110" s="6">
        <v>0.254</v>
      </c>
      <c r="V110" s="6" t="s">
        <v>68</v>
      </c>
      <c r="W110" s="6">
        <v>5.0</v>
      </c>
      <c r="X110" s="6" t="s">
        <v>59</v>
      </c>
      <c r="Y110" s="6" t="s">
        <v>59</v>
      </c>
      <c r="Z110" s="6">
        <v>5.0</v>
      </c>
      <c r="AA110" s="6">
        <v>3.0</v>
      </c>
      <c r="AB110" s="6">
        <v>1.0</v>
      </c>
      <c r="AC110" s="6">
        <v>5.0</v>
      </c>
      <c r="AD110" s="6">
        <v>100.0</v>
      </c>
      <c r="AE110" s="6" t="s">
        <v>60</v>
      </c>
      <c r="AF110" s="6" t="s">
        <v>100</v>
      </c>
      <c r="AG110" s="6" t="s">
        <v>62</v>
      </c>
      <c r="AH110" s="6">
        <v>60.0</v>
      </c>
      <c r="AI110" s="6" t="s">
        <v>63</v>
      </c>
      <c r="AJ110" s="6" t="s">
        <v>64</v>
      </c>
      <c r="AK110" s="6">
        <f t="shared" si="1"/>
        <v>0.254</v>
      </c>
      <c r="AL110" s="21">
        <v>0.254</v>
      </c>
      <c r="AM110" s="21">
        <v>0.254</v>
      </c>
      <c r="AN110" s="6">
        <v>19.3</v>
      </c>
      <c r="AO110" s="6">
        <v>3.8</v>
      </c>
      <c r="AP110" s="6">
        <v>19.0</v>
      </c>
      <c r="AQ110" s="6">
        <v>3.8</v>
      </c>
      <c r="AR110" s="6">
        <v>8.0</v>
      </c>
      <c r="AS110" s="9"/>
      <c r="AT110" s="9"/>
      <c r="AU110" s="9"/>
      <c r="AV110" s="9"/>
    </row>
    <row r="111">
      <c r="A111" s="6">
        <v>6.0</v>
      </c>
      <c r="B111" s="7" t="s">
        <v>97</v>
      </c>
      <c r="C111" s="6">
        <v>2014.0</v>
      </c>
      <c r="D111" s="6" t="s">
        <v>51</v>
      </c>
      <c r="E111" s="6" t="s">
        <v>103</v>
      </c>
      <c r="F111" s="6">
        <v>24.6</v>
      </c>
      <c r="G111" s="6">
        <v>77.5</v>
      </c>
      <c r="H111" s="6">
        <v>180.0</v>
      </c>
      <c r="I111" s="8">
        <v>1.0</v>
      </c>
      <c r="J111" s="6" t="s">
        <v>74</v>
      </c>
      <c r="K111" s="6" t="s">
        <v>53</v>
      </c>
      <c r="L111" s="6">
        <v>8.0</v>
      </c>
      <c r="M111" s="6" t="s">
        <v>75</v>
      </c>
      <c r="N111" s="6" t="s">
        <v>55</v>
      </c>
      <c r="O111" s="6" t="s">
        <v>101</v>
      </c>
      <c r="P111" s="6">
        <v>60.0</v>
      </c>
      <c r="Q111" s="6" t="s">
        <v>77</v>
      </c>
      <c r="R111" s="6">
        <v>6.0</v>
      </c>
      <c r="S111" s="6">
        <v>38.1</v>
      </c>
      <c r="T111" s="6">
        <v>150.0</v>
      </c>
      <c r="U111" s="6">
        <v>0.254</v>
      </c>
      <c r="V111" s="6" t="s">
        <v>68</v>
      </c>
      <c r="W111" s="6">
        <v>5.0</v>
      </c>
      <c r="X111" s="6" t="s">
        <v>59</v>
      </c>
      <c r="Y111" s="6" t="s">
        <v>59</v>
      </c>
      <c r="Z111" s="6">
        <v>5.0</v>
      </c>
      <c r="AA111" s="6">
        <v>3.0</v>
      </c>
      <c r="AB111" s="6">
        <v>1.0</v>
      </c>
      <c r="AC111" s="6">
        <v>5.0</v>
      </c>
      <c r="AD111" s="6">
        <v>100.0</v>
      </c>
      <c r="AE111" s="6" t="s">
        <v>60</v>
      </c>
      <c r="AF111" s="6" t="s">
        <v>100</v>
      </c>
      <c r="AG111" s="6" t="s">
        <v>62</v>
      </c>
      <c r="AH111" s="6">
        <v>60.0</v>
      </c>
      <c r="AI111" s="6" t="s">
        <v>63</v>
      </c>
      <c r="AJ111" s="6" t="s">
        <v>64</v>
      </c>
      <c r="AK111" s="6">
        <f t="shared" si="1"/>
        <v>0.254</v>
      </c>
      <c r="AL111" s="21">
        <v>0.254</v>
      </c>
      <c r="AM111" s="21">
        <v>0.254</v>
      </c>
      <c r="AN111" s="6">
        <v>14.9</v>
      </c>
      <c r="AO111" s="6">
        <v>2.9</v>
      </c>
      <c r="AP111" s="6">
        <v>15.0</v>
      </c>
      <c r="AQ111" s="6">
        <v>2.6</v>
      </c>
      <c r="AR111" s="6">
        <v>8.0</v>
      </c>
      <c r="AS111" s="9"/>
      <c r="AT111" s="9"/>
      <c r="AU111" s="9"/>
      <c r="AV111" s="9"/>
    </row>
    <row r="112">
      <c r="A112" s="6">
        <v>6.0</v>
      </c>
      <c r="B112" s="7" t="s">
        <v>97</v>
      </c>
      <c r="C112" s="6">
        <v>2014.0</v>
      </c>
      <c r="D112" s="6" t="s">
        <v>51</v>
      </c>
      <c r="E112" s="6" t="s">
        <v>103</v>
      </c>
      <c r="F112" s="6">
        <v>24.6</v>
      </c>
      <c r="G112" s="6">
        <v>77.5</v>
      </c>
      <c r="H112" s="6">
        <v>180.0</v>
      </c>
      <c r="I112" s="8">
        <v>1.0</v>
      </c>
      <c r="J112" s="6" t="s">
        <v>74</v>
      </c>
      <c r="K112" s="6" t="s">
        <v>53</v>
      </c>
      <c r="L112" s="6">
        <v>8.0</v>
      </c>
      <c r="M112" s="6" t="s">
        <v>75</v>
      </c>
      <c r="N112" s="6" t="s">
        <v>55</v>
      </c>
      <c r="O112" s="6" t="s">
        <v>101</v>
      </c>
      <c r="P112" s="6">
        <v>70.0</v>
      </c>
      <c r="Q112" s="6" t="s">
        <v>77</v>
      </c>
      <c r="R112" s="6">
        <v>6.0</v>
      </c>
      <c r="S112" s="6">
        <v>38.1</v>
      </c>
      <c r="T112" s="6">
        <v>150.0</v>
      </c>
      <c r="U112" s="6">
        <v>0.254</v>
      </c>
      <c r="V112" s="6" t="s">
        <v>68</v>
      </c>
      <c r="W112" s="6">
        <v>5.0</v>
      </c>
      <c r="X112" s="6" t="s">
        <v>59</v>
      </c>
      <c r="Y112" s="6" t="s">
        <v>59</v>
      </c>
      <c r="Z112" s="6">
        <v>5.0</v>
      </c>
      <c r="AA112" s="6">
        <v>3.0</v>
      </c>
      <c r="AB112" s="6">
        <v>1.0</v>
      </c>
      <c r="AC112" s="6">
        <v>5.0</v>
      </c>
      <c r="AD112" s="6">
        <v>100.0</v>
      </c>
      <c r="AE112" s="6" t="s">
        <v>60</v>
      </c>
      <c r="AF112" s="6" t="s">
        <v>100</v>
      </c>
      <c r="AG112" s="6" t="s">
        <v>62</v>
      </c>
      <c r="AH112" s="6">
        <v>60.0</v>
      </c>
      <c r="AI112" s="6" t="s">
        <v>63</v>
      </c>
      <c r="AJ112" s="6" t="s">
        <v>64</v>
      </c>
      <c r="AK112" s="6">
        <f t="shared" si="1"/>
        <v>0.254</v>
      </c>
      <c r="AL112" s="21">
        <v>0.254</v>
      </c>
      <c r="AM112" s="21">
        <v>0.254</v>
      </c>
      <c r="AN112" s="6">
        <v>11.3</v>
      </c>
      <c r="AO112" s="6">
        <v>2.6</v>
      </c>
      <c r="AP112" s="6">
        <v>11.3</v>
      </c>
      <c r="AQ112" s="6">
        <v>2.4</v>
      </c>
      <c r="AR112" s="6">
        <v>8.0</v>
      </c>
      <c r="AS112" s="9"/>
      <c r="AT112" s="9"/>
      <c r="AU112" s="9"/>
      <c r="AV112" s="9"/>
    </row>
    <row r="113">
      <c r="A113" s="6">
        <v>6.0</v>
      </c>
      <c r="B113" s="7" t="s">
        <v>97</v>
      </c>
      <c r="C113" s="6">
        <v>2014.0</v>
      </c>
      <c r="D113" s="6" t="s">
        <v>51</v>
      </c>
      <c r="E113" s="6" t="s">
        <v>103</v>
      </c>
      <c r="F113" s="6">
        <v>24.6</v>
      </c>
      <c r="G113" s="6">
        <v>77.5</v>
      </c>
      <c r="H113" s="6">
        <v>180.0</v>
      </c>
      <c r="I113" s="8">
        <v>1.0</v>
      </c>
      <c r="J113" s="6" t="s">
        <v>74</v>
      </c>
      <c r="K113" s="6" t="s">
        <v>53</v>
      </c>
      <c r="L113" s="6">
        <v>8.0</v>
      </c>
      <c r="M113" s="6" t="s">
        <v>75</v>
      </c>
      <c r="N113" s="6" t="s">
        <v>55</v>
      </c>
      <c r="O113" s="6" t="s">
        <v>101</v>
      </c>
      <c r="P113" s="6">
        <v>80.0</v>
      </c>
      <c r="Q113" s="6" t="s">
        <v>77</v>
      </c>
      <c r="R113" s="6">
        <v>6.0</v>
      </c>
      <c r="S113" s="6">
        <v>38.1</v>
      </c>
      <c r="T113" s="6">
        <v>150.0</v>
      </c>
      <c r="U113" s="6">
        <v>0.254</v>
      </c>
      <c r="V113" s="6" t="s">
        <v>68</v>
      </c>
      <c r="W113" s="6">
        <v>5.0</v>
      </c>
      <c r="X113" s="6" t="s">
        <v>59</v>
      </c>
      <c r="Y113" s="6" t="s">
        <v>59</v>
      </c>
      <c r="Z113" s="6">
        <v>5.0</v>
      </c>
      <c r="AA113" s="6">
        <v>3.0</v>
      </c>
      <c r="AB113" s="6">
        <v>1.0</v>
      </c>
      <c r="AC113" s="6">
        <v>5.0</v>
      </c>
      <c r="AD113" s="6">
        <v>100.0</v>
      </c>
      <c r="AE113" s="6" t="s">
        <v>60</v>
      </c>
      <c r="AF113" s="6" t="s">
        <v>100</v>
      </c>
      <c r="AG113" s="6" t="s">
        <v>62</v>
      </c>
      <c r="AH113" s="6">
        <v>60.0</v>
      </c>
      <c r="AI113" s="6" t="s">
        <v>63</v>
      </c>
      <c r="AJ113" s="6" t="s">
        <v>64</v>
      </c>
      <c r="AK113" s="6">
        <f t="shared" si="1"/>
        <v>0.254</v>
      </c>
      <c r="AL113" s="21">
        <v>0.254</v>
      </c>
      <c r="AM113" s="21">
        <v>0.254</v>
      </c>
      <c r="AN113" s="6">
        <v>7.8</v>
      </c>
      <c r="AO113" s="6">
        <v>2.1</v>
      </c>
      <c r="AP113" s="6">
        <v>7.8</v>
      </c>
      <c r="AQ113" s="6">
        <v>1.6</v>
      </c>
      <c r="AR113" s="6">
        <v>8.0</v>
      </c>
      <c r="AS113" s="9"/>
      <c r="AT113" s="9"/>
      <c r="AU113" s="9"/>
      <c r="AV113" s="9"/>
    </row>
    <row r="114">
      <c r="A114" s="6">
        <v>6.0</v>
      </c>
      <c r="B114" s="7" t="s">
        <v>97</v>
      </c>
      <c r="C114" s="6">
        <v>2014.0</v>
      </c>
      <c r="D114" s="6" t="s">
        <v>51</v>
      </c>
      <c r="E114" s="6" t="s">
        <v>103</v>
      </c>
      <c r="F114" s="6">
        <v>24.6</v>
      </c>
      <c r="G114" s="6">
        <v>77.5</v>
      </c>
      <c r="H114" s="6">
        <v>180.0</v>
      </c>
      <c r="I114" s="8">
        <v>1.0</v>
      </c>
      <c r="J114" s="6" t="s">
        <v>74</v>
      </c>
      <c r="K114" s="6" t="s">
        <v>53</v>
      </c>
      <c r="L114" s="6">
        <v>8.0</v>
      </c>
      <c r="M114" s="6" t="s">
        <v>75</v>
      </c>
      <c r="N114" s="6" t="s">
        <v>55</v>
      </c>
      <c r="O114" s="6" t="s">
        <v>101</v>
      </c>
      <c r="P114" s="6">
        <v>90.0</v>
      </c>
      <c r="Q114" s="6" t="s">
        <v>77</v>
      </c>
      <c r="R114" s="6">
        <v>6.0</v>
      </c>
      <c r="S114" s="6">
        <v>38.1</v>
      </c>
      <c r="T114" s="6">
        <v>150.0</v>
      </c>
      <c r="U114" s="6">
        <v>0.254</v>
      </c>
      <c r="V114" s="6" t="s">
        <v>68</v>
      </c>
      <c r="W114" s="6">
        <v>5.0</v>
      </c>
      <c r="X114" s="6" t="s">
        <v>59</v>
      </c>
      <c r="Y114" s="6" t="s">
        <v>59</v>
      </c>
      <c r="Z114" s="6">
        <v>5.0</v>
      </c>
      <c r="AA114" s="6">
        <v>3.0</v>
      </c>
      <c r="AB114" s="6">
        <v>1.0</v>
      </c>
      <c r="AC114" s="6">
        <v>5.0</v>
      </c>
      <c r="AD114" s="6">
        <v>100.0</v>
      </c>
      <c r="AE114" s="6" t="s">
        <v>60</v>
      </c>
      <c r="AF114" s="6" t="s">
        <v>100</v>
      </c>
      <c r="AG114" s="6" t="s">
        <v>62</v>
      </c>
      <c r="AH114" s="6">
        <v>60.0</v>
      </c>
      <c r="AI114" s="6" t="s">
        <v>63</v>
      </c>
      <c r="AJ114" s="6" t="s">
        <v>64</v>
      </c>
      <c r="AK114" s="6">
        <f t="shared" si="1"/>
        <v>0.254</v>
      </c>
      <c r="AL114" s="21">
        <v>0.254</v>
      </c>
      <c r="AM114" s="21">
        <v>0.254</v>
      </c>
      <c r="AN114" s="6">
        <v>4.6</v>
      </c>
      <c r="AO114" s="6">
        <v>1.4</v>
      </c>
      <c r="AP114" s="6">
        <v>3.9</v>
      </c>
      <c r="AQ114" s="6">
        <v>1.4</v>
      </c>
      <c r="AR114" s="6">
        <v>8.0</v>
      </c>
      <c r="AS114" s="9"/>
      <c r="AT114" s="9"/>
      <c r="AU114" s="9"/>
      <c r="AV114" s="9"/>
    </row>
    <row r="115">
      <c r="A115" s="6">
        <v>6.0</v>
      </c>
      <c r="B115" s="7" t="s">
        <v>97</v>
      </c>
      <c r="C115" s="6">
        <v>2014.0</v>
      </c>
      <c r="D115" s="6" t="s">
        <v>51</v>
      </c>
      <c r="E115" s="6" t="s">
        <v>103</v>
      </c>
      <c r="F115" s="6">
        <v>24.6</v>
      </c>
      <c r="G115" s="6">
        <v>77.5</v>
      </c>
      <c r="H115" s="6">
        <v>180.0</v>
      </c>
      <c r="I115" s="8">
        <v>1.0</v>
      </c>
      <c r="J115" s="6" t="s">
        <v>74</v>
      </c>
      <c r="K115" s="6" t="s">
        <v>53</v>
      </c>
      <c r="L115" s="6">
        <v>8.0</v>
      </c>
      <c r="M115" s="6" t="s">
        <v>75</v>
      </c>
      <c r="N115" s="6" t="s">
        <v>55</v>
      </c>
      <c r="O115" s="6" t="s">
        <v>102</v>
      </c>
      <c r="P115" s="6">
        <v>10.0</v>
      </c>
      <c r="Q115" s="6" t="s">
        <v>77</v>
      </c>
      <c r="R115" s="6">
        <v>6.0</v>
      </c>
      <c r="S115" s="6">
        <v>38.1</v>
      </c>
      <c r="T115" s="6">
        <v>150.0</v>
      </c>
      <c r="U115" s="6">
        <v>0.254</v>
      </c>
      <c r="V115" s="6" t="s">
        <v>68</v>
      </c>
      <c r="W115" s="6">
        <v>5.0</v>
      </c>
      <c r="X115" s="6" t="s">
        <v>59</v>
      </c>
      <c r="Y115" s="6" t="s">
        <v>59</v>
      </c>
      <c r="Z115" s="6">
        <v>5.0</v>
      </c>
      <c r="AA115" s="6">
        <v>3.0</v>
      </c>
      <c r="AB115" s="6">
        <v>1.0</v>
      </c>
      <c r="AC115" s="6">
        <v>5.0</v>
      </c>
      <c r="AD115" s="6">
        <v>100.0</v>
      </c>
      <c r="AE115" s="6" t="s">
        <v>60</v>
      </c>
      <c r="AF115" s="6" t="s">
        <v>100</v>
      </c>
      <c r="AG115" s="6" t="s">
        <v>62</v>
      </c>
      <c r="AH115" s="6">
        <v>60.0</v>
      </c>
      <c r="AI115" s="6" t="s">
        <v>63</v>
      </c>
      <c r="AJ115" s="6" t="s">
        <v>64</v>
      </c>
      <c r="AK115" s="6">
        <f t="shared" si="1"/>
        <v>0.254</v>
      </c>
      <c r="AL115" s="21">
        <v>0.254</v>
      </c>
      <c r="AM115" s="21">
        <v>0.254</v>
      </c>
      <c r="AN115" s="6">
        <v>6.0</v>
      </c>
      <c r="AO115" s="6">
        <v>1.5</v>
      </c>
      <c r="AP115" s="6">
        <v>5.59</v>
      </c>
      <c r="AQ115" s="6">
        <v>0.79</v>
      </c>
      <c r="AR115" s="6">
        <v>8.0</v>
      </c>
      <c r="AS115" s="9"/>
      <c r="AT115" s="9"/>
      <c r="AU115" s="9"/>
      <c r="AV115" s="9"/>
    </row>
    <row r="116">
      <c r="A116" s="6">
        <v>6.0</v>
      </c>
      <c r="B116" s="7" t="s">
        <v>97</v>
      </c>
      <c r="C116" s="6">
        <v>2014.0</v>
      </c>
      <c r="D116" s="6" t="s">
        <v>51</v>
      </c>
      <c r="E116" s="6" t="s">
        <v>103</v>
      </c>
      <c r="F116" s="6">
        <v>24.6</v>
      </c>
      <c r="G116" s="6">
        <v>77.5</v>
      </c>
      <c r="H116" s="6">
        <v>180.0</v>
      </c>
      <c r="I116" s="8">
        <v>1.0</v>
      </c>
      <c r="J116" s="6" t="s">
        <v>74</v>
      </c>
      <c r="K116" s="6" t="s">
        <v>53</v>
      </c>
      <c r="L116" s="6">
        <v>8.0</v>
      </c>
      <c r="M116" s="6" t="s">
        <v>75</v>
      </c>
      <c r="N116" s="6" t="s">
        <v>55</v>
      </c>
      <c r="O116" s="6" t="s">
        <v>102</v>
      </c>
      <c r="P116" s="6">
        <v>20.0</v>
      </c>
      <c r="Q116" s="6" t="s">
        <v>77</v>
      </c>
      <c r="R116" s="6">
        <v>6.0</v>
      </c>
      <c r="S116" s="6">
        <v>38.1</v>
      </c>
      <c r="T116" s="6">
        <v>150.0</v>
      </c>
      <c r="U116" s="6">
        <v>0.254</v>
      </c>
      <c r="V116" s="6" t="s">
        <v>68</v>
      </c>
      <c r="W116" s="6">
        <v>5.0</v>
      </c>
      <c r="X116" s="6" t="s">
        <v>59</v>
      </c>
      <c r="Y116" s="6" t="s">
        <v>59</v>
      </c>
      <c r="Z116" s="6">
        <v>5.0</v>
      </c>
      <c r="AA116" s="6">
        <v>3.0</v>
      </c>
      <c r="AB116" s="6">
        <v>1.0</v>
      </c>
      <c r="AC116" s="6">
        <v>5.0</v>
      </c>
      <c r="AD116" s="6">
        <v>100.0</v>
      </c>
      <c r="AE116" s="6" t="s">
        <v>60</v>
      </c>
      <c r="AF116" s="6" t="s">
        <v>100</v>
      </c>
      <c r="AG116" s="6" t="s">
        <v>62</v>
      </c>
      <c r="AH116" s="6">
        <v>60.0</v>
      </c>
      <c r="AI116" s="6" t="s">
        <v>63</v>
      </c>
      <c r="AJ116" s="6" t="s">
        <v>64</v>
      </c>
      <c r="AK116" s="6">
        <f t="shared" si="1"/>
        <v>0.254</v>
      </c>
      <c r="AL116" s="21">
        <v>0.254</v>
      </c>
      <c r="AM116" s="21">
        <v>0.254</v>
      </c>
      <c r="AN116" s="6">
        <v>13.3</v>
      </c>
      <c r="AO116" s="6">
        <v>2.1</v>
      </c>
      <c r="AP116" s="6">
        <v>13.02</v>
      </c>
      <c r="AQ116" s="6">
        <v>2.04</v>
      </c>
      <c r="AR116" s="6">
        <v>8.0</v>
      </c>
      <c r="AS116" s="9"/>
      <c r="AT116" s="9"/>
      <c r="AU116" s="9"/>
      <c r="AV116" s="9"/>
    </row>
    <row r="117">
      <c r="A117" s="6">
        <v>6.0</v>
      </c>
      <c r="B117" s="7" t="s">
        <v>97</v>
      </c>
      <c r="C117" s="6">
        <v>2014.0</v>
      </c>
      <c r="D117" s="6" t="s">
        <v>51</v>
      </c>
      <c r="E117" s="6" t="s">
        <v>103</v>
      </c>
      <c r="F117" s="6">
        <v>24.6</v>
      </c>
      <c r="G117" s="6">
        <v>77.5</v>
      </c>
      <c r="H117" s="6">
        <v>180.0</v>
      </c>
      <c r="I117" s="8">
        <v>1.0</v>
      </c>
      <c r="J117" s="6" t="s">
        <v>74</v>
      </c>
      <c r="K117" s="6" t="s">
        <v>53</v>
      </c>
      <c r="L117" s="6">
        <v>8.0</v>
      </c>
      <c r="M117" s="6" t="s">
        <v>75</v>
      </c>
      <c r="N117" s="6" t="s">
        <v>55</v>
      </c>
      <c r="O117" s="6" t="s">
        <v>102</v>
      </c>
      <c r="P117" s="6">
        <v>30.0</v>
      </c>
      <c r="Q117" s="6" t="s">
        <v>77</v>
      </c>
      <c r="R117" s="6">
        <v>6.0</v>
      </c>
      <c r="S117" s="6">
        <v>38.1</v>
      </c>
      <c r="T117" s="6">
        <v>150.0</v>
      </c>
      <c r="U117" s="6">
        <v>0.254</v>
      </c>
      <c r="V117" s="6" t="s">
        <v>68</v>
      </c>
      <c r="W117" s="6">
        <v>5.0</v>
      </c>
      <c r="X117" s="6" t="s">
        <v>59</v>
      </c>
      <c r="Y117" s="6" t="s">
        <v>59</v>
      </c>
      <c r="Z117" s="6">
        <v>5.0</v>
      </c>
      <c r="AA117" s="6">
        <v>3.0</v>
      </c>
      <c r="AB117" s="6">
        <v>1.0</v>
      </c>
      <c r="AC117" s="6">
        <v>5.0</v>
      </c>
      <c r="AD117" s="6">
        <v>100.0</v>
      </c>
      <c r="AE117" s="6" t="s">
        <v>60</v>
      </c>
      <c r="AF117" s="6" t="s">
        <v>100</v>
      </c>
      <c r="AG117" s="6" t="s">
        <v>62</v>
      </c>
      <c r="AH117" s="6">
        <v>60.0</v>
      </c>
      <c r="AI117" s="6" t="s">
        <v>63</v>
      </c>
      <c r="AJ117" s="6" t="s">
        <v>64</v>
      </c>
      <c r="AK117" s="6">
        <f t="shared" si="1"/>
        <v>0.254</v>
      </c>
      <c r="AL117" s="21">
        <v>0.254</v>
      </c>
      <c r="AM117" s="21">
        <v>0.254</v>
      </c>
      <c r="AN117" s="6">
        <v>17.5</v>
      </c>
      <c r="AO117" s="6">
        <v>3.4</v>
      </c>
      <c r="AP117" s="6">
        <v>17.84</v>
      </c>
      <c r="AQ117" s="6">
        <v>3.67</v>
      </c>
      <c r="AR117" s="6">
        <v>8.0</v>
      </c>
      <c r="AS117" s="9"/>
      <c r="AT117" s="9"/>
      <c r="AU117" s="9"/>
      <c r="AV117" s="9"/>
    </row>
    <row r="118">
      <c r="A118" s="6">
        <v>6.0</v>
      </c>
      <c r="B118" s="7" t="s">
        <v>97</v>
      </c>
      <c r="C118" s="6">
        <v>2014.0</v>
      </c>
      <c r="D118" s="6" t="s">
        <v>51</v>
      </c>
      <c r="E118" s="6" t="s">
        <v>103</v>
      </c>
      <c r="F118" s="6">
        <v>24.6</v>
      </c>
      <c r="G118" s="6">
        <v>77.5</v>
      </c>
      <c r="H118" s="6">
        <v>180.0</v>
      </c>
      <c r="I118" s="8">
        <v>1.0</v>
      </c>
      <c r="J118" s="6" t="s">
        <v>74</v>
      </c>
      <c r="K118" s="6" t="s">
        <v>53</v>
      </c>
      <c r="L118" s="6">
        <v>8.0</v>
      </c>
      <c r="M118" s="6" t="s">
        <v>75</v>
      </c>
      <c r="N118" s="6" t="s">
        <v>55</v>
      </c>
      <c r="O118" s="6" t="s">
        <v>102</v>
      </c>
      <c r="P118" s="6">
        <v>40.0</v>
      </c>
      <c r="Q118" s="6" t="s">
        <v>77</v>
      </c>
      <c r="R118" s="6">
        <v>6.0</v>
      </c>
      <c r="S118" s="6">
        <v>38.1</v>
      </c>
      <c r="T118" s="6">
        <v>150.0</v>
      </c>
      <c r="U118" s="6">
        <v>0.254</v>
      </c>
      <c r="V118" s="6" t="s">
        <v>68</v>
      </c>
      <c r="W118" s="6">
        <v>5.0</v>
      </c>
      <c r="X118" s="6" t="s">
        <v>59</v>
      </c>
      <c r="Y118" s="6" t="s">
        <v>59</v>
      </c>
      <c r="Z118" s="6">
        <v>5.0</v>
      </c>
      <c r="AA118" s="6">
        <v>3.0</v>
      </c>
      <c r="AB118" s="6">
        <v>1.0</v>
      </c>
      <c r="AC118" s="6">
        <v>5.0</v>
      </c>
      <c r="AD118" s="6">
        <v>100.0</v>
      </c>
      <c r="AE118" s="6" t="s">
        <v>60</v>
      </c>
      <c r="AF118" s="6" t="s">
        <v>100</v>
      </c>
      <c r="AG118" s="6" t="s">
        <v>62</v>
      </c>
      <c r="AH118" s="6">
        <v>60.0</v>
      </c>
      <c r="AI118" s="6" t="s">
        <v>63</v>
      </c>
      <c r="AJ118" s="6" t="s">
        <v>64</v>
      </c>
      <c r="AK118" s="6">
        <f t="shared" si="1"/>
        <v>0.254</v>
      </c>
      <c r="AL118" s="21">
        <v>0.254</v>
      </c>
      <c r="AM118" s="21">
        <v>0.254</v>
      </c>
      <c r="AN118" s="6">
        <v>22.2</v>
      </c>
      <c r="AO118" s="6">
        <v>5.6</v>
      </c>
      <c r="AP118" s="6">
        <v>21.94</v>
      </c>
      <c r="AQ118" s="6">
        <v>5.02</v>
      </c>
      <c r="AR118" s="6">
        <v>8.0</v>
      </c>
      <c r="AS118" s="9"/>
      <c r="AT118" s="9"/>
      <c r="AU118" s="9"/>
      <c r="AV118" s="9"/>
    </row>
    <row r="119">
      <c r="A119" s="6">
        <v>6.0</v>
      </c>
      <c r="B119" s="7" t="s">
        <v>97</v>
      </c>
      <c r="C119" s="6">
        <v>2014.0</v>
      </c>
      <c r="D119" s="6" t="s">
        <v>51</v>
      </c>
      <c r="E119" s="6" t="s">
        <v>103</v>
      </c>
      <c r="F119" s="6">
        <v>24.6</v>
      </c>
      <c r="G119" s="6">
        <v>77.5</v>
      </c>
      <c r="H119" s="6">
        <v>180.0</v>
      </c>
      <c r="I119" s="8">
        <v>1.0</v>
      </c>
      <c r="J119" s="6" t="s">
        <v>74</v>
      </c>
      <c r="K119" s="6" t="s">
        <v>53</v>
      </c>
      <c r="L119" s="6">
        <v>8.0</v>
      </c>
      <c r="M119" s="6" t="s">
        <v>75</v>
      </c>
      <c r="N119" s="6" t="s">
        <v>55</v>
      </c>
      <c r="O119" s="6" t="s">
        <v>102</v>
      </c>
      <c r="P119" s="6">
        <v>50.0</v>
      </c>
      <c r="Q119" s="6" t="s">
        <v>77</v>
      </c>
      <c r="R119" s="6">
        <v>6.0</v>
      </c>
      <c r="S119" s="6">
        <v>38.1</v>
      </c>
      <c r="T119" s="6">
        <v>150.0</v>
      </c>
      <c r="U119" s="6">
        <v>0.254</v>
      </c>
      <c r="V119" s="6" t="s">
        <v>68</v>
      </c>
      <c r="W119" s="6">
        <v>5.0</v>
      </c>
      <c r="X119" s="6" t="s">
        <v>59</v>
      </c>
      <c r="Y119" s="6" t="s">
        <v>59</v>
      </c>
      <c r="Z119" s="6">
        <v>5.0</v>
      </c>
      <c r="AA119" s="6">
        <v>3.0</v>
      </c>
      <c r="AB119" s="6">
        <v>1.0</v>
      </c>
      <c r="AC119" s="6">
        <v>5.0</v>
      </c>
      <c r="AD119" s="6">
        <v>100.0</v>
      </c>
      <c r="AE119" s="6" t="s">
        <v>60</v>
      </c>
      <c r="AF119" s="6" t="s">
        <v>100</v>
      </c>
      <c r="AG119" s="6" t="s">
        <v>62</v>
      </c>
      <c r="AH119" s="6">
        <v>60.0</v>
      </c>
      <c r="AI119" s="6" t="s">
        <v>63</v>
      </c>
      <c r="AJ119" s="6" t="s">
        <v>64</v>
      </c>
      <c r="AK119" s="6">
        <f t="shared" si="1"/>
        <v>0.254</v>
      </c>
      <c r="AL119" s="21">
        <v>0.254</v>
      </c>
      <c r="AM119" s="21">
        <v>0.254</v>
      </c>
      <c r="AN119" s="6">
        <v>25.7</v>
      </c>
      <c r="AO119" s="6">
        <v>5.7</v>
      </c>
      <c r="AP119" s="6">
        <v>24.56</v>
      </c>
      <c r="AQ119" s="6">
        <v>6.0</v>
      </c>
      <c r="AR119" s="6">
        <v>8.0</v>
      </c>
      <c r="AS119" s="9"/>
      <c r="AT119" s="9"/>
      <c r="AU119" s="9"/>
      <c r="AV119" s="9"/>
    </row>
    <row r="120">
      <c r="A120" s="6">
        <v>6.0</v>
      </c>
      <c r="B120" s="7" t="s">
        <v>97</v>
      </c>
      <c r="C120" s="6">
        <v>2014.0</v>
      </c>
      <c r="D120" s="6" t="s">
        <v>51</v>
      </c>
      <c r="E120" s="6" t="s">
        <v>103</v>
      </c>
      <c r="F120" s="6">
        <v>24.6</v>
      </c>
      <c r="G120" s="6">
        <v>77.5</v>
      </c>
      <c r="H120" s="6">
        <v>180.0</v>
      </c>
      <c r="I120" s="8">
        <v>1.0</v>
      </c>
      <c r="J120" s="6" t="s">
        <v>74</v>
      </c>
      <c r="K120" s="6" t="s">
        <v>53</v>
      </c>
      <c r="L120" s="6">
        <v>8.0</v>
      </c>
      <c r="M120" s="6" t="s">
        <v>75</v>
      </c>
      <c r="N120" s="6" t="s">
        <v>55</v>
      </c>
      <c r="O120" s="6" t="s">
        <v>102</v>
      </c>
      <c r="P120" s="6">
        <v>60.0</v>
      </c>
      <c r="Q120" s="6" t="s">
        <v>77</v>
      </c>
      <c r="R120" s="6">
        <v>6.0</v>
      </c>
      <c r="S120" s="6">
        <v>38.1</v>
      </c>
      <c r="T120" s="6">
        <v>150.0</v>
      </c>
      <c r="U120" s="6">
        <v>0.254</v>
      </c>
      <c r="V120" s="6" t="s">
        <v>68</v>
      </c>
      <c r="W120" s="6">
        <v>5.0</v>
      </c>
      <c r="X120" s="6" t="s">
        <v>59</v>
      </c>
      <c r="Y120" s="6" t="s">
        <v>59</v>
      </c>
      <c r="Z120" s="6">
        <v>5.0</v>
      </c>
      <c r="AA120" s="6">
        <v>3.0</v>
      </c>
      <c r="AB120" s="6">
        <v>1.0</v>
      </c>
      <c r="AC120" s="6">
        <v>5.0</v>
      </c>
      <c r="AD120" s="6">
        <v>100.0</v>
      </c>
      <c r="AE120" s="6" t="s">
        <v>60</v>
      </c>
      <c r="AF120" s="6" t="s">
        <v>100</v>
      </c>
      <c r="AG120" s="6" t="s">
        <v>62</v>
      </c>
      <c r="AH120" s="6">
        <v>60.0</v>
      </c>
      <c r="AI120" s="6" t="s">
        <v>63</v>
      </c>
      <c r="AJ120" s="6" t="s">
        <v>64</v>
      </c>
      <c r="AK120" s="6">
        <f t="shared" si="1"/>
        <v>0.254</v>
      </c>
      <c r="AL120" s="21">
        <v>0.254</v>
      </c>
      <c r="AM120" s="21">
        <v>0.254</v>
      </c>
      <c r="AN120" s="6">
        <v>26.4</v>
      </c>
      <c r="AO120" s="6">
        <v>5.2</v>
      </c>
      <c r="AP120" s="6">
        <v>26.81</v>
      </c>
      <c r="AQ120" s="6">
        <v>5.3</v>
      </c>
      <c r="AR120" s="6">
        <v>8.0</v>
      </c>
      <c r="AS120" s="9"/>
      <c r="AT120" s="9"/>
      <c r="AU120" s="9"/>
      <c r="AV120" s="9"/>
    </row>
    <row r="121">
      <c r="A121" s="6">
        <v>6.0</v>
      </c>
      <c r="B121" s="7" t="s">
        <v>97</v>
      </c>
      <c r="C121" s="6">
        <v>2014.0</v>
      </c>
      <c r="D121" s="6" t="s">
        <v>51</v>
      </c>
      <c r="E121" s="6" t="s">
        <v>103</v>
      </c>
      <c r="F121" s="6">
        <v>24.6</v>
      </c>
      <c r="G121" s="6">
        <v>77.5</v>
      </c>
      <c r="H121" s="6">
        <v>180.0</v>
      </c>
      <c r="I121" s="8">
        <v>1.0</v>
      </c>
      <c r="J121" s="6" t="s">
        <v>74</v>
      </c>
      <c r="K121" s="6" t="s">
        <v>53</v>
      </c>
      <c r="L121" s="6">
        <v>8.0</v>
      </c>
      <c r="M121" s="6" t="s">
        <v>75</v>
      </c>
      <c r="N121" s="6" t="s">
        <v>55</v>
      </c>
      <c r="O121" s="6" t="s">
        <v>102</v>
      </c>
      <c r="P121" s="6">
        <v>70.0</v>
      </c>
      <c r="Q121" s="6" t="s">
        <v>77</v>
      </c>
      <c r="R121" s="6">
        <v>6.0</v>
      </c>
      <c r="S121" s="6">
        <v>38.1</v>
      </c>
      <c r="T121" s="6">
        <v>150.0</v>
      </c>
      <c r="U121" s="6">
        <v>0.254</v>
      </c>
      <c r="V121" s="6" t="s">
        <v>68</v>
      </c>
      <c r="W121" s="6">
        <v>5.0</v>
      </c>
      <c r="X121" s="6" t="s">
        <v>59</v>
      </c>
      <c r="Y121" s="6" t="s">
        <v>59</v>
      </c>
      <c r="Z121" s="6">
        <v>5.0</v>
      </c>
      <c r="AA121" s="6">
        <v>3.0</v>
      </c>
      <c r="AB121" s="6">
        <v>1.0</v>
      </c>
      <c r="AC121" s="6">
        <v>5.0</v>
      </c>
      <c r="AD121" s="6">
        <v>100.0</v>
      </c>
      <c r="AE121" s="6" t="s">
        <v>60</v>
      </c>
      <c r="AF121" s="6" t="s">
        <v>100</v>
      </c>
      <c r="AG121" s="6" t="s">
        <v>62</v>
      </c>
      <c r="AH121" s="6">
        <v>60.0</v>
      </c>
      <c r="AI121" s="6" t="s">
        <v>63</v>
      </c>
      <c r="AJ121" s="6" t="s">
        <v>64</v>
      </c>
      <c r="AK121" s="6">
        <f t="shared" si="1"/>
        <v>0.254</v>
      </c>
      <c r="AL121" s="21">
        <v>0.254</v>
      </c>
      <c r="AM121" s="21">
        <v>0.254</v>
      </c>
      <c r="AN121" s="6">
        <v>22.8</v>
      </c>
      <c r="AO121" s="6">
        <v>5.8</v>
      </c>
      <c r="AP121" s="6">
        <v>22.96</v>
      </c>
      <c r="AQ121" s="6">
        <v>5.39</v>
      </c>
      <c r="AR121" s="6">
        <v>8.0</v>
      </c>
      <c r="AS121" s="9"/>
      <c r="AT121" s="9"/>
      <c r="AU121" s="9"/>
      <c r="AV121" s="9"/>
    </row>
    <row r="122">
      <c r="A122" s="6">
        <v>6.0</v>
      </c>
      <c r="B122" s="7" t="s">
        <v>97</v>
      </c>
      <c r="C122" s="6">
        <v>2014.0</v>
      </c>
      <c r="D122" s="6" t="s">
        <v>51</v>
      </c>
      <c r="E122" s="6" t="s">
        <v>103</v>
      </c>
      <c r="F122" s="6">
        <v>24.6</v>
      </c>
      <c r="G122" s="6">
        <v>77.5</v>
      </c>
      <c r="H122" s="6">
        <v>180.0</v>
      </c>
      <c r="I122" s="8">
        <v>1.0</v>
      </c>
      <c r="J122" s="6" t="s">
        <v>74</v>
      </c>
      <c r="K122" s="6" t="s">
        <v>53</v>
      </c>
      <c r="L122" s="6">
        <v>8.0</v>
      </c>
      <c r="M122" s="6" t="s">
        <v>75</v>
      </c>
      <c r="N122" s="6" t="s">
        <v>55</v>
      </c>
      <c r="O122" s="6" t="s">
        <v>102</v>
      </c>
      <c r="P122" s="6">
        <v>80.0</v>
      </c>
      <c r="Q122" s="6" t="s">
        <v>77</v>
      </c>
      <c r="R122" s="6">
        <v>6.0</v>
      </c>
      <c r="S122" s="6">
        <v>38.1</v>
      </c>
      <c r="T122" s="6">
        <v>150.0</v>
      </c>
      <c r="U122" s="6">
        <v>0.254</v>
      </c>
      <c r="V122" s="6" t="s">
        <v>68</v>
      </c>
      <c r="W122" s="6">
        <v>5.0</v>
      </c>
      <c r="X122" s="6" t="s">
        <v>59</v>
      </c>
      <c r="Y122" s="6" t="s">
        <v>59</v>
      </c>
      <c r="Z122" s="6">
        <v>5.0</v>
      </c>
      <c r="AA122" s="6">
        <v>3.0</v>
      </c>
      <c r="AB122" s="6">
        <v>1.0</v>
      </c>
      <c r="AC122" s="6">
        <v>5.0</v>
      </c>
      <c r="AD122" s="6">
        <v>100.0</v>
      </c>
      <c r="AE122" s="6" t="s">
        <v>60</v>
      </c>
      <c r="AF122" s="6" t="s">
        <v>100</v>
      </c>
      <c r="AG122" s="6" t="s">
        <v>62</v>
      </c>
      <c r="AH122" s="6">
        <v>60.0</v>
      </c>
      <c r="AI122" s="6" t="s">
        <v>63</v>
      </c>
      <c r="AJ122" s="6" t="s">
        <v>64</v>
      </c>
      <c r="AK122" s="6">
        <f t="shared" si="1"/>
        <v>0.254</v>
      </c>
      <c r="AL122" s="21">
        <v>0.254</v>
      </c>
      <c r="AM122" s="21">
        <v>0.254</v>
      </c>
      <c r="AN122" s="6">
        <v>14.1</v>
      </c>
      <c r="AO122" s="6">
        <v>3.8</v>
      </c>
      <c r="AP122" s="6">
        <v>15.8</v>
      </c>
      <c r="AQ122" s="6">
        <v>5.19</v>
      </c>
      <c r="AR122" s="6">
        <v>8.0</v>
      </c>
      <c r="AS122" s="9"/>
      <c r="AT122" s="9"/>
      <c r="AU122" s="9"/>
      <c r="AV122" s="9"/>
    </row>
    <row r="123">
      <c r="A123" s="6">
        <v>6.0</v>
      </c>
      <c r="B123" s="7" t="s">
        <v>97</v>
      </c>
      <c r="C123" s="6">
        <v>2014.0</v>
      </c>
      <c r="D123" s="6" t="s">
        <v>51</v>
      </c>
      <c r="E123" s="6" t="s">
        <v>103</v>
      </c>
      <c r="F123" s="6">
        <v>24.6</v>
      </c>
      <c r="G123" s="6">
        <v>77.5</v>
      </c>
      <c r="H123" s="6">
        <v>180.0</v>
      </c>
      <c r="I123" s="8">
        <v>1.0</v>
      </c>
      <c r="J123" s="6" t="s">
        <v>74</v>
      </c>
      <c r="K123" s="6" t="s">
        <v>53</v>
      </c>
      <c r="L123" s="6">
        <v>8.0</v>
      </c>
      <c r="M123" s="6" t="s">
        <v>75</v>
      </c>
      <c r="N123" s="6" t="s">
        <v>55</v>
      </c>
      <c r="O123" s="6" t="s">
        <v>102</v>
      </c>
      <c r="P123" s="6">
        <v>90.0</v>
      </c>
      <c r="Q123" s="6" t="s">
        <v>77</v>
      </c>
      <c r="R123" s="6">
        <v>6.0</v>
      </c>
      <c r="S123" s="6">
        <v>38.1</v>
      </c>
      <c r="T123" s="6">
        <v>150.0</v>
      </c>
      <c r="U123" s="6">
        <v>0.254</v>
      </c>
      <c r="V123" s="6" t="s">
        <v>68</v>
      </c>
      <c r="W123" s="6">
        <v>5.0</v>
      </c>
      <c r="X123" s="6" t="s">
        <v>59</v>
      </c>
      <c r="Y123" s="6" t="s">
        <v>59</v>
      </c>
      <c r="Z123" s="6">
        <v>5.0</v>
      </c>
      <c r="AA123" s="6">
        <v>3.0</v>
      </c>
      <c r="AB123" s="6">
        <v>1.0</v>
      </c>
      <c r="AC123" s="6">
        <v>5.0</v>
      </c>
      <c r="AD123" s="6">
        <v>100.0</v>
      </c>
      <c r="AE123" s="6" t="s">
        <v>60</v>
      </c>
      <c r="AF123" s="6" t="s">
        <v>100</v>
      </c>
      <c r="AG123" s="6" t="s">
        <v>62</v>
      </c>
      <c r="AH123" s="6">
        <v>60.0</v>
      </c>
      <c r="AI123" s="6" t="s">
        <v>63</v>
      </c>
      <c r="AJ123" s="6" t="s">
        <v>64</v>
      </c>
      <c r="AK123" s="6">
        <f t="shared" si="1"/>
        <v>0.254</v>
      </c>
      <c r="AL123" s="21">
        <v>0.254</v>
      </c>
      <c r="AM123" s="21">
        <v>0.254</v>
      </c>
      <c r="AN123" s="6">
        <v>7.8</v>
      </c>
      <c r="AO123" s="6">
        <v>4.0</v>
      </c>
      <c r="AP123" s="6">
        <v>7.07</v>
      </c>
      <c r="AQ123" s="6">
        <v>3.08</v>
      </c>
      <c r="AR123" s="6">
        <v>8.0</v>
      </c>
      <c r="AS123" s="9"/>
      <c r="AT123" s="9"/>
      <c r="AU123" s="9"/>
      <c r="AV123" s="9"/>
    </row>
    <row r="124">
      <c r="A124" s="6">
        <v>7.0</v>
      </c>
      <c r="B124" s="7" t="s">
        <v>97</v>
      </c>
      <c r="C124" s="6">
        <v>2015.0</v>
      </c>
      <c r="D124" s="6" t="s">
        <v>51</v>
      </c>
      <c r="E124" s="6" t="s">
        <v>98</v>
      </c>
      <c r="F124" s="6">
        <v>22.8</v>
      </c>
      <c r="G124" s="6">
        <v>78.2</v>
      </c>
      <c r="H124" s="6">
        <v>180.0</v>
      </c>
      <c r="I124" s="8">
        <v>1.0</v>
      </c>
      <c r="J124" s="6" t="s">
        <v>74</v>
      </c>
      <c r="K124" s="6" t="s">
        <v>53</v>
      </c>
      <c r="L124" s="6">
        <v>8.0</v>
      </c>
      <c r="M124" s="6" t="s">
        <v>75</v>
      </c>
      <c r="N124" s="6" t="s">
        <v>55</v>
      </c>
      <c r="O124" s="6" t="s">
        <v>99</v>
      </c>
      <c r="P124" s="6">
        <v>10.0</v>
      </c>
      <c r="Q124" s="6" t="s">
        <v>77</v>
      </c>
      <c r="R124" s="6">
        <v>6.0</v>
      </c>
      <c r="S124" s="6">
        <v>87.5</v>
      </c>
      <c r="T124" s="6">
        <v>150.0</v>
      </c>
      <c r="U124" s="6">
        <v>0.58333333</v>
      </c>
      <c r="V124" s="6" t="s">
        <v>58</v>
      </c>
      <c r="W124" s="6">
        <v>5.0</v>
      </c>
      <c r="X124" s="6" t="s">
        <v>59</v>
      </c>
      <c r="Y124" s="6" t="s">
        <v>59</v>
      </c>
      <c r="Z124" s="6">
        <v>5.0</v>
      </c>
      <c r="AA124" s="6">
        <v>3.0</v>
      </c>
      <c r="AB124" s="6">
        <v>1.0</v>
      </c>
      <c r="AC124" s="6">
        <v>5.0</v>
      </c>
      <c r="AD124" s="6">
        <v>100.0</v>
      </c>
      <c r="AE124" s="6" t="s">
        <v>60</v>
      </c>
      <c r="AF124" s="6" t="s">
        <v>100</v>
      </c>
      <c r="AG124" s="6" t="s">
        <v>62</v>
      </c>
      <c r="AH124" s="6">
        <v>60.0</v>
      </c>
      <c r="AI124" s="6" t="s">
        <v>63</v>
      </c>
      <c r="AJ124" s="6" t="s">
        <v>64</v>
      </c>
      <c r="AK124" s="6">
        <f t="shared" si="1"/>
        <v>0.483974359</v>
      </c>
      <c r="AL124" s="36">
        <v>0.483974359</v>
      </c>
      <c r="AM124" s="36">
        <v>0.483974359</v>
      </c>
      <c r="AN124" s="6">
        <v>2.2</v>
      </c>
      <c r="AO124" s="6">
        <v>0.8</v>
      </c>
      <c r="AP124" s="6">
        <v>2.6</v>
      </c>
      <c r="AQ124" s="6">
        <v>1.0</v>
      </c>
      <c r="AR124" s="6">
        <v>8.0</v>
      </c>
      <c r="AS124" s="9"/>
      <c r="AT124" s="9"/>
      <c r="AU124" s="9"/>
      <c r="AV124" s="9"/>
    </row>
    <row r="125">
      <c r="A125" s="6">
        <v>7.0</v>
      </c>
      <c r="B125" s="7" t="s">
        <v>97</v>
      </c>
      <c r="C125" s="6">
        <v>2015.0</v>
      </c>
      <c r="D125" s="6" t="s">
        <v>51</v>
      </c>
      <c r="E125" s="6" t="s">
        <v>98</v>
      </c>
      <c r="F125" s="6">
        <v>22.8</v>
      </c>
      <c r="G125" s="6">
        <v>78.2</v>
      </c>
      <c r="H125" s="6">
        <v>180.0</v>
      </c>
      <c r="I125" s="8">
        <v>1.0</v>
      </c>
      <c r="J125" s="6" t="s">
        <v>74</v>
      </c>
      <c r="K125" s="6" t="s">
        <v>53</v>
      </c>
      <c r="L125" s="6">
        <v>8.0</v>
      </c>
      <c r="M125" s="6" t="s">
        <v>75</v>
      </c>
      <c r="N125" s="6" t="s">
        <v>55</v>
      </c>
      <c r="O125" s="6" t="s">
        <v>99</v>
      </c>
      <c r="P125" s="6">
        <v>20.0</v>
      </c>
      <c r="Q125" s="6" t="s">
        <v>77</v>
      </c>
      <c r="R125" s="6">
        <v>6.0</v>
      </c>
      <c r="S125" s="6">
        <v>87.5</v>
      </c>
      <c r="T125" s="6">
        <v>150.0</v>
      </c>
      <c r="U125" s="6">
        <v>0.58333333</v>
      </c>
      <c r="V125" s="6" t="s">
        <v>58</v>
      </c>
      <c r="W125" s="6">
        <v>5.0</v>
      </c>
      <c r="X125" s="6" t="s">
        <v>59</v>
      </c>
      <c r="Y125" s="6" t="s">
        <v>59</v>
      </c>
      <c r="Z125" s="6">
        <v>5.0</v>
      </c>
      <c r="AA125" s="6">
        <v>3.0</v>
      </c>
      <c r="AB125" s="6">
        <v>1.0</v>
      </c>
      <c r="AC125" s="6">
        <v>5.0</v>
      </c>
      <c r="AD125" s="6">
        <v>100.0</v>
      </c>
      <c r="AE125" s="6" t="s">
        <v>60</v>
      </c>
      <c r="AF125" s="6" t="s">
        <v>100</v>
      </c>
      <c r="AG125" s="6" t="s">
        <v>62</v>
      </c>
      <c r="AH125" s="6">
        <v>60.0</v>
      </c>
      <c r="AI125" s="6" t="s">
        <v>63</v>
      </c>
      <c r="AJ125" s="6" t="s">
        <v>64</v>
      </c>
      <c r="AK125" s="6">
        <f t="shared" si="1"/>
        <v>0.483974359</v>
      </c>
      <c r="AL125" s="36">
        <v>0.483974359</v>
      </c>
      <c r="AM125" s="36">
        <v>0.483974359</v>
      </c>
      <c r="AN125" s="6">
        <v>5.1</v>
      </c>
      <c r="AO125" s="6">
        <v>1.3</v>
      </c>
      <c r="AP125" s="6">
        <v>5.6</v>
      </c>
      <c r="AQ125" s="6">
        <v>1.4</v>
      </c>
      <c r="AR125" s="6">
        <v>8.0</v>
      </c>
      <c r="AS125" s="9"/>
      <c r="AT125" s="9"/>
      <c r="AU125" s="9"/>
      <c r="AV125" s="9"/>
    </row>
    <row r="126">
      <c r="A126" s="6">
        <v>7.0</v>
      </c>
      <c r="B126" s="7" t="s">
        <v>97</v>
      </c>
      <c r="C126" s="6">
        <v>2015.0</v>
      </c>
      <c r="D126" s="6" t="s">
        <v>51</v>
      </c>
      <c r="E126" s="6" t="s">
        <v>98</v>
      </c>
      <c r="F126" s="6">
        <v>22.8</v>
      </c>
      <c r="G126" s="6">
        <v>78.2</v>
      </c>
      <c r="H126" s="6">
        <v>180.0</v>
      </c>
      <c r="I126" s="8">
        <v>1.0</v>
      </c>
      <c r="J126" s="6" t="s">
        <v>74</v>
      </c>
      <c r="K126" s="6" t="s">
        <v>53</v>
      </c>
      <c r="L126" s="6">
        <v>8.0</v>
      </c>
      <c r="M126" s="6" t="s">
        <v>75</v>
      </c>
      <c r="N126" s="6" t="s">
        <v>55</v>
      </c>
      <c r="O126" s="6" t="s">
        <v>99</v>
      </c>
      <c r="P126" s="6">
        <v>30.0</v>
      </c>
      <c r="Q126" s="6" t="s">
        <v>77</v>
      </c>
      <c r="R126" s="6">
        <v>6.0</v>
      </c>
      <c r="S126" s="6">
        <v>87.5</v>
      </c>
      <c r="T126" s="6">
        <v>150.0</v>
      </c>
      <c r="U126" s="6">
        <v>0.58333333</v>
      </c>
      <c r="V126" s="6" t="s">
        <v>58</v>
      </c>
      <c r="W126" s="6">
        <v>5.0</v>
      </c>
      <c r="X126" s="6" t="s">
        <v>59</v>
      </c>
      <c r="Y126" s="6" t="s">
        <v>59</v>
      </c>
      <c r="Z126" s="6">
        <v>5.0</v>
      </c>
      <c r="AA126" s="6">
        <v>3.0</v>
      </c>
      <c r="AB126" s="6">
        <v>1.0</v>
      </c>
      <c r="AC126" s="6">
        <v>5.0</v>
      </c>
      <c r="AD126" s="6">
        <v>100.0</v>
      </c>
      <c r="AE126" s="6" t="s">
        <v>60</v>
      </c>
      <c r="AF126" s="6" t="s">
        <v>100</v>
      </c>
      <c r="AG126" s="6" t="s">
        <v>62</v>
      </c>
      <c r="AH126" s="6">
        <v>60.0</v>
      </c>
      <c r="AI126" s="6" t="s">
        <v>63</v>
      </c>
      <c r="AJ126" s="6" t="s">
        <v>64</v>
      </c>
      <c r="AK126" s="6">
        <f t="shared" si="1"/>
        <v>0.483974359</v>
      </c>
      <c r="AL126" s="36">
        <v>0.483974359</v>
      </c>
      <c r="AM126" s="36">
        <v>0.483974359</v>
      </c>
      <c r="AN126" s="6">
        <v>7.8</v>
      </c>
      <c r="AO126" s="6">
        <v>1.7</v>
      </c>
      <c r="AP126" s="6">
        <v>8.3</v>
      </c>
      <c r="AQ126" s="6">
        <v>1.6</v>
      </c>
      <c r="AR126" s="6">
        <v>8.0</v>
      </c>
      <c r="AS126" s="9"/>
      <c r="AT126" s="9"/>
      <c r="AU126" s="9"/>
      <c r="AV126" s="9"/>
    </row>
    <row r="127">
      <c r="A127" s="6">
        <v>7.0</v>
      </c>
      <c r="B127" s="7" t="s">
        <v>97</v>
      </c>
      <c r="C127" s="6">
        <v>2015.0</v>
      </c>
      <c r="D127" s="6" t="s">
        <v>51</v>
      </c>
      <c r="E127" s="6" t="s">
        <v>98</v>
      </c>
      <c r="F127" s="6">
        <v>22.8</v>
      </c>
      <c r="G127" s="6">
        <v>78.2</v>
      </c>
      <c r="H127" s="6">
        <v>180.0</v>
      </c>
      <c r="I127" s="8">
        <v>1.0</v>
      </c>
      <c r="J127" s="6" t="s">
        <v>74</v>
      </c>
      <c r="K127" s="6" t="s">
        <v>53</v>
      </c>
      <c r="L127" s="6">
        <v>8.0</v>
      </c>
      <c r="M127" s="6" t="s">
        <v>75</v>
      </c>
      <c r="N127" s="6" t="s">
        <v>55</v>
      </c>
      <c r="O127" s="6" t="s">
        <v>99</v>
      </c>
      <c r="P127" s="6">
        <v>40.0</v>
      </c>
      <c r="Q127" s="6" t="s">
        <v>77</v>
      </c>
      <c r="R127" s="6">
        <v>6.0</v>
      </c>
      <c r="S127" s="6">
        <v>87.5</v>
      </c>
      <c r="T127" s="6">
        <v>150.0</v>
      </c>
      <c r="U127" s="6">
        <v>0.58333333</v>
      </c>
      <c r="V127" s="6" t="s">
        <v>58</v>
      </c>
      <c r="W127" s="6">
        <v>5.0</v>
      </c>
      <c r="X127" s="6" t="s">
        <v>59</v>
      </c>
      <c r="Y127" s="6" t="s">
        <v>59</v>
      </c>
      <c r="Z127" s="6">
        <v>5.0</v>
      </c>
      <c r="AA127" s="6">
        <v>3.0</v>
      </c>
      <c r="AB127" s="6">
        <v>1.0</v>
      </c>
      <c r="AC127" s="6">
        <v>5.0</v>
      </c>
      <c r="AD127" s="6">
        <v>100.0</v>
      </c>
      <c r="AE127" s="6" t="s">
        <v>60</v>
      </c>
      <c r="AF127" s="6" t="s">
        <v>100</v>
      </c>
      <c r="AG127" s="6" t="s">
        <v>62</v>
      </c>
      <c r="AH127" s="6">
        <v>60.0</v>
      </c>
      <c r="AI127" s="6" t="s">
        <v>63</v>
      </c>
      <c r="AJ127" s="6" t="s">
        <v>64</v>
      </c>
      <c r="AK127" s="6">
        <f t="shared" si="1"/>
        <v>0.483974359</v>
      </c>
      <c r="AL127" s="36">
        <v>0.483974359</v>
      </c>
      <c r="AM127" s="36">
        <v>0.483974359</v>
      </c>
      <c r="AN127" s="6">
        <v>9.9</v>
      </c>
      <c r="AO127" s="6">
        <v>2.1</v>
      </c>
      <c r="AP127" s="6">
        <v>10.8</v>
      </c>
      <c r="AQ127" s="6">
        <v>2.0</v>
      </c>
      <c r="AR127" s="6">
        <v>8.0</v>
      </c>
      <c r="AS127" s="9"/>
      <c r="AT127" s="9"/>
      <c r="AU127" s="9"/>
      <c r="AV127" s="9"/>
    </row>
    <row r="128">
      <c r="A128" s="6">
        <v>7.0</v>
      </c>
      <c r="B128" s="7" t="s">
        <v>97</v>
      </c>
      <c r="C128" s="6">
        <v>2015.0</v>
      </c>
      <c r="D128" s="6" t="s">
        <v>51</v>
      </c>
      <c r="E128" s="6" t="s">
        <v>98</v>
      </c>
      <c r="F128" s="6">
        <v>22.8</v>
      </c>
      <c r="G128" s="6">
        <v>78.2</v>
      </c>
      <c r="H128" s="6">
        <v>180.0</v>
      </c>
      <c r="I128" s="8">
        <v>1.0</v>
      </c>
      <c r="J128" s="6" t="s">
        <v>74</v>
      </c>
      <c r="K128" s="6" t="s">
        <v>53</v>
      </c>
      <c r="L128" s="6">
        <v>8.0</v>
      </c>
      <c r="M128" s="6" t="s">
        <v>75</v>
      </c>
      <c r="N128" s="6" t="s">
        <v>55</v>
      </c>
      <c r="O128" s="6" t="s">
        <v>99</v>
      </c>
      <c r="P128" s="6">
        <v>50.0</v>
      </c>
      <c r="Q128" s="6" t="s">
        <v>77</v>
      </c>
      <c r="R128" s="6">
        <v>6.0</v>
      </c>
      <c r="S128" s="6">
        <v>87.5</v>
      </c>
      <c r="T128" s="6">
        <v>150.0</v>
      </c>
      <c r="U128" s="6">
        <v>0.58333333</v>
      </c>
      <c r="V128" s="6" t="s">
        <v>58</v>
      </c>
      <c r="W128" s="6">
        <v>5.0</v>
      </c>
      <c r="X128" s="6" t="s">
        <v>59</v>
      </c>
      <c r="Y128" s="6" t="s">
        <v>59</v>
      </c>
      <c r="Z128" s="6">
        <v>5.0</v>
      </c>
      <c r="AA128" s="6">
        <v>3.0</v>
      </c>
      <c r="AB128" s="6">
        <v>1.0</v>
      </c>
      <c r="AC128" s="6">
        <v>5.0</v>
      </c>
      <c r="AD128" s="6">
        <v>100.0</v>
      </c>
      <c r="AE128" s="6" t="s">
        <v>60</v>
      </c>
      <c r="AF128" s="6" t="s">
        <v>100</v>
      </c>
      <c r="AG128" s="6" t="s">
        <v>62</v>
      </c>
      <c r="AH128" s="6">
        <v>60.0</v>
      </c>
      <c r="AI128" s="6" t="s">
        <v>63</v>
      </c>
      <c r="AJ128" s="6" t="s">
        <v>64</v>
      </c>
      <c r="AK128" s="6">
        <f t="shared" si="1"/>
        <v>0.483974359</v>
      </c>
      <c r="AL128" s="36">
        <v>0.483974359</v>
      </c>
      <c r="AM128" s="36">
        <v>0.483974359</v>
      </c>
      <c r="AN128" s="6">
        <v>12.2</v>
      </c>
      <c r="AO128" s="6">
        <v>2.7</v>
      </c>
      <c r="AP128" s="6">
        <v>13.2</v>
      </c>
      <c r="AQ128" s="6">
        <v>2.8</v>
      </c>
      <c r="AR128" s="6">
        <v>8.0</v>
      </c>
      <c r="AS128" s="9"/>
      <c r="AT128" s="9"/>
      <c r="AU128" s="9"/>
      <c r="AV128" s="9"/>
    </row>
    <row r="129">
      <c r="A129" s="6">
        <v>7.0</v>
      </c>
      <c r="B129" s="7" t="s">
        <v>97</v>
      </c>
      <c r="C129" s="6">
        <v>2015.0</v>
      </c>
      <c r="D129" s="6" t="s">
        <v>51</v>
      </c>
      <c r="E129" s="6" t="s">
        <v>98</v>
      </c>
      <c r="F129" s="6">
        <v>22.8</v>
      </c>
      <c r="G129" s="6">
        <v>78.2</v>
      </c>
      <c r="H129" s="6">
        <v>180.0</v>
      </c>
      <c r="I129" s="8">
        <v>1.0</v>
      </c>
      <c r="J129" s="6" t="s">
        <v>74</v>
      </c>
      <c r="K129" s="6" t="s">
        <v>53</v>
      </c>
      <c r="L129" s="6">
        <v>8.0</v>
      </c>
      <c r="M129" s="6" t="s">
        <v>75</v>
      </c>
      <c r="N129" s="6" t="s">
        <v>55</v>
      </c>
      <c r="O129" s="6" t="s">
        <v>99</v>
      </c>
      <c r="P129" s="6">
        <v>60.0</v>
      </c>
      <c r="Q129" s="6" t="s">
        <v>77</v>
      </c>
      <c r="R129" s="6">
        <v>6.0</v>
      </c>
      <c r="S129" s="6">
        <v>87.5</v>
      </c>
      <c r="T129" s="6">
        <v>150.0</v>
      </c>
      <c r="U129" s="6">
        <v>0.58333333</v>
      </c>
      <c r="V129" s="6" t="s">
        <v>58</v>
      </c>
      <c r="W129" s="6">
        <v>5.0</v>
      </c>
      <c r="X129" s="6" t="s">
        <v>59</v>
      </c>
      <c r="Y129" s="6" t="s">
        <v>59</v>
      </c>
      <c r="Z129" s="6">
        <v>5.0</v>
      </c>
      <c r="AA129" s="6">
        <v>3.0</v>
      </c>
      <c r="AB129" s="6">
        <v>1.0</v>
      </c>
      <c r="AC129" s="6">
        <v>5.0</v>
      </c>
      <c r="AD129" s="6">
        <v>100.0</v>
      </c>
      <c r="AE129" s="6" t="s">
        <v>60</v>
      </c>
      <c r="AF129" s="6" t="s">
        <v>100</v>
      </c>
      <c r="AG129" s="6" t="s">
        <v>62</v>
      </c>
      <c r="AH129" s="6">
        <v>60.0</v>
      </c>
      <c r="AI129" s="6" t="s">
        <v>63</v>
      </c>
      <c r="AJ129" s="6" t="s">
        <v>64</v>
      </c>
      <c r="AK129" s="6">
        <f t="shared" si="1"/>
        <v>0.483974359</v>
      </c>
      <c r="AL129" s="36">
        <v>0.483974359</v>
      </c>
      <c r="AM129" s="36">
        <v>0.483974359</v>
      </c>
      <c r="AN129" s="6">
        <v>13.2</v>
      </c>
      <c r="AO129" s="6">
        <v>3.1</v>
      </c>
      <c r="AP129" s="6">
        <v>14.4</v>
      </c>
      <c r="AQ129" s="6">
        <v>3.3</v>
      </c>
      <c r="AR129" s="6">
        <v>8.0</v>
      </c>
      <c r="AS129" s="9"/>
      <c r="AT129" s="9"/>
      <c r="AU129" s="9"/>
      <c r="AV129" s="9"/>
    </row>
    <row r="130">
      <c r="A130" s="6">
        <v>7.0</v>
      </c>
      <c r="B130" s="7" t="s">
        <v>97</v>
      </c>
      <c r="C130" s="6">
        <v>2015.0</v>
      </c>
      <c r="D130" s="6" t="s">
        <v>51</v>
      </c>
      <c r="E130" s="6" t="s">
        <v>98</v>
      </c>
      <c r="F130" s="6">
        <v>22.8</v>
      </c>
      <c r="G130" s="6">
        <v>78.2</v>
      </c>
      <c r="H130" s="6">
        <v>180.0</v>
      </c>
      <c r="I130" s="8">
        <v>1.0</v>
      </c>
      <c r="J130" s="6" t="s">
        <v>74</v>
      </c>
      <c r="K130" s="6" t="s">
        <v>53</v>
      </c>
      <c r="L130" s="6">
        <v>8.0</v>
      </c>
      <c r="M130" s="6" t="s">
        <v>75</v>
      </c>
      <c r="N130" s="6" t="s">
        <v>55</v>
      </c>
      <c r="O130" s="6" t="s">
        <v>99</v>
      </c>
      <c r="P130" s="6">
        <v>70.0</v>
      </c>
      <c r="Q130" s="6" t="s">
        <v>77</v>
      </c>
      <c r="R130" s="6">
        <v>6.0</v>
      </c>
      <c r="S130" s="6">
        <v>87.5</v>
      </c>
      <c r="T130" s="6">
        <v>150.0</v>
      </c>
      <c r="U130" s="6">
        <v>0.58333333</v>
      </c>
      <c r="V130" s="6" t="s">
        <v>58</v>
      </c>
      <c r="W130" s="6">
        <v>5.0</v>
      </c>
      <c r="X130" s="6" t="s">
        <v>59</v>
      </c>
      <c r="Y130" s="6" t="s">
        <v>59</v>
      </c>
      <c r="Z130" s="6">
        <v>5.0</v>
      </c>
      <c r="AA130" s="6">
        <v>3.0</v>
      </c>
      <c r="AB130" s="6">
        <v>1.0</v>
      </c>
      <c r="AC130" s="6">
        <v>5.0</v>
      </c>
      <c r="AD130" s="6">
        <v>100.0</v>
      </c>
      <c r="AE130" s="6" t="s">
        <v>60</v>
      </c>
      <c r="AF130" s="6" t="s">
        <v>100</v>
      </c>
      <c r="AG130" s="6" t="s">
        <v>62</v>
      </c>
      <c r="AH130" s="6">
        <v>60.0</v>
      </c>
      <c r="AI130" s="6" t="s">
        <v>63</v>
      </c>
      <c r="AJ130" s="6" t="s">
        <v>64</v>
      </c>
      <c r="AK130" s="6">
        <f t="shared" si="1"/>
        <v>0.483974359</v>
      </c>
      <c r="AL130" s="36">
        <v>0.483974359</v>
      </c>
      <c r="AM130" s="36">
        <v>0.483974359</v>
      </c>
      <c r="AN130" s="6">
        <v>12.6</v>
      </c>
      <c r="AO130" s="6">
        <v>2.7</v>
      </c>
      <c r="AP130" s="6">
        <v>13.7</v>
      </c>
      <c r="AQ130" s="6">
        <v>2.8</v>
      </c>
      <c r="AR130" s="6">
        <v>8.0</v>
      </c>
      <c r="AS130" s="9"/>
      <c r="AT130" s="9"/>
      <c r="AU130" s="9"/>
      <c r="AV130" s="9"/>
    </row>
    <row r="131">
      <c r="A131" s="6">
        <v>7.0</v>
      </c>
      <c r="B131" s="7" t="s">
        <v>97</v>
      </c>
      <c r="C131" s="6">
        <v>2015.0</v>
      </c>
      <c r="D131" s="6" t="s">
        <v>51</v>
      </c>
      <c r="E131" s="6" t="s">
        <v>98</v>
      </c>
      <c r="F131" s="6">
        <v>22.8</v>
      </c>
      <c r="G131" s="6">
        <v>78.2</v>
      </c>
      <c r="H131" s="6">
        <v>180.0</v>
      </c>
      <c r="I131" s="8">
        <v>1.0</v>
      </c>
      <c r="J131" s="6" t="s">
        <v>74</v>
      </c>
      <c r="K131" s="6" t="s">
        <v>53</v>
      </c>
      <c r="L131" s="6">
        <v>8.0</v>
      </c>
      <c r="M131" s="6" t="s">
        <v>75</v>
      </c>
      <c r="N131" s="6" t="s">
        <v>55</v>
      </c>
      <c r="O131" s="6" t="s">
        <v>99</v>
      </c>
      <c r="P131" s="6">
        <v>80.0</v>
      </c>
      <c r="Q131" s="6" t="s">
        <v>77</v>
      </c>
      <c r="R131" s="6">
        <v>6.0</v>
      </c>
      <c r="S131" s="6">
        <v>87.5</v>
      </c>
      <c r="T131" s="6">
        <v>150.0</v>
      </c>
      <c r="U131" s="6">
        <v>0.58333333</v>
      </c>
      <c r="V131" s="6" t="s">
        <v>58</v>
      </c>
      <c r="W131" s="6">
        <v>5.0</v>
      </c>
      <c r="X131" s="6" t="s">
        <v>59</v>
      </c>
      <c r="Y131" s="6" t="s">
        <v>59</v>
      </c>
      <c r="Z131" s="6">
        <v>5.0</v>
      </c>
      <c r="AA131" s="6">
        <v>3.0</v>
      </c>
      <c r="AB131" s="6">
        <v>1.0</v>
      </c>
      <c r="AC131" s="6">
        <v>5.0</v>
      </c>
      <c r="AD131" s="6">
        <v>100.0</v>
      </c>
      <c r="AE131" s="6" t="s">
        <v>60</v>
      </c>
      <c r="AF131" s="6" t="s">
        <v>100</v>
      </c>
      <c r="AG131" s="6" t="s">
        <v>62</v>
      </c>
      <c r="AH131" s="6">
        <v>60.0</v>
      </c>
      <c r="AI131" s="6" t="s">
        <v>63</v>
      </c>
      <c r="AJ131" s="6" t="s">
        <v>64</v>
      </c>
      <c r="AK131" s="6">
        <f t="shared" si="1"/>
        <v>0.483974359</v>
      </c>
      <c r="AL131" s="36">
        <v>0.483974359</v>
      </c>
      <c r="AM131" s="36">
        <v>0.483974359</v>
      </c>
      <c r="AN131" s="6">
        <v>11.3</v>
      </c>
      <c r="AO131" s="6">
        <v>2.3</v>
      </c>
      <c r="AP131" s="6">
        <v>2.5</v>
      </c>
      <c r="AQ131" s="6">
        <v>2.5</v>
      </c>
      <c r="AR131" s="6">
        <v>8.0</v>
      </c>
      <c r="AS131" s="9"/>
      <c r="AT131" s="9"/>
      <c r="AU131" s="9"/>
      <c r="AV131" s="9"/>
    </row>
    <row r="132">
      <c r="A132" s="6">
        <v>7.0</v>
      </c>
      <c r="B132" s="7" t="s">
        <v>97</v>
      </c>
      <c r="C132" s="6">
        <v>2015.0</v>
      </c>
      <c r="D132" s="6" t="s">
        <v>51</v>
      </c>
      <c r="E132" s="6" t="s">
        <v>98</v>
      </c>
      <c r="F132" s="6">
        <v>22.8</v>
      </c>
      <c r="G132" s="6">
        <v>78.2</v>
      </c>
      <c r="H132" s="6">
        <v>180.0</v>
      </c>
      <c r="I132" s="8">
        <v>1.0</v>
      </c>
      <c r="J132" s="6" t="s">
        <v>74</v>
      </c>
      <c r="K132" s="6" t="s">
        <v>53</v>
      </c>
      <c r="L132" s="6">
        <v>8.0</v>
      </c>
      <c r="M132" s="6" t="s">
        <v>75</v>
      </c>
      <c r="N132" s="6" t="s">
        <v>55</v>
      </c>
      <c r="O132" s="6" t="s">
        <v>99</v>
      </c>
      <c r="P132" s="6">
        <v>90.0</v>
      </c>
      <c r="Q132" s="6" t="s">
        <v>77</v>
      </c>
      <c r="R132" s="6">
        <v>6.0</v>
      </c>
      <c r="S132" s="6">
        <v>87.5</v>
      </c>
      <c r="T132" s="6">
        <v>150.0</v>
      </c>
      <c r="U132" s="6">
        <v>0.58333333</v>
      </c>
      <c r="V132" s="6" t="s">
        <v>58</v>
      </c>
      <c r="W132" s="6">
        <v>5.0</v>
      </c>
      <c r="X132" s="6" t="s">
        <v>59</v>
      </c>
      <c r="Y132" s="6" t="s">
        <v>59</v>
      </c>
      <c r="Z132" s="6">
        <v>5.0</v>
      </c>
      <c r="AA132" s="6">
        <v>3.0</v>
      </c>
      <c r="AB132" s="6">
        <v>1.0</v>
      </c>
      <c r="AC132" s="6">
        <v>5.0</v>
      </c>
      <c r="AD132" s="6">
        <v>100.0</v>
      </c>
      <c r="AE132" s="6" t="s">
        <v>60</v>
      </c>
      <c r="AF132" s="6" t="s">
        <v>100</v>
      </c>
      <c r="AG132" s="6" t="s">
        <v>62</v>
      </c>
      <c r="AH132" s="6">
        <v>60.0</v>
      </c>
      <c r="AI132" s="6" t="s">
        <v>63</v>
      </c>
      <c r="AJ132" s="6" t="s">
        <v>64</v>
      </c>
      <c r="AK132" s="6">
        <f t="shared" si="1"/>
        <v>0.483974359</v>
      </c>
      <c r="AL132" s="36">
        <v>0.483974359</v>
      </c>
      <c r="AM132" s="36">
        <v>0.483974359</v>
      </c>
      <c r="AN132" s="6">
        <v>7.3</v>
      </c>
      <c r="AO132" s="6">
        <v>2.3</v>
      </c>
      <c r="AP132" s="6">
        <v>7.7</v>
      </c>
      <c r="AQ132" s="6">
        <v>2.4</v>
      </c>
      <c r="AR132" s="6">
        <v>8.0</v>
      </c>
      <c r="AS132" s="9"/>
      <c r="AT132" s="9"/>
      <c r="AU132" s="9"/>
      <c r="AV132" s="9"/>
    </row>
    <row r="133">
      <c r="A133" s="6">
        <v>7.0</v>
      </c>
      <c r="B133" s="7" t="s">
        <v>97</v>
      </c>
      <c r="C133" s="6">
        <v>2015.0</v>
      </c>
      <c r="D133" s="6" t="s">
        <v>51</v>
      </c>
      <c r="E133" s="6" t="s">
        <v>98</v>
      </c>
      <c r="F133" s="6">
        <v>22.8</v>
      </c>
      <c r="G133" s="6">
        <v>78.2</v>
      </c>
      <c r="H133" s="6">
        <v>180.0</v>
      </c>
      <c r="I133" s="8">
        <v>1.0</v>
      </c>
      <c r="J133" s="6" t="s">
        <v>74</v>
      </c>
      <c r="K133" s="6" t="s">
        <v>53</v>
      </c>
      <c r="L133" s="6">
        <v>8.0</v>
      </c>
      <c r="M133" s="6" t="s">
        <v>75</v>
      </c>
      <c r="N133" s="6" t="s">
        <v>55</v>
      </c>
      <c r="O133" s="6" t="s">
        <v>56</v>
      </c>
      <c r="P133" s="6">
        <v>10.0</v>
      </c>
      <c r="Q133" s="6" t="s">
        <v>77</v>
      </c>
      <c r="R133" s="6">
        <v>6.0</v>
      </c>
      <c r="S133" s="6">
        <v>87.5</v>
      </c>
      <c r="T133" s="6">
        <v>150.0</v>
      </c>
      <c r="U133" s="6">
        <v>0.58333333</v>
      </c>
      <c r="V133" s="6" t="s">
        <v>58</v>
      </c>
      <c r="W133" s="6">
        <v>5.0</v>
      </c>
      <c r="X133" s="6" t="s">
        <v>59</v>
      </c>
      <c r="Y133" s="6" t="s">
        <v>59</v>
      </c>
      <c r="Z133" s="6">
        <v>5.0</v>
      </c>
      <c r="AA133" s="6">
        <v>3.0</v>
      </c>
      <c r="AB133" s="6">
        <v>1.0</v>
      </c>
      <c r="AC133" s="6">
        <v>5.0</v>
      </c>
      <c r="AD133" s="6">
        <v>100.0</v>
      </c>
      <c r="AE133" s="6" t="s">
        <v>60</v>
      </c>
      <c r="AF133" s="6" t="s">
        <v>100</v>
      </c>
      <c r="AG133" s="6" t="s">
        <v>62</v>
      </c>
      <c r="AH133" s="6">
        <v>60.0</v>
      </c>
      <c r="AI133" s="6" t="s">
        <v>63</v>
      </c>
      <c r="AJ133" s="6" t="s">
        <v>64</v>
      </c>
      <c r="AK133" s="6">
        <f t="shared" si="1"/>
        <v>0.583333333</v>
      </c>
      <c r="AL133" s="21">
        <v>0.583333333</v>
      </c>
      <c r="AM133" s="21">
        <v>0.583333333</v>
      </c>
      <c r="AN133" s="6">
        <v>4.9</v>
      </c>
      <c r="AO133" s="6">
        <v>4.1</v>
      </c>
      <c r="AP133" s="6">
        <v>4.3</v>
      </c>
      <c r="AQ133" s="6">
        <v>2.0</v>
      </c>
      <c r="AR133" s="6">
        <v>8.0</v>
      </c>
      <c r="AS133" s="9"/>
      <c r="AT133" s="9"/>
      <c r="AU133" s="9"/>
      <c r="AV133" s="9"/>
    </row>
    <row r="134">
      <c r="A134" s="6">
        <v>7.0</v>
      </c>
      <c r="B134" s="7" t="s">
        <v>97</v>
      </c>
      <c r="C134" s="6">
        <v>2015.0</v>
      </c>
      <c r="D134" s="6" t="s">
        <v>51</v>
      </c>
      <c r="E134" s="6" t="s">
        <v>98</v>
      </c>
      <c r="F134" s="6">
        <v>22.8</v>
      </c>
      <c r="G134" s="6">
        <v>78.2</v>
      </c>
      <c r="H134" s="6">
        <v>180.0</v>
      </c>
      <c r="I134" s="8">
        <v>1.0</v>
      </c>
      <c r="J134" s="6" t="s">
        <v>74</v>
      </c>
      <c r="K134" s="6" t="s">
        <v>53</v>
      </c>
      <c r="L134" s="6">
        <v>8.0</v>
      </c>
      <c r="M134" s="6" t="s">
        <v>75</v>
      </c>
      <c r="N134" s="6" t="s">
        <v>55</v>
      </c>
      <c r="O134" s="6" t="s">
        <v>56</v>
      </c>
      <c r="P134" s="6">
        <v>20.0</v>
      </c>
      <c r="Q134" s="6" t="s">
        <v>77</v>
      </c>
      <c r="R134" s="6">
        <v>6.0</v>
      </c>
      <c r="S134" s="6">
        <v>87.5</v>
      </c>
      <c r="T134" s="6">
        <v>150.0</v>
      </c>
      <c r="U134" s="6">
        <v>0.58333333</v>
      </c>
      <c r="V134" s="6" t="s">
        <v>58</v>
      </c>
      <c r="W134" s="6">
        <v>5.0</v>
      </c>
      <c r="X134" s="6" t="s">
        <v>59</v>
      </c>
      <c r="Y134" s="6" t="s">
        <v>59</v>
      </c>
      <c r="Z134" s="6">
        <v>5.0</v>
      </c>
      <c r="AA134" s="6">
        <v>3.0</v>
      </c>
      <c r="AB134" s="6">
        <v>1.0</v>
      </c>
      <c r="AC134" s="6">
        <v>5.0</v>
      </c>
      <c r="AD134" s="6">
        <v>100.0</v>
      </c>
      <c r="AE134" s="6" t="s">
        <v>60</v>
      </c>
      <c r="AF134" s="6" t="s">
        <v>100</v>
      </c>
      <c r="AG134" s="6" t="s">
        <v>62</v>
      </c>
      <c r="AH134" s="6">
        <v>60.0</v>
      </c>
      <c r="AI134" s="6" t="s">
        <v>63</v>
      </c>
      <c r="AJ134" s="6" t="s">
        <v>64</v>
      </c>
      <c r="AK134" s="6">
        <f t="shared" si="1"/>
        <v>0.583333333</v>
      </c>
      <c r="AL134" s="21">
        <v>0.583333333</v>
      </c>
      <c r="AM134" s="21">
        <v>0.583333333</v>
      </c>
      <c r="AN134" s="6">
        <v>11.7</v>
      </c>
      <c r="AO134" s="6">
        <v>5.6</v>
      </c>
      <c r="AP134" s="6">
        <v>11.6</v>
      </c>
      <c r="AQ134" s="6">
        <v>3.3</v>
      </c>
      <c r="AR134" s="6">
        <v>8.0</v>
      </c>
      <c r="AS134" s="9"/>
      <c r="AT134" s="9"/>
      <c r="AU134" s="9"/>
      <c r="AV134" s="9"/>
    </row>
    <row r="135">
      <c r="A135" s="6">
        <v>7.0</v>
      </c>
      <c r="B135" s="7" t="s">
        <v>97</v>
      </c>
      <c r="C135" s="6">
        <v>2015.0</v>
      </c>
      <c r="D135" s="6" t="s">
        <v>51</v>
      </c>
      <c r="E135" s="6" t="s">
        <v>98</v>
      </c>
      <c r="F135" s="6">
        <v>22.8</v>
      </c>
      <c r="G135" s="6">
        <v>78.2</v>
      </c>
      <c r="H135" s="6">
        <v>180.0</v>
      </c>
      <c r="I135" s="8">
        <v>1.0</v>
      </c>
      <c r="J135" s="6" t="s">
        <v>74</v>
      </c>
      <c r="K135" s="6" t="s">
        <v>53</v>
      </c>
      <c r="L135" s="6">
        <v>8.0</v>
      </c>
      <c r="M135" s="6" t="s">
        <v>75</v>
      </c>
      <c r="N135" s="6" t="s">
        <v>55</v>
      </c>
      <c r="O135" s="6" t="s">
        <v>56</v>
      </c>
      <c r="P135" s="6">
        <v>30.0</v>
      </c>
      <c r="Q135" s="6" t="s">
        <v>77</v>
      </c>
      <c r="R135" s="6">
        <v>6.0</v>
      </c>
      <c r="S135" s="6">
        <v>87.5</v>
      </c>
      <c r="T135" s="6">
        <v>150.0</v>
      </c>
      <c r="U135" s="6">
        <v>0.58333333</v>
      </c>
      <c r="V135" s="6" t="s">
        <v>58</v>
      </c>
      <c r="W135" s="6">
        <v>5.0</v>
      </c>
      <c r="X135" s="6" t="s">
        <v>59</v>
      </c>
      <c r="Y135" s="6" t="s">
        <v>59</v>
      </c>
      <c r="Z135" s="6">
        <v>5.0</v>
      </c>
      <c r="AA135" s="6">
        <v>3.0</v>
      </c>
      <c r="AB135" s="6">
        <v>1.0</v>
      </c>
      <c r="AC135" s="6">
        <v>5.0</v>
      </c>
      <c r="AD135" s="6">
        <v>100.0</v>
      </c>
      <c r="AE135" s="6" t="s">
        <v>60</v>
      </c>
      <c r="AF135" s="6" t="s">
        <v>100</v>
      </c>
      <c r="AG135" s="6" t="s">
        <v>62</v>
      </c>
      <c r="AH135" s="6">
        <v>60.0</v>
      </c>
      <c r="AI135" s="6" t="s">
        <v>63</v>
      </c>
      <c r="AJ135" s="6" t="s">
        <v>64</v>
      </c>
      <c r="AK135" s="6">
        <f t="shared" si="1"/>
        <v>0.583333333</v>
      </c>
      <c r="AL135" s="21">
        <v>0.583333333</v>
      </c>
      <c r="AM135" s="21">
        <v>0.583333333</v>
      </c>
      <c r="AN135" s="6">
        <v>18.2</v>
      </c>
      <c r="AO135" s="6">
        <v>4.6</v>
      </c>
      <c r="AP135" s="6">
        <v>19.2</v>
      </c>
      <c r="AQ135" s="6">
        <v>4.4</v>
      </c>
      <c r="AR135" s="6">
        <v>8.0</v>
      </c>
      <c r="AS135" s="9"/>
      <c r="AT135" s="9"/>
      <c r="AU135" s="9"/>
      <c r="AV135" s="9"/>
    </row>
    <row r="136">
      <c r="A136" s="6">
        <v>7.0</v>
      </c>
      <c r="B136" s="7" t="s">
        <v>97</v>
      </c>
      <c r="C136" s="6">
        <v>2015.0</v>
      </c>
      <c r="D136" s="6" t="s">
        <v>51</v>
      </c>
      <c r="E136" s="6" t="s">
        <v>98</v>
      </c>
      <c r="F136" s="6">
        <v>22.8</v>
      </c>
      <c r="G136" s="6">
        <v>78.2</v>
      </c>
      <c r="H136" s="6">
        <v>180.0</v>
      </c>
      <c r="I136" s="8">
        <v>1.0</v>
      </c>
      <c r="J136" s="6" t="s">
        <v>74</v>
      </c>
      <c r="K136" s="6" t="s">
        <v>53</v>
      </c>
      <c r="L136" s="6">
        <v>8.0</v>
      </c>
      <c r="M136" s="6" t="s">
        <v>75</v>
      </c>
      <c r="N136" s="6" t="s">
        <v>55</v>
      </c>
      <c r="O136" s="6" t="s">
        <v>56</v>
      </c>
      <c r="P136" s="6">
        <v>40.0</v>
      </c>
      <c r="Q136" s="6" t="s">
        <v>77</v>
      </c>
      <c r="R136" s="6">
        <v>6.0</v>
      </c>
      <c r="S136" s="6">
        <v>87.5</v>
      </c>
      <c r="T136" s="6">
        <v>150.0</v>
      </c>
      <c r="U136" s="6">
        <v>0.58333333</v>
      </c>
      <c r="V136" s="6" t="s">
        <v>58</v>
      </c>
      <c r="W136" s="6">
        <v>5.0</v>
      </c>
      <c r="X136" s="6" t="s">
        <v>59</v>
      </c>
      <c r="Y136" s="6" t="s">
        <v>59</v>
      </c>
      <c r="Z136" s="6">
        <v>5.0</v>
      </c>
      <c r="AA136" s="6">
        <v>3.0</v>
      </c>
      <c r="AB136" s="6">
        <v>1.0</v>
      </c>
      <c r="AC136" s="6">
        <v>5.0</v>
      </c>
      <c r="AD136" s="6">
        <v>100.0</v>
      </c>
      <c r="AE136" s="6" t="s">
        <v>60</v>
      </c>
      <c r="AF136" s="6" t="s">
        <v>100</v>
      </c>
      <c r="AG136" s="6" t="s">
        <v>62</v>
      </c>
      <c r="AH136" s="6">
        <v>60.0</v>
      </c>
      <c r="AI136" s="6" t="s">
        <v>63</v>
      </c>
      <c r="AJ136" s="6" t="s">
        <v>64</v>
      </c>
      <c r="AK136" s="6">
        <f t="shared" si="1"/>
        <v>0.583333333</v>
      </c>
      <c r="AL136" s="21">
        <v>0.583333333</v>
      </c>
      <c r="AM136" s="21">
        <v>0.583333333</v>
      </c>
      <c r="AN136" s="6">
        <v>23.3</v>
      </c>
      <c r="AO136" s="6">
        <v>5.2</v>
      </c>
      <c r="AP136" s="6">
        <v>24.5</v>
      </c>
      <c r="AQ136" s="6">
        <v>5.3</v>
      </c>
      <c r="AR136" s="6">
        <v>8.0</v>
      </c>
      <c r="AS136" s="9"/>
      <c r="AT136" s="9"/>
      <c r="AU136" s="9"/>
      <c r="AV136" s="9"/>
    </row>
    <row r="137">
      <c r="A137" s="6">
        <v>7.0</v>
      </c>
      <c r="B137" s="7" t="s">
        <v>97</v>
      </c>
      <c r="C137" s="6">
        <v>2015.0</v>
      </c>
      <c r="D137" s="6" t="s">
        <v>51</v>
      </c>
      <c r="E137" s="6" t="s">
        <v>98</v>
      </c>
      <c r="F137" s="6">
        <v>22.8</v>
      </c>
      <c r="G137" s="6">
        <v>78.2</v>
      </c>
      <c r="H137" s="6">
        <v>180.0</v>
      </c>
      <c r="I137" s="8">
        <v>1.0</v>
      </c>
      <c r="J137" s="6" t="s">
        <v>74</v>
      </c>
      <c r="K137" s="6" t="s">
        <v>53</v>
      </c>
      <c r="L137" s="6">
        <v>8.0</v>
      </c>
      <c r="M137" s="6" t="s">
        <v>75</v>
      </c>
      <c r="N137" s="6" t="s">
        <v>55</v>
      </c>
      <c r="O137" s="6" t="s">
        <v>56</v>
      </c>
      <c r="P137" s="6">
        <v>50.0</v>
      </c>
      <c r="Q137" s="6" t="s">
        <v>77</v>
      </c>
      <c r="R137" s="6">
        <v>6.0</v>
      </c>
      <c r="S137" s="6">
        <v>87.5</v>
      </c>
      <c r="T137" s="6">
        <v>150.0</v>
      </c>
      <c r="U137" s="6">
        <v>0.58333333</v>
      </c>
      <c r="V137" s="6" t="s">
        <v>58</v>
      </c>
      <c r="W137" s="6">
        <v>5.0</v>
      </c>
      <c r="X137" s="6" t="s">
        <v>59</v>
      </c>
      <c r="Y137" s="6" t="s">
        <v>59</v>
      </c>
      <c r="Z137" s="6">
        <v>5.0</v>
      </c>
      <c r="AA137" s="6">
        <v>3.0</v>
      </c>
      <c r="AB137" s="6">
        <v>1.0</v>
      </c>
      <c r="AC137" s="6">
        <v>5.0</v>
      </c>
      <c r="AD137" s="6">
        <v>100.0</v>
      </c>
      <c r="AE137" s="6" t="s">
        <v>60</v>
      </c>
      <c r="AF137" s="6" t="s">
        <v>100</v>
      </c>
      <c r="AG137" s="6" t="s">
        <v>62</v>
      </c>
      <c r="AH137" s="6">
        <v>60.0</v>
      </c>
      <c r="AI137" s="6" t="s">
        <v>63</v>
      </c>
      <c r="AJ137" s="6" t="s">
        <v>64</v>
      </c>
      <c r="AK137" s="6">
        <f t="shared" si="1"/>
        <v>0.583333333</v>
      </c>
      <c r="AL137" s="21">
        <v>0.583333333</v>
      </c>
      <c r="AM137" s="21">
        <v>0.583333333</v>
      </c>
      <c r="AN137" s="6">
        <v>26.9</v>
      </c>
      <c r="AO137" s="6">
        <v>5.9</v>
      </c>
      <c r="AP137" s="6">
        <v>28.8</v>
      </c>
      <c r="AQ137" s="6">
        <v>5.6</v>
      </c>
      <c r="AR137" s="6">
        <v>8.0</v>
      </c>
      <c r="AS137" s="9"/>
      <c r="AT137" s="9"/>
      <c r="AU137" s="9"/>
      <c r="AV137" s="9"/>
    </row>
    <row r="138">
      <c r="A138" s="6">
        <v>7.0</v>
      </c>
      <c r="B138" s="7" t="s">
        <v>97</v>
      </c>
      <c r="C138" s="6">
        <v>2015.0</v>
      </c>
      <c r="D138" s="6" t="s">
        <v>51</v>
      </c>
      <c r="E138" s="6" t="s">
        <v>98</v>
      </c>
      <c r="F138" s="6">
        <v>22.8</v>
      </c>
      <c r="G138" s="6">
        <v>78.2</v>
      </c>
      <c r="H138" s="6">
        <v>180.0</v>
      </c>
      <c r="I138" s="8">
        <v>1.0</v>
      </c>
      <c r="J138" s="6" t="s">
        <v>74</v>
      </c>
      <c r="K138" s="6" t="s">
        <v>53</v>
      </c>
      <c r="L138" s="6">
        <v>8.0</v>
      </c>
      <c r="M138" s="6" t="s">
        <v>75</v>
      </c>
      <c r="N138" s="6" t="s">
        <v>55</v>
      </c>
      <c r="O138" s="6" t="s">
        <v>56</v>
      </c>
      <c r="P138" s="6">
        <v>60.0</v>
      </c>
      <c r="Q138" s="6" t="s">
        <v>77</v>
      </c>
      <c r="R138" s="6">
        <v>6.0</v>
      </c>
      <c r="S138" s="6">
        <v>87.5</v>
      </c>
      <c r="T138" s="6">
        <v>150.0</v>
      </c>
      <c r="U138" s="6">
        <v>0.58333333</v>
      </c>
      <c r="V138" s="6" t="s">
        <v>58</v>
      </c>
      <c r="W138" s="6">
        <v>5.0</v>
      </c>
      <c r="X138" s="6" t="s">
        <v>59</v>
      </c>
      <c r="Y138" s="6" t="s">
        <v>59</v>
      </c>
      <c r="Z138" s="6">
        <v>5.0</v>
      </c>
      <c r="AA138" s="6">
        <v>3.0</v>
      </c>
      <c r="AB138" s="6">
        <v>1.0</v>
      </c>
      <c r="AC138" s="6">
        <v>5.0</v>
      </c>
      <c r="AD138" s="6">
        <v>100.0</v>
      </c>
      <c r="AE138" s="6" t="s">
        <v>60</v>
      </c>
      <c r="AF138" s="6" t="s">
        <v>100</v>
      </c>
      <c r="AG138" s="6" t="s">
        <v>62</v>
      </c>
      <c r="AH138" s="6">
        <v>60.0</v>
      </c>
      <c r="AI138" s="6" t="s">
        <v>63</v>
      </c>
      <c r="AJ138" s="6" t="s">
        <v>64</v>
      </c>
      <c r="AK138" s="6">
        <f t="shared" si="1"/>
        <v>0.583333333</v>
      </c>
      <c r="AL138" s="21">
        <v>0.583333333</v>
      </c>
      <c r="AM138" s="21">
        <v>0.583333333</v>
      </c>
      <c r="AN138" s="6">
        <v>27.2</v>
      </c>
      <c r="AO138" s="6">
        <v>5.2</v>
      </c>
      <c r="AP138" s="6">
        <v>29.6</v>
      </c>
      <c r="AQ138" s="6">
        <v>6.0</v>
      </c>
      <c r="AR138" s="6">
        <v>8.0</v>
      </c>
      <c r="AS138" s="9"/>
      <c r="AT138" s="9"/>
      <c r="AU138" s="9"/>
      <c r="AV138" s="9"/>
    </row>
    <row r="139">
      <c r="A139" s="6">
        <v>7.0</v>
      </c>
      <c r="B139" s="7" t="s">
        <v>97</v>
      </c>
      <c r="C139" s="6">
        <v>2015.0</v>
      </c>
      <c r="D139" s="6" t="s">
        <v>51</v>
      </c>
      <c r="E139" s="6" t="s">
        <v>98</v>
      </c>
      <c r="F139" s="6">
        <v>22.8</v>
      </c>
      <c r="G139" s="6">
        <v>78.2</v>
      </c>
      <c r="H139" s="6">
        <v>180.0</v>
      </c>
      <c r="I139" s="8">
        <v>1.0</v>
      </c>
      <c r="J139" s="6" t="s">
        <v>74</v>
      </c>
      <c r="K139" s="6" t="s">
        <v>53</v>
      </c>
      <c r="L139" s="6">
        <v>8.0</v>
      </c>
      <c r="M139" s="6" t="s">
        <v>75</v>
      </c>
      <c r="N139" s="6" t="s">
        <v>55</v>
      </c>
      <c r="O139" s="6" t="s">
        <v>56</v>
      </c>
      <c r="P139" s="6">
        <v>70.0</v>
      </c>
      <c r="Q139" s="6" t="s">
        <v>77</v>
      </c>
      <c r="R139" s="6">
        <v>6.0</v>
      </c>
      <c r="S139" s="6">
        <v>87.5</v>
      </c>
      <c r="T139" s="6">
        <v>150.0</v>
      </c>
      <c r="U139" s="6">
        <v>0.58333333</v>
      </c>
      <c r="V139" s="6" t="s">
        <v>58</v>
      </c>
      <c r="W139" s="6">
        <v>5.0</v>
      </c>
      <c r="X139" s="6" t="s">
        <v>59</v>
      </c>
      <c r="Y139" s="6" t="s">
        <v>59</v>
      </c>
      <c r="Z139" s="6">
        <v>5.0</v>
      </c>
      <c r="AA139" s="6">
        <v>3.0</v>
      </c>
      <c r="AB139" s="6">
        <v>1.0</v>
      </c>
      <c r="AC139" s="6">
        <v>5.0</v>
      </c>
      <c r="AD139" s="6">
        <v>100.0</v>
      </c>
      <c r="AE139" s="6" t="s">
        <v>60</v>
      </c>
      <c r="AF139" s="6" t="s">
        <v>100</v>
      </c>
      <c r="AG139" s="6" t="s">
        <v>62</v>
      </c>
      <c r="AH139" s="6">
        <v>60.0</v>
      </c>
      <c r="AI139" s="6" t="s">
        <v>63</v>
      </c>
      <c r="AJ139" s="6" t="s">
        <v>64</v>
      </c>
      <c r="AK139" s="6">
        <f t="shared" si="1"/>
        <v>0.583333333</v>
      </c>
      <c r="AL139" s="21">
        <v>0.583333333</v>
      </c>
      <c r="AM139" s="21">
        <v>0.583333333</v>
      </c>
      <c r="AN139" s="6">
        <v>26.5</v>
      </c>
      <c r="AO139" s="6">
        <v>4.4</v>
      </c>
      <c r="AP139" s="6">
        <v>27.5</v>
      </c>
      <c r="AQ139" s="6">
        <v>4.7</v>
      </c>
      <c r="AR139" s="6">
        <v>8.0</v>
      </c>
      <c r="AS139" s="9"/>
      <c r="AT139" s="9"/>
      <c r="AU139" s="9"/>
      <c r="AV139" s="9"/>
    </row>
    <row r="140">
      <c r="A140" s="6">
        <v>7.0</v>
      </c>
      <c r="B140" s="7" t="s">
        <v>97</v>
      </c>
      <c r="C140" s="6">
        <v>2015.0</v>
      </c>
      <c r="D140" s="6" t="s">
        <v>51</v>
      </c>
      <c r="E140" s="6" t="s">
        <v>98</v>
      </c>
      <c r="F140" s="6">
        <v>22.8</v>
      </c>
      <c r="G140" s="6">
        <v>78.2</v>
      </c>
      <c r="H140" s="6">
        <v>180.0</v>
      </c>
      <c r="I140" s="8">
        <v>1.0</v>
      </c>
      <c r="J140" s="6" t="s">
        <v>74</v>
      </c>
      <c r="K140" s="6" t="s">
        <v>53</v>
      </c>
      <c r="L140" s="6">
        <v>8.0</v>
      </c>
      <c r="M140" s="6" t="s">
        <v>75</v>
      </c>
      <c r="N140" s="6" t="s">
        <v>55</v>
      </c>
      <c r="O140" s="6" t="s">
        <v>56</v>
      </c>
      <c r="P140" s="6">
        <v>80.0</v>
      </c>
      <c r="Q140" s="6" t="s">
        <v>77</v>
      </c>
      <c r="R140" s="6">
        <v>6.0</v>
      </c>
      <c r="S140" s="6">
        <v>87.5</v>
      </c>
      <c r="T140" s="6">
        <v>150.0</v>
      </c>
      <c r="U140" s="6">
        <v>0.58333333</v>
      </c>
      <c r="V140" s="6" t="s">
        <v>58</v>
      </c>
      <c r="W140" s="6">
        <v>5.0</v>
      </c>
      <c r="X140" s="6" t="s">
        <v>59</v>
      </c>
      <c r="Y140" s="6" t="s">
        <v>59</v>
      </c>
      <c r="Z140" s="6">
        <v>5.0</v>
      </c>
      <c r="AA140" s="6">
        <v>3.0</v>
      </c>
      <c r="AB140" s="6">
        <v>1.0</v>
      </c>
      <c r="AC140" s="6">
        <v>5.0</v>
      </c>
      <c r="AD140" s="6">
        <v>100.0</v>
      </c>
      <c r="AE140" s="6" t="s">
        <v>60</v>
      </c>
      <c r="AF140" s="6" t="s">
        <v>100</v>
      </c>
      <c r="AG140" s="6" t="s">
        <v>62</v>
      </c>
      <c r="AH140" s="6">
        <v>60.0</v>
      </c>
      <c r="AI140" s="6" t="s">
        <v>63</v>
      </c>
      <c r="AJ140" s="6" t="s">
        <v>64</v>
      </c>
      <c r="AK140" s="6">
        <f t="shared" si="1"/>
        <v>0.583333333</v>
      </c>
      <c r="AL140" s="21">
        <v>0.583333333</v>
      </c>
      <c r="AM140" s="21">
        <v>0.583333333</v>
      </c>
      <c r="AN140" s="6">
        <v>20.4</v>
      </c>
      <c r="AO140" s="6">
        <v>5.3</v>
      </c>
      <c r="AP140" s="6">
        <v>22.5</v>
      </c>
      <c r="AQ140" s="6">
        <v>5.9</v>
      </c>
      <c r="AR140" s="6">
        <v>8.0</v>
      </c>
      <c r="AS140" s="9"/>
      <c r="AT140" s="9"/>
      <c r="AU140" s="9"/>
      <c r="AV140" s="9"/>
    </row>
    <row r="141">
      <c r="A141" s="6">
        <v>7.0</v>
      </c>
      <c r="B141" s="7" t="s">
        <v>97</v>
      </c>
      <c r="C141" s="6">
        <v>2015.0</v>
      </c>
      <c r="D141" s="6" t="s">
        <v>51</v>
      </c>
      <c r="E141" s="6" t="s">
        <v>98</v>
      </c>
      <c r="F141" s="6">
        <v>22.8</v>
      </c>
      <c r="G141" s="6">
        <v>78.2</v>
      </c>
      <c r="H141" s="6">
        <v>180.0</v>
      </c>
      <c r="I141" s="8">
        <v>1.0</v>
      </c>
      <c r="J141" s="6" t="s">
        <v>74</v>
      </c>
      <c r="K141" s="6" t="s">
        <v>53</v>
      </c>
      <c r="L141" s="6">
        <v>8.0</v>
      </c>
      <c r="M141" s="6" t="s">
        <v>75</v>
      </c>
      <c r="N141" s="6" t="s">
        <v>55</v>
      </c>
      <c r="O141" s="6" t="s">
        <v>56</v>
      </c>
      <c r="P141" s="6">
        <v>90.0</v>
      </c>
      <c r="Q141" s="6" t="s">
        <v>77</v>
      </c>
      <c r="R141" s="6">
        <v>6.0</v>
      </c>
      <c r="S141" s="6">
        <v>87.5</v>
      </c>
      <c r="T141" s="6">
        <v>150.0</v>
      </c>
      <c r="U141" s="6">
        <v>0.58333333</v>
      </c>
      <c r="V141" s="6" t="s">
        <v>58</v>
      </c>
      <c r="W141" s="6">
        <v>5.0</v>
      </c>
      <c r="X141" s="6" t="s">
        <v>59</v>
      </c>
      <c r="Y141" s="6" t="s">
        <v>59</v>
      </c>
      <c r="Z141" s="6">
        <v>5.0</v>
      </c>
      <c r="AA141" s="6">
        <v>3.0</v>
      </c>
      <c r="AB141" s="6">
        <v>1.0</v>
      </c>
      <c r="AC141" s="6">
        <v>5.0</v>
      </c>
      <c r="AD141" s="6">
        <v>100.0</v>
      </c>
      <c r="AE141" s="6" t="s">
        <v>60</v>
      </c>
      <c r="AF141" s="6" t="s">
        <v>100</v>
      </c>
      <c r="AG141" s="6" t="s">
        <v>62</v>
      </c>
      <c r="AH141" s="6">
        <v>60.0</v>
      </c>
      <c r="AI141" s="6" t="s">
        <v>63</v>
      </c>
      <c r="AJ141" s="6" t="s">
        <v>64</v>
      </c>
      <c r="AK141" s="6">
        <f t="shared" si="1"/>
        <v>0.583333333</v>
      </c>
      <c r="AL141" s="21">
        <v>0.583333333</v>
      </c>
      <c r="AM141" s="21">
        <v>0.583333333</v>
      </c>
      <c r="AN141" s="6">
        <v>10.3</v>
      </c>
      <c r="AO141" s="6">
        <v>5.1</v>
      </c>
      <c r="AP141" s="6">
        <v>13.2</v>
      </c>
      <c r="AQ141" s="6">
        <v>4.8</v>
      </c>
      <c r="AR141" s="6">
        <v>8.0</v>
      </c>
      <c r="AS141" s="9"/>
      <c r="AT141" s="9"/>
      <c r="AU141" s="9"/>
      <c r="AV141" s="9"/>
    </row>
    <row r="142">
      <c r="A142" s="6">
        <v>7.0</v>
      </c>
      <c r="B142" s="7" t="s">
        <v>97</v>
      </c>
      <c r="C142" s="6">
        <v>2015.0</v>
      </c>
      <c r="D142" s="6" t="s">
        <v>51</v>
      </c>
      <c r="E142" s="6" t="s">
        <v>98</v>
      </c>
      <c r="F142" s="6">
        <v>22.8</v>
      </c>
      <c r="G142" s="6">
        <v>78.2</v>
      </c>
      <c r="H142" s="6">
        <v>180.0</v>
      </c>
      <c r="I142" s="8">
        <v>1.0</v>
      </c>
      <c r="J142" s="6" t="s">
        <v>74</v>
      </c>
      <c r="K142" s="6" t="s">
        <v>53</v>
      </c>
      <c r="L142" s="6">
        <v>8.0</v>
      </c>
      <c r="M142" s="6" t="s">
        <v>75</v>
      </c>
      <c r="N142" s="6" t="s">
        <v>55</v>
      </c>
      <c r="O142" s="6" t="s">
        <v>101</v>
      </c>
      <c r="P142" s="6">
        <v>10.0</v>
      </c>
      <c r="Q142" s="6" t="s">
        <v>77</v>
      </c>
      <c r="R142" s="6">
        <v>6.0</v>
      </c>
      <c r="S142" s="6">
        <v>87.5</v>
      </c>
      <c r="T142" s="6">
        <v>150.0</v>
      </c>
      <c r="U142" s="6">
        <v>0.58333333</v>
      </c>
      <c r="V142" s="6" t="s">
        <v>58</v>
      </c>
      <c r="W142" s="6">
        <v>5.0</v>
      </c>
      <c r="X142" s="6" t="s">
        <v>59</v>
      </c>
      <c r="Y142" s="6" t="s">
        <v>59</v>
      </c>
      <c r="Z142" s="6">
        <v>5.0</v>
      </c>
      <c r="AA142" s="6">
        <v>3.0</v>
      </c>
      <c r="AB142" s="6">
        <v>1.0</v>
      </c>
      <c r="AC142" s="6">
        <v>5.0</v>
      </c>
      <c r="AD142" s="6">
        <v>100.0</v>
      </c>
      <c r="AE142" s="6" t="s">
        <v>60</v>
      </c>
      <c r="AF142" s="6" t="s">
        <v>100</v>
      </c>
      <c r="AG142" s="6" t="s">
        <v>62</v>
      </c>
      <c r="AH142" s="6">
        <v>60.0</v>
      </c>
      <c r="AI142" s="6" t="s">
        <v>63</v>
      </c>
      <c r="AJ142" s="6" t="s">
        <v>64</v>
      </c>
      <c r="AK142" s="6">
        <f t="shared" si="1"/>
        <v>0.583333333</v>
      </c>
      <c r="AL142" s="21">
        <v>0.583333333</v>
      </c>
      <c r="AM142" s="21">
        <v>0.583333333</v>
      </c>
      <c r="AN142" s="6">
        <v>13.2</v>
      </c>
      <c r="AO142" s="6">
        <v>6.6</v>
      </c>
      <c r="AP142" s="6">
        <v>13.8</v>
      </c>
      <c r="AQ142" s="6">
        <v>6.6</v>
      </c>
      <c r="AR142" s="6">
        <v>8.0</v>
      </c>
      <c r="AS142" s="9"/>
      <c r="AT142" s="9"/>
      <c r="AU142" s="9"/>
      <c r="AV142" s="9"/>
    </row>
    <row r="143">
      <c r="A143" s="6">
        <v>7.0</v>
      </c>
      <c r="B143" s="7" t="s">
        <v>97</v>
      </c>
      <c r="C143" s="6">
        <v>2015.0</v>
      </c>
      <c r="D143" s="6" t="s">
        <v>51</v>
      </c>
      <c r="E143" s="6" t="s">
        <v>98</v>
      </c>
      <c r="F143" s="6">
        <v>22.8</v>
      </c>
      <c r="G143" s="6">
        <v>78.2</v>
      </c>
      <c r="H143" s="6">
        <v>180.0</v>
      </c>
      <c r="I143" s="8">
        <v>1.0</v>
      </c>
      <c r="J143" s="6" t="s">
        <v>74</v>
      </c>
      <c r="K143" s="6" t="s">
        <v>53</v>
      </c>
      <c r="L143" s="6">
        <v>8.0</v>
      </c>
      <c r="M143" s="6" t="s">
        <v>75</v>
      </c>
      <c r="N143" s="6" t="s">
        <v>55</v>
      </c>
      <c r="O143" s="6" t="s">
        <v>101</v>
      </c>
      <c r="P143" s="6">
        <v>20.0</v>
      </c>
      <c r="Q143" s="6" t="s">
        <v>77</v>
      </c>
      <c r="R143" s="6">
        <v>6.0</v>
      </c>
      <c r="S143" s="6">
        <v>87.5</v>
      </c>
      <c r="T143" s="6">
        <v>150.0</v>
      </c>
      <c r="U143" s="6">
        <v>0.58333333</v>
      </c>
      <c r="V143" s="6" t="s">
        <v>58</v>
      </c>
      <c r="W143" s="6">
        <v>5.0</v>
      </c>
      <c r="X143" s="6" t="s">
        <v>59</v>
      </c>
      <c r="Y143" s="6" t="s">
        <v>59</v>
      </c>
      <c r="Z143" s="6">
        <v>5.0</v>
      </c>
      <c r="AA143" s="6">
        <v>3.0</v>
      </c>
      <c r="AB143" s="6">
        <v>1.0</v>
      </c>
      <c r="AC143" s="6">
        <v>5.0</v>
      </c>
      <c r="AD143" s="6">
        <v>100.0</v>
      </c>
      <c r="AE143" s="6" t="s">
        <v>60</v>
      </c>
      <c r="AF143" s="6" t="s">
        <v>100</v>
      </c>
      <c r="AG143" s="6" t="s">
        <v>62</v>
      </c>
      <c r="AH143" s="6">
        <v>60.0</v>
      </c>
      <c r="AI143" s="6" t="s">
        <v>63</v>
      </c>
      <c r="AJ143" s="6" t="s">
        <v>64</v>
      </c>
      <c r="AK143" s="6">
        <f t="shared" si="1"/>
        <v>0.583333333</v>
      </c>
      <c r="AL143" s="21">
        <v>0.583333333</v>
      </c>
      <c r="AM143" s="21">
        <v>0.583333333</v>
      </c>
      <c r="AN143" s="6">
        <v>21.3</v>
      </c>
      <c r="AO143" s="6">
        <v>8.9</v>
      </c>
      <c r="AP143" s="6">
        <v>22.2</v>
      </c>
      <c r="AQ143" s="6">
        <v>9.6</v>
      </c>
      <c r="AR143" s="6">
        <v>8.0</v>
      </c>
      <c r="AS143" s="9"/>
      <c r="AT143" s="9"/>
      <c r="AU143" s="9"/>
      <c r="AV143" s="9"/>
    </row>
    <row r="144">
      <c r="A144" s="6">
        <v>7.0</v>
      </c>
      <c r="B144" s="7" t="s">
        <v>97</v>
      </c>
      <c r="C144" s="6">
        <v>2015.0</v>
      </c>
      <c r="D144" s="6" t="s">
        <v>51</v>
      </c>
      <c r="E144" s="6" t="s">
        <v>98</v>
      </c>
      <c r="F144" s="6">
        <v>22.8</v>
      </c>
      <c r="G144" s="6">
        <v>78.2</v>
      </c>
      <c r="H144" s="6">
        <v>180.0</v>
      </c>
      <c r="I144" s="8">
        <v>1.0</v>
      </c>
      <c r="J144" s="6" t="s">
        <v>74</v>
      </c>
      <c r="K144" s="6" t="s">
        <v>53</v>
      </c>
      <c r="L144" s="6">
        <v>8.0</v>
      </c>
      <c r="M144" s="6" t="s">
        <v>75</v>
      </c>
      <c r="N144" s="6" t="s">
        <v>55</v>
      </c>
      <c r="O144" s="6" t="s">
        <v>101</v>
      </c>
      <c r="P144" s="6">
        <v>30.0</v>
      </c>
      <c r="Q144" s="6" t="s">
        <v>77</v>
      </c>
      <c r="R144" s="6">
        <v>6.0</v>
      </c>
      <c r="S144" s="6">
        <v>87.5</v>
      </c>
      <c r="T144" s="6">
        <v>150.0</v>
      </c>
      <c r="U144" s="6">
        <v>0.58333333</v>
      </c>
      <c r="V144" s="6" t="s">
        <v>58</v>
      </c>
      <c r="W144" s="6">
        <v>5.0</v>
      </c>
      <c r="X144" s="6" t="s">
        <v>59</v>
      </c>
      <c r="Y144" s="6" t="s">
        <v>59</v>
      </c>
      <c r="Z144" s="6">
        <v>5.0</v>
      </c>
      <c r="AA144" s="6">
        <v>3.0</v>
      </c>
      <c r="AB144" s="6">
        <v>1.0</v>
      </c>
      <c r="AC144" s="6">
        <v>5.0</v>
      </c>
      <c r="AD144" s="6">
        <v>100.0</v>
      </c>
      <c r="AE144" s="6" t="s">
        <v>60</v>
      </c>
      <c r="AF144" s="6" t="s">
        <v>100</v>
      </c>
      <c r="AG144" s="6" t="s">
        <v>62</v>
      </c>
      <c r="AH144" s="6">
        <v>60.0</v>
      </c>
      <c r="AI144" s="6" t="s">
        <v>63</v>
      </c>
      <c r="AJ144" s="6" t="s">
        <v>64</v>
      </c>
      <c r="AK144" s="6">
        <f t="shared" si="1"/>
        <v>0.583333333</v>
      </c>
      <c r="AL144" s="21">
        <v>0.583333333</v>
      </c>
      <c r="AM144" s="21">
        <v>0.583333333</v>
      </c>
      <c r="AN144" s="6">
        <v>23.4</v>
      </c>
      <c r="AO144" s="6">
        <v>8.8</v>
      </c>
      <c r="AP144" s="6">
        <v>24.9</v>
      </c>
      <c r="AQ144" s="6">
        <v>9.1</v>
      </c>
      <c r="AR144" s="6">
        <v>8.0</v>
      </c>
      <c r="AS144" s="9"/>
      <c r="AT144" s="9"/>
      <c r="AU144" s="9"/>
      <c r="AV144" s="9"/>
    </row>
    <row r="145">
      <c r="A145" s="6">
        <v>7.0</v>
      </c>
      <c r="B145" s="7" t="s">
        <v>97</v>
      </c>
      <c r="C145" s="6">
        <v>2015.0</v>
      </c>
      <c r="D145" s="6" t="s">
        <v>51</v>
      </c>
      <c r="E145" s="6" t="s">
        <v>98</v>
      </c>
      <c r="F145" s="6">
        <v>22.8</v>
      </c>
      <c r="G145" s="6">
        <v>78.2</v>
      </c>
      <c r="H145" s="6">
        <v>180.0</v>
      </c>
      <c r="I145" s="8">
        <v>1.0</v>
      </c>
      <c r="J145" s="6" t="s">
        <v>74</v>
      </c>
      <c r="K145" s="6" t="s">
        <v>53</v>
      </c>
      <c r="L145" s="6">
        <v>8.0</v>
      </c>
      <c r="M145" s="6" t="s">
        <v>75</v>
      </c>
      <c r="N145" s="6" t="s">
        <v>55</v>
      </c>
      <c r="O145" s="6" t="s">
        <v>101</v>
      </c>
      <c r="P145" s="6">
        <v>40.0</v>
      </c>
      <c r="Q145" s="6" t="s">
        <v>77</v>
      </c>
      <c r="R145" s="6">
        <v>6.0</v>
      </c>
      <c r="S145" s="6">
        <v>87.5</v>
      </c>
      <c r="T145" s="6">
        <v>150.0</v>
      </c>
      <c r="U145" s="6">
        <v>0.58333333</v>
      </c>
      <c r="V145" s="6" t="s">
        <v>58</v>
      </c>
      <c r="W145" s="6">
        <v>5.0</v>
      </c>
      <c r="X145" s="6" t="s">
        <v>59</v>
      </c>
      <c r="Y145" s="6" t="s">
        <v>59</v>
      </c>
      <c r="Z145" s="6">
        <v>5.0</v>
      </c>
      <c r="AA145" s="6">
        <v>3.0</v>
      </c>
      <c r="AB145" s="6">
        <v>1.0</v>
      </c>
      <c r="AC145" s="6">
        <v>5.0</v>
      </c>
      <c r="AD145" s="6">
        <v>100.0</v>
      </c>
      <c r="AE145" s="6" t="s">
        <v>60</v>
      </c>
      <c r="AF145" s="6" t="s">
        <v>100</v>
      </c>
      <c r="AG145" s="6" t="s">
        <v>62</v>
      </c>
      <c r="AH145" s="6">
        <v>60.0</v>
      </c>
      <c r="AI145" s="6" t="s">
        <v>63</v>
      </c>
      <c r="AJ145" s="6" t="s">
        <v>64</v>
      </c>
      <c r="AK145" s="6">
        <f t="shared" si="1"/>
        <v>0.583333333</v>
      </c>
      <c r="AL145" s="21">
        <v>0.583333333</v>
      </c>
      <c r="AM145" s="21">
        <v>0.583333333</v>
      </c>
      <c r="AN145" s="6">
        <v>21.9</v>
      </c>
      <c r="AO145" s="6">
        <v>6.7</v>
      </c>
      <c r="AP145" s="6">
        <v>22.9</v>
      </c>
      <c r="AQ145" s="6">
        <v>6.3</v>
      </c>
      <c r="AR145" s="6">
        <v>8.0</v>
      </c>
      <c r="AS145" s="9"/>
      <c r="AT145" s="9"/>
      <c r="AU145" s="9"/>
      <c r="AV145" s="9"/>
    </row>
    <row r="146">
      <c r="A146" s="6">
        <v>7.0</v>
      </c>
      <c r="B146" s="7" t="s">
        <v>97</v>
      </c>
      <c r="C146" s="6">
        <v>2015.0</v>
      </c>
      <c r="D146" s="6" t="s">
        <v>51</v>
      </c>
      <c r="E146" s="6" t="s">
        <v>98</v>
      </c>
      <c r="F146" s="6">
        <v>22.8</v>
      </c>
      <c r="G146" s="6">
        <v>78.2</v>
      </c>
      <c r="H146" s="6">
        <v>180.0</v>
      </c>
      <c r="I146" s="8">
        <v>1.0</v>
      </c>
      <c r="J146" s="6" t="s">
        <v>74</v>
      </c>
      <c r="K146" s="6" t="s">
        <v>53</v>
      </c>
      <c r="L146" s="6">
        <v>8.0</v>
      </c>
      <c r="M146" s="6" t="s">
        <v>75</v>
      </c>
      <c r="N146" s="6" t="s">
        <v>55</v>
      </c>
      <c r="O146" s="6" t="s">
        <v>101</v>
      </c>
      <c r="P146" s="6">
        <v>50.0</v>
      </c>
      <c r="Q146" s="6" t="s">
        <v>77</v>
      </c>
      <c r="R146" s="6">
        <v>6.0</v>
      </c>
      <c r="S146" s="6">
        <v>87.5</v>
      </c>
      <c r="T146" s="6">
        <v>150.0</v>
      </c>
      <c r="U146" s="6">
        <v>0.58333333</v>
      </c>
      <c r="V146" s="6" t="s">
        <v>58</v>
      </c>
      <c r="W146" s="6">
        <v>5.0</v>
      </c>
      <c r="X146" s="6" t="s">
        <v>59</v>
      </c>
      <c r="Y146" s="6" t="s">
        <v>59</v>
      </c>
      <c r="Z146" s="6">
        <v>5.0</v>
      </c>
      <c r="AA146" s="6">
        <v>3.0</v>
      </c>
      <c r="AB146" s="6">
        <v>1.0</v>
      </c>
      <c r="AC146" s="6">
        <v>5.0</v>
      </c>
      <c r="AD146" s="6">
        <v>100.0</v>
      </c>
      <c r="AE146" s="6" t="s">
        <v>60</v>
      </c>
      <c r="AF146" s="6" t="s">
        <v>100</v>
      </c>
      <c r="AG146" s="6" t="s">
        <v>62</v>
      </c>
      <c r="AH146" s="6">
        <v>60.0</v>
      </c>
      <c r="AI146" s="6" t="s">
        <v>63</v>
      </c>
      <c r="AJ146" s="6" t="s">
        <v>64</v>
      </c>
      <c r="AK146" s="6">
        <f t="shared" si="1"/>
        <v>0.583333333</v>
      </c>
      <c r="AL146" s="21">
        <v>0.583333333</v>
      </c>
      <c r="AM146" s="21">
        <v>0.583333333</v>
      </c>
      <c r="AN146" s="6">
        <v>19.0</v>
      </c>
      <c r="AO146" s="6">
        <v>4.7</v>
      </c>
      <c r="AP146" s="6">
        <v>19.5</v>
      </c>
      <c r="AQ146" s="6">
        <v>4.5</v>
      </c>
      <c r="AR146" s="6">
        <v>8.0</v>
      </c>
      <c r="AS146" s="9"/>
      <c r="AT146" s="9"/>
      <c r="AU146" s="9"/>
      <c r="AV146" s="9"/>
    </row>
    <row r="147">
      <c r="A147" s="6">
        <v>7.0</v>
      </c>
      <c r="B147" s="7" t="s">
        <v>97</v>
      </c>
      <c r="C147" s="6">
        <v>2015.0</v>
      </c>
      <c r="D147" s="6" t="s">
        <v>51</v>
      </c>
      <c r="E147" s="6" t="s">
        <v>98</v>
      </c>
      <c r="F147" s="6">
        <v>22.8</v>
      </c>
      <c r="G147" s="6">
        <v>78.2</v>
      </c>
      <c r="H147" s="6">
        <v>180.0</v>
      </c>
      <c r="I147" s="8">
        <v>1.0</v>
      </c>
      <c r="J147" s="6" t="s">
        <v>74</v>
      </c>
      <c r="K147" s="6" t="s">
        <v>53</v>
      </c>
      <c r="L147" s="6">
        <v>8.0</v>
      </c>
      <c r="M147" s="6" t="s">
        <v>75</v>
      </c>
      <c r="N147" s="6" t="s">
        <v>55</v>
      </c>
      <c r="O147" s="6" t="s">
        <v>101</v>
      </c>
      <c r="P147" s="6">
        <v>60.0</v>
      </c>
      <c r="Q147" s="6" t="s">
        <v>77</v>
      </c>
      <c r="R147" s="6">
        <v>6.0</v>
      </c>
      <c r="S147" s="6">
        <v>87.5</v>
      </c>
      <c r="T147" s="6">
        <v>150.0</v>
      </c>
      <c r="U147" s="6">
        <v>0.58333333</v>
      </c>
      <c r="V147" s="6" t="s">
        <v>58</v>
      </c>
      <c r="W147" s="6">
        <v>5.0</v>
      </c>
      <c r="X147" s="6" t="s">
        <v>59</v>
      </c>
      <c r="Y147" s="6" t="s">
        <v>59</v>
      </c>
      <c r="Z147" s="6">
        <v>5.0</v>
      </c>
      <c r="AA147" s="6">
        <v>3.0</v>
      </c>
      <c r="AB147" s="6">
        <v>1.0</v>
      </c>
      <c r="AC147" s="6">
        <v>5.0</v>
      </c>
      <c r="AD147" s="6">
        <v>100.0</v>
      </c>
      <c r="AE147" s="6" t="s">
        <v>60</v>
      </c>
      <c r="AF147" s="6" t="s">
        <v>100</v>
      </c>
      <c r="AG147" s="6" t="s">
        <v>62</v>
      </c>
      <c r="AH147" s="6">
        <v>60.0</v>
      </c>
      <c r="AI147" s="6" t="s">
        <v>63</v>
      </c>
      <c r="AJ147" s="6" t="s">
        <v>64</v>
      </c>
      <c r="AK147" s="6">
        <f t="shared" si="1"/>
        <v>0.583333333</v>
      </c>
      <c r="AL147" s="21">
        <v>0.583333333</v>
      </c>
      <c r="AM147" s="21">
        <v>0.583333333</v>
      </c>
      <c r="AN147" s="6">
        <v>16.2</v>
      </c>
      <c r="AO147" s="6">
        <v>3.4</v>
      </c>
      <c r="AP147" s="6">
        <v>16.0</v>
      </c>
      <c r="AQ147" s="6">
        <v>3.7</v>
      </c>
      <c r="AR147" s="6">
        <v>8.0</v>
      </c>
      <c r="AS147" s="9"/>
      <c r="AT147" s="9"/>
      <c r="AU147" s="9"/>
      <c r="AV147" s="9"/>
    </row>
    <row r="148">
      <c r="A148" s="6">
        <v>7.0</v>
      </c>
      <c r="B148" s="7" t="s">
        <v>97</v>
      </c>
      <c r="C148" s="6">
        <v>2015.0</v>
      </c>
      <c r="D148" s="6" t="s">
        <v>51</v>
      </c>
      <c r="E148" s="6" t="s">
        <v>98</v>
      </c>
      <c r="F148" s="6">
        <v>22.8</v>
      </c>
      <c r="G148" s="6">
        <v>78.2</v>
      </c>
      <c r="H148" s="6">
        <v>180.0</v>
      </c>
      <c r="I148" s="8">
        <v>1.0</v>
      </c>
      <c r="J148" s="6" t="s">
        <v>74</v>
      </c>
      <c r="K148" s="6" t="s">
        <v>53</v>
      </c>
      <c r="L148" s="6">
        <v>8.0</v>
      </c>
      <c r="M148" s="6" t="s">
        <v>75</v>
      </c>
      <c r="N148" s="6" t="s">
        <v>55</v>
      </c>
      <c r="O148" s="6" t="s">
        <v>101</v>
      </c>
      <c r="P148" s="6">
        <v>70.0</v>
      </c>
      <c r="Q148" s="6" t="s">
        <v>77</v>
      </c>
      <c r="R148" s="6">
        <v>6.0</v>
      </c>
      <c r="S148" s="6">
        <v>87.5</v>
      </c>
      <c r="T148" s="6">
        <v>150.0</v>
      </c>
      <c r="U148" s="6">
        <v>0.58333333</v>
      </c>
      <c r="V148" s="6" t="s">
        <v>58</v>
      </c>
      <c r="W148" s="6">
        <v>5.0</v>
      </c>
      <c r="X148" s="6" t="s">
        <v>59</v>
      </c>
      <c r="Y148" s="6" t="s">
        <v>59</v>
      </c>
      <c r="Z148" s="6">
        <v>5.0</v>
      </c>
      <c r="AA148" s="6">
        <v>3.0</v>
      </c>
      <c r="AB148" s="6">
        <v>1.0</v>
      </c>
      <c r="AC148" s="6">
        <v>5.0</v>
      </c>
      <c r="AD148" s="6">
        <v>100.0</v>
      </c>
      <c r="AE148" s="6" t="s">
        <v>60</v>
      </c>
      <c r="AF148" s="6" t="s">
        <v>100</v>
      </c>
      <c r="AG148" s="6" t="s">
        <v>62</v>
      </c>
      <c r="AH148" s="6">
        <v>60.0</v>
      </c>
      <c r="AI148" s="6" t="s">
        <v>63</v>
      </c>
      <c r="AJ148" s="6" t="s">
        <v>64</v>
      </c>
      <c r="AK148" s="6">
        <f t="shared" si="1"/>
        <v>0.583333333</v>
      </c>
      <c r="AL148" s="21">
        <v>0.583333333</v>
      </c>
      <c r="AM148" s="21">
        <v>0.583333333</v>
      </c>
      <c r="AN148" s="6">
        <v>11.0</v>
      </c>
      <c r="AO148" s="6">
        <v>2.0</v>
      </c>
      <c r="AP148" s="6">
        <v>11.8</v>
      </c>
      <c r="AQ148" s="6">
        <v>1.6</v>
      </c>
      <c r="AR148" s="6">
        <v>8.0</v>
      </c>
      <c r="AS148" s="9"/>
      <c r="AT148" s="9"/>
      <c r="AU148" s="9"/>
      <c r="AV148" s="9"/>
    </row>
    <row r="149">
      <c r="A149" s="6">
        <v>7.0</v>
      </c>
      <c r="B149" s="7" t="s">
        <v>97</v>
      </c>
      <c r="C149" s="6">
        <v>2015.0</v>
      </c>
      <c r="D149" s="6" t="s">
        <v>51</v>
      </c>
      <c r="E149" s="6" t="s">
        <v>98</v>
      </c>
      <c r="F149" s="6">
        <v>22.8</v>
      </c>
      <c r="G149" s="6">
        <v>78.2</v>
      </c>
      <c r="H149" s="6">
        <v>180.0</v>
      </c>
      <c r="I149" s="8">
        <v>1.0</v>
      </c>
      <c r="J149" s="6" t="s">
        <v>74</v>
      </c>
      <c r="K149" s="6" t="s">
        <v>53</v>
      </c>
      <c r="L149" s="6">
        <v>8.0</v>
      </c>
      <c r="M149" s="6" t="s">
        <v>75</v>
      </c>
      <c r="N149" s="6" t="s">
        <v>55</v>
      </c>
      <c r="O149" s="6" t="s">
        <v>101</v>
      </c>
      <c r="P149" s="6">
        <v>80.0</v>
      </c>
      <c r="Q149" s="6" t="s">
        <v>77</v>
      </c>
      <c r="R149" s="6">
        <v>6.0</v>
      </c>
      <c r="S149" s="6">
        <v>87.5</v>
      </c>
      <c r="T149" s="6">
        <v>150.0</v>
      </c>
      <c r="U149" s="6">
        <v>0.58333333</v>
      </c>
      <c r="V149" s="6" t="s">
        <v>58</v>
      </c>
      <c r="W149" s="6">
        <v>5.0</v>
      </c>
      <c r="X149" s="6" t="s">
        <v>59</v>
      </c>
      <c r="Y149" s="6" t="s">
        <v>59</v>
      </c>
      <c r="Z149" s="6">
        <v>5.0</v>
      </c>
      <c r="AA149" s="6">
        <v>3.0</v>
      </c>
      <c r="AB149" s="6">
        <v>1.0</v>
      </c>
      <c r="AC149" s="6">
        <v>5.0</v>
      </c>
      <c r="AD149" s="6">
        <v>100.0</v>
      </c>
      <c r="AE149" s="6" t="s">
        <v>60</v>
      </c>
      <c r="AF149" s="6" t="s">
        <v>100</v>
      </c>
      <c r="AG149" s="6" t="s">
        <v>62</v>
      </c>
      <c r="AH149" s="6">
        <v>60.0</v>
      </c>
      <c r="AI149" s="6" t="s">
        <v>63</v>
      </c>
      <c r="AJ149" s="6" t="s">
        <v>64</v>
      </c>
      <c r="AK149" s="6">
        <f t="shared" si="1"/>
        <v>0.583333333</v>
      </c>
      <c r="AL149" s="21">
        <v>0.583333333</v>
      </c>
      <c r="AM149" s="21">
        <v>0.583333333</v>
      </c>
      <c r="AN149" s="6">
        <v>8.1</v>
      </c>
      <c r="AO149" s="6">
        <v>0.8</v>
      </c>
      <c r="AP149" s="6">
        <v>8.6</v>
      </c>
      <c r="AQ149" s="6">
        <v>1.0</v>
      </c>
      <c r="AR149" s="6">
        <v>8.0</v>
      </c>
      <c r="AS149" s="9"/>
      <c r="AT149" s="9"/>
      <c r="AU149" s="9"/>
      <c r="AV149" s="9"/>
    </row>
    <row r="150">
      <c r="A150" s="6">
        <v>7.0</v>
      </c>
      <c r="B150" s="7" t="s">
        <v>97</v>
      </c>
      <c r="C150" s="6">
        <v>2015.0</v>
      </c>
      <c r="D150" s="6" t="s">
        <v>51</v>
      </c>
      <c r="E150" s="6" t="s">
        <v>98</v>
      </c>
      <c r="F150" s="6">
        <v>22.8</v>
      </c>
      <c r="G150" s="6">
        <v>78.2</v>
      </c>
      <c r="H150" s="6">
        <v>180.0</v>
      </c>
      <c r="I150" s="8">
        <v>1.0</v>
      </c>
      <c r="J150" s="6" t="s">
        <v>74</v>
      </c>
      <c r="K150" s="6" t="s">
        <v>53</v>
      </c>
      <c r="L150" s="6">
        <v>8.0</v>
      </c>
      <c r="M150" s="6" t="s">
        <v>75</v>
      </c>
      <c r="N150" s="6" t="s">
        <v>55</v>
      </c>
      <c r="O150" s="6" t="s">
        <v>101</v>
      </c>
      <c r="P150" s="6">
        <v>90.0</v>
      </c>
      <c r="Q150" s="6" t="s">
        <v>77</v>
      </c>
      <c r="R150" s="6">
        <v>6.0</v>
      </c>
      <c r="S150" s="6">
        <v>87.5</v>
      </c>
      <c r="T150" s="6">
        <v>150.0</v>
      </c>
      <c r="U150" s="6">
        <v>0.58333333</v>
      </c>
      <c r="V150" s="6" t="s">
        <v>58</v>
      </c>
      <c r="W150" s="6">
        <v>5.0</v>
      </c>
      <c r="X150" s="6" t="s">
        <v>59</v>
      </c>
      <c r="Y150" s="6" t="s">
        <v>59</v>
      </c>
      <c r="Z150" s="6">
        <v>5.0</v>
      </c>
      <c r="AA150" s="6">
        <v>3.0</v>
      </c>
      <c r="AB150" s="6">
        <v>1.0</v>
      </c>
      <c r="AC150" s="6">
        <v>5.0</v>
      </c>
      <c r="AD150" s="6">
        <v>100.0</v>
      </c>
      <c r="AE150" s="6" t="s">
        <v>60</v>
      </c>
      <c r="AF150" s="6" t="s">
        <v>100</v>
      </c>
      <c r="AG150" s="6" t="s">
        <v>62</v>
      </c>
      <c r="AH150" s="6">
        <v>60.0</v>
      </c>
      <c r="AI150" s="6" t="s">
        <v>63</v>
      </c>
      <c r="AJ150" s="6" t="s">
        <v>64</v>
      </c>
      <c r="AK150" s="6">
        <f t="shared" si="1"/>
        <v>0.583333333</v>
      </c>
      <c r="AL150" s="21">
        <v>0.583333333</v>
      </c>
      <c r="AM150" s="21">
        <v>0.583333333</v>
      </c>
      <c r="AN150" s="6">
        <v>4.7</v>
      </c>
      <c r="AO150" s="6">
        <v>0.9</v>
      </c>
      <c r="AP150" s="6">
        <v>4.9</v>
      </c>
      <c r="AQ150" s="6">
        <v>1.0</v>
      </c>
      <c r="AR150" s="6">
        <v>8.0</v>
      </c>
      <c r="AS150" s="9"/>
      <c r="AT150" s="9"/>
      <c r="AU150" s="9"/>
      <c r="AV150" s="9"/>
    </row>
    <row r="151">
      <c r="A151" s="6">
        <v>7.0</v>
      </c>
      <c r="B151" s="7" t="s">
        <v>97</v>
      </c>
      <c r="C151" s="6">
        <v>2015.0</v>
      </c>
      <c r="D151" s="6" t="s">
        <v>51</v>
      </c>
      <c r="E151" s="6" t="s">
        <v>98</v>
      </c>
      <c r="F151" s="6">
        <v>22.8</v>
      </c>
      <c r="G151" s="6">
        <v>78.2</v>
      </c>
      <c r="H151" s="6">
        <v>180.0</v>
      </c>
      <c r="I151" s="8">
        <v>1.0</v>
      </c>
      <c r="J151" s="6" t="s">
        <v>74</v>
      </c>
      <c r="K151" s="6" t="s">
        <v>53</v>
      </c>
      <c r="L151" s="6">
        <v>8.0</v>
      </c>
      <c r="M151" s="6" t="s">
        <v>75</v>
      </c>
      <c r="N151" s="6" t="s">
        <v>55</v>
      </c>
      <c r="O151" s="6" t="s">
        <v>102</v>
      </c>
      <c r="P151" s="6">
        <v>10.0</v>
      </c>
      <c r="Q151" s="6" t="s">
        <v>77</v>
      </c>
      <c r="R151" s="6">
        <v>6.0</v>
      </c>
      <c r="S151" s="6">
        <v>87.5</v>
      </c>
      <c r="T151" s="6">
        <v>150.0</v>
      </c>
      <c r="U151" s="6">
        <v>0.58333333</v>
      </c>
      <c r="V151" s="6" t="s">
        <v>58</v>
      </c>
      <c r="W151" s="6">
        <v>5.0</v>
      </c>
      <c r="X151" s="6" t="s">
        <v>59</v>
      </c>
      <c r="Y151" s="6" t="s">
        <v>59</v>
      </c>
      <c r="Z151" s="6">
        <v>5.0</v>
      </c>
      <c r="AA151" s="6">
        <v>3.0</v>
      </c>
      <c r="AB151" s="6">
        <v>1.0</v>
      </c>
      <c r="AC151" s="6">
        <v>5.0</v>
      </c>
      <c r="AD151" s="6">
        <v>100.0</v>
      </c>
      <c r="AE151" s="6" t="s">
        <v>60</v>
      </c>
      <c r="AF151" s="6" t="s">
        <v>100</v>
      </c>
      <c r="AG151" s="6" t="s">
        <v>62</v>
      </c>
      <c r="AH151" s="6">
        <v>60.0</v>
      </c>
      <c r="AI151" s="6" t="s">
        <v>63</v>
      </c>
      <c r="AJ151" s="6" t="s">
        <v>64</v>
      </c>
      <c r="AK151" s="6">
        <f t="shared" si="1"/>
        <v>0.583333333</v>
      </c>
      <c r="AL151" s="21">
        <v>0.583333333</v>
      </c>
      <c r="AM151" s="21">
        <v>0.583333333</v>
      </c>
      <c r="AN151" s="6">
        <v>4.6</v>
      </c>
      <c r="AO151" s="6">
        <v>1.5</v>
      </c>
      <c r="AP151" s="6">
        <v>4.4</v>
      </c>
      <c r="AQ151" s="6">
        <v>1.5</v>
      </c>
      <c r="AR151" s="6">
        <v>8.0</v>
      </c>
      <c r="AS151" s="9"/>
      <c r="AT151" s="9"/>
      <c r="AU151" s="9"/>
      <c r="AV151" s="9"/>
    </row>
    <row r="152">
      <c r="A152" s="6">
        <v>7.0</v>
      </c>
      <c r="B152" s="7" t="s">
        <v>97</v>
      </c>
      <c r="C152" s="6">
        <v>2015.0</v>
      </c>
      <c r="D152" s="6" t="s">
        <v>51</v>
      </c>
      <c r="E152" s="6" t="s">
        <v>98</v>
      </c>
      <c r="F152" s="6">
        <v>22.8</v>
      </c>
      <c r="G152" s="6">
        <v>78.2</v>
      </c>
      <c r="H152" s="6">
        <v>180.0</v>
      </c>
      <c r="I152" s="8">
        <v>1.0</v>
      </c>
      <c r="J152" s="6" t="s">
        <v>74</v>
      </c>
      <c r="K152" s="6" t="s">
        <v>53</v>
      </c>
      <c r="L152" s="6">
        <v>8.0</v>
      </c>
      <c r="M152" s="6" t="s">
        <v>75</v>
      </c>
      <c r="N152" s="6" t="s">
        <v>55</v>
      </c>
      <c r="O152" s="6" t="s">
        <v>102</v>
      </c>
      <c r="P152" s="6">
        <v>20.0</v>
      </c>
      <c r="Q152" s="6" t="s">
        <v>77</v>
      </c>
      <c r="R152" s="6">
        <v>6.0</v>
      </c>
      <c r="S152" s="6">
        <v>87.5</v>
      </c>
      <c r="T152" s="6">
        <v>150.0</v>
      </c>
      <c r="U152" s="6">
        <v>0.58333333</v>
      </c>
      <c r="V152" s="6" t="s">
        <v>58</v>
      </c>
      <c r="W152" s="6">
        <v>5.0</v>
      </c>
      <c r="X152" s="6" t="s">
        <v>59</v>
      </c>
      <c r="Y152" s="6" t="s">
        <v>59</v>
      </c>
      <c r="Z152" s="6">
        <v>5.0</v>
      </c>
      <c r="AA152" s="6">
        <v>3.0</v>
      </c>
      <c r="AB152" s="6">
        <v>1.0</v>
      </c>
      <c r="AC152" s="6">
        <v>5.0</v>
      </c>
      <c r="AD152" s="6">
        <v>100.0</v>
      </c>
      <c r="AE152" s="6" t="s">
        <v>60</v>
      </c>
      <c r="AF152" s="6" t="s">
        <v>100</v>
      </c>
      <c r="AG152" s="6" t="s">
        <v>62</v>
      </c>
      <c r="AH152" s="6">
        <v>60.0</v>
      </c>
      <c r="AI152" s="6" t="s">
        <v>63</v>
      </c>
      <c r="AJ152" s="6" t="s">
        <v>64</v>
      </c>
      <c r="AK152" s="6">
        <f t="shared" si="1"/>
        <v>0.583333333</v>
      </c>
      <c r="AL152" s="21">
        <v>0.583333333</v>
      </c>
      <c r="AM152" s="21">
        <v>0.583333333</v>
      </c>
      <c r="AN152" s="6">
        <v>12.7</v>
      </c>
      <c r="AO152" s="6">
        <v>3.9</v>
      </c>
      <c r="AP152" s="6">
        <v>12.4</v>
      </c>
      <c r="AQ152" s="6">
        <v>3.9</v>
      </c>
      <c r="AR152" s="6">
        <v>8.0</v>
      </c>
      <c r="AS152" s="9"/>
      <c r="AT152" s="9"/>
      <c r="AU152" s="9"/>
      <c r="AV152" s="9"/>
    </row>
    <row r="153">
      <c r="A153" s="6">
        <v>7.0</v>
      </c>
      <c r="B153" s="7" t="s">
        <v>97</v>
      </c>
      <c r="C153" s="6">
        <v>2015.0</v>
      </c>
      <c r="D153" s="6" t="s">
        <v>51</v>
      </c>
      <c r="E153" s="6" t="s">
        <v>98</v>
      </c>
      <c r="F153" s="6">
        <v>22.8</v>
      </c>
      <c r="G153" s="6">
        <v>78.2</v>
      </c>
      <c r="H153" s="6">
        <v>180.0</v>
      </c>
      <c r="I153" s="8">
        <v>1.0</v>
      </c>
      <c r="J153" s="6" t="s">
        <v>74</v>
      </c>
      <c r="K153" s="6" t="s">
        <v>53</v>
      </c>
      <c r="L153" s="6">
        <v>8.0</v>
      </c>
      <c r="M153" s="6" t="s">
        <v>75</v>
      </c>
      <c r="N153" s="6" t="s">
        <v>55</v>
      </c>
      <c r="O153" s="6" t="s">
        <v>102</v>
      </c>
      <c r="P153" s="6">
        <v>30.0</v>
      </c>
      <c r="Q153" s="6" t="s">
        <v>77</v>
      </c>
      <c r="R153" s="6">
        <v>6.0</v>
      </c>
      <c r="S153" s="6">
        <v>87.5</v>
      </c>
      <c r="T153" s="6">
        <v>150.0</v>
      </c>
      <c r="U153" s="6">
        <v>0.58333333</v>
      </c>
      <c r="V153" s="6" t="s">
        <v>58</v>
      </c>
      <c r="W153" s="6">
        <v>5.0</v>
      </c>
      <c r="X153" s="6" t="s">
        <v>59</v>
      </c>
      <c r="Y153" s="6" t="s">
        <v>59</v>
      </c>
      <c r="Z153" s="6">
        <v>5.0</v>
      </c>
      <c r="AA153" s="6">
        <v>3.0</v>
      </c>
      <c r="AB153" s="6">
        <v>1.0</v>
      </c>
      <c r="AC153" s="6">
        <v>5.0</v>
      </c>
      <c r="AD153" s="6">
        <v>100.0</v>
      </c>
      <c r="AE153" s="6" t="s">
        <v>60</v>
      </c>
      <c r="AF153" s="6" t="s">
        <v>100</v>
      </c>
      <c r="AG153" s="6" t="s">
        <v>62</v>
      </c>
      <c r="AH153" s="6">
        <v>60.0</v>
      </c>
      <c r="AI153" s="6" t="s">
        <v>63</v>
      </c>
      <c r="AJ153" s="6" t="s">
        <v>64</v>
      </c>
      <c r="AK153" s="6">
        <f t="shared" si="1"/>
        <v>0.583333333</v>
      </c>
      <c r="AL153" s="21">
        <v>0.583333333</v>
      </c>
      <c r="AM153" s="21">
        <v>0.583333333</v>
      </c>
      <c r="AN153" s="6">
        <v>17.4</v>
      </c>
      <c r="AO153" s="6">
        <v>5.0</v>
      </c>
      <c r="AP153" s="6">
        <v>16.8</v>
      </c>
      <c r="AQ153" s="6">
        <v>4.8</v>
      </c>
      <c r="AR153" s="6">
        <v>8.0</v>
      </c>
      <c r="AS153" s="9"/>
      <c r="AT153" s="9"/>
      <c r="AU153" s="9"/>
      <c r="AV153" s="9"/>
    </row>
    <row r="154">
      <c r="A154" s="6">
        <v>7.0</v>
      </c>
      <c r="B154" s="7" t="s">
        <v>97</v>
      </c>
      <c r="C154" s="6">
        <v>2015.0</v>
      </c>
      <c r="D154" s="6" t="s">
        <v>51</v>
      </c>
      <c r="E154" s="6" t="s">
        <v>98</v>
      </c>
      <c r="F154" s="6">
        <v>22.8</v>
      </c>
      <c r="G154" s="6">
        <v>78.2</v>
      </c>
      <c r="H154" s="6">
        <v>180.0</v>
      </c>
      <c r="I154" s="8">
        <v>1.0</v>
      </c>
      <c r="J154" s="6" t="s">
        <v>74</v>
      </c>
      <c r="K154" s="6" t="s">
        <v>53</v>
      </c>
      <c r="L154" s="6">
        <v>8.0</v>
      </c>
      <c r="M154" s="6" t="s">
        <v>75</v>
      </c>
      <c r="N154" s="6" t="s">
        <v>55</v>
      </c>
      <c r="O154" s="6" t="s">
        <v>102</v>
      </c>
      <c r="P154" s="6">
        <v>40.0</v>
      </c>
      <c r="Q154" s="6" t="s">
        <v>77</v>
      </c>
      <c r="R154" s="6">
        <v>6.0</v>
      </c>
      <c r="S154" s="6">
        <v>87.5</v>
      </c>
      <c r="T154" s="6">
        <v>150.0</v>
      </c>
      <c r="U154" s="6">
        <v>0.58333333</v>
      </c>
      <c r="V154" s="6" t="s">
        <v>58</v>
      </c>
      <c r="W154" s="6">
        <v>5.0</v>
      </c>
      <c r="X154" s="6" t="s">
        <v>59</v>
      </c>
      <c r="Y154" s="6" t="s">
        <v>59</v>
      </c>
      <c r="Z154" s="6">
        <v>5.0</v>
      </c>
      <c r="AA154" s="6">
        <v>3.0</v>
      </c>
      <c r="AB154" s="6">
        <v>1.0</v>
      </c>
      <c r="AC154" s="6">
        <v>5.0</v>
      </c>
      <c r="AD154" s="6">
        <v>100.0</v>
      </c>
      <c r="AE154" s="6" t="s">
        <v>60</v>
      </c>
      <c r="AF154" s="6" t="s">
        <v>100</v>
      </c>
      <c r="AG154" s="6" t="s">
        <v>62</v>
      </c>
      <c r="AH154" s="6">
        <v>60.0</v>
      </c>
      <c r="AI154" s="6" t="s">
        <v>63</v>
      </c>
      <c r="AJ154" s="6" t="s">
        <v>64</v>
      </c>
      <c r="AK154" s="6">
        <f t="shared" si="1"/>
        <v>0.583333333</v>
      </c>
      <c r="AL154" s="21">
        <v>0.583333333</v>
      </c>
      <c r="AM154" s="21">
        <v>0.583333333</v>
      </c>
      <c r="AN154" s="6">
        <v>21.2</v>
      </c>
      <c r="AO154" s="6">
        <v>5.8</v>
      </c>
      <c r="AP154" s="6">
        <v>21.4</v>
      </c>
      <c r="AQ154" s="6">
        <v>5.5</v>
      </c>
      <c r="AR154" s="6">
        <v>8.0</v>
      </c>
      <c r="AS154" s="9"/>
      <c r="AT154" s="9"/>
      <c r="AU154" s="9"/>
      <c r="AV154" s="9"/>
    </row>
    <row r="155">
      <c r="A155" s="6">
        <v>7.0</v>
      </c>
      <c r="B155" s="7" t="s">
        <v>97</v>
      </c>
      <c r="C155" s="6">
        <v>2015.0</v>
      </c>
      <c r="D155" s="6" t="s">
        <v>51</v>
      </c>
      <c r="E155" s="6" t="s">
        <v>98</v>
      </c>
      <c r="F155" s="6">
        <v>22.8</v>
      </c>
      <c r="G155" s="6">
        <v>78.2</v>
      </c>
      <c r="H155" s="6">
        <v>180.0</v>
      </c>
      <c r="I155" s="8">
        <v>1.0</v>
      </c>
      <c r="J155" s="6" t="s">
        <v>74</v>
      </c>
      <c r="K155" s="6" t="s">
        <v>53</v>
      </c>
      <c r="L155" s="6">
        <v>8.0</v>
      </c>
      <c r="M155" s="6" t="s">
        <v>75</v>
      </c>
      <c r="N155" s="6" t="s">
        <v>55</v>
      </c>
      <c r="O155" s="6" t="s">
        <v>102</v>
      </c>
      <c r="P155" s="6">
        <v>50.0</v>
      </c>
      <c r="Q155" s="6" t="s">
        <v>77</v>
      </c>
      <c r="R155" s="6">
        <v>6.0</v>
      </c>
      <c r="S155" s="6">
        <v>87.5</v>
      </c>
      <c r="T155" s="6">
        <v>150.0</v>
      </c>
      <c r="U155" s="6">
        <v>0.58333333</v>
      </c>
      <c r="V155" s="6" t="s">
        <v>58</v>
      </c>
      <c r="W155" s="6">
        <v>5.0</v>
      </c>
      <c r="X155" s="6" t="s">
        <v>59</v>
      </c>
      <c r="Y155" s="6" t="s">
        <v>59</v>
      </c>
      <c r="Z155" s="6">
        <v>5.0</v>
      </c>
      <c r="AA155" s="6">
        <v>3.0</v>
      </c>
      <c r="AB155" s="6">
        <v>1.0</v>
      </c>
      <c r="AC155" s="6">
        <v>5.0</v>
      </c>
      <c r="AD155" s="6">
        <v>100.0</v>
      </c>
      <c r="AE155" s="6" t="s">
        <v>60</v>
      </c>
      <c r="AF155" s="6" t="s">
        <v>100</v>
      </c>
      <c r="AG155" s="6" t="s">
        <v>62</v>
      </c>
      <c r="AH155" s="6">
        <v>60.0</v>
      </c>
      <c r="AI155" s="6" t="s">
        <v>63</v>
      </c>
      <c r="AJ155" s="6" t="s">
        <v>64</v>
      </c>
      <c r="AK155" s="6">
        <f t="shared" si="1"/>
        <v>0.583333333</v>
      </c>
      <c r="AL155" s="21">
        <v>0.583333333</v>
      </c>
      <c r="AM155" s="21">
        <v>0.583333333</v>
      </c>
      <c r="AN155" s="6">
        <v>23.9</v>
      </c>
      <c r="AO155" s="6">
        <v>6.4</v>
      </c>
      <c r="AP155" s="6">
        <v>24.6</v>
      </c>
      <c r="AQ155" s="6">
        <v>7.4</v>
      </c>
      <c r="AR155" s="6">
        <v>8.0</v>
      </c>
      <c r="AS155" s="9"/>
      <c r="AT155" s="9"/>
      <c r="AU155" s="9"/>
      <c r="AV155" s="9"/>
    </row>
    <row r="156">
      <c r="A156" s="6">
        <v>7.0</v>
      </c>
      <c r="B156" s="7" t="s">
        <v>97</v>
      </c>
      <c r="C156" s="6">
        <v>2015.0</v>
      </c>
      <c r="D156" s="6" t="s">
        <v>51</v>
      </c>
      <c r="E156" s="6" t="s">
        <v>98</v>
      </c>
      <c r="F156" s="6">
        <v>22.8</v>
      </c>
      <c r="G156" s="6">
        <v>78.2</v>
      </c>
      <c r="H156" s="6">
        <v>180.0</v>
      </c>
      <c r="I156" s="8">
        <v>1.0</v>
      </c>
      <c r="J156" s="6" t="s">
        <v>74</v>
      </c>
      <c r="K156" s="6" t="s">
        <v>53</v>
      </c>
      <c r="L156" s="6">
        <v>8.0</v>
      </c>
      <c r="M156" s="6" t="s">
        <v>75</v>
      </c>
      <c r="N156" s="6" t="s">
        <v>55</v>
      </c>
      <c r="O156" s="6" t="s">
        <v>102</v>
      </c>
      <c r="P156" s="6">
        <v>60.0</v>
      </c>
      <c r="Q156" s="6" t="s">
        <v>77</v>
      </c>
      <c r="R156" s="6">
        <v>6.0</v>
      </c>
      <c r="S156" s="6">
        <v>87.5</v>
      </c>
      <c r="T156" s="6">
        <v>150.0</v>
      </c>
      <c r="U156" s="6">
        <v>0.58333333</v>
      </c>
      <c r="V156" s="6" t="s">
        <v>58</v>
      </c>
      <c r="W156" s="6">
        <v>5.0</v>
      </c>
      <c r="X156" s="6" t="s">
        <v>59</v>
      </c>
      <c r="Y156" s="6" t="s">
        <v>59</v>
      </c>
      <c r="Z156" s="6">
        <v>5.0</v>
      </c>
      <c r="AA156" s="6">
        <v>3.0</v>
      </c>
      <c r="AB156" s="6">
        <v>1.0</v>
      </c>
      <c r="AC156" s="6">
        <v>5.0</v>
      </c>
      <c r="AD156" s="6">
        <v>100.0</v>
      </c>
      <c r="AE156" s="6" t="s">
        <v>60</v>
      </c>
      <c r="AF156" s="6" t="s">
        <v>100</v>
      </c>
      <c r="AG156" s="6" t="s">
        <v>62</v>
      </c>
      <c r="AH156" s="6">
        <v>60.0</v>
      </c>
      <c r="AI156" s="6" t="s">
        <v>63</v>
      </c>
      <c r="AJ156" s="6" t="s">
        <v>64</v>
      </c>
      <c r="AK156" s="6">
        <f t="shared" si="1"/>
        <v>0.583333333</v>
      </c>
      <c r="AL156" s="21">
        <v>0.583333333</v>
      </c>
      <c r="AM156" s="21">
        <v>0.583333333</v>
      </c>
      <c r="AN156" s="6">
        <v>24.8</v>
      </c>
      <c r="AO156" s="6">
        <v>7.5</v>
      </c>
      <c r="AP156" s="6">
        <v>24.8</v>
      </c>
      <c r="AQ156" s="6">
        <v>7.1</v>
      </c>
      <c r="AR156" s="6">
        <v>8.0</v>
      </c>
      <c r="AS156" s="9"/>
      <c r="AT156" s="9"/>
      <c r="AU156" s="9"/>
      <c r="AV156" s="9"/>
    </row>
    <row r="157">
      <c r="A157" s="6">
        <v>7.0</v>
      </c>
      <c r="B157" s="7" t="s">
        <v>97</v>
      </c>
      <c r="C157" s="6">
        <v>2015.0</v>
      </c>
      <c r="D157" s="6" t="s">
        <v>51</v>
      </c>
      <c r="E157" s="6" t="s">
        <v>98</v>
      </c>
      <c r="F157" s="6">
        <v>22.8</v>
      </c>
      <c r="G157" s="6">
        <v>78.2</v>
      </c>
      <c r="H157" s="6">
        <v>180.0</v>
      </c>
      <c r="I157" s="8">
        <v>1.0</v>
      </c>
      <c r="J157" s="6" t="s">
        <v>74</v>
      </c>
      <c r="K157" s="6" t="s">
        <v>53</v>
      </c>
      <c r="L157" s="6">
        <v>8.0</v>
      </c>
      <c r="M157" s="6" t="s">
        <v>75</v>
      </c>
      <c r="N157" s="6" t="s">
        <v>55</v>
      </c>
      <c r="O157" s="6" t="s">
        <v>102</v>
      </c>
      <c r="P157" s="6">
        <v>70.0</v>
      </c>
      <c r="Q157" s="6" t="s">
        <v>77</v>
      </c>
      <c r="R157" s="6">
        <v>6.0</v>
      </c>
      <c r="S157" s="6">
        <v>87.5</v>
      </c>
      <c r="T157" s="6">
        <v>150.0</v>
      </c>
      <c r="U157" s="6">
        <v>0.58333333</v>
      </c>
      <c r="V157" s="6" t="s">
        <v>58</v>
      </c>
      <c r="W157" s="6">
        <v>5.0</v>
      </c>
      <c r="X157" s="6" t="s">
        <v>59</v>
      </c>
      <c r="Y157" s="6" t="s">
        <v>59</v>
      </c>
      <c r="Z157" s="6">
        <v>5.0</v>
      </c>
      <c r="AA157" s="6">
        <v>3.0</v>
      </c>
      <c r="AB157" s="6">
        <v>1.0</v>
      </c>
      <c r="AC157" s="6">
        <v>5.0</v>
      </c>
      <c r="AD157" s="6">
        <v>100.0</v>
      </c>
      <c r="AE157" s="6" t="s">
        <v>60</v>
      </c>
      <c r="AF157" s="6" t="s">
        <v>100</v>
      </c>
      <c r="AG157" s="6" t="s">
        <v>62</v>
      </c>
      <c r="AH157" s="6">
        <v>60.0</v>
      </c>
      <c r="AI157" s="6" t="s">
        <v>63</v>
      </c>
      <c r="AJ157" s="6" t="s">
        <v>64</v>
      </c>
      <c r="AK157" s="6">
        <f t="shared" si="1"/>
        <v>0.583333333</v>
      </c>
      <c r="AL157" s="21">
        <v>0.583333333</v>
      </c>
      <c r="AM157" s="21">
        <v>0.583333333</v>
      </c>
      <c r="AN157" s="6">
        <v>19.8</v>
      </c>
      <c r="AO157" s="6">
        <v>7.9</v>
      </c>
      <c r="AP157" s="6">
        <v>21.7</v>
      </c>
      <c r="AQ157" s="6">
        <v>6.6</v>
      </c>
      <c r="AR157" s="6">
        <v>8.0</v>
      </c>
      <c r="AS157" s="9"/>
      <c r="AT157" s="9"/>
      <c r="AU157" s="9"/>
      <c r="AV157" s="9"/>
    </row>
    <row r="158">
      <c r="A158" s="6">
        <v>7.0</v>
      </c>
      <c r="B158" s="7" t="s">
        <v>97</v>
      </c>
      <c r="C158" s="6">
        <v>2015.0</v>
      </c>
      <c r="D158" s="6" t="s">
        <v>51</v>
      </c>
      <c r="E158" s="6" t="s">
        <v>98</v>
      </c>
      <c r="F158" s="6">
        <v>22.8</v>
      </c>
      <c r="G158" s="6">
        <v>78.2</v>
      </c>
      <c r="H158" s="6">
        <v>180.0</v>
      </c>
      <c r="I158" s="8">
        <v>1.0</v>
      </c>
      <c r="J158" s="6" t="s">
        <v>74</v>
      </c>
      <c r="K158" s="6" t="s">
        <v>53</v>
      </c>
      <c r="L158" s="6">
        <v>8.0</v>
      </c>
      <c r="M158" s="6" t="s">
        <v>75</v>
      </c>
      <c r="N158" s="6" t="s">
        <v>55</v>
      </c>
      <c r="O158" s="6" t="s">
        <v>102</v>
      </c>
      <c r="P158" s="6">
        <v>80.0</v>
      </c>
      <c r="Q158" s="6" t="s">
        <v>77</v>
      </c>
      <c r="R158" s="6">
        <v>6.0</v>
      </c>
      <c r="S158" s="6">
        <v>87.5</v>
      </c>
      <c r="T158" s="6">
        <v>150.0</v>
      </c>
      <c r="U158" s="6">
        <v>0.58333333</v>
      </c>
      <c r="V158" s="6" t="s">
        <v>58</v>
      </c>
      <c r="W158" s="6">
        <v>5.0</v>
      </c>
      <c r="X158" s="6" t="s">
        <v>59</v>
      </c>
      <c r="Y158" s="6" t="s">
        <v>59</v>
      </c>
      <c r="Z158" s="6">
        <v>5.0</v>
      </c>
      <c r="AA158" s="6">
        <v>3.0</v>
      </c>
      <c r="AB158" s="6">
        <v>1.0</v>
      </c>
      <c r="AC158" s="6">
        <v>5.0</v>
      </c>
      <c r="AD158" s="6">
        <v>100.0</v>
      </c>
      <c r="AE158" s="6" t="s">
        <v>60</v>
      </c>
      <c r="AF158" s="6" t="s">
        <v>100</v>
      </c>
      <c r="AG158" s="6" t="s">
        <v>62</v>
      </c>
      <c r="AH158" s="6">
        <v>60.0</v>
      </c>
      <c r="AI158" s="6" t="s">
        <v>63</v>
      </c>
      <c r="AJ158" s="6" t="s">
        <v>64</v>
      </c>
      <c r="AK158" s="6">
        <f t="shared" si="1"/>
        <v>0.583333333</v>
      </c>
      <c r="AL158" s="21">
        <v>0.583333333</v>
      </c>
      <c r="AM158" s="21">
        <v>0.583333333</v>
      </c>
      <c r="AN158" s="6">
        <v>13.2</v>
      </c>
      <c r="AO158" s="6">
        <v>6.6</v>
      </c>
      <c r="AP158" s="6">
        <v>13.4</v>
      </c>
      <c r="AQ158" s="6">
        <v>6.4</v>
      </c>
      <c r="AR158" s="6">
        <v>8.0</v>
      </c>
      <c r="AS158" s="9"/>
      <c r="AT158" s="9"/>
      <c r="AU158" s="9"/>
      <c r="AV158" s="9"/>
    </row>
    <row r="159">
      <c r="A159" s="6">
        <v>7.0</v>
      </c>
      <c r="B159" s="7" t="s">
        <v>97</v>
      </c>
      <c r="C159" s="6">
        <v>2015.0</v>
      </c>
      <c r="D159" s="6" t="s">
        <v>51</v>
      </c>
      <c r="E159" s="6" t="s">
        <v>98</v>
      </c>
      <c r="F159" s="6">
        <v>22.8</v>
      </c>
      <c r="G159" s="6">
        <v>78.2</v>
      </c>
      <c r="H159" s="6">
        <v>180.0</v>
      </c>
      <c r="I159" s="8">
        <v>1.0</v>
      </c>
      <c r="J159" s="6" t="s">
        <v>74</v>
      </c>
      <c r="K159" s="6" t="s">
        <v>53</v>
      </c>
      <c r="L159" s="6">
        <v>8.0</v>
      </c>
      <c r="M159" s="6" t="s">
        <v>75</v>
      </c>
      <c r="N159" s="6" t="s">
        <v>55</v>
      </c>
      <c r="O159" s="6" t="s">
        <v>102</v>
      </c>
      <c r="P159" s="6">
        <v>90.0</v>
      </c>
      <c r="Q159" s="6" t="s">
        <v>77</v>
      </c>
      <c r="R159" s="6">
        <v>6.0</v>
      </c>
      <c r="S159" s="6">
        <v>87.5</v>
      </c>
      <c r="T159" s="6">
        <v>150.0</v>
      </c>
      <c r="U159" s="6">
        <v>0.58333333</v>
      </c>
      <c r="V159" s="6" t="s">
        <v>58</v>
      </c>
      <c r="W159" s="6">
        <v>5.0</v>
      </c>
      <c r="X159" s="6" t="s">
        <v>59</v>
      </c>
      <c r="Y159" s="6" t="s">
        <v>59</v>
      </c>
      <c r="Z159" s="6">
        <v>5.0</v>
      </c>
      <c r="AA159" s="6">
        <v>3.0</v>
      </c>
      <c r="AB159" s="6">
        <v>1.0</v>
      </c>
      <c r="AC159" s="6">
        <v>5.0</v>
      </c>
      <c r="AD159" s="6">
        <v>100.0</v>
      </c>
      <c r="AE159" s="6" t="s">
        <v>60</v>
      </c>
      <c r="AF159" s="6" t="s">
        <v>100</v>
      </c>
      <c r="AG159" s="6" t="s">
        <v>62</v>
      </c>
      <c r="AH159" s="6">
        <v>60.0</v>
      </c>
      <c r="AI159" s="6" t="s">
        <v>63</v>
      </c>
      <c r="AJ159" s="6" t="s">
        <v>64</v>
      </c>
      <c r="AK159" s="6">
        <f t="shared" si="1"/>
        <v>0.583333333</v>
      </c>
      <c r="AL159" s="21">
        <v>0.583333333</v>
      </c>
      <c r="AM159" s="21">
        <v>0.583333333</v>
      </c>
      <c r="AN159" s="6">
        <v>6.7</v>
      </c>
      <c r="AO159" s="6">
        <v>4.4</v>
      </c>
      <c r="AP159" s="6">
        <v>8.7</v>
      </c>
      <c r="AQ159" s="6">
        <v>4.3</v>
      </c>
      <c r="AR159" s="6">
        <v>8.0</v>
      </c>
      <c r="AS159" s="9"/>
      <c r="AT159" s="9"/>
      <c r="AU159" s="9"/>
      <c r="AV159" s="9"/>
    </row>
    <row r="160">
      <c r="A160" s="6">
        <v>7.0</v>
      </c>
      <c r="B160" s="7" t="s">
        <v>97</v>
      </c>
      <c r="C160" s="6">
        <v>2015.0</v>
      </c>
      <c r="D160" s="6" t="s">
        <v>51</v>
      </c>
      <c r="E160" s="6" t="s">
        <v>103</v>
      </c>
      <c r="F160" s="6">
        <v>24.6</v>
      </c>
      <c r="G160" s="6">
        <v>77.5</v>
      </c>
      <c r="H160" s="6">
        <v>180.0</v>
      </c>
      <c r="I160" s="8">
        <v>1.0</v>
      </c>
      <c r="J160" s="6" t="s">
        <v>74</v>
      </c>
      <c r="K160" s="6" t="s">
        <v>53</v>
      </c>
      <c r="L160" s="6">
        <v>8.0</v>
      </c>
      <c r="M160" s="6" t="s">
        <v>75</v>
      </c>
      <c r="N160" s="6" t="s">
        <v>55</v>
      </c>
      <c r="O160" s="6" t="s">
        <v>99</v>
      </c>
      <c r="P160" s="6">
        <v>10.0</v>
      </c>
      <c r="Q160" s="6" t="s">
        <v>77</v>
      </c>
      <c r="R160" s="6">
        <v>6.0</v>
      </c>
      <c r="S160" s="6">
        <v>38.1</v>
      </c>
      <c r="T160" s="6">
        <v>150.0</v>
      </c>
      <c r="U160" s="6">
        <v>0.254</v>
      </c>
      <c r="V160" s="6" t="s">
        <v>68</v>
      </c>
      <c r="W160" s="6">
        <v>5.0</v>
      </c>
      <c r="X160" s="6" t="s">
        <v>59</v>
      </c>
      <c r="Y160" s="6" t="s">
        <v>59</v>
      </c>
      <c r="Z160" s="6">
        <v>5.0</v>
      </c>
      <c r="AA160" s="6">
        <v>3.0</v>
      </c>
      <c r="AB160" s="6">
        <v>1.0</v>
      </c>
      <c r="AC160" s="6">
        <v>5.0</v>
      </c>
      <c r="AD160" s="6">
        <v>100.0</v>
      </c>
      <c r="AE160" s="6" t="s">
        <v>60</v>
      </c>
      <c r="AF160" s="6" t="s">
        <v>100</v>
      </c>
      <c r="AG160" s="6" t="s">
        <v>62</v>
      </c>
      <c r="AH160" s="6">
        <v>60.0</v>
      </c>
      <c r="AI160" s="6" t="s">
        <v>63</v>
      </c>
      <c r="AJ160" s="6" t="s">
        <v>64</v>
      </c>
      <c r="AK160" s="6">
        <f t="shared" si="1"/>
        <v>0.3193076923</v>
      </c>
      <c r="AL160" s="21">
        <v>0.3193076923</v>
      </c>
      <c r="AM160" s="21">
        <v>0.3193076923</v>
      </c>
      <c r="AN160" s="6">
        <v>2.2</v>
      </c>
      <c r="AO160" s="6">
        <v>0.9</v>
      </c>
      <c r="AP160" s="6">
        <v>2.4</v>
      </c>
      <c r="AQ160" s="6">
        <v>1.0</v>
      </c>
      <c r="AR160" s="6">
        <v>8.0</v>
      </c>
      <c r="AS160" s="9"/>
      <c r="AT160" s="9"/>
      <c r="AU160" s="9"/>
      <c r="AV160" s="9"/>
    </row>
    <row r="161">
      <c r="A161" s="6">
        <v>7.0</v>
      </c>
      <c r="B161" s="7" t="s">
        <v>97</v>
      </c>
      <c r="C161" s="6">
        <v>2015.0</v>
      </c>
      <c r="D161" s="6" t="s">
        <v>51</v>
      </c>
      <c r="E161" s="6" t="s">
        <v>103</v>
      </c>
      <c r="F161" s="6">
        <v>24.6</v>
      </c>
      <c r="G161" s="6">
        <v>77.5</v>
      </c>
      <c r="H161" s="6">
        <v>180.0</v>
      </c>
      <c r="I161" s="8">
        <v>1.0</v>
      </c>
      <c r="J161" s="6" t="s">
        <v>74</v>
      </c>
      <c r="K161" s="6" t="s">
        <v>53</v>
      </c>
      <c r="L161" s="6">
        <v>8.0</v>
      </c>
      <c r="M161" s="6" t="s">
        <v>75</v>
      </c>
      <c r="N161" s="6" t="s">
        <v>55</v>
      </c>
      <c r="O161" s="6" t="s">
        <v>99</v>
      </c>
      <c r="P161" s="6">
        <v>20.0</v>
      </c>
      <c r="Q161" s="6" t="s">
        <v>77</v>
      </c>
      <c r="R161" s="6">
        <v>6.0</v>
      </c>
      <c r="S161" s="6">
        <v>38.1</v>
      </c>
      <c r="T161" s="6">
        <v>150.0</v>
      </c>
      <c r="U161" s="6">
        <v>0.254</v>
      </c>
      <c r="V161" s="6" t="s">
        <v>68</v>
      </c>
      <c r="W161" s="6">
        <v>5.0</v>
      </c>
      <c r="X161" s="6" t="s">
        <v>59</v>
      </c>
      <c r="Y161" s="6" t="s">
        <v>59</v>
      </c>
      <c r="Z161" s="6">
        <v>5.0</v>
      </c>
      <c r="AA161" s="6">
        <v>3.0</v>
      </c>
      <c r="AB161" s="6">
        <v>1.0</v>
      </c>
      <c r="AC161" s="6">
        <v>5.0</v>
      </c>
      <c r="AD161" s="6">
        <v>100.0</v>
      </c>
      <c r="AE161" s="6" t="s">
        <v>60</v>
      </c>
      <c r="AF161" s="6" t="s">
        <v>100</v>
      </c>
      <c r="AG161" s="6" t="s">
        <v>62</v>
      </c>
      <c r="AH161" s="6">
        <v>60.0</v>
      </c>
      <c r="AI161" s="6" t="s">
        <v>63</v>
      </c>
      <c r="AJ161" s="6" t="s">
        <v>64</v>
      </c>
      <c r="AK161" s="6">
        <f t="shared" si="1"/>
        <v>0.3193076923</v>
      </c>
      <c r="AL161" s="21">
        <v>0.3193076923</v>
      </c>
      <c r="AM161" s="21">
        <v>0.3193076923</v>
      </c>
      <c r="AN161" s="6">
        <v>5.3</v>
      </c>
      <c r="AO161" s="6">
        <v>1.5</v>
      </c>
      <c r="AP161" s="6">
        <v>5.6</v>
      </c>
      <c r="AQ161" s="6">
        <v>1.6</v>
      </c>
      <c r="AR161" s="6">
        <v>8.0</v>
      </c>
      <c r="AS161" s="9"/>
      <c r="AT161" s="9"/>
      <c r="AU161" s="9"/>
      <c r="AV161" s="9"/>
    </row>
    <row r="162">
      <c r="A162" s="6">
        <v>7.0</v>
      </c>
      <c r="B162" s="7" t="s">
        <v>97</v>
      </c>
      <c r="C162" s="6">
        <v>2015.0</v>
      </c>
      <c r="D162" s="6" t="s">
        <v>51</v>
      </c>
      <c r="E162" s="6" t="s">
        <v>103</v>
      </c>
      <c r="F162" s="6">
        <v>24.6</v>
      </c>
      <c r="G162" s="6">
        <v>77.5</v>
      </c>
      <c r="H162" s="6">
        <v>180.0</v>
      </c>
      <c r="I162" s="8">
        <v>1.0</v>
      </c>
      <c r="J162" s="6" t="s">
        <v>74</v>
      </c>
      <c r="K162" s="6" t="s">
        <v>53</v>
      </c>
      <c r="L162" s="6">
        <v>8.0</v>
      </c>
      <c r="M162" s="6" t="s">
        <v>75</v>
      </c>
      <c r="N162" s="6" t="s">
        <v>55</v>
      </c>
      <c r="O162" s="6" t="s">
        <v>99</v>
      </c>
      <c r="P162" s="6">
        <v>30.0</v>
      </c>
      <c r="Q162" s="6" t="s">
        <v>77</v>
      </c>
      <c r="R162" s="6">
        <v>6.0</v>
      </c>
      <c r="S162" s="6">
        <v>38.1</v>
      </c>
      <c r="T162" s="6">
        <v>150.0</v>
      </c>
      <c r="U162" s="6">
        <v>0.254</v>
      </c>
      <c r="V162" s="6" t="s">
        <v>68</v>
      </c>
      <c r="W162" s="6">
        <v>5.0</v>
      </c>
      <c r="X162" s="6" t="s">
        <v>59</v>
      </c>
      <c r="Y162" s="6" t="s">
        <v>59</v>
      </c>
      <c r="Z162" s="6">
        <v>5.0</v>
      </c>
      <c r="AA162" s="6">
        <v>3.0</v>
      </c>
      <c r="AB162" s="6">
        <v>1.0</v>
      </c>
      <c r="AC162" s="6">
        <v>5.0</v>
      </c>
      <c r="AD162" s="6">
        <v>100.0</v>
      </c>
      <c r="AE162" s="6" t="s">
        <v>60</v>
      </c>
      <c r="AF162" s="6" t="s">
        <v>100</v>
      </c>
      <c r="AG162" s="6" t="s">
        <v>62</v>
      </c>
      <c r="AH162" s="6">
        <v>60.0</v>
      </c>
      <c r="AI162" s="6" t="s">
        <v>63</v>
      </c>
      <c r="AJ162" s="6" t="s">
        <v>64</v>
      </c>
      <c r="AK162" s="6">
        <f t="shared" si="1"/>
        <v>0.3193076923</v>
      </c>
      <c r="AL162" s="21">
        <v>0.3193076923</v>
      </c>
      <c r="AM162" s="21">
        <v>0.3193076923</v>
      </c>
      <c r="AN162" s="6">
        <v>8.3</v>
      </c>
      <c r="AO162" s="6">
        <v>2.0</v>
      </c>
      <c r="AP162" s="6">
        <v>8.7</v>
      </c>
      <c r="AQ162" s="6">
        <v>2.3</v>
      </c>
      <c r="AR162" s="6">
        <v>8.0</v>
      </c>
      <c r="AS162" s="9"/>
      <c r="AT162" s="9"/>
      <c r="AU162" s="9"/>
      <c r="AV162" s="9"/>
    </row>
    <row r="163">
      <c r="A163" s="6">
        <v>7.0</v>
      </c>
      <c r="B163" s="7" t="s">
        <v>97</v>
      </c>
      <c r="C163" s="6">
        <v>2015.0</v>
      </c>
      <c r="D163" s="6" t="s">
        <v>51</v>
      </c>
      <c r="E163" s="6" t="s">
        <v>103</v>
      </c>
      <c r="F163" s="6">
        <v>24.6</v>
      </c>
      <c r="G163" s="6">
        <v>77.5</v>
      </c>
      <c r="H163" s="6">
        <v>180.0</v>
      </c>
      <c r="I163" s="8">
        <v>1.0</v>
      </c>
      <c r="J163" s="6" t="s">
        <v>74</v>
      </c>
      <c r="K163" s="6" t="s">
        <v>53</v>
      </c>
      <c r="L163" s="6">
        <v>8.0</v>
      </c>
      <c r="M163" s="6" t="s">
        <v>75</v>
      </c>
      <c r="N163" s="6" t="s">
        <v>55</v>
      </c>
      <c r="O163" s="6" t="s">
        <v>99</v>
      </c>
      <c r="P163" s="6">
        <v>40.0</v>
      </c>
      <c r="Q163" s="6" t="s">
        <v>77</v>
      </c>
      <c r="R163" s="6">
        <v>6.0</v>
      </c>
      <c r="S163" s="6">
        <v>38.1</v>
      </c>
      <c r="T163" s="6">
        <v>150.0</v>
      </c>
      <c r="U163" s="6">
        <v>0.254</v>
      </c>
      <c r="V163" s="6" t="s">
        <v>68</v>
      </c>
      <c r="W163" s="6">
        <v>5.0</v>
      </c>
      <c r="X163" s="6" t="s">
        <v>59</v>
      </c>
      <c r="Y163" s="6" t="s">
        <v>59</v>
      </c>
      <c r="Z163" s="6">
        <v>5.0</v>
      </c>
      <c r="AA163" s="6">
        <v>3.0</v>
      </c>
      <c r="AB163" s="6">
        <v>1.0</v>
      </c>
      <c r="AC163" s="6">
        <v>5.0</v>
      </c>
      <c r="AD163" s="6">
        <v>100.0</v>
      </c>
      <c r="AE163" s="6" t="s">
        <v>60</v>
      </c>
      <c r="AF163" s="6" t="s">
        <v>100</v>
      </c>
      <c r="AG163" s="6" t="s">
        <v>62</v>
      </c>
      <c r="AH163" s="6">
        <v>60.0</v>
      </c>
      <c r="AI163" s="6" t="s">
        <v>63</v>
      </c>
      <c r="AJ163" s="6" t="s">
        <v>64</v>
      </c>
      <c r="AK163" s="6">
        <f t="shared" si="1"/>
        <v>0.3193076923</v>
      </c>
      <c r="AL163" s="21">
        <v>0.3193076923</v>
      </c>
      <c r="AM163" s="21">
        <v>0.3193076923</v>
      </c>
      <c r="AN163" s="6">
        <v>11.2</v>
      </c>
      <c r="AO163" s="6">
        <v>2.7</v>
      </c>
      <c r="AP163" s="6">
        <v>11.4</v>
      </c>
      <c r="AQ163" s="6">
        <v>2.8</v>
      </c>
      <c r="AR163" s="6">
        <v>8.0</v>
      </c>
      <c r="AS163" s="9"/>
      <c r="AT163" s="9"/>
      <c r="AU163" s="9"/>
      <c r="AV163" s="9"/>
    </row>
    <row r="164">
      <c r="A164" s="6">
        <v>7.0</v>
      </c>
      <c r="B164" s="7" t="s">
        <v>97</v>
      </c>
      <c r="C164" s="6">
        <v>2015.0</v>
      </c>
      <c r="D164" s="6" t="s">
        <v>51</v>
      </c>
      <c r="E164" s="6" t="s">
        <v>103</v>
      </c>
      <c r="F164" s="6">
        <v>24.6</v>
      </c>
      <c r="G164" s="6">
        <v>77.5</v>
      </c>
      <c r="H164" s="6">
        <v>180.0</v>
      </c>
      <c r="I164" s="8">
        <v>1.0</v>
      </c>
      <c r="J164" s="6" t="s">
        <v>74</v>
      </c>
      <c r="K164" s="6" t="s">
        <v>53</v>
      </c>
      <c r="L164" s="6">
        <v>8.0</v>
      </c>
      <c r="M164" s="6" t="s">
        <v>75</v>
      </c>
      <c r="N164" s="6" t="s">
        <v>55</v>
      </c>
      <c r="O164" s="6" t="s">
        <v>99</v>
      </c>
      <c r="P164" s="6">
        <v>50.0</v>
      </c>
      <c r="Q164" s="6" t="s">
        <v>77</v>
      </c>
      <c r="R164" s="6">
        <v>6.0</v>
      </c>
      <c r="S164" s="6">
        <v>38.1</v>
      </c>
      <c r="T164" s="6">
        <v>150.0</v>
      </c>
      <c r="U164" s="6">
        <v>0.254</v>
      </c>
      <c r="V164" s="6" t="s">
        <v>68</v>
      </c>
      <c r="W164" s="6">
        <v>5.0</v>
      </c>
      <c r="X164" s="6" t="s">
        <v>59</v>
      </c>
      <c r="Y164" s="6" t="s">
        <v>59</v>
      </c>
      <c r="Z164" s="6">
        <v>5.0</v>
      </c>
      <c r="AA164" s="6">
        <v>3.0</v>
      </c>
      <c r="AB164" s="6">
        <v>1.0</v>
      </c>
      <c r="AC164" s="6">
        <v>5.0</v>
      </c>
      <c r="AD164" s="6">
        <v>100.0</v>
      </c>
      <c r="AE164" s="6" t="s">
        <v>60</v>
      </c>
      <c r="AF164" s="6" t="s">
        <v>100</v>
      </c>
      <c r="AG164" s="6" t="s">
        <v>62</v>
      </c>
      <c r="AH164" s="6">
        <v>60.0</v>
      </c>
      <c r="AI164" s="6" t="s">
        <v>63</v>
      </c>
      <c r="AJ164" s="6" t="s">
        <v>64</v>
      </c>
      <c r="AK164" s="6">
        <f t="shared" si="1"/>
        <v>0.3193076923</v>
      </c>
      <c r="AL164" s="21">
        <v>0.3193076923</v>
      </c>
      <c r="AM164" s="21">
        <v>0.3193076923</v>
      </c>
      <c r="AN164" s="6">
        <v>13.5</v>
      </c>
      <c r="AO164" s="6">
        <v>3.0</v>
      </c>
      <c r="AP164" s="6">
        <v>13.7</v>
      </c>
      <c r="AQ164" s="6">
        <v>2.9</v>
      </c>
      <c r="AR164" s="6">
        <v>8.0</v>
      </c>
      <c r="AS164" s="9"/>
      <c r="AT164" s="9"/>
      <c r="AU164" s="9"/>
      <c r="AV164" s="9"/>
    </row>
    <row r="165">
      <c r="A165" s="6">
        <v>7.0</v>
      </c>
      <c r="B165" s="7" t="s">
        <v>97</v>
      </c>
      <c r="C165" s="6">
        <v>2015.0</v>
      </c>
      <c r="D165" s="6" t="s">
        <v>51</v>
      </c>
      <c r="E165" s="6" t="s">
        <v>103</v>
      </c>
      <c r="F165" s="6">
        <v>24.6</v>
      </c>
      <c r="G165" s="6">
        <v>77.5</v>
      </c>
      <c r="H165" s="6">
        <v>180.0</v>
      </c>
      <c r="I165" s="8">
        <v>1.0</v>
      </c>
      <c r="J165" s="6" t="s">
        <v>74</v>
      </c>
      <c r="K165" s="6" t="s">
        <v>53</v>
      </c>
      <c r="L165" s="6">
        <v>8.0</v>
      </c>
      <c r="M165" s="6" t="s">
        <v>75</v>
      </c>
      <c r="N165" s="6" t="s">
        <v>55</v>
      </c>
      <c r="O165" s="6" t="s">
        <v>99</v>
      </c>
      <c r="P165" s="6">
        <v>60.0</v>
      </c>
      <c r="Q165" s="6" t="s">
        <v>77</v>
      </c>
      <c r="R165" s="6">
        <v>6.0</v>
      </c>
      <c r="S165" s="6">
        <v>38.1</v>
      </c>
      <c r="T165" s="6">
        <v>150.0</v>
      </c>
      <c r="U165" s="6">
        <v>0.254</v>
      </c>
      <c r="V165" s="6" t="s">
        <v>68</v>
      </c>
      <c r="W165" s="6">
        <v>5.0</v>
      </c>
      <c r="X165" s="6" t="s">
        <v>59</v>
      </c>
      <c r="Y165" s="6" t="s">
        <v>59</v>
      </c>
      <c r="Z165" s="6">
        <v>5.0</v>
      </c>
      <c r="AA165" s="6">
        <v>3.0</v>
      </c>
      <c r="AB165" s="6">
        <v>1.0</v>
      </c>
      <c r="AC165" s="6">
        <v>5.0</v>
      </c>
      <c r="AD165" s="6">
        <v>100.0</v>
      </c>
      <c r="AE165" s="6" t="s">
        <v>60</v>
      </c>
      <c r="AF165" s="6" t="s">
        <v>100</v>
      </c>
      <c r="AG165" s="6" t="s">
        <v>62</v>
      </c>
      <c r="AH165" s="6">
        <v>60.0</v>
      </c>
      <c r="AI165" s="6" t="s">
        <v>63</v>
      </c>
      <c r="AJ165" s="6" t="s">
        <v>64</v>
      </c>
      <c r="AK165" s="6">
        <f t="shared" si="1"/>
        <v>0.3193076923</v>
      </c>
      <c r="AL165" s="21">
        <v>0.3193076923</v>
      </c>
      <c r="AM165" s="21">
        <v>0.3193076923</v>
      </c>
      <c r="AN165" s="6">
        <v>14.4</v>
      </c>
      <c r="AO165" s="6">
        <v>3.1</v>
      </c>
      <c r="AP165" s="6">
        <v>14.3</v>
      </c>
      <c r="AQ165" s="6">
        <v>2.9</v>
      </c>
      <c r="AR165" s="6">
        <v>8.0</v>
      </c>
      <c r="AS165" s="9"/>
      <c r="AT165" s="9"/>
      <c r="AU165" s="9"/>
      <c r="AV165" s="9"/>
    </row>
    <row r="166">
      <c r="A166" s="6">
        <v>7.0</v>
      </c>
      <c r="B166" s="7" t="s">
        <v>97</v>
      </c>
      <c r="C166" s="6">
        <v>2015.0</v>
      </c>
      <c r="D166" s="6" t="s">
        <v>51</v>
      </c>
      <c r="E166" s="6" t="s">
        <v>103</v>
      </c>
      <c r="F166" s="6">
        <v>24.6</v>
      </c>
      <c r="G166" s="6">
        <v>77.5</v>
      </c>
      <c r="H166" s="6">
        <v>180.0</v>
      </c>
      <c r="I166" s="8">
        <v>1.0</v>
      </c>
      <c r="J166" s="6" t="s">
        <v>74</v>
      </c>
      <c r="K166" s="6" t="s">
        <v>53</v>
      </c>
      <c r="L166" s="6">
        <v>8.0</v>
      </c>
      <c r="M166" s="6" t="s">
        <v>75</v>
      </c>
      <c r="N166" s="6" t="s">
        <v>55</v>
      </c>
      <c r="O166" s="6" t="s">
        <v>99</v>
      </c>
      <c r="P166" s="6">
        <v>70.0</v>
      </c>
      <c r="Q166" s="6" t="s">
        <v>77</v>
      </c>
      <c r="R166" s="6">
        <v>6.0</v>
      </c>
      <c r="S166" s="6">
        <v>38.1</v>
      </c>
      <c r="T166" s="6">
        <v>150.0</v>
      </c>
      <c r="U166" s="6">
        <v>0.254</v>
      </c>
      <c r="V166" s="6" t="s">
        <v>68</v>
      </c>
      <c r="W166" s="6">
        <v>5.0</v>
      </c>
      <c r="X166" s="6" t="s">
        <v>59</v>
      </c>
      <c r="Y166" s="6" t="s">
        <v>59</v>
      </c>
      <c r="Z166" s="6">
        <v>5.0</v>
      </c>
      <c r="AA166" s="6">
        <v>3.0</v>
      </c>
      <c r="AB166" s="6">
        <v>1.0</v>
      </c>
      <c r="AC166" s="6">
        <v>5.0</v>
      </c>
      <c r="AD166" s="6">
        <v>100.0</v>
      </c>
      <c r="AE166" s="6" t="s">
        <v>60</v>
      </c>
      <c r="AF166" s="6" t="s">
        <v>100</v>
      </c>
      <c r="AG166" s="6" t="s">
        <v>62</v>
      </c>
      <c r="AH166" s="6">
        <v>60.0</v>
      </c>
      <c r="AI166" s="6" t="s">
        <v>63</v>
      </c>
      <c r="AJ166" s="6" t="s">
        <v>64</v>
      </c>
      <c r="AK166" s="6">
        <f t="shared" si="1"/>
        <v>0.3193076923</v>
      </c>
      <c r="AL166" s="21">
        <v>0.3193076923</v>
      </c>
      <c r="AM166" s="21">
        <v>0.3193076923</v>
      </c>
      <c r="AN166" s="6">
        <v>13.8</v>
      </c>
      <c r="AO166" s="6">
        <v>3.5</v>
      </c>
      <c r="AP166" s="6">
        <v>13.7</v>
      </c>
      <c r="AQ166" s="6">
        <v>3.1</v>
      </c>
      <c r="AR166" s="6">
        <v>8.0</v>
      </c>
      <c r="AS166" s="9"/>
      <c r="AT166" s="9"/>
      <c r="AU166" s="9"/>
      <c r="AV166" s="9"/>
    </row>
    <row r="167">
      <c r="A167" s="6">
        <v>7.0</v>
      </c>
      <c r="B167" s="7" t="s">
        <v>97</v>
      </c>
      <c r="C167" s="6">
        <v>2015.0</v>
      </c>
      <c r="D167" s="6" t="s">
        <v>51</v>
      </c>
      <c r="E167" s="6" t="s">
        <v>103</v>
      </c>
      <c r="F167" s="6">
        <v>24.6</v>
      </c>
      <c r="G167" s="6">
        <v>77.5</v>
      </c>
      <c r="H167" s="6">
        <v>180.0</v>
      </c>
      <c r="I167" s="8">
        <v>1.0</v>
      </c>
      <c r="J167" s="6" t="s">
        <v>74</v>
      </c>
      <c r="K167" s="6" t="s">
        <v>53</v>
      </c>
      <c r="L167" s="6">
        <v>8.0</v>
      </c>
      <c r="M167" s="6" t="s">
        <v>75</v>
      </c>
      <c r="N167" s="6" t="s">
        <v>55</v>
      </c>
      <c r="O167" s="6" t="s">
        <v>99</v>
      </c>
      <c r="P167" s="6">
        <v>80.0</v>
      </c>
      <c r="Q167" s="6" t="s">
        <v>77</v>
      </c>
      <c r="R167" s="6">
        <v>6.0</v>
      </c>
      <c r="S167" s="6">
        <v>38.1</v>
      </c>
      <c r="T167" s="6">
        <v>150.0</v>
      </c>
      <c r="U167" s="6">
        <v>0.254</v>
      </c>
      <c r="V167" s="6" t="s">
        <v>68</v>
      </c>
      <c r="W167" s="6">
        <v>5.0</v>
      </c>
      <c r="X167" s="6" t="s">
        <v>59</v>
      </c>
      <c r="Y167" s="6" t="s">
        <v>59</v>
      </c>
      <c r="Z167" s="6">
        <v>5.0</v>
      </c>
      <c r="AA167" s="6">
        <v>3.0</v>
      </c>
      <c r="AB167" s="6">
        <v>1.0</v>
      </c>
      <c r="AC167" s="6">
        <v>5.0</v>
      </c>
      <c r="AD167" s="6">
        <v>100.0</v>
      </c>
      <c r="AE167" s="6" t="s">
        <v>60</v>
      </c>
      <c r="AF167" s="6" t="s">
        <v>100</v>
      </c>
      <c r="AG167" s="6" t="s">
        <v>62</v>
      </c>
      <c r="AH167" s="6">
        <v>60.0</v>
      </c>
      <c r="AI167" s="6" t="s">
        <v>63</v>
      </c>
      <c r="AJ167" s="6" t="s">
        <v>64</v>
      </c>
      <c r="AK167" s="6">
        <f t="shared" si="1"/>
        <v>0.3193076923</v>
      </c>
      <c r="AL167" s="21">
        <v>0.3193076923</v>
      </c>
      <c r="AM167" s="21">
        <v>0.3193076923</v>
      </c>
      <c r="AN167" s="6">
        <v>12.4</v>
      </c>
      <c r="AO167" s="6">
        <v>3.2</v>
      </c>
      <c r="AP167" s="6">
        <v>11.9</v>
      </c>
      <c r="AQ167" s="6">
        <v>2.8</v>
      </c>
      <c r="AR167" s="6">
        <v>8.0</v>
      </c>
      <c r="AS167" s="9"/>
      <c r="AT167" s="9"/>
      <c r="AU167" s="9"/>
      <c r="AV167" s="9"/>
    </row>
    <row r="168">
      <c r="A168" s="6">
        <v>7.0</v>
      </c>
      <c r="B168" s="7" t="s">
        <v>97</v>
      </c>
      <c r="C168" s="6">
        <v>2015.0</v>
      </c>
      <c r="D168" s="6" t="s">
        <v>51</v>
      </c>
      <c r="E168" s="6" t="s">
        <v>103</v>
      </c>
      <c r="F168" s="6">
        <v>24.6</v>
      </c>
      <c r="G168" s="6">
        <v>77.5</v>
      </c>
      <c r="H168" s="6">
        <v>180.0</v>
      </c>
      <c r="I168" s="8">
        <v>1.0</v>
      </c>
      <c r="J168" s="6" t="s">
        <v>74</v>
      </c>
      <c r="K168" s="6" t="s">
        <v>53</v>
      </c>
      <c r="L168" s="6">
        <v>8.0</v>
      </c>
      <c r="M168" s="6" t="s">
        <v>75</v>
      </c>
      <c r="N168" s="6" t="s">
        <v>55</v>
      </c>
      <c r="O168" s="6" t="s">
        <v>99</v>
      </c>
      <c r="P168" s="6">
        <v>90.0</v>
      </c>
      <c r="Q168" s="6" t="s">
        <v>77</v>
      </c>
      <c r="R168" s="6">
        <v>6.0</v>
      </c>
      <c r="S168" s="6">
        <v>38.1</v>
      </c>
      <c r="T168" s="6">
        <v>150.0</v>
      </c>
      <c r="U168" s="6">
        <v>0.254</v>
      </c>
      <c r="V168" s="6" t="s">
        <v>68</v>
      </c>
      <c r="W168" s="6">
        <v>5.0</v>
      </c>
      <c r="X168" s="6" t="s">
        <v>59</v>
      </c>
      <c r="Y168" s="6" t="s">
        <v>59</v>
      </c>
      <c r="Z168" s="6">
        <v>5.0</v>
      </c>
      <c r="AA168" s="6">
        <v>3.0</v>
      </c>
      <c r="AB168" s="6">
        <v>1.0</v>
      </c>
      <c r="AC168" s="6">
        <v>5.0</v>
      </c>
      <c r="AD168" s="6">
        <v>100.0</v>
      </c>
      <c r="AE168" s="6" t="s">
        <v>60</v>
      </c>
      <c r="AF168" s="6" t="s">
        <v>100</v>
      </c>
      <c r="AG168" s="6" t="s">
        <v>62</v>
      </c>
      <c r="AH168" s="6">
        <v>60.0</v>
      </c>
      <c r="AI168" s="6" t="s">
        <v>63</v>
      </c>
      <c r="AJ168" s="6" t="s">
        <v>64</v>
      </c>
      <c r="AK168" s="6">
        <f t="shared" si="1"/>
        <v>0.3193076923</v>
      </c>
      <c r="AL168" s="21">
        <v>0.3193076923</v>
      </c>
      <c r="AM168" s="21">
        <v>0.3193076923</v>
      </c>
      <c r="AN168" s="6">
        <v>7.3</v>
      </c>
      <c r="AO168" s="6">
        <v>2.3</v>
      </c>
      <c r="AP168" s="6">
        <v>6.3</v>
      </c>
      <c r="AQ168" s="6">
        <v>1.8</v>
      </c>
      <c r="AR168" s="6">
        <v>8.0</v>
      </c>
      <c r="AS168" s="9"/>
      <c r="AT168" s="9"/>
      <c r="AU168" s="9"/>
      <c r="AV168" s="9"/>
    </row>
    <row r="169">
      <c r="A169" s="6">
        <v>7.0</v>
      </c>
      <c r="B169" s="7" t="s">
        <v>97</v>
      </c>
      <c r="C169" s="6">
        <v>2015.0</v>
      </c>
      <c r="D169" s="6" t="s">
        <v>51</v>
      </c>
      <c r="E169" s="6" t="s">
        <v>103</v>
      </c>
      <c r="F169" s="6">
        <v>24.6</v>
      </c>
      <c r="G169" s="6">
        <v>77.5</v>
      </c>
      <c r="H169" s="6">
        <v>180.0</v>
      </c>
      <c r="I169" s="8">
        <v>1.0</v>
      </c>
      <c r="J169" s="6" t="s">
        <v>74</v>
      </c>
      <c r="K169" s="6" t="s">
        <v>53</v>
      </c>
      <c r="L169" s="6">
        <v>8.0</v>
      </c>
      <c r="M169" s="6" t="s">
        <v>75</v>
      </c>
      <c r="N169" s="6" t="s">
        <v>55</v>
      </c>
      <c r="O169" s="6" t="s">
        <v>56</v>
      </c>
      <c r="P169" s="6">
        <v>10.0</v>
      </c>
      <c r="Q169" s="6" t="s">
        <v>77</v>
      </c>
      <c r="R169" s="6">
        <v>6.0</v>
      </c>
      <c r="S169" s="6">
        <v>38.1</v>
      </c>
      <c r="T169" s="6">
        <v>150.0</v>
      </c>
      <c r="U169" s="6">
        <v>0.254</v>
      </c>
      <c r="V169" s="6" t="s">
        <v>68</v>
      </c>
      <c r="W169" s="6">
        <v>5.0</v>
      </c>
      <c r="X169" s="6" t="s">
        <v>59</v>
      </c>
      <c r="Y169" s="6" t="s">
        <v>59</v>
      </c>
      <c r="Z169" s="6">
        <v>5.0</v>
      </c>
      <c r="AA169" s="6">
        <v>3.0</v>
      </c>
      <c r="AB169" s="6">
        <v>1.0</v>
      </c>
      <c r="AC169" s="6">
        <v>5.0</v>
      </c>
      <c r="AD169" s="6">
        <v>100.0</v>
      </c>
      <c r="AE169" s="6" t="s">
        <v>60</v>
      </c>
      <c r="AF169" s="6" t="s">
        <v>100</v>
      </c>
      <c r="AG169" s="6" t="s">
        <v>62</v>
      </c>
      <c r="AH169" s="6">
        <v>60.0</v>
      </c>
      <c r="AI169" s="6" t="s">
        <v>63</v>
      </c>
      <c r="AJ169" s="6" t="s">
        <v>64</v>
      </c>
      <c r="AK169" s="6">
        <f t="shared" si="1"/>
        <v>0.254</v>
      </c>
      <c r="AL169" s="21">
        <v>0.254</v>
      </c>
      <c r="AM169" s="21">
        <v>0.254</v>
      </c>
      <c r="AN169" s="6">
        <v>3.3</v>
      </c>
      <c r="AO169" s="6">
        <v>2.0</v>
      </c>
      <c r="AP169" s="6">
        <v>3.1</v>
      </c>
      <c r="AQ169" s="6">
        <v>1.3</v>
      </c>
      <c r="AR169" s="6">
        <v>8.0</v>
      </c>
      <c r="AS169" s="9"/>
      <c r="AT169" s="9"/>
      <c r="AU169" s="9"/>
      <c r="AV169" s="9"/>
    </row>
    <row r="170">
      <c r="A170" s="6">
        <v>7.0</v>
      </c>
      <c r="B170" s="7" t="s">
        <v>97</v>
      </c>
      <c r="C170" s="6">
        <v>2015.0</v>
      </c>
      <c r="D170" s="6" t="s">
        <v>51</v>
      </c>
      <c r="E170" s="6" t="s">
        <v>103</v>
      </c>
      <c r="F170" s="6">
        <v>24.6</v>
      </c>
      <c r="G170" s="6">
        <v>77.5</v>
      </c>
      <c r="H170" s="6">
        <v>180.0</v>
      </c>
      <c r="I170" s="8">
        <v>1.0</v>
      </c>
      <c r="J170" s="6" t="s">
        <v>74</v>
      </c>
      <c r="K170" s="6" t="s">
        <v>53</v>
      </c>
      <c r="L170" s="6">
        <v>8.0</v>
      </c>
      <c r="M170" s="6" t="s">
        <v>75</v>
      </c>
      <c r="N170" s="6" t="s">
        <v>55</v>
      </c>
      <c r="O170" s="6" t="s">
        <v>56</v>
      </c>
      <c r="P170" s="6">
        <v>20.0</v>
      </c>
      <c r="Q170" s="6" t="s">
        <v>77</v>
      </c>
      <c r="R170" s="6">
        <v>6.0</v>
      </c>
      <c r="S170" s="6">
        <v>38.1</v>
      </c>
      <c r="T170" s="6">
        <v>150.0</v>
      </c>
      <c r="U170" s="6">
        <v>0.254</v>
      </c>
      <c r="V170" s="6" t="s">
        <v>68</v>
      </c>
      <c r="W170" s="6">
        <v>5.0</v>
      </c>
      <c r="X170" s="6" t="s">
        <v>59</v>
      </c>
      <c r="Y170" s="6" t="s">
        <v>59</v>
      </c>
      <c r="Z170" s="6">
        <v>5.0</v>
      </c>
      <c r="AA170" s="6">
        <v>3.0</v>
      </c>
      <c r="AB170" s="6">
        <v>1.0</v>
      </c>
      <c r="AC170" s="6">
        <v>5.0</v>
      </c>
      <c r="AD170" s="6">
        <v>100.0</v>
      </c>
      <c r="AE170" s="6" t="s">
        <v>60</v>
      </c>
      <c r="AF170" s="6" t="s">
        <v>100</v>
      </c>
      <c r="AG170" s="6" t="s">
        <v>62</v>
      </c>
      <c r="AH170" s="6">
        <v>60.0</v>
      </c>
      <c r="AI170" s="6" t="s">
        <v>63</v>
      </c>
      <c r="AJ170" s="6" t="s">
        <v>64</v>
      </c>
      <c r="AK170" s="6">
        <f t="shared" si="1"/>
        <v>0.254</v>
      </c>
      <c r="AL170" s="21">
        <v>0.254</v>
      </c>
      <c r="AM170" s="21">
        <v>0.254</v>
      </c>
      <c r="AN170" s="6">
        <v>10.8</v>
      </c>
      <c r="AO170" s="6">
        <v>2.9</v>
      </c>
      <c r="AP170" s="6">
        <v>10.7</v>
      </c>
      <c r="AQ170" s="6">
        <v>2.8</v>
      </c>
      <c r="AR170" s="6">
        <v>8.0</v>
      </c>
      <c r="AS170" s="9"/>
      <c r="AT170" s="9"/>
      <c r="AU170" s="9"/>
      <c r="AV170" s="9"/>
    </row>
    <row r="171">
      <c r="A171" s="6">
        <v>7.0</v>
      </c>
      <c r="B171" s="7" t="s">
        <v>97</v>
      </c>
      <c r="C171" s="6">
        <v>2015.0</v>
      </c>
      <c r="D171" s="6" t="s">
        <v>51</v>
      </c>
      <c r="E171" s="6" t="s">
        <v>103</v>
      </c>
      <c r="F171" s="6">
        <v>24.6</v>
      </c>
      <c r="G171" s="6">
        <v>77.5</v>
      </c>
      <c r="H171" s="6">
        <v>180.0</v>
      </c>
      <c r="I171" s="8">
        <v>1.0</v>
      </c>
      <c r="J171" s="6" t="s">
        <v>74</v>
      </c>
      <c r="K171" s="6" t="s">
        <v>53</v>
      </c>
      <c r="L171" s="6">
        <v>8.0</v>
      </c>
      <c r="M171" s="6" t="s">
        <v>75</v>
      </c>
      <c r="N171" s="6" t="s">
        <v>55</v>
      </c>
      <c r="O171" s="6" t="s">
        <v>56</v>
      </c>
      <c r="P171" s="6">
        <v>30.0</v>
      </c>
      <c r="Q171" s="6" t="s">
        <v>77</v>
      </c>
      <c r="R171" s="6">
        <v>6.0</v>
      </c>
      <c r="S171" s="6">
        <v>38.1</v>
      </c>
      <c r="T171" s="6">
        <v>150.0</v>
      </c>
      <c r="U171" s="6">
        <v>0.254</v>
      </c>
      <c r="V171" s="6" t="s">
        <v>68</v>
      </c>
      <c r="W171" s="6">
        <v>5.0</v>
      </c>
      <c r="X171" s="6" t="s">
        <v>59</v>
      </c>
      <c r="Y171" s="6" t="s">
        <v>59</v>
      </c>
      <c r="Z171" s="6">
        <v>5.0</v>
      </c>
      <c r="AA171" s="6">
        <v>3.0</v>
      </c>
      <c r="AB171" s="6">
        <v>1.0</v>
      </c>
      <c r="AC171" s="6">
        <v>5.0</v>
      </c>
      <c r="AD171" s="6">
        <v>100.0</v>
      </c>
      <c r="AE171" s="6" t="s">
        <v>60</v>
      </c>
      <c r="AF171" s="6" t="s">
        <v>100</v>
      </c>
      <c r="AG171" s="6" t="s">
        <v>62</v>
      </c>
      <c r="AH171" s="6">
        <v>60.0</v>
      </c>
      <c r="AI171" s="6" t="s">
        <v>63</v>
      </c>
      <c r="AJ171" s="6" t="s">
        <v>64</v>
      </c>
      <c r="AK171" s="6">
        <f t="shared" si="1"/>
        <v>0.254</v>
      </c>
      <c r="AL171" s="21">
        <v>0.254</v>
      </c>
      <c r="AM171" s="21">
        <v>0.254</v>
      </c>
      <c r="AN171" s="6">
        <v>18.9</v>
      </c>
      <c r="AO171" s="6">
        <v>3.1</v>
      </c>
      <c r="AP171" s="6">
        <v>18.3</v>
      </c>
      <c r="AQ171" s="6">
        <v>2.8</v>
      </c>
      <c r="AR171" s="6">
        <v>8.0</v>
      </c>
      <c r="AS171" s="9"/>
      <c r="AT171" s="9"/>
      <c r="AU171" s="9"/>
      <c r="AV171" s="9"/>
    </row>
    <row r="172">
      <c r="A172" s="6">
        <v>7.0</v>
      </c>
      <c r="B172" s="7" t="s">
        <v>97</v>
      </c>
      <c r="C172" s="6">
        <v>2015.0</v>
      </c>
      <c r="D172" s="6" t="s">
        <v>51</v>
      </c>
      <c r="E172" s="6" t="s">
        <v>103</v>
      </c>
      <c r="F172" s="6">
        <v>24.6</v>
      </c>
      <c r="G172" s="6">
        <v>77.5</v>
      </c>
      <c r="H172" s="6">
        <v>180.0</v>
      </c>
      <c r="I172" s="8">
        <v>1.0</v>
      </c>
      <c r="J172" s="6" t="s">
        <v>74</v>
      </c>
      <c r="K172" s="6" t="s">
        <v>53</v>
      </c>
      <c r="L172" s="6">
        <v>8.0</v>
      </c>
      <c r="M172" s="6" t="s">
        <v>75</v>
      </c>
      <c r="N172" s="6" t="s">
        <v>55</v>
      </c>
      <c r="O172" s="6" t="s">
        <v>56</v>
      </c>
      <c r="P172" s="6">
        <v>40.0</v>
      </c>
      <c r="Q172" s="6" t="s">
        <v>77</v>
      </c>
      <c r="R172" s="6">
        <v>6.0</v>
      </c>
      <c r="S172" s="6">
        <v>38.1</v>
      </c>
      <c r="T172" s="6">
        <v>150.0</v>
      </c>
      <c r="U172" s="6">
        <v>0.254</v>
      </c>
      <c r="V172" s="6" t="s">
        <v>68</v>
      </c>
      <c r="W172" s="6">
        <v>5.0</v>
      </c>
      <c r="X172" s="6" t="s">
        <v>59</v>
      </c>
      <c r="Y172" s="6" t="s">
        <v>59</v>
      </c>
      <c r="Z172" s="6">
        <v>5.0</v>
      </c>
      <c r="AA172" s="6">
        <v>3.0</v>
      </c>
      <c r="AB172" s="6">
        <v>1.0</v>
      </c>
      <c r="AC172" s="6">
        <v>5.0</v>
      </c>
      <c r="AD172" s="6">
        <v>100.0</v>
      </c>
      <c r="AE172" s="6" t="s">
        <v>60</v>
      </c>
      <c r="AF172" s="6" t="s">
        <v>100</v>
      </c>
      <c r="AG172" s="6" t="s">
        <v>62</v>
      </c>
      <c r="AH172" s="6">
        <v>60.0</v>
      </c>
      <c r="AI172" s="6" t="s">
        <v>63</v>
      </c>
      <c r="AJ172" s="6" t="s">
        <v>64</v>
      </c>
      <c r="AK172" s="6">
        <f t="shared" si="1"/>
        <v>0.254</v>
      </c>
      <c r="AL172" s="21">
        <v>0.254</v>
      </c>
      <c r="AM172" s="21">
        <v>0.254</v>
      </c>
      <c r="AN172" s="6">
        <v>24.7</v>
      </c>
      <c r="AO172" s="6">
        <v>3.5</v>
      </c>
      <c r="AP172" s="6">
        <v>24.6</v>
      </c>
      <c r="AQ172" s="6">
        <v>3.8</v>
      </c>
      <c r="AR172" s="6">
        <v>8.0</v>
      </c>
      <c r="AS172" s="9"/>
      <c r="AT172" s="9"/>
      <c r="AU172" s="9"/>
      <c r="AV172" s="9"/>
    </row>
    <row r="173">
      <c r="A173" s="6">
        <v>7.0</v>
      </c>
      <c r="B173" s="7" t="s">
        <v>97</v>
      </c>
      <c r="C173" s="6">
        <v>2015.0</v>
      </c>
      <c r="D173" s="6" t="s">
        <v>51</v>
      </c>
      <c r="E173" s="6" t="s">
        <v>103</v>
      </c>
      <c r="F173" s="6">
        <v>24.6</v>
      </c>
      <c r="G173" s="6">
        <v>77.5</v>
      </c>
      <c r="H173" s="6">
        <v>180.0</v>
      </c>
      <c r="I173" s="8">
        <v>1.0</v>
      </c>
      <c r="J173" s="6" t="s">
        <v>74</v>
      </c>
      <c r="K173" s="6" t="s">
        <v>53</v>
      </c>
      <c r="L173" s="6">
        <v>8.0</v>
      </c>
      <c r="M173" s="6" t="s">
        <v>75</v>
      </c>
      <c r="N173" s="6" t="s">
        <v>55</v>
      </c>
      <c r="O173" s="6" t="s">
        <v>56</v>
      </c>
      <c r="P173" s="6">
        <v>50.0</v>
      </c>
      <c r="Q173" s="6" t="s">
        <v>77</v>
      </c>
      <c r="R173" s="6">
        <v>6.0</v>
      </c>
      <c r="S173" s="6">
        <v>38.1</v>
      </c>
      <c r="T173" s="6">
        <v>150.0</v>
      </c>
      <c r="U173" s="6">
        <v>0.254</v>
      </c>
      <c r="V173" s="6" t="s">
        <v>68</v>
      </c>
      <c r="W173" s="6">
        <v>5.0</v>
      </c>
      <c r="X173" s="6" t="s">
        <v>59</v>
      </c>
      <c r="Y173" s="6" t="s">
        <v>59</v>
      </c>
      <c r="Z173" s="6">
        <v>5.0</v>
      </c>
      <c r="AA173" s="6">
        <v>3.0</v>
      </c>
      <c r="AB173" s="6">
        <v>1.0</v>
      </c>
      <c r="AC173" s="6">
        <v>5.0</v>
      </c>
      <c r="AD173" s="6">
        <v>100.0</v>
      </c>
      <c r="AE173" s="6" t="s">
        <v>60</v>
      </c>
      <c r="AF173" s="6" t="s">
        <v>100</v>
      </c>
      <c r="AG173" s="6" t="s">
        <v>62</v>
      </c>
      <c r="AH173" s="6">
        <v>60.0</v>
      </c>
      <c r="AI173" s="6" t="s">
        <v>63</v>
      </c>
      <c r="AJ173" s="6" t="s">
        <v>64</v>
      </c>
      <c r="AK173" s="6">
        <f t="shared" si="1"/>
        <v>0.254</v>
      </c>
      <c r="AL173" s="21">
        <v>0.254</v>
      </c>
      <c r="AM173" s="21">
        <v>0.254</v>
      </c>
      <c r="AN173" s="6">
        <v>29.4</v>
      </c>
      <c r="AO173" s="6">
        <v>5.5</v>
      </c>
      <c r="AP173" s="6">
        <v>29.1</v>
      </c>
      <c r="AQ173" s="6">
        <v>5.6</v>
      </c>
      <c r="AR173" s="6">
        <v>8.0</v>
      </c>
      <c r="AS173" s="9"/>
      <c r="AT173" s="9"/>
      <c r="AU173" s="9"/>
      <c r="AV173" s="9"/>
    </row>
    <row r="174">
      <c r="A174" s="6">
        <v>7.0</v>
      </c>
      <c r="B174" s="7" t="s">
        <v>97</v>
      </c>
      <c r="C174" s="6">
        <v>2015.0</v>
      </c>
      <c r="D174" s="6" t="s">
        <v>51</v>
      </c>
      <c r="E174" s="6" t="s">
        <v>103</v>
      </c>
      <c r="F174" s="6">
        <v>24.6</v>
      </c>
      <c r="G174" s="6">
        <v>77.5</v>
      </c>
      <c r="H174" s="6">
        <v>180.0</v>
      </c>
      <c r="I174" s="8">
        <v>1.0</v>
      </c>
      <c r="J174" s="6" t="s">
        <v>74</v>
      </c>
      <c r="K174" s="6" t="s">
        <v>53</v>
      </c>
      <c r="L174" s="6">
        <v>8.0</v>
      </c>
      <c r="M174" s="6" t="s">
        <v>75</v>
      </c>
      <c r="N174" s="6" t="s">
        <v>55</v>
      </c>
      <c r="O174" s="6" t="s">
        <v>56</v>
      </c>
      <c r="P174" s="6">
        <v>60.0</v>
      </c>
      <c r="Q174" s="6" t="s">
        <v>77</v>
      </c>
      <c r="R174" s="6">
        <v>6.0</v>
      </c>
      <c r="S174" s="6">
        <v>38.1</v>
      </c>
      <c r="T174" s="6">
        <v>150.0</v>
      </c>
      <c r="U174" s="6">
        <v>0.254</v>
      </c>
      <c r="V174" s="6" t="s">
        <v>68</v>
      </c>
      <c r="W174" s="6">
        <v>5.0</v>
      </c>
      <c r="X174" s="6" t="s">
        <v>59</v>
      </c>
      <c r="Y174" s="6" t="s">
        <v>59</v>
      </c>
      <c r="Z174" s="6">
        <v>5.0</v>
      </c>
      <c r="AA174" s="6">
        <v>3.0</v>
      </c>
      <c r="AB174" s="6">
        <v>1.0</v>
      </c>
      <c r="AC174" s="6">
        <v>5.0</v>
      </c>
      <c r="AD174" s="6">
        <v>100.0</v>
      </c>
      <c r="AE174" s="6" t="s">
        <v>60</v>
      </c>
      <c r="AF174" s="6" t="s">
        <v>100</v>
      </c>
      <c r="AG174" s="6" t="s">
        <v>62</v>
      </c>
      <c r="AH174" s="6">
        <v>60.0</v>
      </c>
      <c r="AI174" s="6" t="s">
        <v>63</v>
      </c>
      <c r="AJ174" s="6" t="s">
        <v>64</v>
      </c>
      <c r="AK174" s="6">
        <f t="shared" si="1"/>
        <v>0.254</v>
      </c>
      <c r="AL174" s="21">
        <v>0.254</v>
      </c>
      <c r="AM174" s="21">
        <v>0.254</v>
      </c>
      <c r="AN174" s="6">
        <v>29.0</v>
      </c>
      <c r="AO174" s="6">
        <v>4.7</v>
      </c>
      <c r="AP174" s="6">
        <v>28.8</v>
      </c>
      <c r="AQ174" s="6">
        <v>5.4</v>
      </c>
      <c r="AR174" s="6">
        <v>8.0</v>
      </c>
      <c r="AS174" s="9"/>
      <c r="AT174" s="9"/>
      <c r="AU174" s="9"/>
      <c r="AV174" s="9"/>
    </row>
    <row r="175">
      <c r="A175" s="6">
        <v>7.0</v>
      </c>
      <c r="B175" s="7" t="s">
        <v>97</v>
      </c>
      <c r="C175" s="6">
        <v>2015.0</v>
      </c>
      <c r="D175" s="6" t="s">
        <v>51</v>
      </c>
      <c r="E175" s="6" t="s">
        <v>103</v>
      </c>
      <c r="F175" s="6">
        <v>24.6</v>
      </c>
      <c r="G175" s="6">
        <v>77.5</v>
      </c>
      <c r="H175" s="6">
        <v>180.0</v>
      </c>
      <c r="I175" s="8">
        <v>1.0</v>
      </c>
      <c r="J175" s="6" t="s">
        <v>74</v>
      </c>
      <c r="K175" s="6" t="s">
        <v>53</v>
      </c>
      <c r="L175" s="6">
        <v>8.0</v>
      </c>
      <c r="M175" s="6" t="s">
        <v>75</v>
      </c>
      <c r="N175" s="6" t="s">
        <v>55</v>
      </c>
      <c r="O175" s="6" t="s">
        <v>56</v>
      </c>
      <c r="P175" s="6">
        <v>70.0</v>
      </c>
      <c r="Q175" s="6" t="s">
        <v>77</v>
      </c>
      <c r="R175" s="6">
        <v>6.0</v>
      </c>
      <c r="S175" s="6">
        <v>38.1</v>
      </c>
      <c r="T175" s="6">
        <v>150.0</v>
      </c>
      <c r="U175" s="6">
        <v>0.254</v>
      </c>
      <c r="V175" s="6" t="s">
        <v>68</v>
      </c>
      <c r="W175" s="6">
        <v>5.0</v>
      </c>
      <c r="X175" s="6" t="s">
        <v>59</v>
      </c>
      <c r="Y175" s="6" t="s">
        <v>59</v>
      </c>
      <c r="Z175" s="6">
        <v>5.0</v>
      </c>
      <c r="AA175" s="6">
        <v>3.0</v>
      </c>
      <c r="AB175" s="6">
        <v>1.0</v>
      </c>
      <c r="AC175" s="6">
        <v>5.0</v>
      </c>
      <c r="AD175" s="6">
        <v>100.0</v>
      </c>
      <c r="AE175" s="6" t="s">
        <v>60</v>
      </c>
      <c r="AF175" s="6" t="s">
        <v>100</v>
      </c>
      <c r="AG175" s="6" t="s">
        <v>62</v>
      </c>
      <c r="AH175" s="6">
        <v>60.0</v>
      </c>
      <c r="AI175" s="6" t="s">
        <v>63</v>
      </c>
      <c r="AJ175" s="6" t="s">
        <v>64</v>
      </c>
      <c r="AK175" s="6">
        <f t="shared" si="1"/>
        <v>0.254</v>
      </c>
      <c r="AL175" s="21">
        <v>0.254</v>
      </c>
      <c r="AM175" s="21">
        <v>0.254</v>
      </c>
      <c r="AN175" s="6">
        <v>26.4</v>
      </c>
      <c r="AO175" s="6">
        <v>6.1</v>
      </c>
      <c r="AP175" s="6">
        <v>26.2</v>
      </c>
      <c r="AQ175" s="6">
        <v>6.3</v>
      </c>
      <c r="AR175" s="6">
        <v>8.0</v>
      </c>
      <c r="AS175" s="9"/>
      <c r="AT175" s="9"/>
      <c r="AU175" s="9"/>
      <c r="AV175" s="9"/>
    </row>
    <row r="176">
      <c r="A176" s="6">
        <v>7.0</v>
      </c>
      <c r="B176" s="7" t="s">
        <v>97</v>
      </c>
      <c r="C176" s="6">
        <v>2015.0</v>
      </c>
      <c r="D176" s="6" t="s">
        <v>51</v>
      </c>
      <c r="E176" s="6" t="s">
        <v>103</v>
      </c>
      <c r="F176" s="6">
        <v>24.6</v>
      </c>
      <c r="G176" s="6">
        <v>77.5</v>
      </c>
      <c r="H176" s="6">
        <v>180.0</v>
      </c>
      <c r="I176" s="8">
        <v>1.0</v>
      </c>
      <c r="J176" s="6" t="s">
        <v>74</v>
      </c>
      <c r="K176" s="6" t="s">
        <v>53</v>
      </c>
      <c r="L176" s="6">
        <v>8.0</v>
      </c>
      <c r="M176" s="6" t="s">
        <v>75</v>
      </c>
      <c r="N176" s="6" t="s">
        <v>55</v>
      </c>
      <c r="O176" s="6" t="s">
        <v>56</v>
      </c>
      <c r="P176" s="6">
        <v>80.0</v>
      </c>
      <c r="Q176" s="6" t="s">
        <v>77</v>
      </c>
      <c r="R176" s="6">
        <v>6.0</v>
      </c>
      <c r="S176" s="6">
        <v>38.1</v>
      </c>
      <c r="T176" s="6">
        <v>150.0</v>
      </c>
      <c r="U176" s="6">
        <v>0.254</v>
      </c>
      <c r="V176" s="6" t="s">
        <v>68</v>
      </c>
      <c r="W176" s="6">
        <v>5.0</v>
      </c>
      <c r="X176" s="6" t="s">
        <v>59</v>
      </c>
      <c r="Y176" s="6" t="s">
        <v>59</v>
      </c>
      <c r="Z176" s="6">
        <v>5.0</v>
      </c>
      <c r="AA176" s="6">
        <v>3.0</v>
      </c>
      <c r="AB176" s="6">
        <v>1.0</v>
      </c>
      <c r="AC176" s="6">
        <v>5.0</v>
      </c>
      <c r="AD176" s="6">
        <v>100.0</v>
      </c>
      <c r="AE176" s="6" t="s">
        <v>60</v>
      </c>
      <c r="AF176" s="6" t="s">
        <v>100</v>
      </c>
      <c r="AG176" s="6" t="s">
        <v>62</v>
      </c>
      <c r="AH176" s="6">
        <v>60.0</v>
      </c>
      <c r="AI176" s="6" t="s">
        <v>63</v>
      </c>
      <c r="AJ176" s="6" t="s">
        <v>64</v>
      </c>
      <c r="AK176" s="6">
        <f t="shared" si="1"/>
        <v>0.254</v>
      </c>
      <c r="AL176" s="21">
        <v>0.254</v>
      </c>
      <c r="AM176" s="21">
        <v>0.254</v>
      </c>
      <c r="AN176" s="6">
        <v>23.9</v>
      </c>
      <c r="AO176" s="6">
        <v>7.7</v>
      </c>
      <c r="AP176" s="6">
        <v>24.3</v>
      </c>
      <c r="AQ176" s="6">
        <v>7.6</v>
      </c>
      <c r="AR176" s="6">
        <v>8.0</v>
      </c>
      <c r="AS176" s="9"/>
      <c r="AT176" s="9"/>
      <c r="AU176" s="9"/>
      <c r="AV176" s="9"/>
    </row>
    <row r="177">
      <c r="A177" s="6">
        <v>7.0</v>
      </c>
      <c r="B177" s="7" t="s">
        <v>97</v>
      </c>
      <c r="C177" s="6">
        <v>2015.0</v>
      </c>
      <c r="D177" s="6" t="s">
        <v>51</v>
      </c>
      <c r="E177" s="6" t="s">
        <v>103</v>
      </c>
      <c r="F177" s="6">
        <v>24.6</v>
      </c>
      <c r="G177" s="6">
        <v>77.5</v>
      </c>
      <c r="H177" s="6">
        <v>180.0</v>
      </c>
      <c r="I177" s="8">
        <v>1.0</v>
      </c>
      <c r="J177" s="6" t="s">
        <v>74</v>
      </c>
      <c r="K177" s="6" t="s">
        <v>53</v>
      </c>
      <c r="L177" s="6">
        <v>8.0</v>
      </c>
      <c r="M177" s="6" t="s">
        <v>75</v>
      </c>
      <c r="N177" s="6" t="s">
        <v>55</v>
      </c>
      <c r="O177" s="6" t="s">
        <v>56</v>
      </c>
      <c r="P177" s="6">
        <v>90.0</v>
      </c>
      <c r="Q177" s="6" t="s">
        <v>77</v>
      </c>
      <c r="R177" s="6">
        <v>6.0</v>
      </c>
      <c r="S177" s="6">
        <v>38.1</v>
      </c>
      <c r="T177" s="6">
        <v>150.0</v>
      </c>
      <c r="U177" s="6">
        <v>0.254</v>
      </c>
      <c r="V177" s="6" t="s">
        <v>68</v>
      </c>
      <c r="W177" s="6">
        <v>5.0</v>
      </c>
      <c r="X177" s="6" t="s">
        <v>59</v>
      </c>
      <c r="Y177" s="6" t="s">
        <v>59</v>
      </c>
      <c r="Z177" s="6">
        <v>5.0</v>
      </c>
      <c r="AA177" s="6">
        <v>3.0</v>
      </c>
      <c r="AB177" s="6">
        <v>1.0</v>
      </c>
      <c r="AC177" s="6">
        <v>5.0</v>
      </c>
      <c r="AD177" s="6">
        <v>100.0</v>
      </c>
      <c r="AE177" s="6" t="s">
        <v>60</v>
      </c>
      <c r="AF177" s="6" t="s">
        <v>100</v>
      </c>
      <c r="AG177" s="6" t="s">
        <v>62</v>
      </c>
      <c r="AH177" s="6">
        <v>60.0</v>
      </c>
      <c r="AI177" s="6" t="s">
        <v>63</v>
      </c>
      <c r="AJ177" s="6" t="s">
        <v>64</v>
      </c>
      <c r="AK177" s="6">
        <f t="shared" si="1"/>
        <v>0.254</v>
      </c>
      <c r="AL177" s="21">
        <v>0.254</v>
      </c>
      <c r="AM177" s="21">
        <v>0.254</v>
      </c>
      <c r="AN177" s="6">
        <v>14.8</v>
      </c>
      <c r="AO177" s="6">
        <v>4.3</v>
      </c>
      <c r="AP177" s="6">
        <v>14.7</v>
      </c>
      <c r="AQ177" s="6">
        <v>3.8</v>
      </c>
      <c r="AR177" s="6">
        <v>8.0</v>
      </c>
      <c r="AS177" s="9"/>
      <c r="AT177" s="9"/>
      <c r="AU177" s="9"/>
      <c r="AV177" s="9"/>
    </row>
    <row r="178">
      <c r="A178" s="6">
        <v>7.0</v>
      </c>
      <c r="B178" s="7" t="s">
        <v>97</v>
      </c>
      <c r="C178" s="6">
        <v>2015.0</v>
      </c>
      <c r="D178" s="6" t="s">
        <v>51</v>
      </c>
      <c r="E178" s="6" t="s">
        <v>103</v>
      </c>
      <c r="F178" s="6">
        <v>24.6</v>
      </c>
      <c r="G178" s="6">
        <v>77.5</v>
      </c>
      <c r="H178" s="6">
        <v>180.0</v>
      </c>
      <c r="I178" s="8">
        <v>1.0</v>
      </c>
      <c r="J178" s="6" t="s">
        <v>74</v>
      </c>
      <c r="K178" s="6" t="s">
        <v>53</v>
      </c>
      <c r="L178" s="6">
        <v>8.0</v>
      </c>
      <c r="M178" s="6" t="s">
        <v>75</v>
      </c>
      <c r="N178" s="6" t="s">
        <v>55</v>
      </c>
      <c r="O178" s="6" t="s">
        <v>101</v>
      </c>
      <c r="P178" s="6">
        <v>10.0</v>
      </c>
      <c r="Q178" s="6" t="s">
        <v>77</v>
      </c>
      <c r="R178" s="6">
        <v>6.0</v>
      </c>
      <c r="S178" s="6">
        <v>38.1</v>
      </c>
      <c r="T178" s="6">
        <v>150.0</v>
      </c>
      <c r="U178" s="6">
        <v>0.254</v>
      </c>
      <c r="V178" s="6" t="s">
        <v>68</v>
      </c>
      <c r="W178" s="6">
        <v>5.0</v>
      </c>
      <c r="X178" s="6" t="s">
        <v>59</v>
      </c>
      <c r="Y178" s="6" t="s">
        <v>59</v>
      </c>
      <c r="Z178" s="6">
        <v>5.0</v>
      </c>
      <c r="AA178" s="6">
        <v>3.0</v>
      </c>
      <c r="AB178" s="6">
        <v>1.0</v>
      </c>
      <c r="AC178" s="6">
        <v>5.0</v>
      </c>
      <c r="AD178" s="6">
        <v>100.0</v>
      </c>
      <c r="AE178" s="6" t="s">
        <v>60</v>
      </c>
      <c r="AF178" s="6" t="s">
        <v>100</v>
      </c>
      <c r="AG178" s="6" t="s">
        <v>62</v>
      </c>
      <c r="AH178" s="6">
        <v>60.0</v>
      </c>
      <c r="AI178" s="6" t="s">
        <v>63</v>
      </c>
      <c r="AJ178" s="6" t="s">
        <v>64</v>
      </c>
      <c r="AK178" s="6">
        <f t="shared" si="1"/>
        <v>0.254</v>
      </c>
      <c r="AL178" s="21">
        <v>0.254</v>
      </c>
      <c r="AM178" s="21">
        <v>0.254</v>
      </c>
      <c r="AN178" s="6">
        <v>14.1</v>
      </c>
      <c r="AO178" s="6">
        <v>2.9</v>
      </c>
      <c r="AP178" s="6">
        <v>14.5</v>
      </c>
      <c r="AQ178" s="6">
        <v>3.5</v>
      </c>
      <c r="AR178" s="6">
        <v>8.0</v>
      </c>
      <c r="AS178" s="9"/>
      <c r="AT178" s="9"/>
      <c r="AU178" s="9"/>
      <c r="AV178" s="9"/>
    </row>
    <row r="179">
      <c r="A179" s="6">
        <v>7.0</v>
      </c>
      <c r="B179" s="7" t="s">
        <v>97</v>
      </c>
      <c r="C179" s="6">
        <v>2015.0</v>
      </c>
      <c r="D179" s="6" t="s">
        <v>51</v>
      </c>
      <c r="E179" s="6" t="s">
        <v>103</v>
      </c>
      <c r="F179" s="6">
        <v>24.6</v>
      </c>
      <c r="G179" s="6">
        <v>77.5</v>
      </c>
      <c r="H179" s="6">
        <v>180.0</v>
      </c>
      <c r="I179" s="8">
        <v>1.0</v>
      </c>
      <c r="J179" s="6" t="s">
        <v>74</v>
      </c>
      <c r="K179" s="6" t="s">
        <v>53</v>
      </c>
      <c r="L179" s="6">
        <v>8.0</v>
      </c>
      <c r="M179" s="6" t="s">
        <v>75</v>
      </c>
      <c r="N179" s="6" t="s">
        <v>55</v>
      </c>
      <c r="O179" s="6" t="s">
        <v>101</v>
      </c>
      <c r="P179" s="6">
        <v>20.0</v>
      </c>
      <c r="Q179" s="6" t="s">
        <v>77</v>
      </c>
      <c r="R179" s="6">
        <v>6.0</v>
      </c>
      <c r="S179" s="6">
        <v>38.1</v>
      </c>
      <c r="T179" s="6">
        <v>150.0</v>
      </c>
      <c r="U179" s="6">
        <v>0.254</v>
      </c>
      <c r="V179" s="6" t="s">
        <v>68</v>
      </c>
      <c r="W179" s="6">
        <v>5.0</v>
      </c>
      <c r="X179" s="6" t="s">
        <v>59</v>
      </c>
      <c r="Y179" s="6" t="s">
        <v>59</v>
      </c>
      <c r="Z179" s="6">
        <v>5.0</v>
      </c>
      <c r="AA179" s="6">
        <v>3.0</v>
      </c>
      <c r="AB179" s="6">
        <v>1.0</v>
      </c>
      <c r="AC179" s="6">
        <v>5.0</v>
      </c>
      <c r="AD179" s="6">
        <v>100.0</v>
      </c>
      <c r="AE179" s="6" t="s">
        <v>60</v>
      </c>
      <c r="AF179" s="6" t="s">
        <v>100</v>
      </c>
      <c r="AG179" s="6" t="s">
        <v>62</v>
      </c>
      <c r="AH179" s="6">
        <v>60.0</v>
      </c>
      <c r="AI179" s="6" t="s">
        <v>63</v>
      </c>
      <c r="AJ179" s="6" t="s">
        <v>64</v>
      </c>
      <c r="AK179" s="6">
        <f t="shared" si="1"/>
        <v>0.254</v>
      </c>
      <c r="AL179" s="21">
        <v>0.254</v>
      </c>
      <c r="AM179" s="21">
        <v>0.254</v>
      </c>
      <c r="AN179" s="6">
        <v>23.1</v>
      </c>
      <c r="AO179" s="6">
        <v>3.4</v>
      </c>
      <c r="AP179" s="6">
        <v>23.2</v>
      </c>
      <c r="AQ179" s="6">
        <v>4.0</v>
      </c>
      <c r="AR179" s="6">
        <v>8.0</v>
      </c>
      <c r="AS179" s="9"/>
      <c r="AT179" s="9"/>
      <c r="AU179" s="9"/>
      <c r="AV179" s="9"/>
    </row>
    <row r="180">
      <c r="A180" s="6">
        <v>7.0</v>
      </c>
      <c r="B180" s="7" t="s">
        <v>97</v>
      </c>
      <c r="C180" s="6">
        <v>2015.0</v>
      </c>
      <c r="D180" s="6" t="s">
        <v>51</v>
      </c>
      <c r="E180" s="6" t="s">
        <v>103</v>
      </c>
      <c r="F180" s="6">
        <v>24.6</v>
      </c>
      <c r="G180" s="6">
        <v>77.5</v>
      </c>
      <c r="H180" s="6">
        <v>180.0</v>
      </c>
      <c r="I180" s="8">
        <v>1.0</v>
      </c>
      <c r="J180" s="6" t="s">
        <v>74</v>
      </c>
      <c r="K180" s="6" t="s">
        <v>53</v>
      </c>
      <c r="L180" s="6">
        <v>8.0</v>
      </c>
      <c r="M180" s="6" t="s">
        <v>75</v>
      </c>
      <c r="N180" s="6" t="s">
        <v>55</v>
      </c>
      <c r="O180" s="6" t="s">
        <v>101</v>
      </c>
      <c r="P180" s="6">
        <v>30.0</v>
      </c>
      <c r="Q180" s="6" t="s">
        <v>77</v>
      </c>
      <c r="R180" s="6">
        <v>6.0</v>
      </c>
      <c r="S180" s="6">
        <v>38.1</v>
      </c>
      <c r="T180" s="6">
        <v>150.0</v>
      </c>
      <c r="U180" s="6">
        <v>0.254</v>
      </c>
      <c r="V180" s="6" t="s">
        <v>68</v>
      </c>
      <c r="W180" s="6">
        <v>5.0</v>
      </c>
      <c r="X180" s="6" t="s">
        <v>59</v>
      </c>
      <c r="Y180" s="6" t="s">
        <v>59</v>
      </c>
      <c r="Z180" s="6">
        <v>5.0</v>
      </c>
      <c r="AA180" s="6">
        <v>3.0</v>
      </c>
      <c r="AB180" s="6">
        <v>1.0</v>
      </c>
      <c r="AC180" s="6">
        <v>5.0</v>
      </c>
      <c r="AD180" s="6">
        <v>100.0</v>
      </c>
      <c r="AE180" s="6" t="s">
        <v>60</v>
      </c>
      <c r="AF180" s="6" t="s">
        <v>100</v>
      </c>
      <c r="AG180" s="6" t="s">
        <v>62</v>
      </c>
      <c r="AH180" s="6">
        <v>60.0</v>
      </c>
      <c r="AI180" s="6" t="s">
        <v>63</v>
      </c>
      <c r="AJ180" s="6" t="s">
        <v>64</v>
      </c>
      <c r="AK180" s="6">
        <f t="shared" si="1"/>
        <v>0.254</v>
      </c>
      <c r="AL180" s="21">
        <v>0.254</v>
      </c>
      <c r="AM180" s="21">
        <v>0.254</v>
      </c>
      <c r="AN180" s="6">
        <v>25.3</v>
      </c>
      <c r="AO180" s="6">
        <v>3.7</v>
      </c>
      <c r="AP180" s="6">
        <v>24.9</v>
      </c>
      <c r="AQ180" s="6">
        <v>4.1</v>
      </c>
      <c r="AR180" s="6">
        <v>8.0</v>
      </c>
      <c r="AS180" s="9"/>
      <c r="AT180" s="9"/>
      <c r="AU180" s="9"/>
      <c r="AV180" s="9"/>
    </row>
    <row r="181">
      <c r="A181" s="6">
        <v>7.0</v>
      </c>
      <c r="B181" s="7" t="s">
        <v>97</v>
      </c>
      <c r="C181" s="6">
        <v>2015.0</v>
      </c>
      <c r="D181" s="6" t="s">
        <v>51</v>
      </c>
      <c r="E181" s="6" t="s">
        <v>103</v>
      </c>
      <c r="F181" s="6">
        <v>24.6</v>
      </c>
      <c r="G181" s="6">
        <v>77.5</v>
      </c>
      <c r="H181" s="6">
        <v>180.0</v>
      </c>
      <c r="I181" s="8">
        <v>1.0</v>
      </c>
      <c r="J181" s="6" t="s">
        <v>74</v>
      </c>
      <c r="K181" s="6" t="s">
        <v>53</v>
      </c>
      <c r="L181" s="6">
        <v>8.0</v>
      </c>
      <c r="M181" s="6" t="s">
        <v>75</v>
      </c>
      <c r="N181" s="6" t="s">
        <v>55</v>
      </c>
      <c r="O181" s="6" t="s">
        <v>101</v>
      </c>
      <c r="P181" s="6">
        <v>40.0</v>
      </c>
      <c r="Q181" s="6" t="s">
        <v>77</v>
      </c>
      <c r="R181" s="6">
        <v>6.0</v>
      </c>
      <c r="S181" s="6">
        <v>38.1</v>
      </c>
      <c r="T181" s="6">
        <v>150.0</v>
      </c>
      <c r="U181" s="6">
        <v>0.254</v>
      </c>
      <c r="V181" s="6" t="s">
        <v>68</v>
      </c>
      <c r="W181" s="6">
        <v>5.0</v>
      </c>
      <c r="X181" s="6" t="s">
        <v>59</v>
      </c>
      <c r="Y181" s="6" t="s">
        <v>59</v>
      </c>
      <c r="Z181" s="6">
        <v>5.0</v>
      </c>
      <c r="AA181" s="6">
        <v>3.0</v>
      </c>
      <c r="AB181" s="6">
        <v>1.0</v>
      </c>
      <c r="AC181" s="6">
        <v>5.0</v>
      </c>
      <c r="AD181" s="6">
        <v>100.0</v>
      </c>
      <c r="AE181" s="6" t="s">
        <v>60</v>
      </c>
      <c r="AF181" s="6" t="s">
        <v>100</v>
      </c>
      <c r="AG181" s="6" t="s">
        <v>62</v>
      </c>
      <c r="AH181" s="6">
        <v>60.0</v>
      </c>
      <c r="AI181" s="6" t="s">
        <v>63</v>
      </c>
      <c r="AJ181" s="6" t="s">
        <v>64</v>
      </c>
      <c r="AK181" s="6">
        <f t="shared" si="1"/>
        <v>0.254</v>
      </c>
      <c r="AL181" s="21">
        <v>0.254</v>
      </c>
      <c r="AM181" s="21">
        <v>0.254</v>
      </c>
      <c r="AN181" s="6">
        <v>23.0</v>
      </c>
      <c r="AO181" s="6">
        <v>3.1</v>
      </c>
      <c r="AP181" s="6">
        <v>22.9</v>
      </c>
      <c r="AQ181" s="6">
        <v>3.0</v>
      </c>
      <c r="AR181" s="6">
        <v>8.0</v>
      </c>
      <c r="AS181" s="9"/>
      <c r="AT181" s="9"/>
      <c r="AU181" s="9"/>
      <c r="AV181" s="9"/>
    </row>
    <row r="182">
      <c r="A182" s="6">
        <v>7.0</v>
      </c>
      <c r="B182" s="7" t="s">
        <v>97</v>
      </c>
      <c r="C182" s="6">
        <v>2015.0</v>
      </c>
      <c r="D182" s="6" t="s">
        <v>51</v>
      </c>
      <c r="E182" s="6" t="s">
        <v>103</v>
      </c>
      <c r="F182" s="6">
        <v>24.6</v>
      </c>
      <c r="G182" s="6">
        <v>77.5</v>
      </c>
      <c r="H182" s="6">
        <v>180.0</v>
      </c>
      <c r="I182" s="8">
        <v>1.0</v>
      </c>
      <c r="J182" s="6" t="s">
        <v>74</v>
      </c>
      <c r="K182" s="6" t="s">
        <v>53</v>
      </c>
      <c r="L182" s="6">
        <v>8.0</v>
      </c>
      <c r="M182" s="6" t="s">
        <v>75</v>
      </c>
      <c r="N182" s="6" t="s">
        <v>55</v>
      </c>
      <c r="O182" s="6" t="s">
        <v>101</v>
      </c>
      <c r="P182" s="6">
        <v>50.0</v>
      </c>
      <c r="Q182" s="6" t="s">
        <v>77</v>
      </c>
      <c r="R182" s="6">
        <v>6.0</v>
      </c>
      <c r="S182" s="6">
        <v>38.1</v>
      </c>
      <c r="T182" s="6">
        <v>150.0</v>
      </c>
      <c r="U182" s="6">
        <v>0.254</v>
      </c>
      <c r="V182" s="6" t="s">
        <v>68</v>
      </c>
      <c r="W182" s="6">
        <v>5.0</v>
      </c>
      <c r="X182" s="6" t="s">
        <v>59</v>
      </c>
      <c r="Y182" s="6" t="s">
        <v>59</v>
      </c>
      <c r="Z182" s="6">
        <v>5.0</v>
      </c>
      <c r="AA182" s="6">
        <v>3.0</v>
      </c>
      <c r="AB182" s="6">
        <v>1.0</v>
      </c>
      <c r="AC182" s="6">
        <v>5.0</v>
      </c>
      <c r="AD182" s="6">
        <v>100.0</v>
      </c>
      <c r="AE182" s="6" t="s">
        <v>60</v>
      </c>
      <c r="AF182" s="6" t="s">
        <v>100</v>
      </c>
      <c r="AG182" s="6" t="s">
        <v>62</v>
      </c>
      <c r="AH182" s="6">
        <v>60.0</v>
      </c>
      <c r="AI182" s="6" t="s">
        <v>63</v>
      </c>
      <c r="AJ182" s="6" t="s">
        <v>64</v>
      </c>
      <c r="AK182" s="6">
        <f t="shared" si="1"/>
        <v>0.254</v>
      </c>
      <c r="AL182" s="21">
        <v>0.254</v>
      </c>
      <c r="AM182" s="21">
        <v>0.254</v>
      </c>
      <c r="AN182" s="6">
        <v>19.3</v>
      </c>
      <c r="AO182" s="6">
        <v>3.8</v>
      </c>
      <c r="AP182" s="6">
        <v>19.0</v>
      </c>
      <c r="AQ182" s="6">
        <v>3.8</v>
      </c>
      <c r="AR182" s="6">
        <v>8.0</v>
      </c>
      <c r="AS182" s="9"/>
      <c r="AT182" s="9"/>
      <c r="AU182" s="9"/>
      <c r="AV182" s="9"/>
    </row>
    <row r="183">
      <c r="A183" s="6">
        <v>7.0</v>
      </c>
      <c r="B183" s="7" t="s">
        <v>97</v>
      </c>
      <c r="C183" s="6">
        <v>2015.0</v>
      </c>
      <c r="D183" s="6" t="s">
        <v>51</v>
      </c>
      <c r="E183" s="6" t="s">
        <v>103</v>
      </c>
      <c r="F183" s="6">
        <v>24.6</v>
      </c>
      <c r="G183" s="6">
        <v>77.5</v>
      </c>
      <c r="H183" s="6">
        <v>180.0</v>
      </c>
      <c r="I183" s="8">
        <v>1.0</v>
      </c>
      <c r="J183" s="6" t="s">
        <v>74</v>
      </c>
      <c r="K183" s="6" t="s">
        <v>53</v>
      </c>
      <c r="L183" s="6">
        <v>8.0</v>
      </c>
      <c r="M183" s="6" t="s">
        <v>75</v>
      </c>
      <c r="N183" s="6" t="s">
        <v>55</v>
      </c>
      <c r="O183" s="6" t="s">
        <v>101</v>
      </c>
      <c r="P183" s="6">
        <v>60.0</v>
      </c>
      <c r="Q183" s="6" t="s">
        <v>77</v>
      </c>
      <c r="R183" s="6">
        <v>6.0</v>
      </c>
      <c r="S183" s="6">
        <v>38.1</v>
      </c>
      <c r="T183" s="6">
        <v>150.0</v>
      </c>
      <c r="U183" s="6">
        <v>0.254</v>
      </c>
      <c r="V183" s="6" t="s">
        <v>68</v>
      </c>
      <c r="W183" s="6">
        <v>5.0</v>
      </c>
      <c r="X183" s="6" t="s">
        <v>59</v>
      </c>
      <c r="Y183" s="6" t="s">
        <v>59</v>
      </c>
      <c r="Z183" s="6">
        <v>5.0</v>
      </c>
      <c r="AA183" s="6">
        <v>3.0</v>
      </c>
      <c r="AB183" s="6">
        <v>1.0</v>
      </c>
      <c r="AC183" s="6">
        <v>5.0</v>
      </c>
      <c r="AD183" s="6">
        <v>100.0</v>
      </c>
      <c r="AE183" s="6" t="s">
        <v>60</v>
      </c>
      <c r="AF183" s="6" t="s">
        <v>100</v>
      </c>
      <c r="AG183" s="6" t="s">
        <v>62</v>
      </c>
      <c r="AH183" s="6">
        <v>60.0</v>
      </c>
      <c r="AI183" s="6" t="s">
        <v>63</v>
      </c>
      <c r="AJ183" s="6" t="s">
        <v>64</v>
      </c>
      <c r="AK183" s="6">
        <f t="shared" si="1"/>
        <v>0.254</v>
      </c>
      <c r="AL183" s="21">
        <v>0.254</v>
      </c>
      <c r="AM183" s="21">
        <v>0.254</v>
      </c>
      <c r="AN183" s="6">
        <v>14.9</v>
      </c>
      <c r="AO183" s="6">
        <v>2.9</v>
      </c>
      <c r="AP183" s="6">
        <v>15.0</v>
      </c>
      <c r="AQ183" s="6">
        <v>2.6</v>
      </c>
      <c r="AR183" s="6">
        <v>8.0</v>
      </c>
      <c r="AS183" s="9"/>
      <c r="AT183" s="9"/>
      <c r="AU183" s="9"/>
      <c r="AV183" s="9"/>
    </row>
    <row r="184">
      <c r="A184" s="6">
        <v>7.0</v>
      </c>
      <c r="B184" s="7" t="s">
        <v>97</v>
      </c>
      <c r="C184" s="6">
        <v>2015.0</v>
      </c>
      <c r="D184" s="6" t="s">
        <v>51</v>
      </c>
      <c r="E184" s="6" t="s">
        <v>103</v>
      </c>
      <c r="F184" s="6">
        <v>24.6</v>
      </c>
      <c r="G184" s="6">
        <v>77.5</v>
      </c>
      <c r="H184" s="6">
        <v>180.0</v>
      </c>
      <c r="I184" s="8">
        <v>1.0</v>
      </c>
      <c r="J184" s="6" t="s">
        <v>74</v>
      </c>
      <c r="K184" s="6" t="s">
        <v>53</v>
      </c>
      <c r="L184" s="6">
        <v>8.0</v>
      </c>
      <c r="M184" s="6" t="s">
        <v>75</v>
      </c>
      <c r="N184" s="6" t="s">
        <v>55</v>
      </c>
      <c r="O184" s="6" t="s">
        <v>101</v>
      </c>
      <c r="P184" s="6">
        <v>70.0</v>
      </c>
      <c r="Q184" s="6" t="s">
        <v>77</v>
      </c>
      <c r="R184" s="6">
        <v>6.0</v>
      </c>
      <c r="S184" s="6">
        <v>38.1</v>
      </c>
      <c r="T184" s="6">
        <v>150.0</v>
      </c>
      <c r="U184" s="6">
        <v>0.254</v>
      </c>
      <c r="V184" s="6" t="s">
        <v>68</v>
      </c>
      <c r="W184" s="6">
        <v>5.0</v>
      </c>
      <c r="X184" s="6" t="s">
        <v>59</v>
      </c>
      <c r="Y184" s="6" t="s">
        <v>59</v>
      </c>
      <c r="Z184" s="6">
        <v>5.0</v>
      </c>
      <c r="AA184" s="6">
        <v>3.0</v>
      </c>
      <c r="AB184" s="6">
        <v>1.0</v>
      </c>
      <c r="AC184" s="6">
        <v>5.0</v>
      </c>
      <c r="AD184" s="6">
        <v>100.0</v>
      </c>
      <c r="AE184" s="6" t="s">
        <v>60</v>
      </c>
      <c r="AF184" s="6" t="s">
        <v>100</v>
      </c>
      <c r="AG184" s="6" t="s">
        <v>62</v>
      </c>
      <c r="AH184" s="6">
        <v>60.0</v>
      </c>
      <c r="AI184" s="6" t="s">
        <v>63</v>
      </c>
      <c r="AJ184" s="6" t="s">
        <v>64</v>
      </c>
      <c r="AK184" s="6">
        <f t="shared" si="1"/>
        <v>0.254</v>
      </c>
      <c r="AL184" s="21">
        <v>0.254</v>
      </c>
      <c r="AM184" s="21">
        <v>0.254</v>
      </c>
      <c r="AN184" s="6">
        <v>11.3</v>
      </c>
      <c r="AO184" s="6">
        <v>2.6</v>
      </c>
      <c r="AP184" s="6">
        <v>11.3</v>
      </c>
      <c r="AQ184" s="6">
        <v>2.4</v>
      </c>
      <c r="AR184" s="6">
        <v>8.0</v>
      </c>
      <c r="AS184" s="9"/>
      <c r="AT184" s="9"/>
      <c r="AU184" s="9"/>
      <c r="AV184" s="9"/>
    </row>
    <row r="185">
      <c r="A185" s="6">
        <v>7.0</v>
      </c>
      <c r="B185" s="7" t="s">
        <v>97</v>
      </c>
      <c r="C185" s="6">
        <v>2015.0</v>
      </c>
      <c r="D185" s="6" t="s">
        <v>51</v>
      </c>
      <c r="E185" s="6" t="s">
        <v>103</v>
      </c>
      <c r="F185" s="6">
        <v>24.6</v>
      </c>
      <c r="G185" s="6">
        <v>77.5</v>
      </c>
      <c r="H185" s="6">
        <v>180.0</v>
      </c>
      <c r="I185" s="8">
        <v>1.0</v>
      </c>
      <c r="J185" s="6" t="s">
        <v>74</v>
      </c>
      <c r="K185" s="6" t="s">
        <v>53</v>
      </c>
      <c r="L185" s="6">
        <v>8.0</v>
      </c>
      <c r="M185" s="6" t="s">
        <v>75</v>
      </c>
      <c r="N185" s="6" t="s">
        <v>55</v>
      </c>
      <c r="O185" s="6" t="s">
        <v>101</v>
      </c>
      <c r="P185" s="6">
        <v>80.0</v>
      </c>
      <c r="Q185" s="6" t="s">
        <v>77</v>
      </c>
      <c r="R185" s="6">
        <v>6.0</v>
      </c>
      <c r="S185" s="6">
        <v>38.1</v>
      </c>
      <c r="T185" s="6">
        <v>150.0</v>
      </c>
      <c r="U185" s="6">
        <v>0.254</v>
      </c>
      <c r="V185" s="6" t="s">
        <v>68</v>
      </c>
      <c r="W185" s="6">
        <v>5.0</v>
      </c>
      <c r="X185" s="6" t="s">
        <v>59</v>
      </c>
      <c r="Y185" s="6" t="s">
        <v>59</v>
      </c>
      <c r="Z185" s="6">
        <v>5.0</v>
      </c>
      <c r="AA185" s="6">
        <v>3.0</v>
      </c>
      <c r="AB185" s="6">
        <v>1.0</v>
      </c>
      <c r="AC185" s="6">
        <v>5.0</v>
      </c>
      <c r="AD185" s="6">
        <v>100.0</v>
      </c>
      <c r="AE185" s="6" t="s">
        <v>60</v>
      </c>
      <c r="AF185" s="6" t="s">
        <v>100</v>
      </c>
      <c r="AG185" s="6" t="s">
        <v>62</v>
      </c>
      <c r="AH185" s="6">
        <v>60.0</v>
      </c>
      <c r="AI185" s="6" t="s">
        <v>63</v>
      </c>
      <c r="AJ185" s="6" t="s">
        <v>64</v>
      </c>
      <c r="AK185" s="6">
        <f t="shared" si="1"/>
        <v>0.254</v>
      </c>
      <c r="AL185" s="21">
        <v>0.254</v>
      </c>
      <c r="AM185" s="21">
        <v>0.254</v>
      </c>
      <c r="AN185" s="6">
        <v>7.8</v>
      </c>
      <c r="AO185" s="6">
        <v>2.1</v>
      </c>
      <c r="AP185" s="6">
        <v>7.8</v>
      </c>
      <c r="AQ185" s="6">
        <v>1.6</v>
      </c>
      <c r="AR185" s="6">
        <v>8.0</v>
      </c>
      <c r="AS185" s="9"/>
      <c r="AT185" s="9"/>
      <c r="AU185" s="9"/>
      <c r="AV185" s="9"/>
    </row>
    <row r="186">
      <c r="A186" s="6">
        <v>7.0</v>
      </c>
      <c r="B186" s="7" t="s">
        <v>97</v>
      </c>
      <c r="C186" s="6">
        <v>2015.0</v>
      </c>
      <c r="D186" s="6" t="s">
        <v>51</v>
      </c>
      <c r="E186" s="6" t="s">
        <v>103</v>
      </c>
      <c r="F186" s="6">
        <v>24.6</v>
      </c>
      <c r="G186" s="6">
        <v>77.5</v>
      </c>
      <c r="H186" s="6">
        <v>180.0</v>
      </c>
      <c r="I186" s="8">
        <v>1.0</v>
      </c>
      <c r="J186" s="6" t="s">
        <v>74</v>
      </c>
      <c r="K186" s="6" t="s">
        <v>53</v>
      </c>
      <c r="L186" s="6">
        <v>8.0</v>
      </c>
      <c r="M186" s="6" t="s">
        <v>75</v>
      </c>
      <c r="N186" s="6" t="s">
        <v>55</v>
      </c>
      <c r="O186" s="6" t="s">
        <v>101</v>
      </c>
      <c r="P186" s="6">
        <v>90.0</v>
      </c>
      <c r="Q186" s="6" t="s">
        <v>77</v>
      </c>
      <c r="R186" s="6">
        <v>6.0</v>
      </c>
      <c r="S186" s="6">
        <v>38.1</v>
      </c>
      <c r="T186" s="6">
        <v>150.0</v>
      </c>
      <c r="U186" s="6">
        <v>0.254</v>
      </c>
      <c r="V186" s="6" t="s">
        <v>68</v>
      </c>
      <c r="W186" s="6">
        <v>5.0</v>
      </c>
      <c r="X186" s="6" t="s">
        <v>59</v>
      </c>
      <c r="Y186" s="6" t="s">
        <v>59</v>
      </c>
      <c r="Z186" s="6">
        <v>5.0</v>
      </c>
      <c r="AA186" s="6">
        <v>3.0</v>
      </c>
      <c r="AB186" s="6">
        <v>1.0</v>
      </c>
      <c r="AC186" s="6">
        <v>5.0</v>
      </c>
      <c r="AD186" s="6">
        <v>100.0</v>
      </c>
      <c r="AE186" s="6" t="s">
        <v>60</v>
      </c>
      <c r="AF186" s="6" t="s">
        <v>100</v>
      </c>
      <c r="AG186" s="6" t="s">
        <v>62</v>
      </c>
      <c r="AH186" s="6">
        <v>60.0</v>
      </c>
      <c r="AI186" s="6" t="s">
        <v>63</v>
      </c>
      <c r="AJ186" s="6" t="s">
        <v>64</v>
      </c>
      <c r="AK186" s="6">
        <f t="shared" si="1"/>
        <v>0.254</v>
      </c>
      <c r="AL186" s="21">
        <v>0.254</v>
      </c>
      <c r="AM186" s="21">
        <v>0.254</v>
      </c>
      <c r="AN186" s="6">
        <v>4.6</v>
      </c>
      <c r="AO186" s="6">
        <v>1.4</v>
      </c>
      <c r="AP186" s="6">
        <v>3.9</v>
      </c>
      <c r="AQ186" s="6">
        <v>1.4</v>
      </c>
      <c r="AR186" s="6">
        <v>8.0</v>
      </c>
      <c r="AS186" s="9"/>
      <c r="AT186" s="9"/>
      <c r="AU186" s="9"/>
      <c r="AV186" s="9"/>
    </row>
    <row r="187">
      <c r="A187" s="6">
        <v>7.0</v>
      </c>
      <c r="B187" s="7" t="s">
        <v>97</v>
      </c>
      <c r="C187" s="6">
        <v>2015.0</v>
      </c>
      <c r="D187" s="6" t="s">
        <v>51</v>
      </c>
      <c r="E187" s="6" t="s">
        <v>103</v>
      </c>
      <c r="F187" s="6">
        <v>24.6</v>
      </c>
      <c r="G187" s="6">
        <v>77.5</v>
      </c>
      <c r="H187" s="6">
        <v>180.0</v>
      </c>
      <c r="I187" s="8">
        <v>1.0</v>
      </c>
      <c r="J187" s="6" t="s">
        <v>74</v>
      </c>
      <c r="K187" s="6" t="s">
        <v>53</v>
      </c>
      <c r="L187" s="6">
        <v>8.0</v>
      </c>
      <c r="M187" s="6" t="s">
        <v>75</v>
      </c>
      <c r="N187" s="6" t="s">
        <v>55</v>
      </c>
      <c r="O187" s="6" t="s">
        <v>102</v>
      </c>
      <c r="P187" s="6">
        <v>10.0</v>
      </c>
      <c r="Q187" s="6" t="s">
        <v>77</v>
      </c>
      <c r="R187" s="6">
        <v>6.0</v>
      </c>
      <c r="S187" s="6">
        <v>38.1</v>
      </c>
      <c r="T187" s="6">
        <v>150.0</v>
      </c>
      <c r="U187" s="6">
        <v>0.254</v>
      </c>
      <c r="V187" s="6" t="s">
        <v>68</v>
      </c>
      <c r="W187" s="6">
        <v>5.0</v>
      </c>
      <c r="X187" s="6" t="s">
        <v>59</v>
      </c>
      <c r="Y187" s="6" t="s">
        <v>59</v>
      </c>
      <c r="Z187" s="6">
        <v>5.0</v>
      </c>
      <c r="AA187" s="6">
        <v>3.0</v>
      </c>
      <c r="AB187" s="6">
        <v>1.0</v>
      </c>
      <c r="AC187" s="6">
        <v>5.0</v>
      </c>
      <c r="AD187" s="6">
        <v>100.0</v>
      </c>
      <c r="AE187" s="6" t="s">
        <v>60</v>
      </c>
      <c r="AF187" s="6" t="s">
        <v>100</v>
      </c>
      <c r="AG187" s="6" t="s">
        <v>62</v>
      </c>
      <c r="AH187" s="6">
        <v>60.0</v>
      </c>
      <c r="AI187" s="6" t="s">
        <v>63</v>
      </c>
      <c r="AJ187" s="6" t="s">
        <v>64</v>
      </c>
      <c r="AK187" s="6">
        <f t="shared" si="1"/>
        <v>0.254</v>
      </c>
      <c r="AL187" s="21">
        <v>0.254</v>
      </c>
      <c r="AM187" s="21">
        <v>0.254</v>
      </c>
      <c r="AN187" s="6">
        <v>6.0</v>
      </c>
      <c r="AO187" s="6">
        <v>1.5</v>
      </c>
      <c r="AP187" s="6">
        <v>5.59</v>
      </c>
      <c r="AQ187" s="6">
        <v>0.79</v>
      </c>
      <c r="AR187" s="6">
        <v>8.0</v>
      </c>
      <c r="AS187" s="9"/>
      <c r="AT187" s="9"/>
      <c r="AU187" s="9"/>
      <c r="AV187" s="9"/>
    </row>
    <row r="188">
      <c r="A188" s="6">
        <v>7.0</v>
      </c>
      <c r="B188" s="7" t="s">
        <v>97</v>
      </c>
      <c r="C188" s="6">
        <v>2015.0</v>
      </c>
      <c r="D188" s="6" t="s">
        <v>51</v>
      </c>
      <c r="E188" s="6" t="s">
        <v>103</v>
      </c>
      <c r="F188" s="6">
        <v>24.6</v>
      </c>
      <c r="G188" s="6">
        <v>77.5</v>
      </c>
      <c r="H188" s="6">
        <v>180.0</v>
      </c>
      <c r="I188" s="8">
        <v>1.0</v>
      </c>
      <c r="J188" s="6" t="s">
        <v>74</v>
      </c>
      <c r="K188" s="6" t="s">
        <v>53</v>
      </c>
      <c r="L188" s="6">
        <v>8.0</v>
      </c>
      <c r="M188" s="6" t="s">
        <v>75</v>
      </c>
      <c r="N188" s="6" t="s">
        <v>55</v>
      </c>
      <c r="O188" s="6" t="s">
        <v>102</v>
      </c>
      <c r="P188" s="6">
        <v>20.0</v>
      </c>
      <c r="Q188" s="6" t="s">
        <v>77</v>
      </c>
      <c r="R188" s="6">
        <v>6.0</v>
      </c>
      <c r="S188" s="6">
        <v>38.1</v>
      </c>
      <c r="T188" s="6">
        <v>150.0</v>
      </c>
      <c r="U188" s="6">
        <v>0.254</v>
      </c>
      <c r="V188" s="6" t="s">
        <v>68</v>
      </c>
      <c r="W188" s="6">
        <v>5.0</v>
      </c>
      <c r="X188" s="6" t="s">
        <v>59</v>
      </c>
      <c r="Y188" s="6" t="s">
        <v>59</v>
      </c>
      <c r="Z188" s="6">
        <v>5.0</v>
      </c>
      <c r="AA188" s="6">
        <v>3.0</v>
      </c>
      <c r="AB188" s="6">
        <v>1.0</v>
      </c>
      <c r="AC188" s="6">
        <v>5.0</v>
      </c>
      <c r="AD188" s="6">
        <v>100.0</v>
      </c>
      <c r="AE188" s="6" t="s">
        <v>60</v>
      </c>
      <c r="AF188" s="6" t="s">
        <v>100</v>
      </c>
      <c r="AG188" s="6" t="s">
        <v>62</v>
      </c>
      <c r="AH188" s="6">
        <v>60.0</v>
      </c>
      <c r="AI188" s="6" t="s">
        <v>63</v>
      </c>
      <c r="AJ188" s="6" t="s">
        <v>64</v>
      </c>
      <c r="AK188" s="6">
        <f t="shared" si="1"/>
        <v>0.254</v>
      </c>
      <c r="AL188" s="21">
        <v>0.254</v>
      </c>
      <c r="AM188" s="21">
        <v>0.254</v>
      </c>
      <c r="AN188" s="6">
        <v>13.3</v>
      </c>
      <c r="AO188" s="6">
        <v>2.1</v>
      </c>
      <c r="AP188" s="6">
        <v>13.02</v>
      </c>
      <c r="AQ188" s="6">
        <v>2.04</v>
      </c>
      <c r="AR188" s="6">
        <v>8.0</v>
      </c>
      <c r="AS188" s="9"/>
      <c r="AT188" s="9"/>
      <c r="AU188" s="9"/>
      <c r="AV188" s="9"/>
    </row>
    <row r="189">
      <c r="A189" s="6">
        <v>7.0</v>
      </c>
      <c r="B189" s="7" t="s">
        <v>97</v>
      </c>
      <c r="C189" s="6">
        <v>2015.0</v>
      </c>
      <c r="D189" s="6" t="s">
        <v>51</v>
      </c>
      <c r="E189" s="6" t="s">
        <v>103</v>
      </c>
      <c r="F189" s="6">
        <v>24.6</v>
      </c>
      <c r="G189" s="6">
        <v>77.5</v>
      </c>
      <c r="H189" s="6">
        <v>180.0</v>
      </c>
      <c r="I189" s="8">
        <v>1.0</v>
      </c>
      <c r="J189" s="6" t="s">
        <v>74</v>
      </c>
      <c r="K189" s="6" t="s">
        <v>53</v>
      </c>
      <c r="L189" s="6">
        <v>8.0</v>
      </c>
      <c r="M189" s="6" t="s">
        <v>75</v>
      </c>
      <c r="N189" s="6" t="s">
        <v>55</v>
      </c>
      <c r="O189" s="6" t="s">
        <v>102</v>
      </c>
      <c r="P189" s="6">
        <v>30.0</v>
      </c>
      <c r="Q189" s="6" t="s">
        <v>77</v>
      </c>
      <c r="R189" s="6">
        <v>6.0</v>
      </c>
      <c r="S189" s="6">
        <v>38.1</v>
      </c>
      <c r="T189" s="6">
        <v>150.0</v>
      </c>
      <c r="U189" s="6">
        <v>0.254</v>
      </c>
      <c r="V189" s="6" t="s">
        <v>68</v>
      </c>
      <c r="W189" s="6">
        <v>5.0</v>
      </c>
      <c r="X189" s="6" t="s">
        <v>59</v>
      </c>
      <c r="Y189" s="6" t="s">
        <v>59</v>
      </c>
      <c r="Z189" s="6">
        <v>5.0</v>
      </c>
      <c r="AA189" s="6">
        <v>3.0</v>
      </c>
      <c r="AB189" s="6">
        <v>1.0</v>
      </c>
      <c r="AC189" s="6">
        <v>5.0</v>
      </c>
      <c r="AD189" s="6">
        <v>100.0</v>
      </c>
      <c r="AE189" s="6" t="s">
        <v>60</v>
      </c>
      <c r="AF189" s="6" t="s">
        <v>100</v>
      </c>
      <c r="AG189" s="6" t="s">
        <v>62</v>
      </c>
      <c r="AH189" s="6">
        <v>60.0</v>
      </c>
      <c r="AI189" s="6" t="s">
        <v>63</v>
      </c>
      <c r="AJ189" s="6" t="s">
        <v>64</v>
      </c>
      <c r="AK189" s="6">
        <f t="shared" si="1"/>
        <v>0.254</v>
      </c>
      <c r="AL189" s="21">
        <v>0.254</v>
      </c>
      <c r="AM189" s="21">
        <v>0.254</v>
      </c>
      <c r="AN189" s="6">
        <v>17.5</v>
      </c>
      <c r="AO189" s="6">
        <v>3.4</v>
      </c>
      <c r="AP189" s="6">
        <v>17.84</v>
      </c>
      <c r="AQ189" s="6">
        <v>3.67</v>
      </c>
      <c r="AR189" s="6">
        <v>8.0</v>
      </c>
      <c r="AS189" s="9"/>
      <c r="AT189" s="9"/>
      <c r="AU189" s="9"/>
      <c r="AV189" s="9"/>
    </row>
    <row r="190">
      <c r="A190" s="6">
        <v>7.0</v>
      </c>
      <c r="B190" s="7" t="s">
        <v>97</v>
      </c>
      <c r="C190" s="6">
        <v>2015.0</v>
      </c>
      <c r="D190" s="6" t="s">
        <v>51</v>
      </c>
      <c r="E190" s="6" t="s">
        <v>103</v>
      </c>
      <c r="F190" s="6">
        <v>24.6</v>
      </c>
      <c r="G190" s="6">
        <v>77.5</v>
      </c>
      <c r="H190" s="6">
        <v>180.0</v>
      </c>
      <c r="I190" s="8">
        <v>1.0</v>
      </c>
      <c r="J190" s="6" t="s">
        <v>74</v>
      </c>
      <c r="K190" s="6" t="s">
        <v>53</v>
      </c>
      <c r="L190" s="6">
        <v>8.0</v>
      </c>
      <c r="M190" s="6" t="s">
        <v>75</v>
      </c>
      <c r="N190" s="6" t="s">
        <v>55</v>
      </c>
      <c r="O190" s="6" t="s">
        <v>102</v>
      </c>
      <c r="P190" s="6">
        <v>40.0</v>
      </c>
      <c r="Q190" s="6" t="s">
        <v>77</v>
      </c>
      <c r="R190" s="6">
        <v>6.0</v>
      </c>
      <c r="S190" s="6">
        <v>38.1</v>
      </c>
      <c r="T190" s="6">
        <v>150.0</v>
      </c>
      <c r="U190" s="6">
        <v>0.254</v>
      </c>
      <c r="V190" s="6" t="s">
        <v>68</v>
      </c>
      <c r="W190" s="6">
        <v>5.0</v>
      </c>
      <c r="X190" s="6" t="s">
        <v>59</v>
      </c>
      <c r="Y190" s="6" t="s">
        <v>59</v>
      </c>
      <c r="Z190" s="6">
        <v>5.0</v>
      </c>
      <c r="AA190" s="6">
        <v>3.0</v>
      </c>
      <c r="AB190" s="6">
        <v>1.0</v>
      </c>
      <c r="AC190" s="6">
        <v>5.0</v>
      </c>
      <c r="AD190" s="6">
        <v>100.0</v>
      </c>
      <c r="AE190" s="6" t="s">
        <v>60</v>
      </c>
      <c r="AF190" s="6" t="s">
        <v>100</v>
      </c>
      <c r="AG190" s="6" t="s">
        <v>62</v>
      </c>
      <c r="AH190" s="6">
        <v>60.0</v>
      </c>
      <c r="AI190" s="6" t="s">
        <v>63</v>
      </c>
      <c r="AJ190" s="6" t="s">
        <v>64</v>
      </c>
      <c r="AK190" s="6">
        <f t="shared" si="1"/>
        <v>0.254</v>
      </c>
      <c r="AL190" s="21">
        <v>0.254</v>
      </c>
      <c r="AM190" s="21">
        <v>0.254</v>
      </c>
      <c r="AN190" s="6">
        <v>22.2</v>
      </c>
      <c r="AO190" s="6">
        <v>5.6</v>
      </c>
      <c r="AP190" s="6">
        <v>21.94</v>
      </c>
      <c r="AQ190" s="6">
        <v>5.02</v>
      </c>
      <c r="AR190" s="6">
        <v>8.0</v>
      </c>
      <c r="AS190" s="9"/>
      <c r="AT190" s="9"/>
      <c r="AU190" s="9"/>
      <c r="AV190" s="9"/>
    </row>
    <row r="191">
      <c r="A191" s="6">
        <v>7.0</v>
      </c>
      <c r="B191" s="7" t="s">
        <v>97</v>
      </c>
      <c r="C191" s="6">
        <v>2015.0</v>
      </c>
      <c r="D191" s="6" t="s">
        <v>51</v>
      </c>
      <c r="E191" s="6" t="s">
        <v>103</v>
      </c>
      <c r="F191" s="6">
        <v>24.6</v>
      </c>
      <c r="G191" s="6">
        <v>77.5</v>
      </c>
      <c r="H191" s="6">
        <v>180.0</v>
      </c>
      <c r="I191" s="8">
        <v>1.0</v>
      </c>
      <c r="J191" s="6" t="s">
        <v>74</v>
      </c>
      <c r="K191" s="6" t="s">
        <v>53</v>
      </c>
      <c r="L191" s="6">
        <v>8.0</v>
      </c>
      <c r="M191" s="6" t="s">
        <v>75</v>
      </c>
      <c r="N191" s="6" t="s">
        <v>55</v>
      </c>
      <c r="O191" s="6" t="s">
        <v>102</v>
      </c>
      <c r="P191" s="6">
        <v>50.0</v>
      </c>
      <c r="Q191" s="6" t="s">
        <v>77</v>
      </c>
      <c r="R191" s="6">
        <v>6.0</v>
      </c>
      <c r="S191" s="6">
        <v>38.1</v>
      </c>
      <c r="T191" s="6">
        <v>150.0</v>
      </c>
      <c r="U191" s="6">
        <v>0.254</v>
      </c>
      <c r="V191" s="6" t="s">
        <v>68</v>
      </c>
      <c r="W191" s="6">
        <v>5.0</v>
      </c>
      <c r="X191" s="6" t="s">
        <v>59</v>
      </c>
      <c r="Y191" s="6" t="s">
        <v>59</v>
      </c>
      <c r="Z191" s="6">
        <v>5.0</v>
      </c>
      <c r="AA191" s="6">
        <v>3.0</v>
      </c>
      <c r="AB191" s="6">
        <v>1.0</v>
      </c>
      <c r="AC191" s="6">
        <v>5.0</v>
      </c>
      <c r="AD191" s="6">
        <v>100.0</v>
      </c>
      <c r="AE191" s="6" t="s">
        <v>60</v>
      </c>
      <c r="AF191" s="6" t="s">
        <v>100</v>
      </c>
      <c r="AG191" s="6" t="s">
        <v>62</v>
      </c>
      <c r="AH191" s="6">
        <v>60.0</v>
      </c>
      <c r="AI191" s="6" t="s">
        <v>63</v>
      </c>
      <c r="AJ191" s="6" t="s">
        <v>64</v>
      </c>
      <c r="AK191" s="6">
        <f t="shared" si="1"/>
        <v>0.254</v>
      </c>
      <c r="AL191" s="21">
        <v>0.254</v>
      </c>
      <c r="AM191" s="21">
        <v>0.254</v>
      </c>
      <c r="AN191" s="6">
        <v>25.7</v>
      </c>
      <c r="AO191" s="6">
        <v>5.7</v>
      </c>
      <c r="AP191" s="6">
        <v>24.56</v>
      </c>
      <c r="AQ191" s="6">
        <v>6.0</v>
      </c>
      <c r="AR191" s="6">
        <v>8.0</v>
      </c>
      <c r="AS191" s="9"/>
      <c r="AT191" s="9"/>
      <c r="AU191" s="9"/>
      <c r="AV191" s="9"/>
    </row>
    <row r="192">
      <c r="A192" s="6">
        <v>7.0</v>
      </c>
      <c r="B192" s="7" t="s">
        <v>97</v>
      </c>
      <c r="C192" s="6">
        <v>2015.0</v>
      </c>
      <c r="D192" s="6" t="s">
        <v>51</v>
      </c>
      <c r="E192" s="6" t="s">
        <v>103</v>
      </c>
      <c r="F192" s="6">
        <v>24.6</v>
      </c>
      <c r="G192" s="6">
        <v>77.5</v>
      </c>
      <c r="H192" s="6">
        <v>180.0</v>
      </c>
      <c r="I192" s="8">
        <v>1.0</v>
      </c>
      <c r="J192" s="6" t="s">
        <v>74</v>
      </c>
      <c r="K192" s="6" t="s">
        <v>53</v>
      </c>
      <c r="L192" s="6">
        <v>8.0</v>
      </c>
      <c r="M192" s="6" t="s">
        <v>75</v>
      </c>
      <c r="N192" s="6" t="s">
        <v>55</v>
      </c>
      <c r="O192" s="6" t="s">
        <v>102</v>
      </c>
      <c r="P192" s="6">
        <v>60.0</v>
      </c>
      <c r="Q192" s="6" t="s">
        <v>77</v>
      </c>
      <c r="R192" s="6">
        <v>6.0</v>
      </c>
      <c r="S192" s="6">
        <v>38.1</v>
      </c>
      <c r="T192" s="6">
        <v>150.0</v>
      </c>
      <c r="U192" s="6">
        <v>0.254</v>
      </c>
      <c r="V192" s="6" t="s">
        <v>68</v>
      </c>
      <c r="W192" s="6">
        <v>5.0</v>
      </c>
      <c r="X192" s="6" t="s">
        <v>59</v>
      </c>
      <c r="Y192" s="6" t="s">
        <v>59</v>
      </c>
      <c r="Z192" s="6">
        <v>5.0</v>
      </c>
      <c r="AA192" s="6">
        <v>3.0</v>
      </c>
      <c r="AB192" s="6">
        <v>1.0</v>
      </c>
      <c r="AC192" s="6">
        <v>5.0</v>
      </c>
      <c r="AD192" s="6">
        <v>100.0</v>
      </c>
      <c r="AE192" s="6" t="s">
        <v>60</v>
      </c>
      <c r="AF192" s="6" t="s">
        <v>100</v>
      </c>
      <c r="AG192" s="6" t="s">
        <v>62</v>
      </c>
      <c r="AH192" s="6">
        <v>60.0</v>
      </c>
      <c r="AI192" s="6" t="s">
        <v>63</v>
      </c>
      <c r="AJ192" s="6" t="s">
        <v>64</v>
      </c>
      <c r="AK192" s="6">
        <f t="shared" si="1"/>
        <v>0.254</v>
      </c>
      <c r="AL192" s="21">
        <v>0.254</v>
      </c>
      <c r="AM192" s="21">
        <v>0.254</v>
      </c>
      <c r="AN192" s="6">
        <v>26.4</v>
      </c>
      <c r="AO192" s="6">
        <v>5.2</v>
      </c>
      <c r="AP192" s="6">
        <v>26.81</v>
      </c>
      <c r="AQ192" s="6">
        <v>5.3</v>
      </c>
      <c r="AR192" s="6">
        <v>8.0</v>
      </c>
      <c r="AS192" s="9"/>
      <c r="AT192" s="9"/>
      <c r="AU192" s="9"/>
      <c r="AV192" s="9"/>
    </row>
    <row r="193">
      <c r="A193" s="6">
        <v>7.0</v>
      </c>
      <c r="B193" s="7" t="s">
        <v>97</v>
      </c>
      <c r="C193" s="6">
        <v>2015.0</v>
      </c>
      <c r="D193" s="6" t="s">
        <v>51</v>
      </c>
      <c r="E193" s="6" t="s">
        <v>103</v>
      </c>
      <c r="F193" s="6">
        <v>24.6</v>
      </c>
      <c r="G193" s="6">
        <v>77.5</v>
      </c>
      <c r="H193" s="6">
        <v>180.0</v>
      </c>
      <c r="I193" s="8">
        <v>1.0</v>
      </c>
      <c r="J193" s="6" t="s">
        <v>74</v>
      </c>
      <c r="K193" s="6" t="s">
        <v>53</v>
      </c>
      <c r="L193" s="6">
        <v>8.0</v>
      </c>
      <c r="M193" s="6" t="s">
        <v>75</v>
      </c>
      <c r="N193" s="6" t="s">
        <v>55</v>
      </c>
      <c r="O193" s="6" t="s">
        <v>102</v>
      </c>
      <c r="P193" s="6">
        <v>70.0</v>
      </c>
      <c r="Q193" s="6" t="s">
        <v>77</v>
      </c>
      <c r="R193" s="6">
        <v>6.0</v>
      </c>
      <c r="S193" s="6">
        <v>38.1</v>
      </c>
      <c r="T193" s="6">
        <v>150.0</v>
      </c>
      <c r="U193" s="6">
        <v>0.254</v>
      </c>
      <c r="V193" s="6" t="s">
        <v>68</v>
      </c>
      <c r="W193" s="6">
        <v>5.0</v>
      </c>
      <c r="X193" s="6" t="s">
        <v>59</v>
      </c>
      <c r="Y193" s="6" t="s">
        <v>59</v>
      </c>
      <c r="Z193" s="6">
        <v>5.0</v>
      </c>
      <c r="AA193" s="6">
        <v>3.0</v>
      </c>
      <c r="AB193" s="6">
        <v>1.0</v>
      </c>
      <c r="AC193" s="6">
        <v>5.0</v>
      </c>
      <c r="AD193" s="6">
        <v>100.0</v>
      </c>
      <c r="AE193" s="6" t="s">
        <v>60</v>
      </c>
      <c r="AF193" s="6" t="s">
        <v>100</v>
      </c>
      <c r="AG193" s="6" t="s">
        <v>62</v>
      </c>
      <c r="AH193" s="6">
        <v>60.0</v>
      </c>
      <c r="AI193" s="6" t="s">
        <v>63</v>
      </c>
      <c r="AJ193" s="6" t="s">
        <v>64</v>
      </c>
      <c r="AK193" s="6">
        <f t="shared" si="1"/>
        <v>0.254</v>
      </c>
      <c r="AL193" s="21">
        <v>0.254</v>
      </c>
      <c r="AM193" s="21">
        <v>0.254</v>
      </c>
      <c r="AN193" s="6">
        <v>22.8</v>
      </c>
      <c r="AO193" s="6">
        <v>5.8</v>
      </c>
      <c r="AP193" s="6">
        <v>22.96</v>
      </c>
      <c r="AQ193" s="6">
        <v>5.39</v>
      </c>
      <c r="AR193" s="6">
        <v>8.0</v>
      </c>
      <c r="AS193" s="9"/>
      <c r="AT193" s="9"/>
      <c r="AU193" s="9"/>
      <c r="AV193" s="9"/>
    </row>
    <row r="194">
      <c r="A194" s="6">
        <v>7.0</v>
      </c>
      <c r="B194" s="7" t="s">
        <v>97</v>
      </c>
      <c r="C194" s="6">
        <v>2015.0</v>
      </c>
      <c r="D194" s="6" t="s">
        <v>51</v>
      </c>
      <c r="E194" s="6" t="s">
        <v>103</v>
      </c>
      <c r="F194" s="6">
        <v>24.6</v>
      </c>
      <c r="G194" s="6">
        <v>77.5</v>
      </c>
      <c r="H194" s="6">
        <v>180.0</v>
      </c>
      <c r="I194" s="8">
        <v>1.0</v>
      </c>
      <c r="J194" s="6" t="s">
        <v>74</v>
      </c>
      <c r="K194" s="6" t="s">
        <v>53</v>
      </c>
      <c r="L194" s="6">
        <v>8.0</v>
      </c>
      <c r="M194" s="6" t="s">
        <v>75</v>
      </c>
      <c r="N194" s="6" t="s">
        <v>55</v>
      </c>
      <c r="O194" s="6" t="s">
        <v>102</v>
      </c>
      <c r="P194" s="6">
        <v>80.0</v>
      </c>
      <c r="Q194" s="6" t="s">
        <v>77</v>
      </c>
      <c r="R194" s="6">
        <v>6.0</v>
      </c>
      <c r="S194" s="6">
        <v>38.1</v>
      </c>
      <c r="T194" s="6">
        <v>150.0</v>
      </c>
      <c r="U194" s="6">
        <v>0.254</v>
      </c>
      <c r="V194" s="6" t="s">
        <v>68</v>
      </c>
      <c r="W194" s="6">
        <v>5.0</v>
      </c>
      <c r="X194" s="6" t="s">
        <v>59</v>
      </c>
      <c r="Y194" s="6" t="s">
        <v>59</v>
      </c>
      <c r="Z194" s="6">
        <v>5.0</v>
      </c>
      <c r="AA194" s="6">
        <v>3.0</v>
      </c>
      <c r="AB194" s="6">
        <v>1.0</v>
      </c>
      <c r="AC194" s="6">
        <v>5.0</v>
      </c>
      <c r="AD194" s="6">
        <v>100.0</v>
      </c>
      <c r="AE194" s="6" t="s">
        <v>60</v>
      </c>
      <c r="AF194" s="6" t="s">
        <v>100</v>
      </c>
      <c r="AG194" s="6" t="s">
        <v>62</v>
      </c>
      <c r="AH194" s="6">
        <v>60.0</v>
      </c>
      <c r="AI194" s="6" t="s">
        <v>63</v>
      </c>
      <c r="AJ194" s="6" t="s">
        <v>64</v>
      </c>
      <c r="AK194" s="6">
        <f t="shared" si="1"/>
        <v>0.254</v>
      </c>
      <c r="AL194" s="21">
        <v>0.254</v>
      </c>
      <c r="AM194" s="21">
        <v>0.254</v>
      </c>
      <c r="AN194" s="6">
        <v>14.1</v>
      </c>
      <c r="AO194" s="6">
        <v>3.8</v>
      </c>
      <c r="AP194" s="6">
        <v>15.8</v>
      </c>
      <c r="AQ194" s="6">
        <v>5.19</v>
      </c>
      <c r="AR194" s="6">
        <v>8.0</v>
      </c>
      <c r="AS194" s="9"/>
      <c r="AT194" s="9"/>
      <c r="AU194" s="9"/>
      <c r="AV194" s="9"/>
    </row>
    <row r="195">
      <c r="A195" s="6">
        <v>7.0</v>
      </c>
      <c r="B195" s="7" t="s">
        <v>97</v>
      </c>
      <c r="C195" s="6">
        <v>2015.0</v>
      </c>
      <c r="D195" s="6" t="s">
        <v>51</v>
      </c>
      <c r="E195" s="6" t="s">
        <v>103</v>
      </c>
      <c r="F195" s="6">
        <v>24.6</v>
      </c>
      <c r="G195" s="6">
        <v>77.5</v>
      </c>
      <c r="H195" s="6">
        <v>180.0</v>
      </c>
      <c r="I195" s="8">
        <v>1.0</v>
      </c>
      <c r="J195" s="6" t="s">
        <v>74</v>
      </c>
      <c r="K195" s="6" t="s">
        <v>53</v>
      </c>
      <c r="L195" s="6">
        <v>8.0</v>
      </c>
      <c r="M195" s="6" t="s">
        <v>75</v>
      </c>
      <c r="N195" s="6" t="s">
        <v>55</v>
      </c>
      <c r="O195" s="6" t="s">
        <v>102</v>
      </c>
      <c r="P195" s="6">
        <v>90.0</v>
      </c>
      <c r="Q195" s="6" t="s">
        <v>77</v>
      </c>
      <c r="R195" s="6">
        <v>6.0</v>
      </c>
      <c r="S195" s="6">
        <v>38.1</v>
      </c>
      <c r="T195" s="6">
        <v>150.0</v>
      </c>
      <c r="U195" s="6">
        <v>0.254</v>
      </c>
      <c r="V195" s="6" t="s">
        <v>68</v>
      </c>
      <c r="W195" s="6">
        <v>5.0</v>
      </c>
      <c r="X195" s="6" t="s">
        <v>59</v>
      </c>
      <c r="Y195" s="6" t="s">
        <v>59</v>
      </c>
      <c r="Z195" s="6">
        <v>5.0</v>
      </c>
      <c r="AA195" s="6">
        <v>3.0</v>
      </c>
      <c r="AB195" s="6">
        <v>1.0</v>
      </c>
      <c r="AC195" s="6">
        <v>5.0</v>
      </c>
      <c r="AD195" s="6">
        <v>100.0</v>
      </c>
      <c r="AE195" s="6" t="s">
        <v>60</v>
      </c>
      <c r="AF195" s="6" t="s">
        <v>100</v>
      </c>
      <c r="AG195" s="6" t="s">
        <v>62</v>
      </c>
      <c r="AH195" s="6">
        <v>60.0</v>
      </c>
      <c r="AI195" s="6" t="s">
        <v>63</v>
      </c>
      <c r="AJ195" s="6" t="s">
        <v>64</v>
      </c>
      <c r="AK195" s="6">
        <f t="shared" si="1"/>
        <v>0.254</v>
      </c>
      <c r="AL195" s="21">
        <v>0.254</v>
      </c>
      <c r="AM195" s="21">
        <v>0.254</v>
      </c>
      <c r="AN195" s="6">
        <v>7.8</v>
      </c>
      <c r="AO195" s="6">
        <v>4.0</v>
      </c>
      <c r="AP195" s="6">
        <v>7.07</v>
      </c>
      <c r="AQ195" s="6">
        <v>3.08</v>
      </c>
      <c r="AR195" s="6">
        <v>8.0</v>
      </c>
      <c r="AS195" s="9"/>
      <c r="AT195" s="9"/>
      <c r="AU195" s="9"/>
      <c r="AV195" s="9"/>
    </row>
    <row r="196">
      <c r="A196" s="6">
        <v>8.0</v>
      </c>
      <c r="B196" s="7" t="s">
        <v>104</v>
      </c>
      <c r="C196" s="6">
        <v>2021.0</v>
      </c>
      <c r="D196" s="6" t="s">
        <v>51</v>
      </c>
      <c r="E196" s="6" t="s">
        <v>105</v>
      </c>
      <c r="F196" s="6">
        <v>24.22</v>
      </c>
      <c r="G196" s="6">
        <v>64.48</v>
      </c>
      <c r="H196" s="6">
        <v>161.0</v>
      </c>
      <c r="I196" s="8">
        <v>0.0</v>
      </c>
      <c r="J196" s="6" t="s">
        <v>106</v>
      </c>
      <c r="K196" s="6" t="s">
        <v>53</v>
      </c>
      <c r="L196" s="6">
        <v>9.0</v>
      </c>
      <c r="M196" s="6" t="s">
        <v>54</v>
      </c>
      <c r="N196" s="6" t="s">
        <v>55</v>
      </c>
      <c r="O196" s="6" t="s">
        <v>99</v>
      </c>
      <c r="P196" s="6">
        <v>40.0</v>
      </c>
      <c r="Q196" s="6" t="s">
        <v>77</v>
      </c>
      <c r="R196" s="6">
        <v>12.0</v>
      </c>
      <c r="S196" s="6">
        <v>35.0</v>
      </c>
      <c r="T196" s="6">
        <v>150.0</v>
      </c>
      <c r="U196" s="6">
        <v>0.23333333</v>
      </c>
      <c r="V196" s="6" t="s">
        <v>58</v>
      </c>
      <c r="W196" s="6">
        <v>4.75</v>
      </c>
      <c r="X196" s="6" t="s">
        <v>59</v>
      </c>
      <c r="Y196" s="6" t="s">
        <v>62</v>
      </c>
      <c r="Z196" s="6">
        <v>7.0</v>
      </c>
      <c r="AA196" s="6">
        <v>3.0</v>
      </c>
      <c r="AB196" s="6">
        <v>1.0</v>
      </c>
      <c r="AC196" s="6">
        <v>4.0</v>
      </c>
      <c r="AD196" s="6">
        <v>60.0</v>
      </c>
      <c r="AE196" s="6" t="s">
        <v>90</v>
      </c>
      <c r="AF196" s="6" t="s">
        <v>94</v>
      </c>
      <c r="AG196" s="6" t="s">
        <v>62</v>
      </c>
      <c r="AH196" s="6">
        <v>180.0</v>
      </c>
      <c r="AI196" s="6" t="s">
        <v>91</v>
      </c>
      <c r="AJ196" s="6" t="s">
        <v>81</v>
      </c>
      <c r="AK196" s="6">
        <f t="shared" si="1"/>
        <v>0.3903846155</v>
      </c>
      <c r="AL196" s="20">
        <v>0.448717949</v>
      </c>
      <c r="AM196" s="20">
        <v>0.332051282</v>
      </c>
      <c r="AN196" s="6">
        <v>7.8</v>
      </c>
      <c r="AO196" s="6">
        <v>2.35</v>
      </c>
      <c r="AP196" s="6">
        <v>9.43</v>
      </c>
      <c r="AQ196" s="6">
        <v>2.77</v>
      </c>
      <c r="AR196" s="6">
        <v>9.0</v>
      </c>
      <c r="AS196" s="9"/>
      <c r="AT196" s="6"/>
      <c r="AU196" s="9"/>
      <c r="AV196" s="9"/>
    </row>
    <row r="197">
      <c r="A197" s="6">
        <v>8.0</v>
      </c>
      <c r="B197" s="7" t="s">
        <v>104</v>
      </c>
      <c r="C197" s="6">
        <v>2021.0</v>
      </c>
      <c r="D197" s="6" t="s">
        <v>51</v>
      </c>
      <c r="E197" s="6" t="s">
        <v>105</v>
      </c>
      <c r="F197" s="6">
        <v>24.22</v>
      </c>
      <c r="G197" s="6">
        <v>64.48</v>
      </c>
      <c r="H197" s="6">
        <v>161.0</v>
      </c>
      <c r="I197" s="8">
        <v>0.0</v>
      </c>
      <c r="J197" s="6" t="s">
        <v>106</v>
      </c>
      <c r="K197" s="6" t="s">
        <v>53</v>
      </c>
      <c r="L197" s="6">
        <v>9.0</v>
      </c>
      <c r="M197" s="6" t="s">
        <v>54</v>
      </c>
      <c r="N197" s="6" t="s">
        <v>55</v>
      </c>
      <c r="O197" s="6" t="s">
        <v>99</v>
      </c>
      <c r="P197" s="6">
        <v>50.0</v>
      </c>
      <c r="Q197" s="6" t="s">
        <v>77</v>
      </c>
      <c r="R197" s="6">
        <v>12.0</v>
      </c>
      <c r="S197" s="6">
        <v>35.0</v>
      </c>
      <c r="T197" s="6">
        <v>150.0</v>
      </c>
      <c r="U197" s="6">
        <v>0.23333333</v>
      </c>
      <c r="V197" s="6" t="s">
        <v>58</v>
      </c>
      <c r="W197" s="6">
        <v>4.75</v>
      </c>
      <c r="X197" s="6" t="s">
        <v>59</v>
      </c>
      <c r="Y197" s="6" t="s">
        <v>62</v>
      </c>
      <c r="Z197" s="6">
        <v>7.0</v>
      </c>
      <c r="AA197" s="6">
        <v>3.0</v>
      </c>
      <c r="AB197" s="6">
        <v>1.0</v>
      </c>
      <c r="AC197" s="6">
        <v>4.0</v>
      </c>
      <c r="AD197" s="6">
        <v>60.0</v>
      </c>
      <c r="AE197" s="6" t="s">
        <v>90</v>
      </c>
      <c r="AF197" s="6" t="s">
        <v>94</v>
      </c>
      <c r="AG197" s="6" t="s">
        <v>62</v>
      </c>
      <c r="AH197" s="6">
        <v>180.0</v>
      </c>
      <c r="AI197" s="6" t="s">
        <v>91</v>
      </c>
      <c r="AJ197" s="6" t="s">
        <v>81</v>
      </c>
      <c r="AK197" s="6">
        <f t="shared" si="1"/>
        <v>0.3903846155</v>
      </c>
      <c r="AL197" s="20">
        <v>0.448717949</v>
      </c>
      <c r="AM197" s="20">
        <v>0.332051282</v>
      </c>
      <c r="AN197" s="6">
        <v>5.79</v>
      </c>
      <c r="AO197" s="6">
        <v>1.88</v>
      </c>
      <c r="AP197" s="6">
        <v>7.23</v>
      </c>
      <c r="AQ197" s="6">
        <v>1.85</v>
      </c>
      <c r="AR197" s="6">
        <v>9.0</v>
      </c>
      <c r="AS197" s="9"/>
      <c r="AT197" s="9"/>
      <c r="AU197" s="9"/>
      <c r="AV197" s="9"/>
    </row>
    <row r="198">
      <c r="A198" s="6">
        <v>8.0</v>
      </c>
      <c r="B198" s="7" t="s">
        <v>104</v>
      </c>
      <c r="C198" s="6">
        <v>2021.0</v>
      </c>
      <c r="D198" s="6" t="s">
        <v>51</v>
      </c>
      <c r="E198" s="6" t="s">
        <v>105</v>
      </c>
      <c r="F198" s="6">
        <v>24.22</v>
      </c>
      <c r="G198" s="6">
        <v>64.48</v>
      </c>
      <c r="H198" s="6">
        <v>161.0</v>
      </c>
      <c r="I198" s="8">
        <v>0.0</v>
      </c>
      <c r="J198" s="6" t="s">
        <v>106</v>
      </c>
      <c r="K198" s="6" t="s">
        <v>53</v>
      </c>
      <c r="L198" s="6">
        <v>9.0</v>
      </c>
      <c r="M198" s="6" t="s">
        <v>54</v>
      </c>
      <c r="N198" s="6" t="s">
        <v>55</v>
      </c>
      <c r="O198" s="6" t="s">
        <v>99</v>
      </c>
      <c r="P198" s="6">
        <v>60.0</v>
      </c>
      <c r="Q198" s="6" t="s">
        <v>77</v>
      </c>
      <c r="R198" s="6">
        <v>12.0</v>
      </c>
      <c r="S198" s="6">
        <v>35.0</v>
      </c>
      <c r="T198" s="6">
        <v>150.0</v>
      </c>
      <c r="U198" s="6">
        <v>0.23333333</v>
      </c>
      <c r="V198" s="6" t="s">
        <v>58</v>
      </c>
      <c r="W198" s="6">
        <v>4.75</v>
      </c>
      <c r="X198" s="6" t="s">
        <v>59</v>
      </c>
      <c r="Y198" s="6" t="s">
        <v>62</v>
      </c>
      <c r="Z198" s="6">
        <v>7.0</v>
      </c>
      <c r="AA198" s="6">
        <v>3.0</v>
      </c>
      <c r="AB198" s="6">
        <v>1.0</v>
      </c>
      <c r="AC198" s="6">
        <v>4.0</v>
      </c>
      <c r="AD198" s="6">
        <v>60.0</v>
      </c>
      <c r="AE198" s="6" t="s">
        <v>90</v>
      </c>
      <c r="AF198" s="6" t="s">
        <v>94</v>
      </c>
      <c r="AG198" s="6" t="s">
        <v>62</v>
      </c>
      <c r="AH198" s="6">
        <v>180.0</v>
      </c>
      <c r="AI198" s="6" t="s">
        <v>91</v>
      </c>
      <c r="AJ198" s="6" t="s">
        <v>81</v>
      </c>
      <c r="AK198" s="6">
        <f t="shared" si="1"/>
        <v>0.3903846155</v>
      </c>
      <c r="AL198" s="20">
        <v>0.448717949</v>
      </c>
      <c r="AM198" s="20">
        <v>0.332051282</v>
      </c>
      <c r="AN198" s="6">
        <v>3.66</v>
      </c>
      <c r="AO198" s="6">
        <v>1.19</v>
      </c>
      <c r="AP198" s="6">
        <v>4.45</v>
      </c>
      <c r="AQ198" s="6">
        <v>1.25</v>
      </c>
      <c r="AR198" s="6">
        <v>9.0</v>
      </c>
      <c r="AS198" s="9"/>
      <c r="AT198" s="9"/>
      <c r="AU198" s="9"/>
      <c r="AV198" s="9"/>
    </row>
    <row r="199">
      <c r="A199" s="6">
        <v>8.0</v>
      </c>
      <c r="B199" s="7" t="s">
        <v>104</v>
      </c>
      <c r="C199" s="6">
        <v>2021.0</v>
      </c>
      <c r="D199" s="6" t="s">
        <v>51</v>
      </c>
      <c r="E199" s="6" t="s">
        <v>105</v>
      </c>
      <c r="F199" s="6">
        <v>24.22</v>
      </c>
      <c r="G199" s="6">
        <v>64.48</v>
      </c>
      <c r="H199" s="6">
        <v>161.0</v>
      </c>
      <c r="I199" s="8">
        <v>0.0</v>
      </c>
      <c r="J199" s="6" t="s">
        <v>106</v>
      </c>
      <c r="K199" s="6" t="s">
        <v>53</v>
      </c>
      <c r="L199" s="6">
        <v>9.0</v>
      </c>
      <c r="M199" s="6" t="s">
        <v>54</v>
      </c>
      <c r="N199" s="6" t="s">
        <v>55</v>
      </c>
      <c r="O199" s="6" t="s">
        <v>99</v>
      </c>
      <c r="P199" s="6">
        <v>70.0</v>
      </c>
      <c r="Q199" s="6" t="s">
        <v>77</v>
      </c>
      <c r="R199" s="6">
        <v>12.0</v>
      </c>
      <c r="S199" s="6">
        <v>35.0</v>
      </c>
      <c r="T199" s="6">
        <v>150.0</v>
      </c>
      <c r="U199" s="6">
        <v>0.23333333</v>
      </c>
      <c r="V199" s="6" t="s">
        <v>58</v>
      </c>
      <c r="W199" s="6">
        <v>4.75</v>
      </c>
      <c r="X199" s="6" t="s">
        <v>59</v>
      </c>
      <c r="Y199" s="6" t="s">
        <v>62</v>
      </c>
      <c r="Z199" s="6">
        <v>7.0</v>
      </c>
      <c r="AA199" s="6">
        <v>3.0</v>
      </c>
      <c r="AB199" s="6">
        <v>1.0</v>
      </c>
      <c r="AC199" s="6">
        <v>4.0</v>
      </c>
      <c r="AD199" s="6">
        <v>60.0</v>
      </c>
      <c r="AE199" s="6" t="s">
        <v>90</v>
      </c>
      <c r="AF199" s="6" t="s">
        <v>94</v>
      </c>
      <c r="AG199" s="6" t="s">
        <v>62</v>
      </c>
      <c r="AH199" s="6">
        <v>180.0</v>
      </c>
      <c r="AI199" s="6" t="s">
        <v>91</v>
      </c>
      <c r="AJ199" s="6" t="s">
        <v>81</v>
      </c>
      <c r="AK199" s="6">
        <f t="shared" si="1"/>
        <v>0.3903846155</v>
      </c>
      <c r="AL199" s="20">
        <v>0.448717949</v>
      </c>
      <c r="AM199" s="20">
        <v>0.332051282</v>
      </c>
      <c r="AN199" s="6">
        <v>1.26</v>
      </c>
      <c r="AO199" s="6">
        <v>0.53</v>
      </c>
      <c r="AP199" s="6">
        <v>1.64</v>
      </c>
      <c r="AQ199" s="6">
        <v>0.7</v>
      </c>
      <c r="AR199" s="6">
        <v>9.0</v>
      </c>
      <c r="AS199" s="9"/>
      <c r="AT199" s="9"/>
      <c r="AU199" s="9"/>
      <c r="AV199" s="9"/>
    </row>
    <row r="200">
      <c r="A200" s="6">
        <v>8.0</v>
      </c>
      <c r="B200" s="7" t="s">
        <v>104</v>
      </c>
      <c r="C200" s="6">
        <v>2021.0</v>
      </c>
      <c r="D200" s="6" t="s">
        <v>51</v>
      </c>
      <c r="E200" s="6" t="s">
        <v>105</v>
      </c>
      <c r="F200" s="6">
        <v>24.22</v>
      </c>
      <c r="G200" s="6">
        <v>64.48</v>
      </c>
      <c r="H200" s="6">
        <v>161.0</v>
      </c>
      <c r="I200" s="8">
        <v>0.0</v>
      </c>
      <c r="J200" s="6" t="s">
        <v>106</v>
      </c>
      <c r="K200" s="6" t="s">
        <v>53</v>
      </c>
      <c r="L200" s="6">
        <v>9.0</v>
      </c>
      <c r="M200" s="6" t="s">
        <v>54</v>
      </c>
      <c r="N200" s="6" t="s">
        <v>55</v>
      </c>
      <c r="O200" s="6" t="s">
        <v>56</v>
      </c>
      <c r="P200" s="6">
        <v>40.0</v>
      </c>
      <c r="Q200" s="6" t="s">
        <v>77</v>
      </c>
      <c r="R200" s="6">
        <v>12.0</v>
      </c>
      <c r="S200" s="6">
        <v>35.0</v>
      </c>
      <c r="T200" s="6">
        <v>150.0</v>
      </c>
      <c r="U200" s="6">
        <v>0.23333333</v>
      </c>
      <c r="V200" s="6" t="s">
        <v>58</v>
      </c>
      <c r="W200" s="6">
        <v>4.75</v>
      </c>
      <c r="X200" s="6" t="s">
        <v>59</v>
      </c>
      <c r="Y200" s="6" t="s">
        <v>62</v>
      </c>
      <c r="Z200" s="6">
        <v>7.0</v>
      </c>
      <c r="AA200" s="6">
        <v>3.0</v>
      </c>
      <c r="AB200" s="6">
        <v>1.0</v>
      </c>
      <c r="AC200" s="6">
        <v>4.0</v>
      </c>
      <c r="AD200" s="6">
        <v>60.0</v>
      </c>
      <c r="AE200" s="6" t="s">
        <v>90</v>
      </c>
      <c r="AF200" s="6" t="s">
        <v>94</v>
      </c>
      <c r="AG200" s="6" t="s">
        <v>62</v>
      </c>
      <c r="AH200" s="6">
        <v>180.0</v>
      </c>
      <c r="AI200" s="6" t="s">
        <v>91</v>
      </c>
      <c r="AJ200" s="6" t="s">
        <v>81</v>
      </c>
      <c r="AK200" s="6">
        <f t="shared" si="1"/>
        <v>0.55</v>
      </c>
      <c r="AL200" s="21">
        <v>0.666666667</v>
      </c>
      <c r="AM200" s="21">
        <v>0.433333333</v>
      </c>
      <c r="AN200" s="6">
        <v>16.2</v>
      </c>
      <c r="AO200" s="6">
        <v>3.32</v>
      </c>
      <c r="AP200" s="6">
        <v>18.17</v>
      </c>
      <c r="AQ200" s="6">
        <v>3.41</v>
      </c>
      <c r="AR200" s="6">
        <v>9.0</v>
      </c>
      <c r="AS200" s="9"/>
      <c r="AT200" s="9"/>
      <c r="AU200" s="9"/>
      <c r="AV200" s="9"/>
    </row>
    <row r="201">
      <c r="A201" s="6">
        <v>8.0</v>
      </c>
      <c r="B201" s="7" t="s">
        <v>104</v>
      </c>
      <c r="C201" s="6">
        <v>2021.0</v>
      </c>
      <c r="D201" s="6" t="s">
        <v>51</v>
      </c>
      <c r="E201" s="6" t="s">
        <v>105</v>
      </c>
      <c r="F201" s="6">
        <v>24.22</v>
      </c>
      <c r="G201" s="6">
        <v>64.48</v>
      </c>
      <c r="H201" s="6">
        <v>161.0</v>
      </c>
      <c r="I201" s="8">
        <v>0.0</v>
      </c>
      <c r="J201" s="6" t="s">
        <v>106</v>
      </c>
      <c r="K201" s="6" t="s">
        <v>53</v>
      </c>
      <c r="L201" s="6">
        <v>9.0</v>
      </c>
      <c r="M201" s="6" t="s">
        <v>54</v>
      </c>
      <c r="N201" s="6" t="s">
        <v>55</v>
      </c>
      <c r="O201" s="6" t="s">
        <v>56</v>
      </c>
      <c r="P201" s="6">
        <v>50.0</v>
      </c>
      <c r="Q201" s="6" t="s">
        <v>77</v>
      </c>
      <c r="R201" s="6">
        <v>12.0</v>
      </c>
      <c r="S201" s="6">
        <v>35.0</v>
      </c>
      <c r="T201" s="6">
        <v>150.0</v>
      </c>
      <c r="U201" s="6">
        <v>0.23333333</v>
      </c>
      <c r="V201" s="6" t="s">
        <v>58</v>
      </c>
      <c r="W201" s="6">
        <v>4.75</v>
      </c>
      <c r="X201" s="6" t="s">
        <v>59</v>
      </c>
      <c r="Y201" s="6" t="s">
        <v>62</v>
      </c>
      <c r="Z201" s="6">
        <v>7.0</v>
      </c>
      <c r="AA201" s="6">
        <v>3.0</v>
      </c>
      <c r="AB201" s="6">
        <v>1.0</v>
      </c>
      <c r="AC201" s="6">
        <v>4.0</v>
      </c>
      <c r="AD201" s="6">
        <v>60.0</v>
      </c>
      <c r="AE201" s="6" t="s">
        <v>90</v>
      </c>
      <c r="AF201" s="6" t="s">
        <v>94</v>
      </c>
      <c r="AG201" s="6" t="s">
        <v>62</v>
      </c>
      <c r="AH201" s="6">
        <v>180.0</v>
      </c>
      <c r="AI201" s="6" t="s">
        <v>91</v>
      </c>
      <c r="AJ201" s="6" t="s">
        <v>81</v>
      </c>
      <c r="AK201" s="6">
        <f t="shared" si="1"/>
        <v>0.55</v>
      </c>
      <c r="AL201" s="21">
        <v>0.666666667</v>
      </c>
      <c r="AM201" s="21">
        <v>0.433333333</v>
      </c>
      <c r="AN201" s="6">
        <v>16.4</v>
      </c>
      <c r="AO201" s="6">
        <v>3.02</v>
      </c>
      <c r="AP201" s="6">
        <v>19.02</v>
      </c>
      <c r="AQ201" s="6">
        <v>3.7</v>
      </c>
      <c r="AR201" s="6">
        <v>9.0</v>
      </c>
      <c r="AS201" s="9"/>
      <c r="AT201" s="9"/>
      <c r="AU201" s="9"/>
      <c r="AV201" s="9"/>
    </row>
    <row r="202">
      <c r="A202" s="6">
        <v>8.0</v>
      </c>
      <c r="B202" s="7" t="s">
        <v>104</v>
      </c>
      <c r="C202" s="6">
        <v>2021.0</v>
      </c>
      <c r="D202" s="6" t="s">
        <v>51</v>
      </c>
      <c r="E202" s="6" t="s">
        <v>105</v>
      </c>
      <c r="F202" s="6">
        <v>24.22</v>
      </c>
      <c r="G202" s="6">
        <v>64.48</v>
      </c>
      <c r="H202" s="6">
        <v>161.0</v>
      </c>
      <c r="I202" s="8">
        <v>0.0</v>
      </c>
      <c r="J202" s="6" t="s">
        <v>106</v>
      </c>
      <c r="K202" s="6" t="s">
        <v>53</v>
      </c>
      <c r="L202" s="6">
        <v>9.0</v>
      </c>
      <c r="M202" s="6" t="s">
        <v>54</v>
      </c>
      <c r="N202" s="6" t="s">
        <v>55</v>
      </c>
      <c r="O202" s="6" t="s">
        <v>56</v>
      </c>
      <c r="P202" s="6">
        <v>60.0</v>
      </c>
      <c r="Q202" s="6" t="s">
        <v>77</v>
      </c>
      <c r="R202" s="6">
        <v>12.0</v>
      </c>
      <c r="S202" s="6">
        <v>35.0</v>
      </c>
      <c r="T202" s="6">
        <v>150.0</v>
      </c>
      <c r="U202" s="6">
        <v>0.23333333</v>
      </c>
      <c r="V202" s="6" t="s">
        <v>58</v>
      </c>
      <c r="W202" s="6">
        <v>4.75</v>
      </c>
      <c r="X202" s="6" t="s">
        <v>59</v>
      </c>
      <c r="Y202" s="6" t="s">
        <v>62</v>
      </c>
      <c r="Z202" s="6">
        <v>7.0</v>
      </c>
      <c r="AA202" s="6">
        <v>3.0</v>
      </c>
      <c r="AB202" s="6">
        <v>1.0</v>
      </c>
      <c r="AC202" s="6">
        <v>4.0</v>
      </c>
      <c r="AD202" s="6">
        <v>60.0</v>
      </c>
      <c r="AE202" s="6" t="s">
        <v>90</v>
      </c>
      <c r="AF202" s="6" t="s">
        <v>94</v>
      </c>
      <c r="AG202" s="6" t="s">
        <v>62</v>
      </c>
      <c r="AH202" s="6">
        <v>180.0</v>
      </c>
      <c r="AI202" s="6" t="s">
        <v>91</v>
      </c>
      <c r="AJ202" s="6" t="s">
        <v>81</v>
      </c>
      <c r="AK202" s="6">
        <f t="shared" si="1"/>
        <v>0.55</v>
      </c>
      <c r="AL202" s="21">
        <v>0.666666667</v>
      </c>
      <c r="AM202" s="21">
        <v>0.433333333</v>
      </c>
      <c r="AN202" s="6">
        <v>13.97</v>
      </c>
      <c r="AO202" s="6">
        <v>3.25</v>
      </c>
      <c r="AP202" s="6">
        <v>16.03</v>
      </c>
      <c r="AQ202" s="6">
        <v>3.67</v>
      </c>
      <c r="AR202" s="6">
        <v>9.0</v>
      </c>
      <c r="AS202" s="9"/>
      <c r="AT202" s="9"/>
      <c r="AU202" s="9"/>
      <c r="AV202" s="9"/>
    </row>
    <row r="203">
      <c r="A203" s="6">
        <v>8.0</v>
      </c>
      <c r="B203" s="7" t="s">
        <v>104</v>
      </c>
      <c r="C203" s="6">
        <v>2021.0</v>
      </c>
      <c r="D203" s="6" t="s">
        <v>51</v>
      </c>
      <c r="E203" s="6" t="s">
        <v>105</v>
      </c>
      <c r="F203" s="6">
        <v>24.22</v>
      </c>
      <c r="G203" s="6">
        <v>64.48</v>
      </c>
      <c r="H203" s="6">
        <v>161.0</v>
      </c>
      <c r="I203" s="8">
        <v>0.0</v>
      </c>
      <c r="J203" s="6" t="s">
        <v>106</v>
      </c>
      <c r="K203" s="6" t="s">
        <v>53</v>
      </c>
      <c r="L203" s="6">
        <v>9.0</v>
      </c>
      <c r="M203" s="6" t="s">
        <v>54</v>
      </c>
      <c r="N203" s="6" t="s">
        <v>55</v>
      </c>
      <c r="O203" s="6" t="s">
        <v>56</v>
      </c>
      <c r="P203" s="6">
        <v>70.0</v>
      </c>
      <c r="Q203" s="6" t="s">
        <v>77</v>
      </c>
      <c r="R203" s="6">
        <v>12.0</v>
      </c>
      <c r="S203" s="6">
        <v>35.0</v>
      </c>
      <c r="T203" s="6">
        <v>150.0</v>
      </c>
      <c r="U203" s="6">
        <v>0.23333333</v>
      </c>
      <c r="V203" s="6" t="s">
        <v>58</v>
      </c>
      <c r="W203" s="6">
        <v>4.75</v>
      </c>
      <c r="X203" s="6" t="s">
        <v>59</v>
      </c>
      <c r="Y203" s="6" t="s">
        <v>62</v>
      </c>
      <c r="Z203" s="6">
        <v>7.0</v>
      </c>
      <c r="AA203" s="6">
        <v>3.0</v>
      </c>
      <c r="AB203" s="6">
        <v>1.0</v>
      </c>
      <c r="AC203" s="6">
        <v>4.0</v>
      </c>
      <c r="AD203" s="6">
        <v>60.0</v>
      </c>
      <c r="AE203" s="6" t="s">
        <v>90</v>
      </c>
      <c r="AF203" s="6" t="s">
        <v>94</v>
      </c>
      <c r="AG203" s="6" t="s">
        <v>62</v>
      </c>
      <c r="AH203" s="6">
        <v>180.0</v>
      </c>
      <c r="AI203" s="6" t="s">
        <v>91</v>
      </c>
      <c r="AJ203" s="6" t="s">
        <v>81</v>
      </c>
      <c r="AK203" s="6">
        <f t="shared" si="1"/>
        <v>0.55</v>
      </c>
      <c r="AL203" s="21">
        <v>0.666666667</v>
      </c>
      <c r="AM203" s="21">
        <v>0.433333333</v>
      </c>
      <c r="AN203" s="6">
        <v>9.16</v>
      </c>
      <c r="AO203" s="6">
        <v>3.18</v>
      </c>
      <c r="AP203" s="6">
        <v>10.59</v>
      </c>
      <c r="AQ203" s="6">
        <v>3.19</v>
      </c>
      <c r="AR203" s="6">
        <v>9.0</v>
      </c>
      <c r="AS203" s="9"/>
      <c r="AT203" s="9"/>
      <c r="AU203" s="9"/>
      <c r="AV203" s="9"/>
    </row>
    <row r="204">
      <c r="A204" s="6">
        <v>8.0</v>
      </c>
      <c r="B204" s="7" t="s">
        <v>104</v>
      </c>
      <c r="C204" s="6">
        <v>2021.0</v>
      </c>
      <c r="D204" s="6" t="s">
        <v>51</v>
      </c>
      <c r="E204" s="6" t="s">
        <v>107</v>
      </c>
      <c r="F204" s="6">
        <v>23.0</v>
      </c>
      <c r="G204" s="6">
        <v>60.28</v>
      </c>
      <c r="H204" s="6">
        <v>161.0</v>
      </c>
      <c r="I204" s="8">
        <v>0.0</v>
      </c>
      <c r="J204" s="6" t="s">
        <v>106</v>
      </c>
      <c r="K204" s="6" t="s">
        <v>53</v>
      </c>
      <c r="L204" s="6">
        <v>9.0</v>
      </c>
      <c r="M204" s="6" t="s">
        <v>54</v>
      </c>
      <c r="N204" s="6" t="s">
        <v>55</v>
      </c>
      <c r="O204" s="6" t="s">
        <v>99</v>
      </c>
      <c r="P204" s="6">
        <v>40.0</v>
      </c>
      <c r="Q204" s="6" t="s">
        <v>77</v>
      </c>
      <c r="R204" s="6">
        <v>12.0</v>
      </c>
      <c r="S204" s="6">
        <v>35.0</v>
      </c>
      <c r="T204" s="6">
        <v>150.0</v>
      </c>
      <c r="U204" s="6">
        <v>0.23333333</v>
      </c>
      <c r="V204" s="6" t="s">
        <v>68</v>
      </c>
      <c r="W204" s="6">
        <v>4.75</v>
      </c>
      <c r="X204" s="6" t="s">
        <v>59</v>
      </c>
      <c r="Y204" s="6" t="s">
        <v>62</v>
      </c>
      <c r="Z204" s="6">
        <v>7.0</v>
      </c>
      <c r="AA204" s="6">
        <v>3.0</v>
      </c>
      <c r="AB204" s="6">
        <v>1.0</v>
      </c>
      <c r="AC204" s="6">
        <v>4.0</v>
      </c>
      <c r="AD204" s="6">
        <v>60.0</v>
      </c>
      <c r="AE204" s="6" t="s">
        <v>90</v>
      </c>
      <c r="AF204" s="6" t="s">
        <v>94</v>
      </c>
      <c r="AG204" s="6" t="s">
        <v>62</v>
      </c>
      <c r="AH204" s="6">
        <v>180.0</v>
      </c>
      <c r="AI204" s="6" t="s">
        <v>91</v>
      </c>
      <c r="AJ204" s="6" t="s">
        <v>81</v>
      </c>
      <c r="AK204" s="6">
        <f t="shared" si="1"/>
        <v>0.2737179485</v>
      </c>
      <c r="AL204" s="20">
        <v>0.332051282</v>
      </c>
      <c r="AM204" s="20">
        <v>0.215384615</v>
      </c>
      <c r="AN204" s="6">
        <v>7.9</v>
      </c>
      <c r="AO204" s="6">
        <v>2.77</v>
      </c>
      <c r="AP204" s="6">
        <v>8.67</v>
      </c>
      <c r="AQ204" s="6">
        <v>3.24</v>
      </c>
      <c r="AR204" s="6">
        <v>9.0</v>
      </c>
      <c r="AS204" s="9"/>
      <c r="AT204" s="9"/>
      <c r="AU204" s="9"/>
      <c r="AV204" s="9"/>
    </row>
    <row r="205">
      <c r="A205" s="6">
        <v>8.0</v>
      </c>
      <c r="B205" s="7" t="s">
        <v>104</v>
      </c>
      <c r="C205" s="6">
        <v>2021.0</v>
      </c>
      <c r="D205" s="6" t="s">
        <v>51</v>
      </c>
      <c r="E205" s="6" t="s">
        <v>107</v>
      </c>
      <c r="F205" s="6">
        <v>23.0</v>
      </c>
      <c r="G205" s="6">
        <v>60.28</v>
      </c>
      <c r="H205" s="6">
        <v>161.0</v>
      </c>
      <c r="I205" s="8">
        <v>0.0</v>
      </c>
      <c r="J205" s="6" t="s">
        <v>106</v>
      </c>
      <c r="K205" s="6" t="s">
        <v>53</v>
      </c>
      <c r="L205" s="6">
        <v>9.0</v>
      </c>
      <c r="M205" s="6" t="s">
        <v>54</v>
      </c>
      <c r="N205" s="6" t="s">
        <v>55</v>
      </c>
      <c r="O205" s="6" t="s">
        <v>99</v>
      </c>
      <c r="P205" s="6">
        <v>50.0</v>
      </c>
      <c r="Q205" s="6" t="s">
        <v>77</v>
      </c>
      <c r="R205" s="6">
        <v>12.0</v>
      </c>
      <c r="S205" s="6">
        <v>35.0</v>
      </c>
      <c r="T205" s="6">
        <v>150.0</v>
      </c>
      <c r="U205" s="6">
        <v>0.23333333</v>
      </c>
      <c r="V205" s="6" t="s">
        <v>68</v>
      </c>
      <c r="W205" s="6">
        <v>4.75</v>
      </c>
      <c r="X205" s="6" t="s">
        <v>59</v>
      </c>
      <c r="Y205" s="6" t="s">
        <v>62</v>
      </c>
      <c r="Z205" s="6">
        <v>7.0</v>
      </c>
      <c r="AA205" s="6">
        <v>3.0</v>
      </c>
      <c r="AB205" s="6">
        <v>1.0</v>
      </c>
      <c r="AC205" s="6">
        <v>4.0</v>
      </c>
      <c r="AD205" s="6">
        <v>60.0</v>
      </c>
      <c r="AE205" s="6" t="s">
        <v>90</v>
      </c>
      <c r="AF205" s="6" t="s">
        <v>94</v>
      </c>
      <c r="AG205" s="6" t="s">
        <v>62</v>
      </c>
      <c r="AH205" s="6">
        <v>180.0</v>
      </c>
      <c r="AI205" s="6" t="s">
        <v>91</v>
      </c>
      <c r="AJ205" s="6" t="s">
        <v>81</v>
      </c>
      <c r="AK205" s="6">
        <f t="shared" si="1"/>
        <v>0.2737179485</v>
      </c>
      <c r="AL205" s="20">
        <v>0.332051282</v>
      </c>
      <c r="AM205" s="20">
        <v>0.215384615</v>
      </c>
      <c r="AN205" s="6">
        <v>5.85</v>
      </c>
      <c r="AO205" s="6">
        <v>2.32</v>
      </c>
      <c r="AP205" s="6">
        <v>6.46</v>
      </c>
      <c r="AQ205" s="6">
        <v>3.0</v>
      </c>
      <c r="AR205" s="6">
        <v>9.0</v>
      </c>
      <c r="AS205" s="9"/>
      <c r="AT205" s="9"/>
      <c r="AU205" s="9"/>
      <c r="AV205" s="9"/>
    </row>
    <row r="206">
      <c r="A206" s="6">
        <v>8.0</v>
      </c>
      <c r="B206" s="7" t="s">
        <v>104</v>
      </c>
      <c r="C206" s="6">
        <v>2021.0</v>
      </c>
      <c r="D206" s="6" t="s">
        <v>51</v>
      </c>
      <c r="E206" s="6" t="s">
        <v>107</v>
      </c>
      <c r="F206" s="6">
        <v>23.0</v>
      </c>
      <c r="G206" s="6">
        <v>60.28</v>
      </c>
      <c r="H206" s="6">
        <v>161.0</v>
      </c>
      <c r="I206" s="8">
        <v>0.0</v>
      </c>
      <c r="J206" s="6" t="s">
        <v>106</v>
      </c>
      <c r="K206" s="6" t="s">
        <v>53</v>
      </c>
      <c r="L206" s="6">
        <v>9.0</v>
      </c>
      <c r="M206" s="6" t="s">
        <v>54</v>
      </c>
      <c r="N206" s="6" t="s">
        <v>55</v>
      </c>
      <c r="O206" s="6" t="s">
        <v>99</v>
      </c>
      <c r="P206" s="6">
        <v>60.0</v>
      </c>
      <c r="Q206" s="6" t="s">
        <v>77</v>
      </c>
      <c r="R206" s="6">
        <v>12.0</v>
      </c>
      <c r="S206" s="6">
        <v>35.0</v>
      </c>
      <c r="T206" s="6">
        <v>150.0</v>
      </c>
      <c r="U206" s="6">
        <v>0.23333333</v>
      </c>
      <c r="V206" s="6" t="s">
        <v>68</v>
      </c>
      <c r="W206" s="6">
        <v>4.75</v>
      </c>
      <c r="X206" s="6" t="s">
        <v>59</v>
      </c>
      <c r="Y206" s="6" t="s">
        <v>62</v>
      </c>
      <c r="Z206" s="6">
        <v>7.0</v>
      </c>
      <c r="AA206" s="6">
        <v>3.0</v>
      </c>
      <c r="AB206" s="6">
        <v>1.0</v>
      </c>
      <c r="AC206" s="6">
        <v>4.0</v>
      </c>
      <c r="AD206" s="6">
        <v>60.0</v>
      </c>
      <c r="AE206" s="6" t="s">
        <v>90</v>
      </c>
      <c r="AF206" s="6" t="s">
        <v>94</v>
      </c>
      <c r="AG206" s="6" t="s">
        <v>62</v>
      </c>
      <c r="AH206" s="6">
        <v>180.0</v>
      </c>
      <c r="AI206" s="6" t="s">
        <v>91</v>
      </c>
      <c r="AJ206" s="6" t="s">
        <v>81</v>
      </c>
      <c r="AK206" s="6">
        <f t="shared" si="1"/>
        <v>0.2737179485</v>
      </c>
      <c r="AL206" s="20">
        <v>0.332051282</v>
      </c>
      <c r="AM206" s="20">
        <v>0.215384615</v>
      </c>
      <c r="AN206" s="6">
        <v>3.62</v>
      </c>
      <c r="AO206" s="6">
        <v>1.55</v>
      </c>
      <c r="AP206" s="6">
        <v>3.95</v>
      </c>
      <c r="AQ206" s="6">
        <v>1.96</v>
      </c>
      <c r="AR206" s="6">
        <v>9.0</v>
      </c>
      <c r="AS206" s="9"/>
      <c r="AT206" s="9"/>
      <c r="AU206" s="9"/>
      <c r="AV206" s="9"/>
    </row>
    <row r="207">
      <c r="A207" s="6">
        <v>8.0</v>
      </c>
      <c r="B207" s="7" t="s">
        <v>104</v>
      </c>
      <c r="C207" s="6">
        <v>2021.0</v>
      </c>
      <c r="D207" s="6" t="s">
        <v>51</v>
      </c>
      <c r="E207" s="6" t="s">
        <v>107</v>
      </c>
      <c r="F207" s="6">
        <v>23.0</v>
      </c>
      <c r="G207" s="6">
        <v>60.28</v>
      </c>
      <c r="H207" s="6">
        <v>161.0</v>
      </c>
      <c r="I207" s="8">
        <v>0.0</v>
      </c>
      <c r="J207" s="6" t="s">
        <v>106</v>
      </c>
      <c r="K207" s="6" t="s">
        <v>53</v>
      </c>
      <c r="L207" s="6">
        <v>9.0</v>
      </c>
      <c r="M207" s="6" t="s">
        <v>54</v>
      </c>
      <c r="N207" s="6" t="s">
        <v>55</v>
      </c>
      <c r="O207" s="6" t="s">
        <v>99</v>
      </c>
      <c r="P207" s="6">
        <v>70.0</v>
      </c>
      <c r="Q207" s="6" t="s">
        <v>77</v>
      </c>
      <c r="R207" s="6">
        <v>12.0</v>
      </c>
      <c r="S207" s="6">
        <v>35.0</v>
      </c>
      <c r="T207" s="6">
        <v>150.0</v>
      </c>
      <c r="U207" s="6">
        <v>0.23333333</v>
      </c>
      <c r="V207" s="6" t="s">
        <v>68</v>
      </c>
      <c r="W207" s="6">
        <v>4.75</v>
      </c>
      <c r="X207" s="6" t="s">
        <v>59</v>
      </c>
      <c r="Y207" s="6" t="s">
        <v>62</v>
      </c>
      <c r="Z207" s="6">
        <v>7.0</v>
      </c>
      <c r="AA207" s="6">
        <v>3.0</v>
      </c>
      <c r="AB207" s="6">
        <v>1.0</v>
      </c>
      <c r="AC207" s="6">
        <v>4.0</v>
      </c>
      <c r="AD207" s="6">
        <v>60.0</v>
      </c>
      <c r="AE207" s="6" t="s">
        <v>90</v>
      </c>
      <c r="AF207" s="6" t="s">
        <v>94</v>
      </c>
      <c r="AG207" s="6" t="s">
        <v>62</v>
      </c>
      <c r="AH207" s="6">
        <v>180.0</v>
      </c>
      <c r="AI207" s="6" t="s">
        <v>91</v>
      </c>
      <c r="AJ207" s="6" t="s">
        <v>81</v>
      </c>
      <c r="AK207" s="6">
        <f t="shared" si="1"/>
        <v>0.2737179485</v>
      </c>
      <c r="AL207" s="20">
        <v>0.332051282</v>
      </c>
      <c r="AM207" s="20">
        <v>0.215384615</v>
      </c>
      <c r="AN207" s="6">
        <v>1.65</v>
      </c>
      <c r="AO207" s="6">
        <v>0.93</v>
      </c>
      <c r="AP207" s="6">
        <v>1.67</v>
      </c>
      <c r="AQ207" s="6">
        <v>1.16</v>
      </c>
      <c r="AR207" s="6">
        <v>9.0</v>
      </c>
      <c r="AS207" s="9"/>
      <c r="AT207" s="9"/>
      <c r="AU207" s="9"/>
      <c r="AV207" s="9"/>
    </row>
    <row r="208">
      <c r="A208" s="6">
        <v>8.0</v>
      </c>
      <c r="B208" s="7" t="s">
        <v>104</v>
      </c>
      <c r="C208" s="6">
        <v>2021.0</v>
      </c>
      <c r="D208" s="6" t="s">
        <v>51</v>
      </c>
      <c r="E208" s="6" t="s">
        <v>107</v>
      </c>
      <c r="F208" s="6">
        <v>23.0</v>
      </c>
      <c r="G208" s="6">
        <v>60.28</v>
      </c>
      <c r="H208" s="6">
        <v>161.0</v>
      </c>
      <c r="I208" s="8">
        <v>0.0</v>
      </c>
      <c r="J208" s="6" t="s">
        <v>106</v>
      </c>
      <c r="K208" s="6" t="s">
        <v>53</v>
      </c>
      <c r="L208" s="6">
        <v>9.0</v>
      </c>
      <c r="M208" s="6" t="s">
        <v>54</v>
      </c>
      <c r="N208" s="6" t="s">
        <v>55</v>
      </c>
      <c r="O208" s="6" t="s">
        <v>56</v>
      </c>
      <c r="P208" s="6">
        <v>40.0</v>
      </c>
      <c r="Q208" s="6" t="s">
        <v>77</v>
      </c>
      <c r="R208" s="6">
        <v>12.0</v>
      </c>
      <c r="S208" s="6">
        <v>35.0</v>
      </c>
      <c r="T208" s="6">
        <v>150.0</v>
      </c>
      <c r="U208" s="6">
        <v>0.23333333</v>
      </c>
      <c r="V208" s="6" t="s">
        <v>68</v>
      </c>
      <c r="W208" s="6">
        <v>4.75</v>
      </c>
      <c r="X208" s="6" t="s">
        <v>59</v>
      </c>
      <c r="Y208" s="6" t="s">
        <v>62</v>
      </c>
      <c r="Z208" s="6">
        <v>7.0</v>
      </c>
      <c r="AA208" s="6">
        <v>3.0</v>
      </c>
      <c r="AB208" s="6">
        <v>1.0</v>
      </c>
      <c r="AC208" s="6">
        <v>4.0</v>
      </c>
      <c r="AD208" s="6">
        <v>60.0</v>
      </c>
      <c r="AE208" s="6" t="s">
        <v>90</v>
      </c>
      <c r="AF208" s="6" t="s">
        <v>94</v>
      </c>
      <c r="AG208" s="6" t="s">
        <v>62</v>
      </c>
      <c r="AH208" s="6">
        <v>180.0</v>
      </c>
      <c r="AI208" s="6" t="s">
        <v>91</v>
      </c>
      <c r="AJ208" s="6" t="s">
        <v>81</v>
      </c>
      <c r="AK208" s="6">
        <f t="shared" si="1"/>
        <v>0.3166666665</v>
      </c>
      <c r="AL208" s="21">
        <v>0.433333333</v>
      </c>
      <c r="AM208" s="21">
        <v>0.2</v>
      </c>
      <c r="AN208" s="6">
        <v>15.08</v>
      </c>
      <c r="AO208" s="6">
        <v>3.18</v>
      </c>
      <c r="AP208" s="6">
        <v>17.28</v>
      </c>
      <c r="AQ208" s="6">
        <v>2.24</v>
      </c>
      <c r="AR208" s="6">
        <v>9.0</v>
      </c>
      <c r="AS208" s="9"/>
      <c r="AT208" s="9"/>
      <c r="AU208" s="9"/>
      <c r="AV208" s="9"/>
    </row>
    <row r="209">
      <c r="A209" s="6">
        <v>8.0</v>
      </c>
      <c r="B209" s="7" t="s">
        <v>104</v>
      </c>
      <c r="C209" s="6">
        <v>2021.0</v>
      </c>
      <c r="D209" s="6" t="s">
        <v>51</v>
      </c>
      <c r="E209" s="6" t="s">
        <v>107</v>
      </c>
      <c r="F209" s="6">
        <v>23.0</v>
      </c>
      <c r="G209" s="6">
        <v>60.28</v>
      </c>
      <c r="H209" s="6">
        <v>161.0</v>
      </c>
      <c r="I209" s="8">
        <v>0.0</v>
      </c>
      <c r="J209" s="6" t="s">
        <v>106</v>
      </c>
      <c r="K209" s="6" t="s">
        <v>53</v>
      </c>
      <c r="L209" s="6">
        <v>9.0</v>
      </c>
      <c r="M209" s="6" t="s">
        <v>54</v>
      </c>
      <c r="N209" s="6" t="s">
        <v>55</v>
      </c>
      <c r="O209" s="6" t="s">
        <v>56</v>
      </c>
      <c r="P209" s="6">
        <v>50.0</v>
      </c>
      <c r="Q209" s="6" t="s">
        <v>77</v>
      </c>
      <c r="R209" s="6">
        <v>12.0</v>
      </c>
      <c r="S209" s="6">
        <v>35.0</v>
      </c>
      <c r="T209" s="6">
        <v>150.0</v>
      </c>
      <c r="U209" s="6">
        <v>0.23333333</v>
      </c>
      <c r="V209" s="6" t="s">
        <v>68</v>
      </c>
      <c r="W209" s="6">
        <v>4.75</v>
      </c>
      <c r="X209" s="6" t="s">
        <v>59</v>
      </c>
      <c r="Y209" s="6" t="s">
        <v>62</v>
      </c>
      <c r="Z209" s="6">
        <v>7.0</v>
      </c>
      <c r="AA209" s="6">
        <v>3.0</v>
      </c>
      <c r="AB209" s="6">
        <v>1.0</v>
      </c>
      <c r="AC209" s="6">
        <v>4.0</v>
      </c>
      <c r="AD209" s="6">
        <v>60.0</v>
      </c>
      <c r="AE209" s="6" t="s">
        <v>90</v>
      </c>
      <c r="AF209" s="6" t="s">
        <v>94</v>
      </c>
      <c r="AG209" s="6" t="s">
        <v>62</v>
      </c>
      <c r="AH209" s="6">
        <v>180.0</v>
      </c>
      <c r="AI209" s="6" t="s">
        <v>91</v>
      </c>
      <c r="AJ209" s="6" t="s">
        <v>81</v>
      </c>
      <c r="AK209" s="6">
        <f t="shared" si="1"/>
        <v>0.3166666665</v>
      </c>
      <c r="AL209" s="21">
        <v>0.433333333</v>
      </c>
      <c r="AM209" s="21">
        <v>0.2</v>
      </c>
      <c r="AN209" s="6">
        <v>15.98</v>
      </c>
      <c r="AO209" s="6">
        <v>3.33</v>
      </c>
      <c r="AP209" s="6">
        <v>17.44</v>
      </c>
      <c r="AQ209" s="6">
        <v>2.74</v>
      </c>
      <c r="AR209" s="6">
        <v>9.0</v>
      </c>
      <c r="AS209" s="9"/>
      <c r="AT209" s="9"/>
      <c r="AU209" s="9"/>
      <c r="AV209" s="9"/>
    </row>
    <row r="210">
      <c r="A210" s="6">
        <v>8.0</v>
      </c>
      <c r="B210" s="7" t="s">
        <v>104</v>
      </c>
      <c r="C210" s="6">
        <v>2021.0</v>
      </c>
      <c r="D210" s="6" t="s">
        <v>51</v>
      </c>
      <c r="E210" s="6" t="s">
        <v>107</v>
      </c>
      <c r="F210" s="6">
        <v>23.0</v>
      </c>
      <c r="G210" s="6">
        <v>60.28</v>
      </c>
      <c r="H210" s="6">
        <v>161.0</v>
      </c>
      <c r="I210" s="8">
        <v>0.0</v>
      </c>
      <c r="J210" s="6" t="s">
        <v>106</v>
      </c>
      <c r="K210" s="6" t="s">
        <v>53</v>
      </c>
      <c r="L210" s="6">
        <v>9.0</v>
      </c>
      <c r="M210" s="6" t="s">
        <v>54</v>
      </c>
      <c r="N210" s="6" t="s">
        <v>55</v>
      </c>
      <c r="O210" s="6" t="s">
        <v>56</v>
      </c>
      <c r="P210" s="6">
        <v>60.0</v>
      </c>
      <c r="Q210" s="6" t="s">
        <v>77</v>
      </c>
      <c r="R210" s="6">
        <v>12.0</v>
      </c>
      <c r="S210" s="6">
        <v>35.0</v>
      </c>
      <c r="T210" s="6">
        <v>150.0</v>
      </c>
      <c r="U210" s="6">
        <v>0.23333333</v>
      </c>
      <c r="V210" s="6" t="s">
        <v>68</v>
      </c>
      <c r="W210" s="6">
        <v>4.75</v>
      </c>
      <c r="X210" s="6" t="s">
        <v>59</v>
      </c>
      <c r="Y210" s="6" t="s">
        <v>62</v>
      </c>
      <c r="Z210" s="6">
        <v>7.0</v>
      </c>
      <c r="AA210" s="6">
        <v>3.0</v>
      </c>
      <c r="AB210" s="6">
        <v>1.0</v>
      </c>
      <c r="AC210" s="6">
        <v>4.0</v>
      </c>
      <c r="AD210" s="6">
        <v>60.0</v>
      </c>
      <c r="AE210" s="6" t="s">
        <v>90</v>
      </c>
      <c r="AF210" s="6" t="s">
        <v>94</v>
      </c>
      <c r="AG210" s="6" t="s">
        <v>62</v>
      </c>
      <c r="AH210" s="6">
        <v>180.0</v>
      </c>
      <c r="AI210" s="6" t="s">
        <v>91</v>
      </c>
      <c r="AJ210" s="6" t="s">
        <v>81</v>
      </c>
      <c r="AK210" s="6">
        <f t="shared" si="1"/>
        <v>0.3166666665</v>
      </c>
      <c r="AL210" s="21">
        <v>0.433333333</v>
      </c>
      <c r="AM210" s="21">
        <v>0.2</v>
      </c>
      <c r="AN210" s="6">
        <v>13.87</v>
      </c>
      <c r="AO210" s="6">
        <v>4.38</v>
      </c>
      <c r="AP210" s="6">
        <v>14.54</v>
      </c>
      <c r="AQ210" s="6">
        <v>3.99</v>
      </c>
      <c r="AR210" s="6">
        <v>9.0</v>
      </c>
      <c r="AS210" s="9"/>
      <c r="AT210" s="9"/>
      <c r="AU210" s="9"/>
      <c r="AV210" s="9"/>
    </row>
    <row r="211">
      <c r="A211" s="6">
        <v>8.0</v>
      </c>
      <c r="B211" s="7" t="s">
        <v>104</v>
      </c>
      <c r="C211" s="6">
        <v>2021.0</v>
      </c>
      <c r="D211" s="6" t="s">
        <v>51</v>
      </c>
      <c r="E211" s="6" t="s">
        <v>107</v>
      </c>
      <c r="F211" s="6">
        <v>23.0</v>
      </c>
      <c r="G211" s="6">
        <v>60.28</v>
      </c>
      <c r="H211" s="6">
        <v>161.0</v>
      </c>
      <c r="I211" s="8">
        <v>0.0</v>
      </c>
      <c r="J211" s="6" t="s">
        <v>106</v>
      </c>
      <c r="K211" s="6" t="s">
        <v>53</v>
      </c>
      <c r="L211" s="6">
        <v>9.0</v>
      </c>
      <c r="M211" s="6" t="s">
        <v>54</v>
      </c>
      <c r="N211" s="6" t="s">
        <v>55</v>
      </c>
      <c r="O211" s="6" t="s">
        <v>56</v>
      </c>
      <c r="P211" s="6">
        <v>70.0</v>
      </c>
      <c r="Q211" s="6" t="s">
        <v>77</v>
      </c>
      <c r="R211" s="6">
        <v>12.0</v>
      </c>
      <c r="S211" s="6">
        <v>35.0</v>
      </c>
      <c r="T211" s="6">
        <v>150.0</v>
      </c>
      <c r="U211" s="6">
        <v>0.23333333</v>
      </c>
      <c r="V211" s="6" t="s">
        <v>68</v>
      </c>
      <c r="W211" s="6">
        <v>4.75</v>
      </c>
      <c r="X211" s="6" t="s">
        <v>59</v>
      </c>
      <c r="Y211" s="6" t="s">
        <v>62</v>
      </c>
      <c r="Z211" s="6">
        <v>7.0</v>
      </c>
      <c r="AA211" s="6">
        <v>3.0</v>
      </c>
      <c r="AB211" s="6">
        <v>1.0</v>
      </c>
      <c r="AC211" s="6">
        <v>4.0</v>
      </c>
      <c r="AD211" s="6">
        <v>60.0</v>
      </c>
      <c r="AE211" s="6" t="s">
        <v>90</v>
      </c>
      <c r="AF211" s="6" t="s">
        <v>94</v>
      </c>
      <c r="AG211" s="6" t="s">
        <v>62</v>
      </c>
      <c r="AH211" s="6">
        <v>180.0</v>
      </c>
      <c r="AI211" s="6" t="s">
        <v>91</v>
      </c>
      <c r="AJ211" s="6" t="s">
        <v>81</v>
      </c>
      <c r="AK211" s="6">
        <f t="shared" si="1"/>
        <v>0.3166666665</v>
      </c>
      <c r="AL211" s="21">
        <v>0.433333333</v>
      </c>
      <c r="AM211" s="21">
        <v>0.2</v>
      </c>
      <c r="AN211" s="6">
        <v>10.16</v>
      </c>
      <c r="AO211" s="6">
        <v>3.15</v>
      </c>
      <c r="AP211" s="6">
        <v>10.27</v>
      </c>
      <c r="AQ211" s="6">
        <v>3.1</v>
      </c>
      <c r="AR211" s="6">
        <v>9.0</v>
      </c>
      <c r="AS211" s="9"/>
      <c r="AT211" s="9"/>
      <c r="AU211" s="9"/>
      <c r="AV211" s="9"/>
    </row>
    <row r="212">
      <c r="A212" s="6">
        <v>8.0</v>
      </c>
      <c r="B212" s="7" t="s">
        <v>104</v>
      </c>
      <c r="C212" s="6">
        <v>2021.0</v>
      </c>
      <c r="D212" s="6" t="s">
        <v>51</v>
      </c>
      <c r="E212" s="6" t="s">
        <v>108</v>
      </c>
      <c r="F212" s="6">
        <v>21.89</v>
      </c>
      <c r="G212" s="6">
        <v>59.16</v>
      </c>
      <c r="H212" s="6">
        <v>161.0</v>
      </c>
      <c r="I212" s="8">
        <v>0.0</v>
      </c>
      <c r="J212" s="6" t="s">
        <v>106</v>
      </c>
      <c r="K212" s="6" t="s">
        <v>53</v>
      </c>
      <c r="L212" s="6">
        <v>9.0</v>
      </c>
      <c r="M212" s="6" t="s">
        <v>54</v>
      </c>
      <c r="N212" s="6" t="s">
        <v>55</v>
      </c>
      <c r="O212" s="6" t="s">
        <v>99</v>
      </c>
      <c r="P212" s="6">
        <v>40.0</v>
      </c>
      <c r="Q212" s="6" t="s">
        <v>77</v>
      </c>
      <c r="R212" s="6">
        <v>12.0</v>
      </c>
      <c r="S212" s="6">
        <v>70.0</v>
      </c>
      <c r="T212" s="6">
        <v>150.0</v>
      </c>
      <c r="U212" s="6">
        <v>0.46666667</v>
      </c>
      <c r="V212" s="6" t="s">
        <v>109</v>
      </c>
      <c r="W212" s="6">
        <v>4.75</v>
      </c>
      <c r="X212" s="6" t="s">
        <v>59</v>
      </c>
      <c r="Y212" s="6" t="s">
        <v>62</v>
      </c>
      <c r="Z212" s="6">
        <v>7.0</v>
      </c>
      <c r="AA212" s="6">
        <v>3.0</v>
      </c>
      <c r="AB212" s="6">
        <v>1.0</v>
      </c>
      <c r="AC212" s="6">
        <v>4.0</v>
      </c>
      <c r="AD212" s="6">
        <v>60.0</v>
      </c>
      <c r="AE212" s="6" t="s">
        <v>90</v>
      </c>
      <c r="AF212" s="6" t="s">
        <v>94</v>
      </c>
      <c r="AG212" s="6" t="s">
        <v>62</v>
      </c>
      <c r="AH212" s="6">
        <v>180.0</v>
      </c>
      <c r="AI212" s="6" t="s">
        <v>91</v>
      </c>
      <c r="AJ212" s="6" t="s">
        <v>81</v>
      </c>
      <c r="AK212" s="6">
        <f t="shared" si="1"/>
        <v>0.332051282</v>
      </c>
      <c r="AL212" s="20">
        <v>0.448717949</v>
      </c>
      <c r="AM212" s="21">
        <v>0.215384615</v>
      </c>
      <c r="AN212" s="6">
        <v>8.17</v>
      </c>
      <c r="AO212" s="6">
        <v>2.57</v>
      </c>
      <c r="AP212" s="6">
        <v>9.55</v>
      </c>
      <c r="AQ212" s="6">
        <v>2.7</v>
      </c>
      <c r="AR212" s="6">
        <v>9.0</v>
      </c>
      <c r="AS212" s="9"/>
      <c r="AT212" s="9"/>
      <c r="AU212" s="9"/>
      <c r="AV212" s="9"/>
    </row>
    <row r="213">
      <c r="A213" s="6">
        <v>8.0</v>
      </c>
      <c r="B213" s="7" t="s">
        <v>104</v>
      </c>
      <c r="C213" s="6">
        <v>2021.0</v>
      </c>
      <c r="D213" s="6" t="s">
        <v>51</v>
      </c>
      <c r="E213" s="6" t="s">
        <v>108</v>
      </c>
      <c r="F213" s="6">
        <v>21.89</v>
      </c>
      <c r="G213" s="6">
        <v>59.16</v>
      </c>
      <c r="H213" s="6">
        <v>161.0</v>
      </c>
      <c r="I213" s="8">
        <v>0.0</v>
      </c>
      <c r="J213" s="6" t="s">
        <v>106</v>
      </c>
      <c r="K213" s="6" t="s">
        <v>53</v>
      </c>
      <c r="L213" s="6">
        <v>9.0</v>
      </c>
      <c r="M213" s="6" t="s">
        <v>54</v>
      </c>
      <c r="N213" s="6" t="s">
        <v>55</v>
      </c>
      <c r="O213" s="6" t="s">
        <v>99</v>
      </c>
      <c r="P213" s="6">
        <v>50.0</v>
      </c>
      <c r="Q213" s="6" t="s">
        <v>77</v>
      </c>
      <c r="R213" s="6">
        <v>12.0</v>
      </c>
      <c r="S213" s="6">
        <v>70.0</v>
      </c>
      <c r="T213" s="6">
        <v>150.0</v>
      </c>
      <c r="U213" s="6">
        <v>0.46666667</v>
      </c>
      <c r="V213" s="6" t="s">
        <v>109</v>
      </c>
      <c r="W213" s="6">
        <v>4.75</v>
      </c>
      <c r="X213" s="6" t="s">
        <v>59</v>
      </c>
      <c r="Y213" s="6" t="s">
        <v>62</v>
      </c>
      <c r="Z213" s="6">
        <v>7.0</v>
      </c>
      <c r="AA213" s="6">
        <v>3.0</v>
      </c>
      <c r="AB213" s="6">
        <v>1.0</v>
      </c>
      <c r="AC213" s="6">
        <v>4.0</v>
      </c>
      <c r="AD213" s="6">
        <v>60.0</v>
      </c>
      <c r="AE213" s="6" t="s">
        <v>90</v>
      </c>
      <c r="AF213" s="6" t="s">
        <v>94</v>
      </c>
      <c r="AG213" s="6" t="s">
        <v>62</v>
      </c>
      <c r="AH213" s="6">
        <v>180.0</v>
      </c>
      <c r="AI213" s="6" t="s">
        <v>91</v>
      </c>
      <c r="AJ213" s="6" t="s">
        <v>81</v>
      </c>
      <c r="AK213" s="6">
        <f t="shared" si="1"/>
        <v>0.332051282</v>
      </c>
      <c r="AL213" s="20">
        <v>0.448717949</v>
      </c>
      <c r="AM213" s="21">
        <v>0.215384615</v>
      </c>
      <c r="AN213" s="6">
        <v>6.18</v>
      </c>
      <c r="AO213" s="6">
        <v>2.06</v>
      </c>
      <c r="AP213" s="6">
        <v>7.4</v>
      </c>
      <c r="AQ213" s="6">
        <v>2.23</v>
      </c>
      <c r="AR213" s="6">
        <v>9.0</v>
      </c>
      <c r="AS213" s="9"/>
      <c r="AT213" s="9"/>
      <c r="AU213" s="9"/>
      <c r="AV213" s="9"/>
    </row>
    <row r="214">
      <c r="A214" s="6">
        <v>8.0</v>
      </c>
      <c r="B214" s="7" t="s">
        <v>104</v>
      </c>
      <c r="C214" s="6">
        <v>2021.0</v>
      </c>
      <c r="D214" s="6" t="s">
        <v>51</v>
      </c>
      <c r="E214" s="6" t="s">
        <v>108</v>
      </c>
      <c r="F214" s="6">
        <v>21.89</v>
      </c>
      <c r="G214" s="6">
        <v>59.16</v>
      </c>
      <c r="H214" s="6">
        <v>161.0</v>
      </c>
      <c r="I214" s="8">
        <v>0.0</v>
      </c>
      <c r="J214" s="6" t="s">
        <v>106</v>
      </c>
      <c r="K214" s="6" t="s">
        <v>53</v>
      </c>
      <c r="L214" s="6">
        <v>9.0</v>
      </c>
      <c r="M214" s="6" t="s">
        <v>54</v>
      </c>
      <c r="N214" s="6" t="s">
        <v>55</v>
      </c>
      <c r="O214" s="6" t="s">
        <v>99</v>
      </c>
      <c r="P214" s="6">
        <v>60.0</v>
      </c>
      <c r="Q214" s="6" t="s">
        <v>77</v>
      </c>
      <c r="R214" s="6">
        <v>12.0</v>
      </c>
      <c r="S214" s="6">
        <v>70.0</v>
      </c>
      <c r="T214" s="6">
        <v>150.0</v>
      </c>
      <c r="U214" s="6">
        <v>0.46666667</v>
      </c>
      <c r="V214" s="6" t="s">
        <v>109</v>
      </c>
      <c r="W214" s="6">
        <v>4.75</v>
      </c>
      <c r="X214" s="6" t="s">
        <v>59</v>
      </c>
      <c r="Y214" s="6" t="s">
        <v>62</v>
      </c>
      <c r="Z214" s="6">
        <v>7.0</v>
      </c>
      <c r="AA214" s="6">
        <v>3.0</v>
      </c>
      <c r="AB214" s="6">
        <v>1.0</v>
      </c>
      <c r="AC214" s="6">
        <v>4.0</v>
      </c>
      <c r="AD214" s="6">
        <v>60.0</v>
      </c>
      <c r="AE214" s="6" t="s">
        <v>90</v>
      </c>
      <c r="AF214" s="6" t="s">
        <v>94</v>
      </c>
      <c r="AG214" s="6" t="s">
        <v>62</v>
      </c>
      <c r="AH214" s="6">
        <v>180.0</v>
      </c>
      <c r="AI214" s="6" t="s">
        <v>91</v>
      </c>
      <c r="AJ214" s="6" t="s">
        <v>81</v>
      </c>
      <c r="AK214" s="6">
        <f t="shared" si="1"/>
        <v>0.332051282</v>
      </c>
      <c r="AL214" s="20">
        <v>0.448717949</v>
      </c>
      <c r="AM214" s="21">
        <v>0.215384615</v>
      </c>
      <c r="AN214" s="6">
        <v>3.97</v>
      </c>
      <c r="AO214" s="6">
        <v>1.62</v>
      </c>
      <c r="AP214" s="6">
        <v>4.91</v>
      </c>
      <c r="AQ214" s="6">
        <v>2.0</v>
      </c>
      <c r="AR214" s="6">
        <v>9.0</v>
      </c>
      <c r="AS214" s="9"/>
      <c r="AT214" s="9"/>
      <c r="AU214" s="9"/>
      <c r="AV214" s="9"/>
    </row>
    <row r="215">
      <c r="A215" s="6">
        <v>8.0</v>
      </c>
      <c r="B215" s="7" t="s">
        <v>104</v>
      </c>
      <c r="C215" s="6">
        <v>2021.0</v>
      </c>
      <c r="D215" s="6" t="s">
        <v>51</v>
      </c>
      <c r="E215" s="6" t="s">
        <v>108</v>
      </c>
      <c r="F215" s="6">
        <v>21.89</v>
      </c>
      <c r="G215" s="6">
        <v>59.16</v>
      </c>
      <c r="H215" s="6">
        <v>161.0</v>
      </c>
      <c r="I215" s="8">
        <v>0.0</v>
      </c>
      <c r="J215" s="6" t="s">
        <v>106</v>
      </c>
      <c r="K215" s="6" t="s">
        <v>53</v>
      </c>
      <c r="L215" s="6">
        <v>9.0</v>
      </c>
      <c r="M215" s="6" t="s">
        <v>54</v>
      </c>
      <c r="N215" s="6" t="s">
        <v>55</v>
      </c>
      <c r="O215" s="6" t="s">
        <v>99</v>
      </c>
      <c r="P215" s="6">
        <v>70.0</v>
      </c>
      <c r="Q215" s="6" t="s">
        <v>77</v>
      </c>
      <c r="R215" s="6">
        <v>12.0</v>
      </c>
      <c r="S215" s="6">
        <v>70.0</v>
      </c>
      <c r="T215" s="6">
        <v>150.0</v>
      </c>
      <c r="U215" s="6">
        <v>0.46666667</v>
      </c>
      <c r="V215" s="6" t="s">
        <v>109</v>
      </c>
      <c r="W215" s="6">
        <v>4.75</v>
      </c>
      <c r="X215" s="6" t="s">
        <v>59</v>
      </c>
      <c r="Y215" s="6" t="s">
        <v>62</v>
      </c>
      <c r="Z215" s="6">
        <v>7.0</v>
      </c>
      <c r="AA215" s="6">
        <v>3.0</v>
      </c>
      <c r="AB215" s="6">
        <v>1.0</v>
      </c>
      <c r="AC215" s="6">
        <v>4.0</v>
      </c>
      <c r="AD215" s="6">
        <v>60.0</v>
      </c>
      <c r="AE215" s="6" t="s">
        <v>90</v>
      </c>
      <c r="AF215" s="6" t="s">
        <v>94</v>
      </c>
      <c r="AG215" s="6" t="s">
        <v>62</v>
      </c>
      <c r="AH215" s="6">
        <v>180.0</v>
      </c>
      <c r="AI215" s="6" t="s">
        <v>91</v>
      </c>
      <c r="AJ215" s="6" t="s">
        <v>81</v>
      </c>
      <c r="AK215" s="6">
        <f t="shared" si="1"/>
        <v>0.332051282</v>
      </c>
      <c r="AL215" s="20">
        <v>0.448717949</v>
      </c>
      <c r="AM215" s="21">
        <v>0.215384615</v>
      </c>
      <c r="AN215" s="6">
        <v>1.86</v>
      </c>
      <c r="AO215" s="6">
        <v>0.95</v>
      </c>
      <c r="AP215" s="6">
        <v>2.26</v>
      </c>
      <c r="AQ215" s="6">
        <v>1.05</v>
      </c>
      <c r="AR215" s="6">
        <v>9.0</v>
      </c>
      <c r="AS215" s="9"/>
      <c r="AT215" s="9"/>
      <c r="AU215" s="9"/>
      <c r="AV215" s="9"/>
    </row>
    <row r="216">
      <c r="A216" s="6">
        <v>8.0</v>
      </c>
      <c r="B216" s="7" t="s">
        <v>104</v>
      </c>
      <c r="C216" s="6">
        <v>2021.0</v>
      </c>
      <c r="D216" s="6" t="s">
        <v>51</v>
      </c>
      <c r="E216" s="6" t="s">
        <v>108</v>
      </c>
      <c r="F216" s="6">
        <v>21.89</v>
      </c>
      <c r="G216" s="6">
        <v>59.16</v>
      </c>
      <c r="H216" s="6">
        <v>161.0</v>
      </c>
      <c r="I216" s="8">
        <v>0.0</v>
      </c>
      <c r="J216" s="6" t="s">
        <v>106</v>
      </c>
      <c r="K216" s="6" t="s">
        <v>53</v>
      </c>
      <c r="L216" s="6">
        <v>9.0</v>
      </c>
      <c r="M216" s="6" t="s">
        <v>54</v>
      </c>
      <c r="N216" s="6" t="s">
        <v>55</v>
      </c>
      <c r="O216" s="6" t="s">
        <v>56</v>
      </c>
      <c r="P216" s="6">
        <v>40.0</v>
      </c>
      <c r="Q216" s="6" t="s">
        <v>77</v>
      </c>
      <c r="R216" s="6">
        <v>12.0</v>
      </c>
      <c r="S216" s="6">
        <v>70.0</v>
      </c>
      <c r="T216" s="6">
        <v>150.0</v>
      </c>
      <c r="U216" s="6">
        <v>0.46666667</v>
      </c>
      <c r="V216" s="6" t="s">
        <v>109</v>
      </c>
      <c r="W216" s="6">
        <v>4.75</v>
      </c>
      <c r="X216" s="6" t="s">
        <v>59</v>
      </c>
      <c r="Y216" s="6" t="s">
        <v>62</v>
      </c>
      <c r="Z216" s="6">
        <v>7.0</v>
      </c>
      <c r="AA216" s="6">
        <v>3.0</v>
      </c>
      <c r="AB216" s="6">
        <v>1.0</v>
      </c>
      <c r="AC216" s="6">
        <v>4.0</v>
      </c>
      <c r="AD216" s="6">
        <v>60.0</v>
      </c>
      <c r="AE216" s="6" t="s">
        <v>90</v>
      </c>
      <c r="AF216" s="6" t="s">
        <v>94</v>
      </c>
      <c r="AG216" s="6" t="s">
        <v>62</v>
      </c>
      <c r="AH216" s="6">
        <v>180.0</v>
      </c>
      <c r="AI216" s="6" t="s">
        <v>91</v>
      </c>
      <c r="AJ216" s="6" t="s">
        <v>81</v>
      </c>
      <c r="AK216" s="6">
        <f t="shared" si="1"/>
        <v>0.4333333335</v>
      </c>
      <c r="AL216" s="21">
        <v>0.666666667</v>
      </c>
      <c r="AM216" s="21">
        <v>0.2</v>
      </c>
      <c r="AN216" s="6">
        <v>15.88</v>
      </c>
      <c r="AO216" s="6">
        <v>2.91</v>
      </c>
      <c r="AP216" s="6">
        <v>18.8</v>
      </c>
      <c r="AQ216" s="6">
        <v>3.04</v>
      </c>
      <c r="AR216" s="6">
        <v>9.0</v>
      </c>
      <c r="AS216" s="9"/>
      <c r="AT216" s="9"/>
      <c r="AU216" s="9"/>
      <c r="AV216" s="9"/>
    </row>
    <row r="217">
      <c r="A217" s="6">
        <v>8.0</v>
      </c>
      <c r="B217" s="7" t="s">
        <v>104</v>
      </c>
      <c r="C217" s="6">
        <v>2021.0</v>
      </c>
      <c r="D217" s="6" t="s">
        <v>51</v>
      </c>
      <c r="E217" s="6" t="s">
        <v>108</v>
      </c>
      <c r="F217" s="6">
        <v>21.89</v>
      </c>
      <c r="G217" s="6">
        <v>59.16</v>
      </c>
      <c r="H217" s="6">
        <v>161.0</v>
      </c>
      <c r="I217" s="8">
        <v>0.0</v>
      </c>
      <c r="J217" s="6" t="s">
        <v>106</v>
      </c>
      <c r="K217" s="6" t="s">
        <v>53</v>
      </c>
      <c r="L217" s="6">
        <v>9.0</v>
      </c>
      <c r="M217" s="6" t="s">
        <v>54</v>
      </c>
      <c r="N217" s="6" t="s">
        <v>55</v>
      </c>
      <c r="O217" s="6" t="s">
        <v>56</v>
      </c>
      <c r="P217" s="6">
        <v>50.0</v>
      </c>
      <c r="Q217" s="6" t="s">
        <v>77</v>
      </c>
      <c r="R217" s="6">
        <v>12.0</v>
      </c>
      <c r="S217" s="6">
        <v>70.0</v>
      </c>
      <c r="T217" s="6">
        <v>150.0</v>
      </c>
      <c r="U217" s="6">
        <v>0.46666667</v>
      </c>
      <c r="V217" s="6" t="s">
        <v>109</v>
      </c>
      <c r="W217" s="6">
        <v>4.75</v>
      </c>
      <c r="X217" s="6" t="s">
        <v>59</v>
      </c>
      <c r="Y217" s="6" t="s">
        <v>62</v>
      </c>
      <c r="Z217" s="6">
        <v>7.0</v>
      </c>
      <c r="AA217" s="6">
        <v>3.0</v>
      </c>
      <c r="AB217" s="6">
        <v>1.0</v>
      </c>
      <c r="AC217" s="6">
        <v>4.0</v>
      </c>
      <c r="AD217" s="6">
        <v>60.0</v>
      </c>
      <c r="AE217" s="6" t="s">
        <v>90</v>
      </c>
      <c r="AF217" s="6" t="s">
        <v>94</v>
      </c>
      <c r="AG217" s="6" t="s">
        <v>62</v>
      </c>
      <c r="AH217" s="6">
        <v>180.0</v>
      </c>
      <c r="AI217" s="6" t="s">
        <v>91</v>
      </c>
      <c r="AJ217" s="6" t="s">
        <v>81</v>
      </c>
      <c r="AK217" s="6">
        <f t="shared" si="1"/>
        <v>0.4333333335</v>
      </c>
      <c r="AL217" s="21">
        <v>0.666666667</v>
      </c>
      <c r="AM217" s="21">
        <v>0.2</v>
      </c>
      <c r="AN217" s="6">
        <v>16.79</v>
      </c>
      <c r="AO217" s="6">
        <v>3.23</v>
      </c>
      <c r="AP217" s="6">
        <v>19.39</v>
      </c>
      <c r="AQ217" s="6">
        <v>3.53</v>
      </c>
      <c r="AR217" s="6">
        <v>9.0</v>
      </c>
      <c r="AS217" s="9"/>
      <c r="AT217" s="9"/>
      <c r="AU217" s="9"/>
      <c r="AV217" s="9"/>
    </row>
    <row r="218">
      <c r="A218" s="6">
        <v>8.0</v>
      </c>
      <c r="B218" s="7" t="s">
        <v>104</v>
      </c>
      <c r="C218" s="6">
        <v>2021.0</v>
      </c>
      <c r="D218" s="6" t="s">
        <v>51</v>
      </c>
      <c r="E218" s="6" t="s">
        <v>108</v>
      </c>
      <c r="F218" s="6">
        <v>21.89</v>
      </c>
      <c r="G218" s="6">
        <v>59.16</v>
      </c>
      <c r="H218" s="6">
        <v>161.0</v>
      </c>
      <c r="I218" s="8">
        <v>0.0</v>
      </c>
      <c r="J218" s="6" t="s">
        <v>106</v>
      </c>
      <c r="K218" s="6" t="s">
        <v>53</v>
      </c>
      <c r="L218" s="6">
        <v>9.0</v>
      </c>
      <c r="M218" s="6" t="s">
        <v>54</v>
      </c>
      <c r="N218" s="6" t="s">
        <v>55</v>
      </c>
      <c r="O218" s="6" t="s">
        <v>56</v>
      </c>
      <c r="P218" s="6">
        <v>60.0</v>
      </c>
      <c r="Q218" s="6" t="s">
        <v>77</v>
      </c>
      <c r="R218" s="6">
        <v>12.0</v>
      </c>
      <c r="S218" s="6">
        <v>70.0</v>
      </c>
      <c r="T218" s="6">
        <v>150.0</v>
      </c>
      <c r="U218" s="6">
        <v>0.46666667</v>
      </c>
      <c r="V218" s="6" t="s">
        <v>109</v>
      </c>
      <c r="W218" s="6">
        <v>4.75</v>
      </c>
      <c r="X218" s="6" t="s">
        <v>59</v>
      </c>
      <c r="Y218" s="6" t="s">
        <v>62</v>
      </c>
      <c r="Z218" s="6">
        <v>7.0</v>
      </c>
      <c r="AA218" s="6">
        <v>3.0</v>
      </c>
      <c r="AB218" s="6">
        <v>1.0</v>
      </c>
      <c r="AC218" s="6">
        <v>4.0</v>
      </c>
      <c r="AD218" s="6">
        <v>60.0</v>
      </c>
      <c r="AE218" s="6" t="s">
        <v>90</v>
      </c>
      <c r="AF218" s="6" t="s">
        <v>94</v>
      </c>
      <c r="AG218" s="6" t="s">
        <v>62</v>
      </c>
      <c r="AH218" s="6">
        <v>180.0</v>
      </c>
      <c r="AI218" s="6" t="s">
        <v>91</v>
      </c>
      <c r="AJ218" s="6" t="s">
        <v>81</v>
      </c>
      <c r="AK218" s="6">
        <f t="shared" si="1"/>
        <v>0.4333333335</v>
      </c>
      <c r="AL218" s="21">
        <v>0.666666667</v>
      </c>
      <c r="AM218" s="21">
        <v>0.2</v>
      </c>
      <c r="AN218" s="6">
        <v>14.42</v>
      </c>
      <c r="AO218" s="6">
        <v>2.98</v>
      </c>
      <c r="AP218" s="6">
        <v>16.26</v>
      </c>
      <c r="AQ218" s="6">
        <v>3.02</v>
      </c>
      <c r="AR218" s="6">
        <v>9.0</v>
      </c>
      <c r="AS218" s="9"/>
      <c r="AT218" s="9"/>
      <c r="AU218" s="9"/>
      <c r="AV218" s="9"/>
    </row>
    <row r="219">
      <c r="A219" s="6">
        <v>8.0</v>
      </c>
      <c r="B219" s="7" t="s">
        <v>104</v>
      </c>
      <c r="C219" s="6">
        <v>2021.0</v>
      </c>
      <c r="D219" s="6" t="s">
        <v>51</v>
      </c>
      <c r="E219" s="6" t="s">
        <v>108</v>
      </c>
      <c r="F219" s="6">
        <v>21.89</v>
      </c>
      <c r="G219" s="6">
        <v>59.16</v>
      </c>
      <c r="H219" s="6">
        <v>161.0</v>
      </c>
      <c r="I219" s="8">
        <v>0.0</v>
      </c>
      <c r="J219" s="6" t="s">
        <v>106</v>
      </c>
      <c r="K219" s="6" t="s">
        <v>53</v>
      </c>
      <c r="L219" s="6">
        <v>9.0</v>
      </c>
      <c r="M219" s="6" t="s">
        <v>54</v>
      </c>
      <c r="N219" s="6" t="s">
        <v>55</v>
      </c>
      <c r="O219" s="6" t="s">
        <v>56</v>
      </c>
      <c r="P219" s="6">
        <v>70.0</v>
      </c>
      <c r="Q219" s="6" t="s">
        <v>77</v>
      </c>
      <c r="R219" s="6">
        <v>12.0</v>
      </c>
      <c r="S219" s="6">
        <v>70.0</v>
      </c>
      <c r="T219" s="6">
        <v>150.0</v>
      </c>
      <c r="U219" s="6">
        <v>0.46666667</v>
      </c>
      <c r="V219" s="6" t="s">
        <v>109</v>
      </c>
      <c r="W219" s="6">
        <v>4.75</v>
      </c>
      <c r="X219" s="6" t="s">
        <v>59</v>
      </c>
      <c r="Y219" s="6" t="s">
        <v>62</v>
      </c>
      <c r="Z219" s="6">
        <v>7.0</v>
      </c>
      <c r="AA219" s="6">
        <v>3.0</v>
      </c>
      <c r="AB219" s="6">
        <v>1.0</v>
      </c>
      <c r="AC219" s="6">
        <v>4.0</v>
      </c>
      <c r="AD219" s="6">
        <v>60.0</v>
      </c>
      <c r="AE219" s="6" t="s">
        <v>90</v>
      </c>
      <c r="AF219" s="6" t="s">
        <v>94</v>
      </c>
      <c r="AG219" s="6" t="s">
        <v>62</v>
      </c>
      <c r="AH219" s="6">
        <v>180.0</v>
      </c>
      <c r="AI219" s="6" t="s">
        <v>91</v>
      </c>
      <c r="AJ219" s="6" t="s">
        <v>81</v>
      </c>
      <c r="AK219" s="6">
        <f t="shared" si="1"/>
        <v>0.4333333335</v>
      </c>
      <c r="AL219" s="21">
        <v>0.666666667</v>
      </c>
      <c r="AM219" s="21">
        <v>0.2</v>
      </c>
      <c r="AN219" s="6">
        <v>10.16</v>
      </c>
      <c r="AO219" s="6">
        <v>2.54</v>
      </c>
      <c r="AP219" s="6">
        <v>11.38</v>
      </c>
      <c r="AQ219" s="6">
        <v>2.66</v>
      </c>
      <c r="AR219" s="6">
        <v>9.0</v>
      </c>
      <c r="AS219" s="9"/>
      <c r="AT219" s="9"/>
      <c r="AU219" s="9"/>
      <c r="AV219" s="9"/>
    </row>
    <row r="220">
      <c r="A220" s="6">
        <v>8.0</v>
      </c>
      <c r="B220" s="7" t="s">
        <v>104</v>
      </c>
      <c r="C220" s="6">
        <v>2021.0</v>
      </c>
      <c r="D220" s="6" t="s">
        <v>51</v>
      </c>
      <c r="E220" s="6" t="s">
        <v>110</v>
      </c>
      <c r="F220" s="6">
        <v>23.44</v>
      </c>
      <c r="G220" s="6">
        <v>59.69</v>
      </c>
      <c r="H220" s="6">
        <v>161.0</v>
      </c>
      <c r="I220" s="8">
        <v>0.0</v>
      </c>
      <c r="J220" s="6" t="s">
        <v>106</v>
      </c>
      <c r="K220" s="6" t="s">
        <v>53</v>
      </c>
      <c r="L220" s="6">
        <v>9.0</v>
      </c>
      <c r="M220" s="6" t="s">
        <v>54</v>
      </c>
      <c r="N220" s="6" t="s">
        <v>55</v>
      </c>
      <c r="O220" s="6" t="s">
        <v>99</v>
      </c>
      <c r="P220" s="6">
        <v>40.0</v>
      </c>
      <c r="Q220" s="6" t="s">
        <v>77</v>
      </c>
      <c r="R220" s="6">
        <v>12.0</v>
      </c>
      <c r="S220" s="6">
        <v>70.0</v>
      </c>
      <c r="T220" s="6">
        <v>150.0</v>
      </c>
      <c r="U220" s="6">
        <v>0.46666667</v>
      </c>
      <c r="V220" s="6" t="s">
        <v>109</v>
      </c>
      <c r="W220" s="6">
        <v>4.75</v>
      </c>
      <c r="X220" s="6" t="s">
        <v>59</v>
      </c>
      <c r="Y220" s="6" t="s">
        <v>62</v>
      </c>
      <c r="Z220" s="6">
        <v>7.0</v>
      </c>
      <c r="AA220" s="6">
        <v>3.0</v>
      </c>
      <c r="AB220" s="6">
        <v>1.0</v>
      </c>
      <c r="AC220" s="6">
        <v>4.0</v>
      </c>
      <c r="AD220" s="6">
        <v>60.0</v>
      </c>
      <c r="AE220" s="6" t="s">
        <v>90</v>
      </c>
      <c r="AF220" s="6" t="s">
        <v>94</v>
      </c>
      <c r="AG220" s="6" t="s">
        <v>62</v>
      </c>
      <c r="AH220" s="6">
        <v>180.0</v>
      </c>
      <c r="AI220" s="6" t="s">
        <v>91</v>
      </c>
      <c r="AJ220" s="6" t="s">
        <v>81</v>
      </c>
      <c r="AK220" s="6">
        <f t="shared" si="1"/>
        <v>0.332051282</v>
      </c>
      <c r="AL220" s="20">
        <v>0.448717949</v>
      </c>
      <c r="AM220" s="21">
        <v>0.215384615</v>
      </c>
      <c r="AN220" s="6">
        <v>7.46</v>
      </c>
      <c r="AO220" s="6">
        <v>2.01</v>
      </c>
      <c r="AP220" s="6">
        <v>8.18</v>
      </c>
      <c r="AQ220" s="6">
        <v>2.17</v>
      </c>
      <c r="AR220" s="6">
        <v>9.0</v>
      </c>
      <c r="AS220" s="9"/>
      <c r="AT220" s="9"/>
      <c r="AU220" s="9"/>
      <c r="AV220" s="9"/>
    </row>
    <row r="221">
      <c r="A221" s="6">
        <v>8.0</v>
      </c>
      <c r="B221" s="7" t="s">
        <v>104</v>
      </c>
      <c r="C221" s="6">
        <v>2021.0</v>
      </c>
      <c r="D221" s="6" t="s">
        <v>51</v>
      </c>
      <c r="E221" s="6" t="s">
        <v>110</v>
      </c>
      <c r="F221" s="6">
        <v>23.44</v>
      </c>
      <c r="G221" s="6">
        <v>59.69</v>
      </c>
      <c r="H221" s="6">
        <v>161.0</v>
      </c>
      <c r="I221" s="8">
        <v>0.0</v>
      </c>
      <c r="J221" s="6" t="s">
        <v>106</v>
      </c>
      <c r="K221" s="6" t="s">
        <v>53</v>
      </c>
      <c r="L221" s="6">
        <v>9.0</v>
      </c>
      <c r="M221" s="6" t="s">
        <v>54</v>
      </c>
      <c r="N221" s="6" t="s">
        <v>55</v>
      </c>
      <c r="O221" s="6" t="s">
        <v>99</v>
      </c>
      <c r="P221" s="6">
        <v>50.0</v>
      </c>
      <c r="Q221" s="6" t="s">
        <v>77</v>
      </c>
      <c r="R221" s="6">
        <v>12.0</v>
      </c>
      <c r="S221" s="6">
        <v>70.0</v>
      </c>
      <c r="T221" s="6">
        <v>150.0</v>
      </c>
      <c r="U221" s="6">
        <v>0.46666667</v>
      </c>
      <c r="V221" s="6" t="s">
        <v>109</v>
      </c>
      <c r="W221" s="6">
        <v>4.75</v>
      </c>
      <c r="X221" s="6" t="s">
        <v>59</v>
      </c>
      <c r="Y221" s="6" t="s">
        <v>62</v>
      </c>
      <c r="Z221" s="6">
        <v>7.0</v>
      </c>
      <c r="AA221" s="6">
        <v>3.0</v>
      </c>
      <c r="AB221" s="6">
        <v>1.0</v>
      </c>
      <c r="AC221" s="6">
        <v>4.0</v>
      </c>
      <c r="AD221" s="6">
        <v>60.0</v>
      </c>
      <c r="AE221" s="6" t="s">
        <v>90</v>
      </c>
      <c r="AF221" s="6" t="s">
        <v>94</v>
      </c>
      <c r="AG221" s="6" t="s">
        <v>62</v>
      </c>
      <c r="AH221" s="6">
        <v>180.0</v>
      </c>
      <c r="AI221" s="6" t="s">
        <v>91</v>
      </c>
      <c r="AJ221" s="6" t="s">
        <v>81</v>
      </c>
      <c r="AK221" s="6">
        <f t="shared" si="1"/>
        <v>0.332051282</v>
      </c>
      <c r="AL221" s="20">
        <v>0.448717949</v>
      </c>
      <c r="AM221" s="21">
        <v>0.215384615</v>
      </c>
      <c r="AN221" s="6">
        <v>5.75</v>
      </c>
      <c r="AO221" s="6">
        <v>1.61</v>
      </c>
      <c r="AP221" s="6">
        <v>6.5</v>
      </c>
      <c r="AQ221" s="6">
        <v>1.97</v>
      </c>
      <c r="AR221" s="6">
        <v>9.0</v>
      </c>
      <c r="AS221" s="9"/>
      <c r="AT221" s="9"/>
      <c r="AU221" s="9"/>
      <c r="AV221" s="9"/>
    </row>
    <row r="222">
      <c r="A222" s="6">
        <v>8.0</v>
      </c>
      <c r="B222" s="7" t="s">
        <v>104</v>
      </c>
      <c r="C222" s="6">
        <v>2021.0</v>
      </c>
      <c r="D222" s="6" t="s">
        <v>51</v>
      </c>
      <c r="E222" s="6" t="s">
        <v>110</v>
      </c>
      <c r="F222" s="6">
        <v>23.44</v>
      </c>
      <c r="G222" s="6">
        <v>59.69</v>
      </c>
      <c r="H222" s="6">
        <v>161.0</v>
      </c>
      <c r="I222" s="8">
        <v>0.0</v>
      </c>
      <c r="J222" s="6" t="s">
        <v>106</v>
      </c>
      <c r="K222" s="6" t="s">
        <v>53</v>
      </c>
      <c r="L222" s="6">
        <v>9.0</v>
      </c>
      <c r="M222" s="6" t="s">
        <v>54</v>
      </c>
      <c r="N222" s="6" t="s">
        <v>55</v>
      </c>
      <c r="O222" s="6" t="s">
        <v>99</v>
      </c>
      <c r="P222" s="6">
        <v>60.0</v>
      </c>
      <c r="Q222" s="6" t="s">
        <v>77</v>
      </c>
      <c r="R222" s="6">
        <v>12.0</v>
      </c>
      <c r="S222" s="6">
        <v>70.0</v>
      </c>
      <c r="T222" s="6">
        <v>150.0</v>
      </c>
      <c r="U222" s="6">
        <v>0.46666667</v>
      </c>
      <c r="V222" s="6" t="s">
        <v>109</v>
      </c>
      <c r="W222" s="6">
        <v>4.75</v>
      </c>
      <c r="X222" s="6" t="s">
        <v>59</v>
      </c>
      <c r="Y222" s="6" t="s">
        <v>62</v>
      </c>
      <c r="Z222" s="6">
        <v>7.0</v>
      </c>
      <c r="AA222" s="6">
        <v>3.0</v>
      </c>
      <c r="AB222" s="6">
        <v>1.0</v>
      </c>
      <c r="AC222" s="6">
        <v>4.0</v>
      </c>
      <c r="AD222" s="6">
        <v>60.0</v>
      </c>
      <c r="AE222" s="6" t="s">
        <v>90</v>
      </c>
      <c r="AF222" s="6" t="s">
        <v>94</v>
      </c>
      <c r="AG222" s="6" t="s">
        <v>62</v>
      </c>
      <c r="AH222" s="6">
        <v>180.0</v>
      </c>
      <c r="AI222" s="6" t="s">
        <v>91</v>
      </c>
      <c r="AJ222" s="6" t="s">
        <v>81</v>
      </c>
      <c r="AK222" s="6">
        <f t="shared" si="1"/>
        <v>0.332051282</v>
      </c>
      <c r="AL222" s="20">
        <v>0.448717949</v>
      </c>
      <c r="AM222" s="21">
        <v>0.215384615</v>
      </c>
      <c r="AN222" s="6">
        <v>3.62</v>
      </c>
      <c r="AO222" s="6">
        <v>1.14</v>
      </c>
      <c r="AP222" s="6">
        <v>4.29</v>
      </c>
      <c r="AQ222" s="6">
        <v>1.52</v>
      </c>
      <c r="AR222" s="6">
        <v>9.0</v>
      </c>
      <c r="AS222" s="9"/>
      <c r="AT222" s="9"/>
      <c r="AU222" s="9"/>
      <c r="AV222" s="9"/>
    </row>
    <row r="223">
      <c r="A223" s="6">
        <v>8.0</v>
      </c>
      <c r="B223" s="7" t="s">
        <v>104</v>
      </c>
      <c r="C223" s="6">
        <v>2021.0</v>
      </c>
      <c r="D223" s="6" t="s">
        <v>51</v>
      </c>
      <c r="E223" s="6" t="s">
        <v>110</v>
      </c>
      <c r="F223" s="6">
        <v>23.44</v>
      </c>
      <c r="G223" s="6">
        <v>59.69</v>
      </c>
      <c r="H223" s="6">
        <v>161.0</v>
      </c>
      <c r="I223" s="8">
        <v>0.0</v>
      </c>
      <c r="J223" s="6" t="s">
        <v>106</v>
      </c>
      <c r="K223" s="6" t="s">
        <v>53</v>
      </c>
      <c r="L223" s="6">
        <v>9.0</v>
      </c>
      <c r="M223" s="6" t="s">
        <v>54</v>
      </c>
      <c r="N223" s="6" t="s">
        <v>55</v>
      </c>
      <c r="O223" s="6" t="s">
        <v>99</v>
      </c>
      <c r="P223" s="6">
        <v>70.0</v>
      </c>
      <c r="Q223" s="6" t="s">
        <v>77</v>
      </c>
      <c r="R223" s="6">
        <v>12.0</v>
      </c>
      <c r="S223" s="6">
        <v>70.0</v>
      </c>
      <c r="T223" s="6">
        <v>150.0</v>
      </c>
      <c r="U223" s="6">
        <v>0.46666667</v>
      </c>
      <c r="V223" s="6" t="s">
        <v>109</v>
      </c>
      <c r="W223" s="6">
        <v>4.75</v>
      </c>
      <c r="X223" s="6" t="s">
        <v>59</v>
      </c>
      <c r="Y223" s="6" t="s">
        <v>62</v>
      </c>
      <c r="Z223" s="6">
        <v>7.0</v>
      </c>
      <c r="AA223" s="6">
        <v>3.0</v>
      </c>
      <c r="AB223" s="6">
        <v>1.0</v>
      </c>
      <c r="AC223" s="6">
        <v>4.0</v>
      </c>
      <c r="AD223" s="6">
        <v>60.0</v>
      </c>
      <c r="AE223" s="6" t="s">
        <v>90</v>
      </c>
      <c r="AF223" s="6" t="s">
        <v>94</v>
      </c>
      <c r="AG223" s="6" t="s">
        <v>62</v>
      </c>
      <c r="AH223" s="6">
        <v>180.0</v>
      </c>
      <c r="AI223" s="6" t="s">
        <v>91</v>
      </c>
      <c r="AJ223" s="6" t="s">
        <v>81</v>
      </c>
      <c r="AK223" s="6">
        <f t="shared" si="1"/>
        <v>0.332051282</v>
      </c>
      <c r="AL223" s="20">
        <v>0.448717949</v>
      </c>
      <c r="AM223" s="21">
        <v>0.215384615</v>
      </c>
      <c r="AN223" s="6">
        <v>1.81</v>
      </c>
      <c r="AO223" s="6">
        <v>0.93</v>
      </c>
      <c r="AP223" s="6">
        <v>2.13</v>
      </c>
      <c r="AQ223" s="6">
        <v>1.21</v>
      </c>
      <c r="AR223" s="6">
        <v>9.0</v>
      </c>
      <c r="AS223" s="9"/>
      <c r="AT223" s="9"/>
      <c r="AU223" s="9"/>
      <c r="AV223" s="9"/>
    </row>
    <row r="224">
      <c r="A224" s="6">
        <v>8.0</v>
      </c>
      <c r="B224" s="7" t="s">
        <v>104</v>
      </c>
      <c r="C224" s="6">
        <v>2021.0</v>
      </c>
      <c r="D224" s="6" t="s">
        <v>51</v>
      </c>
      <c r="E224" s="6" t="s">
        <v>110</v>
      </c>
      <c r="F224" s="6">
        <v>23.44</v>
      </c>
      <c r="G224" s="6">
        <v>59.69</v>
      </c>
      <c r="H224" s="6">
        <v>161.0</v>
      </c>
      <c r="I224" s="8">
        <v>0.0</v>
      </c>
      <c r="J224" s="6" t="s">
        <v>106</v>
      </c>
      <c r="K224" s="6" t="s">
        <v>53</v>
      </c>
      <c r="L224" s="6">
        <v>9.0</v>
      </c>
      <c r="M224" s="6" t="s">
        <v>54</v>
      </c>
      <c r="N224" s="6" t="s">
        <v>55</v>
      </c>
      <c r="O224" s="6" t="s">
        <v>56</v>
      </c>
      <c r="P224" s="6">
        <v>40.0</v>
      </c>
      <c r="Q224" s="6" t="s">
        <v>77</v>
      </c>
      <c r="R224" s="6">
        <v>12.0</v>
      </c>
      <c r="S224" s="6">
        <v>70.0</v>
      </c>
      <c r="T224" s="6">
        <v>150.0</v>
      </c>
      <c r="U224" s="6">
        <v>0.46666667</v>
      </c>
      <c r="V224" s="6" t="s">
        <v>109</v>
      </c>
      <c r="W224" s="6">
        <v>4.75</v>
      </c>
      <c r="X224" s="6" t="s">
        <v>59</v>
      </c>
      <c r="Y224" s="6" t="s">
        <v>62</v>
      </c>
      <c r="Z224" s="6">
        <v>7.0</v>
      </c>
      <c r="AA224" s="6">
        <v>3.0</v>
      </c>
      <c r="AB224" s="6">
        <v>1.0</v>
      </c>
      <c r="AC224" s="6">
        <v>4.0</v>
      </c>
      <c r="AD224" s="6">
        <v>60.0</v>
      </c>
      <c r="AE224" s="6" t="s">
        <v>90</v>
      </c>
      <c r="AF224" s="6" t="s">
        <v>94</v>
      </c>
      <c r="AG224" s="6" t="s">
        <v>62</v>
      </c>
      <c r="AH224" s="6">
        <v>180.0</v>
      </c>
      <c r="AI224" s="6" t="s">
        <v>91</v>
      </c>
      <c r="AJ224" s="6" t="s">
        <v>81</v>
      </c>
      <c r="AK224" s="6">
        <f t="shared" si="1"/>
        <v>0.4333333335</v>
      </c>
      <c r="AL224" s="21">
        <v>0.666666667</v>
      </c>
      <c r="AM224" s="21">
        <v>0.2</v>
      </c>
      <c r="AN224" s="6">
        <v>13.38</v>
      </c>
      <c r="AO224" s="6">
        <v>2.72</v>
      </c>
      <c r="AP224" s="6">
        <v>15.44</v>
      </c>
      <c r="AQ224" s="6">
        <v>3.11</v>
      </c>
      <c r="AR224" s="6">
        <v>9.0</v>
      </c>
      <c r="AS224" s="9"/>
      <c r="AT224" s="9"/>
      <c r="AU224" s="9"/>
      <c r="AV224" s="9"/>
    </row>
    <row r="225">
      <c r="A225" s="6">
        <v>8.0</v>
      </c>
      <c r="B225" s="7" t="s">
        <v>104</v>
      </c>
      <c r="C225" s="6">
        <v>2021.0</v>
      </c>
      <c r="D225" s="6" t="s">
        <v>51</v>
      </c>
      <c r="E225" s="6" t="s">
        <v>110</v>
      </c>
      <c r="F225" s="6">
        <v>23.44</v>
      </c>
      <c r="G225" s="6">
        <v>59.69</v>
      </c>
      <c r="H225" s="6">
        <v>161.0</v>
      </c>
      <c r="I225" s="8">
        <v>0.0</v>
      </c>
      <c r="J225" s="6" t="s">
        <v>106</v>
      </c>
      <c r="K225" s="6" t="s">
        <v>53</v>
      </c>
      <c r="L225" s="6">
        <v>9.0</v>
      </c>
      <c r="M225" s="6" t="s">
        <v>54</v>
      </c>
      <c r="N225" s="6" t="s">
        <v>55</v>
      </c>
      <c r="O225" s="6" t="s">
        <v>56</v>
      </c>
      <c r="P225" s="6">
        <v>50.0</v>
      </c>
      <c r="Q225" s="6" t="s">
        <v>77</v>
      </c>
      <c r="R225" s="6">
        <v>12.0</v>
      </c>
      <c r="S225" s="6">
        <v>70.0</v>
      </c>
      <c r="T225" s="6">
        <v>150.0</v>
      </c>
      <c r="U225" s="6">
        <v>0.46666667</v>
      </c>
      <c r="V225" s="6" t="s">
        <v>109</v>
      </c>
      <c r="W225" s="6">
        <v>4.75</v>
      </c>
      <c r="X225" s="6" t="s">
        <v>59</v>
      </c>
      <c r="Y225" s="6" t="s">
        <v>62</v>
      </c>
      <c r="Z225" s="6">
        <v>7.0</v>
      </c>
      <c r="AA225" s="6">
        <v>3.0</v>
      </c>
      <c r="AB225" s="6">
        <v>1.0</v>
      </c>
      <c r="AC225" s="6">
        <v>4.0</v>
      </c>
      <c r="AD225" s="6">
        <v>60.0</v>
      </c>
      <c r="AE225" s="6" t="s">
        <v>90</v>
      </c>
      <c r="AF225" s="6" t="s">
        <v>94</v>
      </c>
      <c r="AG225" s="6" t="s">
        <v>62</v>
      </c>
      <c r="AH225" s="6">
        <v>180.0</v>
      </c>
      <c r="AI225" s="6" t="s">
        <v>91</v>
      </c>
      <c r="AJ225" s="6" t="s">
        <v>81</v>
      </c>
      <c r="AK225" s="6">
        <f t="shared" si="1"/>
        <v>0.4333333335</v>
      </c>
      <c r="AL225" s="21">
        <v>0.666666667</v>
      </c>
      <c r="AM225" s="21">
        <v>0.2</v>
      </c>
      <c r="AN225" s="6">
        <v>14.48</v>
      </c>
      <c r="AO225" s="6">
        <v>3.7</v>
      </c>
      <c r="AP225" s="6">
        <v>16.28</v>
      </c>
      <c r="AQ225" s="6">
        <v>3.61</v>
      </c>
      <c r="AR225" s="6">
        <v>9.0</v>
      </c>
      <c r="AS225" s="9"/>
      <c r="AT225" s="9"/>
      <c r="AU225" s="9"/>
      <c r="AV225" s="9"/>
    </row>
    <row r="226">
      <c r="A226" s="6">
        <v>8.0</v>
      </c>
      <c r="B226" s="7" t="s">
        <v>104</v>
      </c>
      <c r="C226" s="6">
        <v>2021.0</v>
      </c>
      <c r="D226" s="6" t="s">
        <v>51</v>
      </c>
      <c r="E226" s="6" t="s">
        <v>110</v>
      </c>
      <c r="F226" s="6">
        <v>23.44</v>
      </c>
      <c r="G226" s="6">
        <v>59.69</v>
      </c>
      <c r="H226" s="6">
        <v>161.0</v>
      </c>
      <c r="I226" s="8">
        <v>0.0</v>
      </c>
      <c r="J226" s="6" t="s">
        <v>106</v>
      </c>
      <c r="K226" s="6" t="s">
        <v>53</v>
      </c>
      <c r="L226" s="6">
        <v>9.0</v>
      </c>
      <c r="M226" s="6" t="s">
        <v>54</v>
      </c>
      <c r="N226" s="6" t="s">
        <v>55</v>
      </c>
      <c r="O226" s="6" t="s">
        <v>56</v>
      </c>
      <c r="P226" s="6">
        <v>60.0</v>
      </c>
      <c r="Q226" s="6" t="s">
        <v>77</v>
      </c>
      <c r="R226" s="6">
        <v>12.0</v>
      </c>
      <c r="S226" s="6">
        <v>70.0</v>
      </c>
      <c r="T226" s="6">
        <v>150.0</v>
      </c>
      <c r="U226" s="6">
        <v>0.46666667</v>
      </c>
      <c r="V226" s="6" t="s">
        <v>109</v>
      </c>
      <c r="W226" s="6">
        <v>4.75</v>
      </c>
      <c r="X226" s="6" t="s">
        <v>59</v>
      </c>
      <c r="Y226" s="6" t="s">
        <v>62</v>
      </c>
      <c r="Z226" s="6">
        <v>7.0</v>
      </c>
      <c r="AA226" s="6">
        <v>3.0</v>
      </c>
      <c r="AB226" s="6">
        <v>1.0</v>
      </c>
      <c r="AC226" s="6">
        <v>4.0</v>
      </c>
      <c r="AD226" s="6">
        <v>60.0</v>
      </c>
      <c r="AE226" s="6" t="s">
        <v>90</v>
      </c>
      <c r="AF226" s="6" t="s">
        <v>94</v>
      </c>
      <c r="AG226" s="6" t="s">
        <v>62</v>
      </c>
      <c r="AH226" s="6">
        <v>180.0</v>
      </c>
      <c r="AI226" s="6" t="s">
        <v>91</v>
      </c>
      <c r="AJ226" s="6" t="s">
        <v>81</v>
      </c>
      <c r="AK226" s="6">
        <f t="shared" si="1"/>
        <v>0.4333333335</v>
      </c>
      <c r="AL226" s="21">
        <v>0.666666667</v>
      </c>
      <c r="AM226" s="21">
        <v>0.2</v>
      </c>
      <c r="AN226" s="6">
        <v>12.94</v>
      </c>
      <c r="AO226" s="6">
        <v>3.6</v>
      </c>
      <c r="AP226" s="6">
        <v>14.32</v>
      </c>
      <c r="AQ226" s="6">
        <v>3.51</v>
      </c>
      <c r="AR226" s="6">
        <v>9.0</v>
      </c>
      <c r="AS226" s="9"/>
      <c r="AT226" s="9"/>
      <c r="AU226" s="9"/>
      <c r="AV226" s="9"/>
    </row>
    <row r="227">
      <c r="A227" s="6">
        <v>8.0</v>
      </c>
      <c r="B227" s="7" t="s">
        <v>104</v>
      </c>
      <c r="C227" s="6">
        <v>2021.0</v>
      </c>
      <c r="D227" s="6" t="s">
        <v>51</v>
      </c>
      <c r="E227" s="6" t="s">
        <v>110</v>
      </c>
      <c r="F227" s="6">
        <v>23.44</v>
      </c>
      <c r="G227" s="6">
        <v>59.69</v>
      </c>
      <c r="H227" s="6">
        <v>161.0</v>
      </c>
      <c r="I227" s="8">
        <v>0.0</v>
      </c>
      <c r="J227" s="6" t="s">
        <v>106</v>
      </c>
      <c r="K227" s="6" t="s">
        <v>53</v>
      </c>
      <c r="L227" s="6">
        <v>9.0</v>
      </c>
      <c r="M227" s="6" t="s">
        <v>54</v>
      </c>
      <c r="N227" s="6" t="s">
        <v>55</v>
      </c>
      <c r="O227" s="6" t="s">
        <v>56</v>
      </c>
      <c r="P227" s="6">
        <v>70.0</v>
      </c>
      <c r="Q227" s="6" t="s">
        <v>77</v>
      </c>
      <c r="R227" s="6">
        <v>12.0</v>
      </c>
      <c r="S227" s="6">
        <v>70.0</v>
      </c>
      <c r="T227" s="6">
        <v>150.0</v>
      </c>
      <c r="U227" s="6">
        <v>0.46666667</v>
      </c>
      <c r="V227" s="6" t="s">
        <v>109</v>
      </c>
      <c r="W227" s="6">
        <v>4.75</v>
      </c>
      <c r="X227" s="6" t="s">
        <v>59</v>
      </c>
      <c r="Y227" s="6" t="s">
        <v>62</v>
      </c>
      <c r="Z227" s="6">
        <v>7.0</v>
      </c>
      <c r="AA227" s="6">
        <v>3.0</v>
      </c>
      <c r="AB227" s="6">
        <v>1.0</v>
      </c>
      <c r="AC227" s="6">
        <v>4.0</v>
      </c>
      <c r="AD227" s="6">
        <v>60.0</v>
      </c>
      <c r="AE227" s="6" t="s">
        <v>90</v>
      </c>
      <c r="AF227" s="6" t="s">
        <v>94</v>
      </c>
      <c r="AG227" s="6" t="s">
        <v>62</v>
      </c>
      <c r="AH227" s="6">
        <v>180.0</v>
      </c>
      <c r="AI227" s="6" t="s">
        <v>91</v>
      </c>
      <c r="AJ227" s="6" t="s">
        <v>81</v>
      </c>
      <c r="AK227" s="6">
        <f t="shared" si="1"/>
        <v>0.4333333335</v>
      </c>
      <c r="AL227" s="21">
        <v>0.666666667</v>
      </c>
      <c r="AM227" s="21">
        <v>0.2</v>
      </c>
      <c r="AN227" s="6">
        <v>9.14</v>
      </c>
      <c r="AO227" s="6">
        <v>2.82</v>
      </c>
      <c r="AP227" s="6">
        <v>10.07</v>
      </c>
      <c r="AQ227" s="6">
        <v>3.09</v>
      </c>
      <c r="AR227" s="6">
        <v>9.0</v>
      </c>
      <c r="AS227" s="9"/>
      <c r="AT227" s="6"/>
      <c r="AU227" s="9"/>
      <c r="AV227" s="9"/>
    </row>
    <row r="228">
      <c r="A228" s="6">
        <v>9.0</v>
      </c>
      <c r="B228" s="7" t="s">
        <v>104</v>
      </c>
      <c r="C228" s="6">
        <v>2023.0</v>
      </c>
      <c r="D228" s="6" t="s">
        <v>87</v>
      </c>
      <c r="E228" s="6" t="s">
        <v>105</v>
      </c>
      <c r="F228" s="6">
        <v>22.8</v>
      </c>
      <c r="G228" s="6">
        <v>64.5</v>
      </c>
      <c r="H228" s="6">
        <v>164.1</v>
      </c>
      <c r="I228" s="8">
        <v>0.0</v>
      </c>
      <c r="J228" s="6" t="s">
        <v>106</v>
      </c>
      <c r="K228" s="6" t="s">
        <v>53</v>
      </c>
      <c r="L228" s="6">
        <v>19.0</v>
      </c>
      <c r="M228" s="6" t="s">
        <v>54</v>
      </c>
      <c r="N228" s="6" t="s">
        <v>111</v>
      </c>
      <c r="O228" s="6" t="s">
        <v>112</v>
      </c>
      <c r="P228" s="6">
        <v>50.0</v>
      </c>
      <c r="Q228" s="6" t="s">
        <v>77</v>
      </c>
      <c r="R228" s="6">
        <v>8.0</v>
      </c>
      <c r="S228" s="6">
        <v>68.0</v>
      </c>
      <c r="T228" s="6">
        <v>140.0</v>
      </c>
      <c r="U228" s="6">
        <f t="shared" ref="U228:U257" si="2">S228/T228</f>
        <v>0.4857142857</v>
      </c>
      <c r="V228" s="6" t="s">
        <v>58</v>
      </c>
      <c r="W228" s="6">
        <v>4.5</v>
      </c>
      <c r="X228" s="6" t="s">
        <v>59</v>
      </c>
      <c r="Y228" s="6" t="s">
        <v>62</v>
      </c>
      <c r="Z228" s="6">
        <v>9.0</v>
      </c>
      <c r="AA228" s="6">
        <v>3.0</v>
      </c>
      <c r="AB228" s="6">
        <v>1.0</v>
      </c>
      <c r="AC228" s="6">
        <v>4.0</v>
      </c>
      <c r="AD228" s="9"/>
      <c r="AE228" s="9"/>
      <c r="AF228" s="6" t="s">
        <v>113</v>
      </c>
      <c r="AG228" s="6" t="s">
        <v>62</v>
      </c>
      <c r="AH228" s="6">
        <v>180.0</v>
      </c>
      <c r="AI228" s="6" t="s">
        <v>80</v>
      </c>
      <c r="AJ228" s="6" t="s">
        <v>81</v>
      </c>
      <c r="AK228" s="6">
        <f t="shared" si="1"/>
        <v>0.6801449275</v>
      </c>
      <c r="AL228" s="21">
        <v>0.7934782609</v>
      </c>
      <c r="AM228" s="21">
        <v>0.566811594</v>
      </c>
      <c r="AN228" s="6">
        <v>4.77</v>
      </c>
      <c r="AO228" s="6">
        <v>0.99</v>
      </c>
      <c r="AP228" s="6">
        <v>5.7</v>
      </c>
      <c r="AQ228" s="6">
        <v>1.11</v>
      </c>
      <c r="AR228" s="6">
        <v>19.0</v>
      </c>
      <c r="AS228" s="9"/>
      <c r="AT228" s="9"/>
      <c r="AU228" s="9"/>
      <c r="AV228" s="9"/>
    </row>
    <row r="229">
      <c r="A229" s="6">
        <v>9.0</v>
      </c>
      <c r="B229" s="7" t="s">
        <v>104</v>
      </c>
      <c r="C229" s="6">
        <v>2023.0</v>
      </c>
      <c r="D229" s="6" t="s">
        <v>87</v>
      </c>
      <c r="E229" s="6" t="s">
        <v>105</v>
      </c>
      <c r="F229" s="6">
        <v>22.8</v>
      </c>
      <c r="G229" s="6">
        <v>64.5</v>
      </c>
      <c r="H229" s="6">
        <v>164.1</v>
      </c>
      <c r="I229" s="8">
        <v>0.0</v>
      </c>
      <c r="J229" s="6" t="s">
        <v>106</v>
      </c>
      <c r="K229" s="6" t="s">
        <v>53</v>
      </c>
      <c r="L229" s="6">
        <v>19.0</v>
      </c>
      <c r="M229" s="6" t="s">
        <v>54</v>
      </c>
      <c r="N229" s="6" t="s">
        <v>111</v>
      </c>
      <c r="O229" s="6" t="s">
        <v>112</v>
      </c>
      <c r="P229" s="6">
        <v>70.0</v>
      </c>
      <c r="Q229" s="6" t="s">
        <v>77</v>
      </c>
      <c r="R229" s="6">
        <v>8.0</v>
      </c>
      <c r="S229" s="6">
        <v>68.0</v>
      </c>
      <c r="T229" s="6">
        <v>140.0</v>
      </c>
      <c r="U229" s="6">
        <f t="shared" si="2"/>
        <v>0.4857142857</v>
      </c>
      <c r="V229" s="6" t="s">
        <v>58</v>
      </c>
      <c r="W229" s="6">
        <v>4.5</v>
      </c>
      <c r="X229" s="6" t="s">
        <v>59</v>
      </c>
      <c r="Y229" s="6" t="s">
        <v>62</v>
      </c>
      <c r="Z229" s="6">
        <v>9.0</v>
      </c>
      <c r="AA229" s="6">
        <v>3.0</v>
      </c>
      <c r="AB229" s="6">
        <v>1.0</v>
      </c>
      <c r="AC229" s="6">
        <v>4.0</v>
      </c>
      <c r="AD229" s="9"/>
      <c r="AE229" s="9"/>
      <c r="AF229" s="6" t="s">
        <v>113</v>
      </c>
      <c r="AG229" s="6" t="s">
        <v>62</v>
      </c>
      <c r="AH229" s="6">
        <v>180.0</v>
      </c>
      <c r="AI229" s="6" t="s">
        <v>80</v>
      </c>
      <c r="AJ229" s="6" t="s">
        <v>81</v>
      </c>
      <c r="AK229" s="6">
        <f t="shared" si="1"/>
        <v>0.6801449275</v>
      </c>
      <c r="AL229" s="21">
        <v>0.7934782609</v>
      </c>
      <c r="AM229" s="21">
        <v>0.566811594</v>
      </c>
      <c r="AN229" s="6">
        <v>3.86</v>
      </c>
      <c r="AO229" s="6">
        <v>1.19</v>
      </c>
      <c r="AP229" s="6">
        <v>4.79</v>
      </c>
      <c r="AQ229" s="6">
        <v>1.53</v>
      </c>
      <c r="AR229" s="6">
        <v>19.0</v>
      </c>
      <c r="AS229" s="9"/>
      <c r="AT229" s="9"/>
      <c r="AU229" s="9"/>
      <c r="AV229" s="9"/>
    </row>
    <row r="230">
      <c r="A230" s="6">
        <v>9.0</v>
      </c>
      <c r="B230" s="7" t="s">
        <v>104</v>
      </c>
      <c r="C230" s="6">
        <v>2023.0</v>
      </c>
      <c r="D230" s="6" t="s">
        <v>87</v>
      </c>
      <c r="E230" s="6" t="s">
        <v>107</v>
      </c>
      <c r="F230" s="6">
        <v>22.8</v>
      </c>
      <c r="G230" s="6">
        <v>64.5</v>
      </c>
      <c r="H230" s="6">
        <v>164.1</v>
      </c>
      <c r="I230" s="8">
        <v>0.0</v>
      </c>
      <c r="J230" s="6" t="s">
        <v>106</v>
      </c>
      <c r="K230" s="6" t="s">
        <v>53</v>
      </c>
      <c r="L230" s="6">
        <v>19.0</v>
      </c>
      <c r="M230" s="6" t="s">
        <v>54</v>
      </c>
      <c r="N230" s="6" t="s">
        <v>111</v>
      </c>
      <c r="O230" s="6" t="s">
        <v>112</v>
      </c>
      <c r="P230" s="6">
        <v>50.0</v>
      </c>
      <c r="Q230" s="6" t="s">
        <v>77</v>
      </c>
      <c r="R230" s="6">
        <v>8.0</v>
      </c>
      <c r="S230" s="6">
        <v>67.0</v>
      </c>
      <c r="T230" s="6">
        <v>140.0</v>
      </c>
      <c r="U230" s="6">
        <f t="shared" si="2"/>
        <v>0.4785714286</v>
      </c>
      <c r="V230" s="6" t="s">
        <v>68</v>
      </c>
      <c r="W230" s="6">
        <v>4.5</v>
      </c>
      <c r="X230" s="6" t="s">
        <v>59</v>
      </c>
      <c r="Y230" s="6" t="s">
        <v>62</v>
      </c>
      <c r="Z230" s="6">
        <v>9.0</v>
      </c>
      <c r="AA230" s="6">
        <v>3.0</v>
      </c>
      <c r="AB230" s="6">
        <v>1.0</v>
      </c>
      <c r="AC230" s="6">
        <v>4.0</v>
      </c>
      <c r="AD230" s="9"/>
      <c r="AE230" s="9"/>
      <c r="AF230" s="6" t="s">
        <v>113</v>
      </c>
      <c r="AG230" s="6" t="s">
        <v>62</v>
      </c>
      <c r="AH230" s="6">
        <v>180.0</v>
      </c>
      <c r="AI230" s="6" t="s">
        <v>80</v>
      </c>
      <c r="AJ230" s="6" t="s">
        <v>81</v>
      </c>
      <c r="AK230" s="6">
        <f t="shared" si="1"/>
        <v>0.4551449275</v>
      </c>
      <c r="AL230" s="21">
        <v>0.566811594</v>
      </c>
      <c r="AM230" s="21">
        <v>0.343478261</v>
      </c>
      <c r="AN230" s="6">
        <v>4.83</v>
      </c>
      <c r="AO230" s="6">
        <v>0.92</v>
      </c>
      <c r="AP230" s="6">
        <v>5.84</v>
      </c>
      <c r="AQ230" s="6">
        <v>1.13</v>
      </c>
      <c r="AR230" s="6">
        <v>19.0</v>
      </c>
      <c r="AS230" s="9"/>
      <c r="AT230" s="9"/>
      <c r="AU230" s="9"/>
      <c r="AV230" s="9"/>
    </row>
    <row r="231">
      <c r="A231" s="6">
        <v>9.0</v>
      </c>
      <c r="B231" s="7" t="s">
        <v>104</v>
      </c>
      <c r="C231" s="6">
        <v>2023.0</v>
      </c>
      <c r="D231" s="6" t="s">
        <v>87</v>
      </c>
      <c r="E231" s="6" t="s">
        <v>107</v>
      </c>
      <c r="F231" s="6">
        <v>22.8</v>
      </c>
      <c r="G231" s="6">
        <v>64.5</v>
      </c>
      <c r="H231" s="6">
        <v>164.1</v>
      </c>
      <c r="I231" s="8">
        <v>0.0</v>
      </c>
      <c r="J231" s="6" t="s">
        <v>106</v>
      </c>
      <c r="K231" s="6" t="s">
        <v>53</v>
      </c>
      <c r="L231" s="6">
        <v>19.0</v>
      </c>
      <c r="M231" s="6" t="s">
        <v>54</v>
      </c>
      <c r="N231" s="6" t="s">
        <v>111</v>
      </c>
      <c r="O231" s="6" t="s">
        <v>112</v>
      </c>
      <c r="P231" s="6">
        <v>70.0</v>
      </c>
      <c r="Q231" s="6" t="s">
        <v>77</v>
      </c>
      <c r="R231" s="6">
        <v>8.0</v>
      </c>
      <c r="S231" s="6">
        <v>67.0</v>
      </c>
      <c r="T231" s="6">
        <v>140.0</v>
      </c>
      <c r="U231" s="6">
        <f t="shared" si="2"/>
        <v>0.4785714286</v>
      </c>
      <c r="V231" s="6" t="s">
        <v>68</v>
      </c>
      <c r="W231" s="6">
        <v>4.5</v>
      </c>
      <c r="X231" s="6" t="s">
        <v>59</v>
      </c>
      <c r="Y231" s="6" t="s">
        <v>62</v>
      </c>
      <c r="Z231" s="6">
        <v>9.0</v>
      </c>
      <c r="AA231" s="6">
        <v>3.0</v>
      </c>
      <c r="AB231" s="6">
        <v>1.0</v>
      </c>
      <c r="AC231" s="6">
        <v>4.0</v>
      </c>
      <c r="AD231" s="9"/>
      <c r="AE231" s="9"/>
      <c r="AF231" s="6" t="s">
        <v>113</v>
      </c>
      <c r="AG231" s="6" t="s">
        <v>62</v>
      </c>
      <c r="AH231" s="6">
        <v>180.0</v>
      </c>
      <c r="AI231" s="6" t="s">
        <v>80</v>
      </c>
      <c r="AJ231" s="6" t="s">
        <v>81</v>
      </c>
      <c r="AK231" s="6">
        <f t="shared" si="1"/>
        <v>0.4568115945</v>
      </c>
      <c r="AL231" s="21">
        <v>0.570144928</v>
      </c>
      <c r="AM231" s="21">
        <v>0.343478261</v>
      </c>
      <c r="AN231" s="6">
        <v>3.93</v>
      </c>
      <c r="AO231" s="6">
        <v>1.21</v>
      </c>
      <c r="AP231" s="6">
        <v>4.47</v>
      </c>
      <c r="AQ231" s="6">
        <v>1.5</v>
      </c>
      <c r="AR231" s="6">
        <v>19.0</v>
      </c>
      <c r="AS231" s="9"/>
      <c r="AT231" s="9"/>
      <c r="AU231" s="9"/>
      <c r="AV231" s="9"/>
    </row>
    <row r="232">
      <c r="A232" s="6">
        <v>10.0</v>
      </c>
      <c r="B232" s="7" t="s">
        <v>114</v>
      </c>
      <c r="C232" s="6">
        <v>2021.0</v>
      </c>
      <c r="D232" s="6" t="s">
        <v>51</v>
      </c>
      <c r="E232" s="6" t="s">
        <v>115</v>
      </c>
      <c r="F232" s="6">
        <v>20.7</v>
      </c>
      <c r="G232" s="6">
        <v>60.9</v>
      </c>
      <c r="H232" s="6">
        <v>167.1</v>
      </c>
      <c r="I232" s="10">
        <v>0.583333</v>
      </c>
      <c r="J232" s="6" t="s">
        <v>52</v>
      </c>
      <c r="K232" s="6" t="s">
        <v>53</v>
      </c>
      <c r="L232" s="6">
        <v>12.0</v>
      </c>
      <c r="M232" s="6" t="s">
        <v>54</v>
      </c>
      <c r="N232" s="6" t="s">
        <v>111</v>
      </c>
      <c r="O232" s="6" t="s">
        <v>112</v>
      </c>
      <c r="P232" s="6">
        <v>50.0</v>
      </c>
      <c r="Q232" s="6" t="s">
        <v>57</v>
      </c>
      <c r="R232" s="6">
        <v>5.0</v>
      </c>
      <c r="S232" s="6">
        <v>50.0</v>
      </c>
      <c r="T232" s="6">
        <v>140.0</v>
      </c>
      <c r="U232" s="6">
        <f t="shared" si="2"/>
        <v>0.3571428571</v>
      </c>
      <c r="V232" s="6" t="s">
        <v>58</v>
      </c>
      <c r="W232" s="6">
        <v>3.0</v>
      </c>
      <c r="X232" s="6" t="s">
        <v>59</v>
      </c>
      <c r="Y232" s="6" t="s">
        <v>62</v>
      </c>
      <c r="Z232" s="6">
        <v>10.0</v>
      </c>
      <c r="AA232" s="6">
        <v>2.0</v>
      </c>
      <c r="AB232" s="6">
        <v>1.0</v>
      </c>
      <c r="AC232" s="6">
        <v>4.0</v>
      </c>
      <c r="AD232" s="18">
        <v>0.71</v>
      </c>
      <c r="AE232" s="6" t="s">
        <v>60</v>
      </c>
      <c r="AF232" s="6" t="s">
        <v>94</v>
      </c>
      <c r="AG232" s="6" t="s">
        <v>62</v>
      </c>
      <c r="AH232" s="6">
        <v>180.0</v>
      </c>
      <c r="AI232" s="6" t="s">
        <v>63</v>
      </c>
      <c r="AJ232" s="6" t="s">
        <v>81</v>
      </c>
      <c r="AK232" s="6">
        <f t="shared" si="1"/>
        <v>0.7101449275</v>
      </c>
      <c r="AL232" s="21">
        <v>0.793478261</v>
      </c>
      <c r="AM232" s="21">
        <v>0.626811594</v>
      </c>
      <c r="AN232" s="6">
        <v>21.8</v>
      </c>
      <c r="AO232" s="6">
        <v>4.4</v>
      </c>
      <c r="AP232" s="6">
        <v>22.9</v>
      </c>
      <c r="AQ232" s="6">
        <v>4.2</v>
      </c>
      <c r="AR232" s="6">
        <v>12.0</v>
      </c>
      <c r="AS232" s="9"/>
      <c r="AT232" s="9"/>
      <c r="AU232" s="9"/>
      <c r="AV232" s="9"/>
    </row>
    <row r="233">
      <c r="A233" s="6">
        <v>10.0</v>
      </c>
      <c r="B233" s="7" t="s">
        <v>114</v>
      </c>
      <c r="C233" s="6">
        <v>2021.0</v>
      </c>
      <c r="D233" s="6" t="s">
        <v>51</v>
      </c>
      <c r="E233" s="6" t="s">
        <v>115</v>
      </c>
      <c r="F233" s="6">
        <v>20.7</v>
      </c>
      <c r="G233" s="6">
        <v>60.9</v>
      </c>
      <c r="H233" s="6">
        <v>167.1</v>
      </c>
      <c r="I233" s="10">
        <v>0.583333</v>
      </c>
      <c r="J233" s="6" t="s">
        <v>52</v>
      </c>
      <c r="K233" s="6" t="s">
        <v>53</v>
      </c>
      <c r="L233" s="6">
        <v>12.0</v>
      </c>
      <c r="M233" s="6" t="s">
        <v>54</v>
      </c>
      <c r="N233" s="6" t="s">
        <v>111</v>
      </c>
      <c r="O233" s="6" t="s">
        <v>112</v>
      </c>
      <c r="P233" s="6">
        <v>60.0</v>
      </c>
      <c r="Q233" s="6" t="s">
        <v>57</v>
      </c>
      <c r="R233" s="6">
        <v>5.0</v>
      </c>
      <c r="S233" s="6">
        <v>50.0</v>
      </c>
      <c r="T233" s="6">
        <v>140.0</v>
      </c>
      <c r="U233" s="6">
        <f t="shared" si="2"/>
        <v>0.3571428571</v>
      </c>
      <c r="V233" s="6" t="s">
        <v>58</v>
      </c>
      <c r="W233" s="6">
        <v>3.0</v>
      </c>
      <c r="X233" s="6" t="s">
        <v>59</v>
      </c>
      <c r="Y233" s="6" t="s">
        <v>62</v>
      </c>
      <c r="Z233" s="6">
        <v>10.0</v>
      </c>
      <c r="AA233" s="6">
        <v>2.0</v>
      </c>
      <c r="AB233" s="6">
        <v>1.0</v>
      </c>
      <c r="AC233" s="6">
        <v>4.0</v>
      </c>
      <c r="AD233" s="18">
        <v>0.71</v>
      </c>
      <c r="AE233" s="6" t="s">
        <v>60</v>
      </c>
      <c r="AF233" s="6" t="s">
        <v>94</v>
      </c>
      <c r="AG233" s="6" t="s">
        <v>62</v>
      </c>
      <c r="AH233" s="6">
        <v>180.0</v>
      </c>
      <c r="AI233" s="6" t="s">
        <v>63</v>
      </c>
      <c r="AJ233" s="6" t="s">
        <v>81</v>
      </c>
      <c r="AK233" s="6">
        <f t="shared" si="1"/>
        <v>0.7101449275</v>
      </c>
      <c r="AL233" s="21">
        <v>0.793478261</v>
      </c>
      <c r="AM233" s="21">
        <v>0.626811594</v>
      </c>
      <c r="AN233" s="6">
        <v>21.8</v>
      </c>
      <c r="AO233" s="6">
        <v>4.1</v>
      </c>
      <c r="AP233" s="6">
        <v>23.3</v>
      </c>
      <c r="AQ233" s="6">
        <v>4.0</v>
      </c>
      <c r="AR233" s="6">
        <v>12.0</v>
      </c>
      <c r="AS233" s="9"/>
      <c r="AT233" s="9"/>
      <c r="AU233" s="9"/>
      <c r="AV233" s="9"/>
    </row>
    <row r="234">
      <c r="A234" s="6">
        <v>10.0</v>
      </c>
      <c r="B234" s="7" t="s">
        <v>114</v>
      </c>
      <c r="C234" s="6">
        <v>2021.0</v>
      </c>
      <c r="D234" s="6" t="s">
        <v>51</v>
      </c>
      <c r="E234" s="6" t="s">
        <v>115</v>
      </c>
      <c r="F234" s="6">
        <v>20.7</v>
      </c>
      <c r="G234" s="6">
        <v>60.9</v>
      </c>
      <c r="H234" s="6">
        <v>167.1</v>
      </c>
      <c r="I234" s="10">
        <v>0.583333</v>
      </c>
      <c r="J234" s="6" t="s">
        <v>52</v>
      </c>
      <c r="K234" s="6" t="s">
        <v>53</v>
      </c>
      <c r="L234" s="6">
        <v>12.0</v>
      </c>
      <c r="M234" s="6" t="s">
        <v>54</v>
      </c>
      <c r="N234" s="6" t="s">
        <v>111</v>
      </c>
      <c r="O234" s="6" t="s">
        <v>112</v>
      </c>
      <c r="P234" s="6">
        <v>70.0</v>
      </c>
      <c r="Q234" s="6" t="s">
        <v>57</v>
      </c>
      <c r="R234" s="6">
        <v>5.0</v>
      </c>
      <c r="S234" s="6">
        <v>50.0</v>
      </c>
      <c r="T234" s="6">
        <v>140.0</v>
      </c>
      <c r="U234" s="6">
        <f t="shared" si="2"/>
        <v>0.3571428571</v>
      </c>
      <c r="V234" s="6" t="s">
        <v>58</v>
      </c>
      <c r="W234" s="6">
        <v>3.0</v>
      </c>
      <c r="X234" s="6" t="s">
        <v>59</v>
      </c>
      <c r="Y234" s="6" t="s">
        <v>62</v>
      </c>
      <c r="Z234" s="6">
        <v>10.0</v>
      </c>
      <c r="AA234" s="6">
        <v>2.0</v>
      </c>
      <c r="AB234" s="6">
        <v>1.0</v>
      </c>
      <c r="AC234" s="6">
        <v>4.0</v>
      </c>
      <c r="AD234" s="18">
        <v>0.71</v>
      </c>
      <c r="AE234" s="6" t="s">
        <v>60</v>
      </c>
      <c r="AF234" s="6" t="s">
        <v>94</v>
      </c>
      <c r="AG234" s="6" t="s">
        <v>62</v>
      </c>
      <c r="AH234" s="6">
        <v>180.0</v>
      </c>
      <c r="AI234" s="6" t="s">
        <v>63</v>
      </c>
      <c r="AJ234" s="6" t="s">
        <v>81</v>
      </c>
      <c r="AK234" s="6">
        <f t="shared" si="1"/>
        <v>0.7101449275</v>
      </c>
      <c r="AL234" s="21">
        <v>0.793478261</v>
      </c>
      <c r="AM234" s="21">
        <v>0.626811594</v>
      </c>
      <c r="AN234" s="6">
        <v>23.7</v>
      </c>
      <c r="AO234" s="6">
        <v>3.7</v>
      </c>
      <c r="AP234" s="6">
        <v>26.7</v>
      </c>
      <c r="AQ234" s="6">
        <v>3.6</v>
      </c>
      <c r="AR234" s="6">
        <v>12.0</v>
      </c>
      <c r="AS234" s="9"/>
      <c r="AT234" s="9"/>
      <c r="AU234" s="9"/>
      <c r="AV234" s="9"/>
    </row>
    <row r="235">
      <c r="A235" s="6">
        <v>10.0</v>
      </c>
      <c r="B235" s="7" t="s">
        <v>114</v>
      </c>
      <c r="C235" s="6">
        <v>2021.0</v>
      </c>
      <c r="D235" s="6" t="s">
        <v>51</v>
      </c>
      <c r="E235" s="6" t="s">
        <v>116</v>
      </c>
      <c r="F235" s="6">
        <v>21.4</v>
      </c>
      <c r="G235" s="6">
        <v>58.8</v>
      </c>
      <c r="H235" s="6">
        <v>165.7</v>
      </c>
      <c r="I235" s="10">
        <v>0.666667</v>
      </c>
      <c r="J235" s="6" t="s">
        <v>52</v>
      </c>
      <c r="K235" s="6" t="s">
        <v>53</v>
      </c>
      <c r="L235" s="6">
        <v>12.0</v>
      </c>
      <c r="M235" s="6" t="s">
        <v>54</v>
      </c>
      <c r="N235" s="6" t="s">
        <v>111</v>
      </c>
      <c r="O235" s="6" t="s">
        <v>112</v>
      </c>
      <c r="P235" s="6">
        <v>50.0</v>
      </c>
      <c r="Q235" s="6" t="s">
        <v>57</v>
      </c>
      <c r="R235" s="6">
        <v>5.0</v>
      </c>
      <c r="S235" s="6">
        <v>50.0</v>
      </c>
      <c r="T235" s="6">
        <v>140.0</v>
      </c>
      <c r="U235" s="6">
        <f t="shared" si="2"/>
        <v>0.3571428571</v>
      </c>
      <c r="V235" s="6" t="s">
        <v>68</v>
      </c>
      <c r="W235" s="6">
        <v>3.0</v>
      </c>
      <c r="X235" s="6" t="s">
        <v>59</v>
      </c>
      <c r="Y235" s="6" t="s">
        <v>62</v>
      </c>
      <c r="Z235" s="6">
        <v>10.0</v>
      </c>
      <c r="AA235" s="6">
        <v>2.0</v>
      </c>
      <c r="AB235" s="6">
        <v>1.0</v>
      </c>
      <c r="AC235" s="6">
        <v>4.0</v>
      </c>
      <c r="AD235" s="18">
        <v>0.71</v>
      </c>
      <c r="AE235" s="6" t="s">
        <v>60</v>
      </c>
      <c r="AF235" s="6" t="s">
        <v>94</v>
      </c>
      <c r="AG235" s="6" t="s">
        <v>62</v>
      </c>
      <c r="AH235" s="6">
        <v>180.0</v>
      </c>
      <c r="AI235" s="6" t="s">
        <v>63</v>
      </c>
      <c r="AJ235" s="6" t="s">
        <v>81</v>
      </c>
      <c r="AK235" s="6">
        <f t="shared" si="1"/>
        <v>0.443478261</v>
      </c>
      <c r="AL235" s="21">
        <v>0.526811594</v>
      </c>
      <c r="AM235" s="21">
        <v>0.360144928</v>
      </c>
      <c r="AN235" s="6">
        <v>21.9</v>
      </c>
      <c r="AO235" s="6">
        <v>5.1</v>
      </c>
      <c r="AP235" s="6">
        <v>22.7</v>
      </c>
      <c r="AQ235" s="6">
        <v>5.1</v>
      </c>
      <c r="AR235" s="6">
        <v>12.0</v>
      </c>
      <c r="AS235" s="9"/>
      <c r="AT235" s="9"/>
      <c r="AU235" s="9"/>
      <c r="AV235" s="9"/>
    </row>
    <row r="236">
      <c r="A236" s="6">
        <v>10.0</v>
      </c>
      <c r="B236" s="7" t="s">
        <v>114</v>
      </c>
      <c r="C236" s="6">
        <v>2021.0</v>
      </c>
      <c r="D236" s="6" t="s">
        <v>51</v>
      </c>
      <c r="E236" s="6" t="s">
        <v>116</v>
      </c>
      <c r="F236" s="6">
        <v>21.4</v>
      </c>
      <c r="G236" s="6">
        <v>58.8</v>
      </c>
      <c r="H236" s="6">
        <v>165.7</v>
      </c>
      <c r="I236" s="10">
        <v>0.666667</v>
      </c>
      <c r="J236" s="6" t="s">
        <v>52</v>
      </c>
      <c r="K236" s="6" t="s">
        <v>53</v>
      </c>
      <c r="L236" s="6">
        <v>12.0</v>
      </c>
      <c r="M236" s="6" t="s">
        <v>54</v>
      </c>
      <c r="N236" s="6" t="s">
        <v>111</v>
      </c>
      <c r="O236" s="6" t="s">
        <v>112</v>
      </c>
      <c r="P236" s="6">
        <v>60.0</v>
      </c>
      <c r="Q236" s="6" t="s">
        <v>57</v>
      </c>
      <c r="R236" s="6">
        <v>5.0</v>
      </c>
      <c r="S236" s="6">
        <v>50.0</v>
      </c>
      <c r="T236" s="6">
        <v>140.0</v>
      </c>
      <c r="U236" s="6">
        <f t="shared" si="2"/>
        <v>0.3571428571</v>
      </c>
      <c r="V236" s="6" t="s">
        <v>68</v>
      </c>
      <c r="W236" s="6">
        <v>3.0</v>
      </c>
      <c r="X236" s="6" t="s">
        <v>59</v>
      </c>
      <c r="Y236" s="6" t="s">
        <v>62</v>
      </c>
      <c r="Z236" s="6">
        <v>10.0</v>
      </c>
      <c r="AA236" s="6">
        <v>2.0</v>
      </c>
      <c r="AB236" s="6">
        <v>1.0</v>
      </c>
      <c r="AC236" s="6">
        <v>4.0</v>
      </c>
      <c r="AD236" s="18">
        <v>0.71</v>
      </c>
      <c r="AE236" s="6" t="s">
        <v>60</v>
      </c>
      <c r="AF236" s="6" t="s">
        <v>94</v>
      </c>
      <c r="AG236" s="6" t="s">
        <v>62</v>
      </c>
      <c r="AH236" s="6">
        <v>180.0</v>
      </c>
      <c r="AI236" s="6" t="s">
        <v>63</v>
      </c>
      <c r="AJ236" s="6" t="s">
        <v>81</v>
      </c>
      <c r="AK236" s="6">
        <f t="shared" si="1"/>
        <v>0.443478261</v>
      </c>
      <c r="AL236" s="21">
        <v>0.526811594</v>
      </c>
      <c r="AM236" s="21">
        <v>0.360144928</v>
      </c>
      <c r="AN236" s="6">
        <v>21.9</v>
      </c>
      <c r="AO236" s="6">
        <v>5.3</v>
      </c>
      <c r="AP236" s="6">
        <v>23.0</v>
      </c>
      <c r="AQ236" s="6">
        <v>5.6</v>
      </c>
      <c r="AR236" s="6">
        <v>12.0</v>
      </c>
      <c r="AS236" s="9"/>
      <c r="AT236" s="9"/>
      <c r="AU236" s="9"/>
      <c r="AV236" s="9"/>
    </row>
    <row r="237">
      <c r="A237" s="6">
        <v>10.0</v>
      </c>
      <c r="B237" s="7" t="s">
        <v>114</v>
      </c>
      <c r="C237" s="6">
        <v>2021.0</v>
      </c>
      <c r="D237" s="6" t="s">
        <v>51</v>
      </c>
      <c r="E237" s="6" t="s">
        <v>116</v>
      </c>
      <c r="F237" s="6">
        <v>21.4</v>
      </c>
      <c r="G237" s="6">
        <v>58.8</v>
      </c>
      <c r="H237" s="6">
        <v>165.7</v>
      </c>
      <c r="I237" s="10">
        <v>0.666667</v>
      </c>
      <c r="J237" s="6" t="s">
        <v>52</v>
      </c>
      <c r="K237" s="6" t="s">
        <v>53</v>
      </c>
      <c r="L237" s="6">
        <v>12.0</v>
      </c>
      <c r="M237" s="6" t="s">
        <v>54</v>
      </c>
      <c r="N237" s="6" t="s">
        <v>111</v>
      </c>
      <c r="O237" s="6" t="s">
        <v>112</v>
      </c>
      <c r="P237" s="6">
        <v>70.0</v>
      </c>
      <c r="Q237" s="6" t="s">
        <v>57</v>
      </c>
      <c r="R237" s="6">
        <v>5.0</v>
      </c>
      <c r="S237" s="6">
        <v>50.0</v>
      </c>
      <c r="T237" s="6">
        <v>140.0</v>
      </c>
      <c r="U237" s="6">
        <f t="shared" si="2"/>
        <v>0.3571428571</v>
      </c>
      <c r="V237" s="6" t="s">
        <v>68</v>
      </c>
      <c r="W237" s="6">
        <v>3.0</v>
      </c>
      <c r="X237" s="6" t="s">
        <v>59</v>
      </c>
      <c r="Y237" s="6" t="s">
        <v>62</v>
      </c>
      <c r="Z237" s="6">
        <v>10.0</v>
      </c>
      <c r="AA237" s="6">
        <v>2.0</v>
      </c>
      <c r="AB237" s="6">
        <v>1.0</v>
      </c>
      <c r="AC237" s="6">
        <v>4.0</v>
      </c>
      <c r="AD237" s="18">
        <v>0.71</v>
      </c>
      <c r="AE237" s="6" t="s">
        <v>60</v>
      </c>
      <c r="AF237" s="6" t="s">
        <v>94</v>
      </c>
      <c r="AG237" s="6" t="s">
        <v>62</v>
      </c>
      <c r="AH237" s="6">
        <v>180.0</v>
      </c>
      <c r="AI237" s="6" t="s">
        <v>63</v>
      </c>
      <c r="AJ237" s="6" t="s">
        <v>81</v>
      </c>
      <c r="AK237" s="6">
        <f t="shared" si="1"/>
        <v>0.443478261</v>
      </c>
      <c r="AL237" s="21">
        <v>0.526811594</v>
      </c>
      <c r="AM237" s="21">
        <v>0.360144928</v>
      </c>
      <c r="AN237" s="6">
        <v>23.5</v>
      </c>
      <c r="AO237" s="6">
        <v>5.0</v>
      </c>
      <c r="AP237" s="6">
        <v>24.0</v>
      </c>
      <c r="AQ237" s="6">
        <v>5.0</v>
      </c>
      <c r="AR237" s="6">
        <v>12.0</v>
      </c>
      <c r="AS237" s="9"/>
      <c r="AT237" s="9"/>
      <c r="AU237" s="9"/>
      <c r="AV237" s="9"/>
    </row>
    <row r="238">
      <c r="A238" s="6">
        <v>11.0</v>
      </c>
      <c r="B238" s="7" t="s">
        <v>117</v>
      </c>
      <c r="C238" s="6">
        <v>2018.0</v>
      </c>
      <c r="D238" s="6" t="s">
        <v>87</v>
      </c>
      <c r="E238" s="6" t="s">
        <v>98</v>
      </c>
      <c r="F238" s="6">
        <v>19.3</v>
      </c>
      <c r="G238" s="6">
        <v>60.1</v>
      </c>
      <c r="H238" s="6">
        <v>166.3</v>
      </c>
      <c r="I238" s="8">
        <v>0.0</v>
      </c>
      <c r="J238" s="6" t="s">
        <v>106</v>
      </c>
      <c r="K238" s="6" t="s">
        <v>53</v>
      </c>
      <c r="L238" s="6">
        <v>9.0</v>
      </c>
      <c r="M238" s="6" t="s">
        <v>54</v>
      </c>
      <c r="N238" s="6" t="s">
        <v>111</v>
      </c>
      <c r="O238" s="6" t="s">
        <v>118</v>
      </c>
      <c r="P238" s="6">
        <v>50.0</v>
      </c>
      <c r="Q238" s="6" t="s">
        <v>57</v>
      </c>
      <c r="R238" s="6">
        <v>6.0</v>
      </c>
      <c r="S238" s="6">
        <v>80.0</v>
      </c>
      <c r="T238" s="6">
        <v>140.0</v>
      </c>
      <c r="U238" s="6">
        <f t="shared" si="2"/>
        <v>0.5714285714</v>
      </c>
      <c r="V238" s="6" t="s">
        <v>58</v>
      </c>
      <c r="W238" s="6">
        <v>6.0</v>
      </c>
      <c r="X238" s="6" t="s">
        <v>59</v>
      </c>
      <c r="Y238" s="6" t="s">
        <v>62</v>
      </c>
      <c r="Z238" s="6">
        <v>6.0</v>
      </c>
      <c r="AA238" s="6">
        <v>2.0</v>
      </c>
      <c r="AB238" s="6">
        <v>1.0</v>
      </c>
      <c r="AC238" s="9"/>
      <c r="AD238" s="19">
        <v>0.85</v>
      </c>
      <c r="AE238" s="6" t="s">
        <v>90</v>
      </c>
      <c r="AF238" s="20" t="s">
        <v>119</v>
      </c>
      <c r="AG238" s="6" t="s">
        <v>62</v>
      </c>
      <c r="AH238" s="6">
        <v>120.0</v>
      </c>
      <c r="AI238" s="6" t="s">
        <v>120</v>
      </c>
      <c r="AJ238" s="6" t="s">
        <v>81</v>
      </c>
      <c r="AK238" s="6">
        <f t="shared" si="1"/>
        <v>0.8666666667</v>
      </c>
      <c r="AL238" s="21">
        <v>1.0</v>
      </c>
      <c r="AM238" s="21">
        <v>0.7333333333</v>
      </c>
      <c r="AN238" s="6">
        <v>1.29</v>
      </c>
      <c r="AO238" s="6">
        <v>0.2</v>
      </c>
      <c r="AP238" s="6">
        <v>1.46</v>
      </c>
      <c r="AQ238" s="6">
        <v>0.2</v>
      </c>
      <c r="AR238" s="6">
        <v>9.0</v>
      </c>
      <c r="AS238" s="9"/>
      <c r="AT238" s="12"/>
      <c r="AU238" s="12"/>
      <c r="AV238" s="14"/>
    </row>
    <row r="239">
      <c r="A239" s="6">
        <v>11.0</v>
      </c>
      <c r="B239" s="7" t="s">
        <v>117</v>
      </c>
      <c r="C239" s="6">
        <v>2018.0</v>
      </c>
      <c r="D239" s="6" t="s">
        <v>87</v>
      </c>
      <c r="E239" s="6" t="s">
        <v>98</v>
      </c>
      <c r="F239" s="6">
        <v>19.3</v>
      </c>
      <c r="G239" s="6">
        <v>60.1</v>
      </c>
      <c r="H239" s="6">
        <v>166.3</v>
      </c>
      <c r="I239" s="8">
        <v>0.0</v>
      </c>
      <c r="J239" s="6" t="s">
        <v>106</v>
      </c>
      <c r="K239" s="6" t="s">
        <v>53</v>
      </c>
      <c r="L239" s="6">
        <v>9.0</v>
      </c>
      <c r="M239" s="6" t="s">
        <v>54</v>
      </c>
      <c r="N239" s="6" t="s">
        <v>111</v>
      </c>
      <c r="O239" s="6" t="s">
        <v>118</v>
      </c>
      <c r="P239" s="6">
        <v>60.0</v>
      </c>
      <c r="Q239" s="6" t="s">
        <v>57</v>
      </c>
      <c r="R239" s="6">
        <v>6.0</v>
      </c>
      <c r="S239" s="6">
        <v>80.0</v>
      </c>
      <c r="T239" s="6">
        <v>140.0</v>
      </c>
      <c r="U239" s="6">
        <f t="shared" si="2"/>
        <v>0.5714285714</v>
      </c>
      <c r="V239" s="6" t="s">
        <v>58</v>
      </c>
      <c r="W239" s="6">
        <v>6.0</v>
      </c>
      <c r="X239" s="6" t="s">
        <v>59</v>
      </c>
      <c r="Y239" s="6" t="s">
        <v>62</v>
      </c>
      <c r="Z239" s="6">
        <v>6.0</v>
      </c>
      <c r="AA239" s="6">
        <v>2.0</v>
      </c>
      <c r="AB239" s="6">
        <v>1.0</v>
      </c>
      <c r="AC239" s="9"/>
      <c r="AD239" s="19">
        <v>0.85</v>
      </c>
      <c r="AE239" s="6" t="s">
        <v>90</v>
      </c>
      <c r="AF239" s="20" t="s">
        <v>119</v>
      </c>
      <c r="AG239" s="6" t="s">
        <v>62</v>
      </c>
      <c r="AH239" s="6">
        <v>120.0</v>
      </c>
      <c r="AI239" s="6" t="s">
        <v>120</v>
      </c>
      <c r="AJ239" s="6" t="s">
        <v>81</v>
      </c>
      <c r="AK239" s="6">
        <f t="shared" si="1"/>
        <v>0.8666666667</v>
      </c>
      <c r="AL239" s="21">
        <v>1.0</v>
      </c>
      <c r="AM239" s="21">
        <v>0.7333333333</v>
      </c>
      <c r="AN239" s="6">
        <v>1.22</v>
      </c>
      <c r="AO239" s="6">
        <v>0.21</v>
      </c>
      <c r="AP239" s="6">
        <v>1.43</v>
      </c>
      <c r="AQ239" s="6">
        <v>0.19</v>
      </c>
      <c r="AR239" s="6">
        <v>9.0</v>
      </c>
      <c r="AS239" s="9"/>
      <c r="AT239" s="12"/>
      <c r="AU239" s="14"/>
      <c r="AV239" s="14"/>
    </row>
    <row r="240">
      <c r="A240" s="21">
        <v>11.0</v>
      </c>
      <c r="B240" s="22" t="s">
        <v>121</v>
      </c>
      <c r="C240" s="21">
        <v>2018.0</v>
      </c>
      <c r="D240" s="21" t="s">
        <v>87</v>
      </c>
      <c r="E240" s="6" t="s">
        <v>98</v>
      </c>
      <c r="F240" s="23">
        <v>19.3</v>
      </c>
      <c r="G240" s="23">
        <v>60.1</v>
      </c>
      <c r="H240" s="6">
        <v>166.3</v>
      </c>
      <c r="I240" s="23">
        <v>0.0</v>
      </c>
      <c r="J240" s="23" t="s">
        <v>106</v>
      </c>
      <c r="K240" s="6" t="s">
        <v>53</v>
      </c>
      <c r="L240" s="21">
        <v>9.0</v>
      </c>
      <c r="M240" s="21" t="s">
        <v>54</v>
      </c>
      <c r="N240" s="21" t="s">
        <v>111</v>
      </c>
      <c r="O240" s="6" t="s">
        <v>118</v>
      </c>
      <c r="P240" s="21">
        <v>50.0</v>
      </c>
      <c r="Q240" s="21" t="s">
        <v>77</v>
      </c>
      <c r="R240" s="21">
        <v>6.0</v>
      </c>
      <c r="S240" s="21">
        <v>80.0</v>
      </c>
      <c r="T240" s="23">
        <v>140.0</v>
      </c>
      <c r="U240" s="6">
        <f t="shared" si="2"/>
        <v>0.5714285714</v>
      </c>
      <c r="V240" s="6" t="s">
        <v>58</v>
      </c>
      <c r="W240" s="21">
        <v>6.0</v>
      </c>
      <c r="X240" s="23" t="s">
        <v>59</v>
      </c>
      <c r="Y240" s="23" t="s">
        <v>62</v>
      </c>
      <c r="Z240" s="21">
        <v>6.0</v>
      </c>
      <c r="AA240" s="21">
        <v>2.0</v>
      </c>
      <c r="AB240" s="21">
        <v>1.0</v>
      </c>
      <c r="AC240" s="20"/>
      <c r="AD240" s="19">
        <v>0.85</v>
      </c>
      <c r="AE240" s="21" t="s">
        <v>122</v>
      </c>
      <c r="AF240" s="20" t="s">
        <v>119</v>
      </c>
      <c r="AG240" s="23" t="s">
        <v>62</v>
      </c>
      <c r="AH240" s="21">
        <v>120.0</v>
      </c>
      <c r="AI240" s="21" t="s">
        <v>120</v>
      </c>
      <c r="AJ240" s="23" t="s">
        <v>81</v>
      </c>
      <c r="AK240" s="6">
        <f t="shared" si="1"/>
        <v>0.8666666667</v>
      </c>
      <c r="AL240" s="21">
        <v>1.0</v>
      </c>
      <c r="AM240" s="21">
        <v>0.7333333333</v>
      </c>
      <c r="AN240" s="24" t="s">
        <v>123</v>
      </c>
      <c r="AO240" s="24" t="s">
        <v>124</v>
      </c>
      <c r="AP240" s="24" t="s">
        <v>125</v>
      </c>
      <c r="AQ240" s="25" t="s">
        <v>126</v>
      </c>
      <c r="AR240" s="24" t="s">
        <v>127</v>
      </c>
      <c r="AS240" s="9"/>
      <c r="AT240" s="14"/>
      <c r="AU240" s="14"/>
      <c r="AV240" s="14"/>
    </row>
    <row r="241">
      <c r="A241" s="21">
        <v>11.0</v>
      </c>
      <c r="B241" s="22" t="s">
        <v>121</v>
      </c>
      <c r="C241" s="21">
        <v>2018.0</v>
      </c>
      <c r="D241" s="21" t="s">
        <v>87</v>
      </c>
      <c r="E241" s="6" t="s">
        <v>98</v>
      </c>
      <c r="F241" s="23">
        <v>19.3</v>
      </c>
      <c r="G241" s="23">
        <v>60.1</v>
      </c>
      <c r="H241" s="23">
        <v>166.3</v>
      </c>
      <c r="I241" s="23">
        <v>0.0</v>
      </c>
      <c r="J241" s="23" t="s">
        <v>106</v>
      </c>
      <c r="K241" s="6" t="s">
        <v>53</v>
      </c>
      <c r="L241" s="21">
        <v>9.0</v>
      </c>
      <c r="M241" s="21" t="s">
        <v>54</v>
      </c>
      <c r="N241" s="21" t="s">
        <v>111</v>
      </c>
      <c r="O241" s="6" t="s">
        <v>118</v>
      </c>
      <c r="P241" s="21">
        <v>60.0</v>
      </c>
      <c r="Q241" s="21" t="s">
        <v>77</v>
      </c>
      <c r="R241" s="21">
        <v>6.0</v>
      </c>
      <c r="S241" s="21">
        <v>80.0</v>
      </c>
      <c r="T241" s="23">
        <v>140.0</v>
      </c>
      <c r="U241" s="6">
        <f t="shared" si="2"/>
        <v>0.5714285714</v>
      </c>
      <c r="V241" s="6" t="s">
        <v>58</v>
      </c>
      <c r="W241" s="21">
        <v>6.0</v>
      </c>
      <c r="X241" s="23" t="s">
        <v>59</v>
      </c>
      <c r="Y241" s="23" t="s">
        <v>62</v>
      </c>
      <c r="Z241" s="21">
        <v>6.0</v>
      </c>
      <c r="AA241" s="21">
        <v>2.0</v>
      </c>
      <c r="AB241" s="21">
        <v>1.0</v>
      </c>
      <c r="AC241" s="20"/>
      <c r="AD241" s="19">
        <v>0.85</v>
      </c>
      <c r="AE241" s="21" t="s">
        <v>122</v>
      </c>
      <c r="AF241" s="20" t="s">
        <v>119</v>
      </c>
      <c r="AG241" s="23" t="s">
        <v>62</v>
      </c>
      <c r="AH241" s="21">
        <v>120.0</v>
      </c>
      <c r="AI241" s="21" t="s">
        <v>120</v>
      </c>
      <c r="AJ241" s="23" t="s">
        <v>81</v>
      </c>
      <c r="AK241" s="6">
        <f t="shared" si="1"/>
        <v>0.8666666667</v>
      </c>
      <c r="AL241" s="21">
        <v>1.0</v>
      </c>
      <c r="AM241" s="21">
        <v>0.7333333333</v>
      </c>
      <c r="AN241" s="24" t="s">
        <v>128</v>
      </c>
      <c r="AO241" s="24" t="s">
        <v>129</v>
      </c>
      <c r="AP241" s="24" t="s">
        <v>130</v>
      </c>
      <c r="AQ241" s="24" t="s">
        <v>131</v>
      </c>
      <c r="AR241" s="24" t="s">
        <v>127</v>
      </c>
      <c r="AS241" s="9"/>
      <c r="AT241" s="14"/>
      <c r="AU241" s="14"/>
      <c r="AV241" s="14"/>
    </row>
    <row r="242">
      <c r="A242" s="6">
        <v>11.0</v>
      </c>
      <c r="B242" s="7" t="s">
        <v>117</v>
      </c>
      <c r="C242" s="6">
        <v>2018.0</v>
      </c>
      <c r="D242" s="6" t="s">
        <v>87</v>
      </c>
      <c r="E242" s="6" t="s">
        <v>103</v>
      </c>
      <c r="F242" s="6">
        <v>19.3</v>
      </c>
      <c r="G242" s="6">
        <v>60.1</v>
      </c>
      <c r="H242" s="23">
        <v>166.3</v>
      </c>
      <c r="I242" s="8">
        <v>0.0</v>
      </c>
      <c r="J242" s="6" t="s">
        <v>106</v>
      </c>
      <c r="K242" s="6" t="s">
        <v>53</v>
      </c>
      <c r="L242" s="6">
        <v>9.0</v>
      </c>
      <c r="M242" s="6" t="s">
        <v>54</v>
      </c>
      <c r="N242" s="6" t="s">
        <v>111</v>
      </c>
      <c r="O242" s="6" t="s">
        <v>118</v>
      </c>
      <c r="P242" s="6">
        <v>50.0</v>
      </c>
      <c r="Q242" s="6" t="s">
        <v>57</v>
      </c>
      <c r="R242" s="6">
        <v>6.0</v>
      </c>
      <c r="S242" s="6">
        <v>80.0</v>
      </c>
      <c r="T242" s="6">
        <v>140.0</v>
      </c>
      <c r="U242" s="6">
        <f t="shared" si="2"/>
        <v>0.5714285714</v>
      </c>
      <c r="V242" s="6" t="s">
        <v>68</v>
      </c>
      <c r="W242" s="6">
        <v>6.0</v>
      </c>
      <c r="X242" s="6" t="s">
        <v>59</v>
      </c>
      <c r="Y242" s="6" t="s">
        <v>62</v>
      </c>
      <c r="Z242" s="6">
        <v>6.0</v>
      </c>
      <c r="AA242" s="6">
        <v>2.0</v>
      </c>
      <c r="AB242" s="6">
        <v>1.0</v>
      </c>
      <c r="AC242" s="9"/>
      <c r="AD242" s="19">
        <v>0.85</v>
      </c>
      <c r="AE242" s="6" t="s">
        <v>90</v>
      </c>
      <c r="AF242" s="20" t="s">
        <v>119</v>
      </c>
      <c r="AG242" s="6" t="s">
        <v>62</v>
      </c>
      <c r="AH242" s="6">
        <v>120.0</v>
      </c>
      <c r="AI242" s="6" t="s">
        <v>120</v>
      </c>
      <c r="AJ242" s="6" t="s">
        <v>81</v>
      </c>
      <c r="AK242" s="6">
        <f t="shared" si="1"/>
        <v>0.275362319</v>
      </c>
      <c r="AL242" s="21">
        <v>0.408695652</v>
      </c>
      <c r="AM242" s="21">
        <v>0.142028986</v>
      </c>
      <c r="AN242" s="6">
        <v>1.35</v>
      </c>
      <c r="AO242" s="6">
        <v>0.26</v>
      </c>
      <c r="AP242" s="6">
        <v>1.47</v>
      </c>
      <c r="AQ242" s="6">
        <v>0.21</v>
      </c>
      <c r="AR242" s="6">
        <v>9.0</v>
      </c>
      <c r="AS242" s="9"/>
      <c r="AT242" s="14"/>
      <c r="AU242" s="14"/>
      <c r="AV242" s="14"/>
    </row>
    <row r="243">
      <c r="A243" s="6">
        <v>11.0</v>
      </c>
      <c r="B243" s="7" t="s">
        <v>117</v>
      </c>
      <c r="C243" s="6">
        <v>2018.0</v>
      </c>
      <c r="D243" s="6" t="s">
        <v>87</v>
      </c>
      <c r="E243" s="6" t="s">
        <v>103</v>
      </c>
      <c r="F243" s="6">
        <v>19.3</v>
      </c>
      <c r="G243" s="6">
        <v>60.1</v>
      </c>
      <c r="H243" s="23">
        <v>166.3</v>
      </c>
      <c r="I243" s="8">
        <v>0.0</v>
      </c>
      <c r="J243" s="6" t="s">
        <v>106</v>
      </c>
      <c r="K243" s="6" t="s">
        <v>53</v>
      </c>
      <c r="L243" s="6">
        <v>9.0</v>
      </c>
      <c r="M243" s="6" t="s">
        <v>54</v>
      </c>
      <c r="N243" s="6" t="s">
        <v>111</v>
      </c>
      <c r="O243" s="6" t="s">
        <v>118</v>
      </c>
      <c r="P243" s="6">
        <v>60.0</v>
      </c>
      <c r="Q243" s="6" t="s">
        <v>57</v>
      </c>
      <c r="R243" s="6">
        <v>6.0</v>
      </c>
      <c r="S243" s="6">
        <v>80.0</v>
      </c>
      <c r="T243" s="6">
        <v>140.0</v>
      </c>
      <c r="U243" s="6">
        <f t="shared" si="2"/>
        <v>0.5714285714</v>
      </c>
      <c r="V243" s="6" t="s">
        <v>68</v>
      </c>
      <c r="W243" s="6">
        <v>6.0</v>
      </c>
      <c r="X243" s="6" t="s">
        <v>59</v>
      </c>
      <c r="Y243" s="6" t="s">
        <v>62</v>
      </c>
      <c r="Z243" s="6">
        <v>6.0</v>
      </c>
      <c r="AA243" s="6">
        <v>2.0</v>
      </c>
      <c r="AB243" s="6">
        <v>1.0</v>
      </c>
      <c r="AC243" s="9"/>
      <c r="AD243" s="19">
        <v>0.85</v>
      </c>
      <c r="AE243" s="6" t="s">
        <v>90</v>
      </c>
      <c r="AF243" s="20" t="s">
        <v>119</v>
      </c>
      <c r="AG243" s="6" t="s">
        <v>62</v>
      </c>
      <c r="AH243" s="6">
        <v>120.0</v>
      </c>
      <c r="AI243" s="6" t="s">
        <v>120</v>
      </c>
      <c r="AJ243" s="6" t="s">
        <v>81</v>
      </c>
      <c r="AK243" s="6">
        <f t="shared" si="1"/>
        <v>0.275362319</v>
      </c>
      <c r="AL243" s="21">
        <v>0.408695652</v>
      </c>
      <c r="AM243" s="21">
        <v>0.142028986</v>
      </c>
      <c r="AN243" s="6">
        <v>1.23</v>
      </c>
      <c r="AO243" s="6">
        <v>0.25</v>
      </c>
      <c r="AP243" s="6">
        <v>1.4</v>
      </c>
      <c r="AQ243" s="6">
        <v>0.25</v>
      </c>
      <c r="AR243" s="6">
        <v>9.0</v>
      </c>
      <c r="AS243" s="9"/>
      <c r="AT243" s="6"/>
      <c r="AU243" s="18"/>
      <c r="AV243" s="9"/>
    </row>
    <row r="244">
      <c r="A244" s="21">
        <v>11.0</v>
      </c>
      <c r="B244" s="22" t="s">
        <v>121</v>
      </c>
      <c r="C244" s="21">
        <v>2018.0</v>
      </c>
      <c r="D244" s="21" t="s">
        <v>87</v>
      </c>
      <c r="E244" s="23" t="s">
        <v>103</v>
      </c>
      <c r="F244" s="26">
        <v>45370.0</v>
      </c>
      <c r="G244" s="23">
        <v>60.1</v>
      </c>
      <c r="H244" s="23">
        <v>166.3</v>
      </c>
      <c r="I244" s="8">
        <v>0.0</v>
      </c>
      <c r="J244" s="6" t="s">
        <v>106</v>
      </c>
      <c r="K244" s="6" t="s">
        <v>53</v>
      </c>
      <c r="L244" s="21">
        <v>9.0</v>
      </c>
      <c r="M244" s="21" t="s">
        <v>54</v>
      </c>
      <c r="N244" s="21" t="s">
        <v>111</v>
      </c>
      <c r="O244" s="6" t="s">
        <v>118</v>
      </c>
      <c r="P244" s="21">
        <v>50.0</v>
      </c>
      <c r="Q244" s="21" t="s">
        <v>77</v>
      </c>
      <c r="R244" s="21">
        <v>6.0</v>
      </c>
      <c r="S244" s="21">
        <v>80.0</v>
      </c>
      <c r="T244" s="6">
        <v>140.0</v>
      </c>
      <c r="U244" s="6">
        <f t="shared" si="2"/>
        <v>0.5714285714</v>
      </c>
      <c r="V244" s="6" t="s">
        <v>68</v>
      </c>
      <c r="W244" s="21">
        <v>6.0</v>
      </c>
      <c r="X244" s="6" t="s">
        <v>59</v>
      </c>
      <c r="Y244" s="6" t="s">
        <v>62</v>
      </c>
      <c r="Z244" s="21">
        <v>6.0</v>
      </c>
      <c r="AA244" s="21">
        <v>2.0</v>
      </c>
      <c r="AB244" s="21">
        <v>1.0</v>
      </c>
      <c r="AC244" s="21"/>
      <c r="AD244" s="19">
        <v>0.85</v>
      </c>
      <c r="AE244" s="21" t="s">
        <v>122</v>
      </c>
      <c r="AF244" s="20" t="s">
        <v>119</v>
      </c>
      <c r="AG244" s="23" t="s">
        <v>62</v>
      </c>
      <c r="AH244" s="21">
        <v>120.0</v>
      </c>
      <c r="AI244" s="21" t="s">
        <v>120</v>
      </c>
      <c r="AJ244" s="23" t="s">
        <v>81</v>
      </c>
      <c r="AK244" s="6">
        <f t="shared" si="1"/>
        <v>0.275362319</v>
      </c>
      <c r="AL244" s="21">
        <v>0.408695652</v>
      </c>
      <c r="AM244" s="21">
        <v>0.142028986</v>
      </c>
      <c r="AN244" s="24" t="s">
        <v>132</v>
      </c>
      <c r="AO244" s="24" t="s">
        <v>133</v>
      </c>
      <c r="AP244" s="24" t="s">
        <v>134</v>
      </c>
      <c r="AQ244" s="24" t="s">
        <v>135</v>
      </c>
      <c r="AR244" s="24" t="s">
        <v>127</v>
      </c>
      <c r="AS244" s="9"/>
      <c r="AT244" s="6"/>
      <c r="AU244" s="9"/>
      <c r="AV244" s="9"/>
    </row>
    <row r="245">
      <c r="A245" s="21">
        <v>11.0</v>
      </c>
      <c r="B245" s="22" t="s">
        <v>121</v>
      </c>
      <c r="C245" s="21">
        <v>2018.0</v>
      </c>
      <c r="D245" s="21" t="s">
        <v>87</v>
      </c>
      <c r="E245" s="23" t="s">
        <v>103</v>
      </c>
      <c r="F245" s="26">
        <v>45370.0</v>
      </c>
      <c r="G245" s="6">
        <v>60.1</v>
      </c>
      <c r="H245" s="23">
        <v>166.3</v>
      </c>
      <c r="I245" s="8">
        <v>0.0</v>
      </c>
      <c r="J245" s="6" t="s">
        <v>106</v>
      </c>
      <c r="K245" s="6" t="s">
        <v>53</v>
      </c>
      <c r="L245" s="21">
        <v>9.0</v>
      </c>
      <c r="M245" s="21" t="s">
        <v>54</v>
      </c>
      <c r="N245" s="21" t="s">
        <v>111</v>
      </c>
      <c r="O245" s="6" t="s">
        <v>118</v>
      </c>
      <c r="P245" s="21">
        <v>60.0</v>
      </c>
      <c r="Q245" s="21" t="s">
        <v>77</v>
      </c>
      <c r="R245" s="21">
        <v>6.0</v>
      </c>
      <c r="S245" s="21">
        <v>80.0</v>
      </c>
      <c r="T245" s="6">
        <v>140.0</v>
      </c>
      <c r="U245" s="6">
        <f t="shared" si="2"/>
        <v>0.5714285714</v>
      </c>
      <c r="V245" s="6" t="s">
        <v>68</v>
      </c>
      <c r="W245" s="21">
        <v>6.0</v>
      </c>
      <c r="X245" s="6" t="s">
        <v>59</v>
      </c>
      <c r="Y245" s="6" t="s">
        <v>62</v>
      </c>
      <c r="Z245" s="21">
        <v>6.0</v>
      </c>
      <c r="AA245" s="21">
        <v>2.0</v>
      </c>
      <c r="AB245" s="21">
        <v>1.0</v>
      </c>
      <c r="AC245" s="21"/>
      <c r="AD245" s="19">
        <v>0.85</v>
      </c>
      <c r="AE245" s="21" t="s">
        <v>122</v>
      </c>
      <c r="AF245" s="20" t="s">
        <v>119</v>
      </c>
      <c r="AG245" s="23" t="s">
        <v>62</v>
      </c>
      <c r="AH245" s="21">
        <v>120.0</v>
      </c>
      <c r="AI245" s="21" t="s">
        <v>120</v>
      </c>
      <c r="AJ245" s="23" t="s">
        <v>81</v>
      </c>
      <c r="AK245" s="6">
        <f t="shared" si="1"/>
        <v>0.275362319</v>
      </c>
      <c r="AL245" s="21">
        <v>0.408695652</v>
      </c>
      <c r="AM245" s="21">
        <v>0.142028986</v>
      </c>
      <c r="AN245" s="24" t="s">
        <v>136</v>
      </c>
      <c r="AO245" s="24" t="s">
        <v>137</v>
      </c>
      <c r="AP245" s="24" t="s">
        <v>138</v>
      </c>
      <c r="AQ245" s="24" t="s">
        <v>139</v>
      </c>
      <c r="AR245" s="24" t="s">
        <v>127</v>
      </c>
      <c r="AS245" s="9"/>
      <c r="AT245" s="6"/>
      <c r="AU245" s="9"/>
      <c r="AV245" s="9"/>
    </row>
    <row r="246">
      <c r="A246" s="6">
        <v>12.0</v>
      </c>
      <c r="B246" s="7" t="s">
        <v>48</v>
      </c>
      <c r="C246" s="6">
        <v>2018.0</v>
      </c>
      <c r="D246" s="6" t="s">
        <v>87</v>
      </c>
      <c r="E246" s="6" t="s">
        <v>110</v>
      </c>
      <c r="F246" s="6">
        <v>21.6</v>
      </c>
      <c r="G246" s="6">
        <v>71.0</v>
      </c>
      <c r="H246" s="6">
        <v>175.0</v>
      </c>
      <c r="I246" s="8">
        <v>1.0</v>
      </c>
      <c r="J246" s="6" t="s">
        <v>74</v>
      </c>
      <c r="K246" s="6" t="s">
        <v>53</v>
      </c>
      <c r="L246" s="6">
        <v>11.0</v>
      </c>
      <c r="M246" s="6" t="s">
        <v>75</v>
      </c>
      <c r="N246" s="6" t="s">
        <v>55</v>
      </c>
      <c r="O246" s="6" t="s">
        <v>56</v>
      </c>
      <c r="P246" s="6">
        <v>50.0</v>
      </c>
      <c r="Q246" s="6" t="s">
        <v>77</v>
      </c>
      <c r="R246" s="6">
        <v>15.0</v>
      </c>
      <c r="S246" s="6">
        <v>100.0</v>
      </c>
      <c r="T246" s="6">
        <v>150.0</v>
      </c>
      <c r="U246" s="6">
        <f t="shared" si="2"/>
        <v>0.6666666667</v>
      </c>
      <c r="V246" s="6" t="s">
        <v>58</v>
      </c>
      <c r="W246" s="6">
        <v>7.0</v>
      </c>
      <c r="X246" s="6" t="s">
        <v>62</v>
      </c>
      <c r="Y246" s="6" t="s">
        <v>62</v>
      </c>
      <c r="Z246" s="6">
        <v>12.4</v>
      </c>
      <c r="AA246" s="6">
        <v>3.0</v>
      </c>
      <c r="AB246" s="6">
        <v>1.0</v>
      </c>
      <c r="AC246" s="6"/>
      <c r="AD246" s="6">
        <v>100.0</v>
      </c>
      <c r="AE246" s="6" t="s">
        <v>140</v>
      </c>
      <c r="AF246" s="6" t="s">
        <v>61</v>
      </c>
      <c r="AG246" s="6" t="s">
        <v>62</v>
      </c>
      <c r="AH246" s="6">
        <v>60.0</v>
      </c>
      <c r="AI246" s="6" t="s">
        <v>63</v>
      </c>
      <c r="AJ246" s="6" t="s">
        <v>141</v>
      </c>
      <c r="AK246" s="6">
        <f t="shared" si="1"/>
        <v>0.2</v>
      </c>
      <c r="AL246" s="21">
        <v>0.4</v>
      </c>
      <c r="AM246" s="21">
        <v>0.0</v>
      </c>
      <c r="AN246" s="6">
        <v>33.3</v>
      </c>
      <c r="AO246" s="6">
        <v>4.2</v>
      </c>
      <c r="AP246" s="6">
        <v>35.1</v>
      </c>
      <c r="AQ246" s="6">
        <v>4.2</v>
      </c>
      <c r="AR246" s="6">
        <v>11.0</v>
      </c>
      <c r="AS246" s="9"/>
      <c r="AT246" s="9"/>
      <c r="AU246" s="9"/>
      <c r="AV246" s="9"/>
    </row>
    <row r="247">
      <c r="A247" s="6">
        <v>12.0</v>
      </c>
      <c r="B247" s="7" t="s">
        <v>48</v>
      </c>
      <c r="C247" s="6">
        <v>2018.0</v>
      </c>
      <c r="D247" s="6" t="s">
        <v>87</v>
      </c>
      <c r="E247" s="6" t="s">
        <v>110</v>
      </c>
      <c r="F247" s="6">
        <v>21.6</v>
      </c>
      <c r="G247" s="6">
        <v>71.0</v>
      </c>
      <c r="H247" s="6">
        <v>175.0</v>
      </c>
      <c r="I247" s="8">
        <v>1.0</v>
      </c>
      <c r="J247" s="6" t="s">
        <v>74</v>
      </c>
      <c r="K247" s="6" t="s">
        <v>53</v>
      </c>
      <c r="L247" s="6">
        <v>11.0</v>
      </c>
      <c r="M247" s="6" t="s">
        <v>75</v>
      </c>
      <c r="N247" s="6" t="s">
        <v>55</v>
      </c>
      <c r="O247" s="6" t="s">
        <v>56</v>
      </c>
      <c r="P247" s="6">
        <v>70.0</v>
      </c>
      <c r="Q247" s="6" t="s">
        <v>77</v>
      </c>
      <c r="R247" s="6">
        <v>15.0</v>
      </c>
      <c r="S247" s="6">
        <v>100.0</v>
      </c>
      <c r="T247" s="6">
        <v>150.0</v>
      </c>
      <c r="U247" s="6">
        <f t="shared" si="2"/>
        <v>0.6666666667</v>
      </c>
      <c r="V247" s="6" t="s">
        <v>58</v>
      </c>
      <c r="W247" s="6">
        <v>7.0</v>
      </c>
      <c r="X247" s="6" t="s">
        <v>62</v>
      </c>
      <c r="Y247" s="6" t="s">
        <v>62</v>
      </c>
      <c r="Z247" s="6">
        <v>12.4</v>
      </c>
      <c r="AA247" s="6">
        <v>3.0</v>
      </c>
      <c r="AB247" s="6">
        <v>1.0</v>
      </c>
      <c r="AC247" s="6"/>
      <c r="AD247" s="6">
        <v>100.0</v>
      </c>
      <c r="AE247" s="6" t="s">
        <v>140</v>
      </c>
      <c r="AF247" s="6" t="s">
        <v>61</v>
      </c>
      <c r="AG247" s="6" t="s">
        <v>62</v>
      </c>
      <c r="AH247" s="6">
        <v>60.0</v>
      </c>
      <c r="AI247" s="6" t="s">
        <v>63</v>
      </c>
      <c r="AJ247" s="6" t="s">
        <v>141</v>
      </c>
      <c r="AK247" s="6">
        <f t="shared" si="1"/>
        <v>0.2</v>
      </c>
      <c r="AL247" s="21">
        <v>0.4</v>
      </c>
      <c r="AM247" s="21">
        <v>0.0</v>
      </c>
      <c r="AN247" s="6">
        <v>23.0</v>
      </c>
      <c r="AO247" s="6">
        <v>3.2</v>
      </c>
      <c r="AP247" s="6">
        <v>24.7</v>
      </c>
      <c r="AQ247" s="6">
        <v>3.4</v>
      </c>
      <c r="AR247" s="6">
        <v>11.0</v>
      </c>
      <c r="AS247" s="9"/>
      <c r="AT247" s="9"/>
      <c r="AU247" s="9"/>
      <c r="AV247" s="9"/>
    </row>
    <row r="248">
      <c r="A248" s="6">
        <v>12.0</v>
      </c>
      <c r="B248" s="7" t="s">
        <v>48</v>
      </c>
      <c r="C248" s="6">
        <v>2018.0</v>
      </c>
      <c r="D248" s="6" t="s">
        <v>87</v>
      </c>
      <c r="E248" s="6" t="s">
        <v>110</v>
      </c>
      <c r="F248" s="6">
        <v>21.6</v>
      </c>
      <c r="G248" s="6">
        <v>71.0</v>
      </c>
      <c r="H248" s="6">
        <v>175.0</v>
      </c>
      <c r="I248" s="8">
        <v>1.0</v>
      </c>
      <c r="J248" s="6" t="s">
        <v>74</v>
      </c>
      <c r="K248" s="6" t="s">
        <v>53</v>
      </c>
      <c r="L248" s="6">
        <v>11.0</v>
      </c>
      <c r="M248" s="6" t="s">
        <v>75</v>
      </c>
      <c r="N248" s="6" t="s">
        <v>55</v>
      </c>
      <c r="O248" s="6" t="s">
        <v>56</v>
      </c>
      <c r="P248" s="6">
        <v>25.0</v>
      </c>
      <c r="Q248" s="6" t="s">
        <v>77</v>
      </c>
      <c r="R248" s="6">
        <v>15.0</v>
      </c>
      <c r="S248" s="6">
        <v>100.0</v>
      </c>
      <c r="T248" s="6">
        <v>150.0</v>
      </c>
      <c r="U248" s="6">
        <f t="shared" si="2"/>
        <v>0.6666666667</v>
      </c>
      <c r="V248" s="6" t="s">
        <v>58</v>
      </c>
      <c r="W248" s="27">
        <v>7.0</v>
      </c>
      <c r="X248" s="6" t="s">
        <v>62</v>
      </c>
      <c r="Y248" s="6" t="s">
        <v>62</v>
      </c>
      <c r="Z248" s="27">
        <v>12.4</v>
      </c>
      <c r="AA248" s="6">
        <v>3.0</v>
      </c>
      <c r="AB248" s="6">
        <v>1.0</v>
      </c>
      <c r="AC248" s="6"/>
      <c r="AD248" s="27">
        <v>100.0</v>
      </c>
      <c r="AE248" s="6" t="s">
        <v>140</v>
      </c>
      <c r="AF248" s="6" t="s">
        <v>61</v>
      </c>
      <c r="AG248" s="6" t="s">
        <v>62</v>
      </c>
      <c r="AH248" s="6">
        <v>60.0</v>
      </c>
      <c r="AI248" s="6" t="s">
        <v>63</v>
      </c>
      <c r="AJ248" s="6" t="s">
        <v>141</v>
      </c>
      <c r="AK248" s="6">
        <f t="shared" si="1"/>
        <v>0.2</v>
      </c>
      <c r="AL248" s="21">
        <v>0.4</v>
      </c>
      <c r="AM248" s="21">
        <v>0.0</v>
      </c>
      <c r="AN248" s="6">
        <v>26.4</v>
      </c>
      <c r="AO248" s="6">
        <v>2.5</v>
      </c>
      <c r="AP248" s="6">
        <v>27.3</v>
      </c>
      <c r="AQ248" s="6">
        <v>2.6</v>
      </c>
      <c r="AR248" s="6">
        <v>11.0</v>
      </c>
      <c r="AS248" s="9"/>
      <c r="AT248" s="9"/>
      <c r="AU248" s="9"/>
      <c r="AV248" s="14"/>
    </row>
    <row r="249">
      <c r="A249" s="6">
        <v>12.0</v>
      </c>
      <c r="B249" s="7" t="s">
        <v>48</v>
      </c>
      <c r="C249" s="6">
        <v>2018.0</v>
      </c>
      <c r="D249" s="6" t="s">
        <v>87</v>
      </c>
      <c r="E249" s="6" t="s">
        <v>142</v>
      </c>
      <c r="F249" s="6">
        <v>21.6</v>
      </c>
      <c r="G249" s="6">
        <v>71.0</v>
      </c>
      <c r="H249" s="6">
        <v>175.0</v>
      </c>
      <c r="I249" s="8">
        <v>1.0</v>
      </c>
      <c r="J249" s="6" t="s">
        <v>74</v>
      </c>
      <c r="K249" s="6" t="s">
        <v>53</v>
      </c>
      <c r="L249" s="6">
        <v>11.0</v>
      </c>
      <c r="M249" s="6" t="s">
        <v>75</v>
      </c>
      <c r="N249" s="6" t="s">
        <v>55</v>
      </c>
      <c r="O249" s="6" t="s">
        <v>56</v>
      </c>
      <c r="P249" s="6">
        <v>25.0</v>
      </c>
      <c r="Q249" s="6" t="s">
        <v>77</v>
      </c>
      <c r="R249" s="6">
        <v>15.0</v>
      </c>
      <c r="S249" s="6">
        <v>60.0</v>
      </c>
      <c r="T249" s="6">
        <v>150.0</v>
      </c>
      <c r="U249" s="6">
        <f t="shared" si="2"/>
        <v>0.4</v>
      </c>
      <c r="V249" s="6" t="s">
        <v>68</v>
      </c>
      <c r="W249" s="27">
        <v>7.2</v>
      </c>
      <c r="X249" s="6" t="s">
        <v>62</v>
      </c>
      <c r="Y249" s="6" t="s">
        <v>62</v>
      </c>
      <c r="Z249" s="27">
        <v>19.6</v>
      </c>
      <c r="AA249" s="6">
        <v>3.0</v>
      </c>
      <c r="AB249" s="6">
        <v>1.0</v>
      </c>
      <c r="AC249" s="6"/>
      <c r="AD249" s="6">
        <v>100.0</v>
      </c>
      <c r="AE249" s="6" t="s">
        <v>140</v>
      </c>
      <c r="AF249" s="6" t="s">
        <v>61</v>
      </c>
      <c r="AG249" s="6" t="s">
        <v>62</v>
      </c>
      <c r="AH249" s="6">
        <v>60.0</v>
      </c>
      <c r="AI249" s="6" t="s">
        <v>63</v>
      </c>
      <c r="AJ249" s="6" t="s">
        <v>141</v>
      </c>
      <c r="AK249" s="6">
        <f t="shared" si="1"/>
        <v>0.3333333335</v>
      </c>
      <c r="AL249" s="21">
        <v>0.666666667</v>
      </c>
      <c r="AM249" s="21">
        <v>0.0</v>
      </c>
      <c r="AN249" s="6">
        <v>26.4</v>
      </c>
      <c r="AO249" s="6">
        <v>27.2</v>
      </c>
      <c r="AP249" s="6">
        <v>2.7</v>
      </c>
      <c r="AQ249" s="6">
        <v>2.8</v>
      </c>
      <c r="AR249" s="6">
        <v>11.0</v>
      </c>
      <c r="AS249" s="9"/>
      <c r="AT249" s="9"/>
      <c r="AU249" s="9"/>
      <c r="AV249" s="9"/>
    </row>
    <row r="250">
      <c r="A250" s="6">
        <v>12.0</v>
      </c>
      <c r="B250" s="7" t="s">
        <v>48</v>
      </c>
      <c r="C250" s="6">
        <v>2018.0</v>
      </c>
      <c r="D250" s="6" t="s">
        <v>87</v>
      </c>
      <c r="E250" s="6" t="s">
        <v>142</v>
      </c>
      <c r="F250" s="6">
        <v>21.6</v>
      </c>
      <c r="G250" s="6">
        <v>71.0</v>
      </c>
      <c r="H250" s="6">
        <v>175.0</v>
      </c>
      <c r="I250" s="8">
        <v>1.0</v>
      </c>
      <c r="J250" s="6" t="s">
        <v>74</v>
      </c>
      <c r="K250" s="6" t="s">
        <v>53</v>
      </c>
      <c r="L250" s="6">
        <v>11.0</v>
      </c>
      <c r="M250" s="6" t="s">
        <v>75</v>
      </c>
      <c r="N250" s="6" t="s">
        <v>55</v>
      </c>
      <c r="O250" s="6" t="s">
        <v>56</v>
      </c>
      <c r="P250" s="6">
        <v>50.0</v>
      </c>
      <c r="Q250" s="6" t="s">
        <v>77</v>
      </c>
      <c r="R250" s="6">
        <v>15.0</v>
      </c>
      <c r="S250" s="6">
        <v>60.0</v>
      </c>
      <c r="T250" s="6">
        <v>150.0</v>
      </c>
      <c r="U250" s="6">
        <f t="shared" si="2"/>
        <v>0.4</v>
      </c>
      <c r="V250" s="6" t="s">
        <v>68</v>
      </c>
      <c r="W250" s="6">
        <v>7.2</v>
      </c>
      <c r="X250" s="6" t="s">
        <v>62</v>
      </c>
      <c r="Y250" s="6" t="s">
        <v>62</v>
      </c>
      <c r="Z250" s="6">
        <v>19.6</v>
      </c>
      <c r="AA250" s="6">
        <v>3.0</v>
      </c>
      <c r="AB250" s="6">
        <v>1.0</v>
      </c>
      <c r="AC250" s="6"/>
      <c r="AD250" s="6">
        <v>100.0</v>
      </c>
      <c r="AE250" s="6" t="s">
        <v>140</v>
      </c>
      <c r="AF250" s="6" t="s">
        <v>61</v>
      </c>
      <c r="AG250" s="6" t="s">
        <v>62</v>
      </c>
      <c r="AH250" s="6">
        <v>60.0</v>
      </c>
      <c r="AI250" s="6" t="s">
        <v>63</v>
      </c>
      <c r="AJ250" s="6" t="s">
        <v>141</v>
      </c>
      <c r="AK250" s="6">
        <f t="shared" si="1"/>
        <v>0.3333333335</v>
      </c>
      <c r="AL250" s="21">
        <v>0.666666667</v>
      </c>
      <c r="AM250" s="21">
        <v>0.0</v>
      </c>
      <c r="AN250" s="6">
        <v>33.1</v>
      </c>
      <c r="AO250" s="6">
        <v>3.7</v>
      </c>
      <c r="AP250" s="6">
        <v>34.6</v>
      </c>
      <c r="AQ250" s="6">
        <v>3.9</v>
      </c>
      <c r="AR250" s="6">
        <v>11.0</v>
      </c>
      <c r="AS250" s="9"/>
      <c r="AT250" s="9"/>
      <c r="AU250" s="9"/>
      <c r="AV250" s="9"/>
    </row>
    <row r="251">
      <c r="A251" s="6">
        <v>12.0</v>
      </c>
      <c r="B251" s="7" t="s">
        <v>48</v>
      </c>
      <c r="C251" s="6">
        <v>2018.0</v>
      </c>
      <c r="D251" s="6" t="s">
        <v>87</v>
      </c>
      <c r="E251" s="6" t="s">
        <v>142</v>
      </c>
      <c r="F251" s="6">
        <v>21.6</v>
      </c>
      <c r="G251" s="6">
        <v>71.0</v>
      </c>
      <c r="H251" s="6">
        <v>175.0</v>
      </c>
      <c r="I251" s="8">
        <v>1.0</v>
      </c>
      <c r="J251" s="6" t="s">
        <v>74</v>
      </c>
      <c r="K251" s="6" t="s">
        <v>53</v>
      </c>
      <c r="L251" s="6">
        <v>11.0</v>
      </c>
      <c r="M251" s="6" t="s">
        <v>75</v>
      </c>
      <c r="N251" s="6" t="s">
        <v>55</v>
      </c>
      <c r="O251" s="6" t="s">
        <v>56</v>
      </c>
      <c r="P251" s="6">
        <v>70.0</v>
      </c>
      <c r="Q251" s="6" t="s">
        <v>77</v>
      </c>
      <c r="R251" s="6">
        <v>15.0</v>
      </c>
      <c r="S251" s="6">
        <v>60.0</v>
      </c>
      <c r="T251" s="6">
        <v>150.0</v>
      </c>
      <c r="U251" s="6">
        <f t="shared" si="2"/>
        <v>0.4</v>
      </c>
      <c r="V251" s="6" t="s">
        <v>68</v>
      </c>
      <c r="W251" s="6">
        <v>7.2</v>
      </c>
      <c r="X251" s="6" t="s">
        <v>62</v>
      </c>
      <c r="Y251" s="6" t="s">
        <v>62</v>
      </c>
      <c r="Z251" s="6">
        <v>19.6</v>
      </c>
      <c r="AA251" s="6">
        <v>3.0</v>
      </c>
      <c r="AB251" s="6">
        <v>1.0</v>
      </c>
      <c r="AC251" s="6"/>
      <c r="AD251" s="6">
        <v>100.0</v>
      </c>
      <c r="AE251" s="6" t="s">
        <v>140</v>
      </c>
      <c r="AF251" s="6" t="s">
        <v>61</v>
      </c>
      <c r="AG251" s="6" t="s">
        <v>62</v>
      </c>
      <c r="AH251" s="6">
        <v>60.0</v>
      </c>
      <c r="AI251" s="6" t="s">
        <v>63</v>
      </c>
      <c r="AJ251" s="6" t="s">
        <v>141</v>
      </c>
      <c r="AK251" s="6">
        <f t="shared" si="1"/>
        <v>0.3333333335</v>
      </c>
      <c r="AL251" s="21">
        <v>0.666666667</v>
      </c>
      <c r="AM251" s="21">
        <v>0.0</v>
      </c>
      <c r="AN251" s="6">
        <v>22.5</v>
      </c>
      <c r="AO251" s="6">
        <v>3.1</v>
      </c>
      <c r="AP251" s="6">
        <v>24.1</v>
      </c>
      <c r="AQ251" s="6">
        <v>3.4</v>
      </c>
      <c r="AR251" s="6">
        <v>11.0</v>
      </c>
      <c r="AS251" s="9"/>
      <c r="AT251" s="9"/>
      <c r="AU251" s="9"/>
      <c r="AV251" s="9"/>
    </row>
    <row r="252">
      <c r="A252" s="6">
        <v>13.0</v>
      </c>
      <c r="B252" s="7" t="s">
        <v>143</v>
      </c>
      <c r="C252" s="6">
        <v>2023.0</v>
      </c>
      <c r="D252" s="6" t="s">
        <v>51</v>
      </c>
      <c r="E252" s="6" t="s">
        <v>144</v>
      </c>
      <c r="F252" s="28">
        <v>27.23</v>
      </c>
      <c r="G252" s="28">
        <v>63.76</v>
      </c>
      <c r="H252" s="28">
        <v>162.77</v>
      </c>
      <c r="I252" s="8">
        <v>1.0</v>
      </c>
      <c r="J252" s="6" t="s">
        <v>106</v>
      </c>
      <c r="K252" s="6" t="s">
        <v>145</v>
      </c>
      <c r="L252" s="6">
        <v>13.0</v>
      </c>
      <c r="M252" s="6" t="s">
        <v>54</v>
      </c>
      <c r="N252" s="6" t="s">
        <v>111</v>
      </c>
      <c r="O252" s="6" t="s">
        <v>112</v>
      </c>
      <c r="P252" s="6">
        <v>50.0</v>
      </c>
      <c r="Q252" s="6" t="s">
        <v>57</v>
      </c>
      <c r="R252" s="6">
        <v>9.0</v>
      </c>
      <c r="S252" s="6">
        <v>110.0</v>
      </c>
      <c r="T252" s="6">
        <v>140.0</v>
      </c>
      <c r="U252" s="6">
        <f t="shared" si="2"/>
        <v>0.7857142857</v>
      </c>
      <c r="V252" s="6" t="s">
        <v>58</v>
      </c>
      <c r="W252" s="6">
        <v>4.0</v>
      </c>
      <c r="X252" s="6" t="s">
        <v>59</v>
      </c>
      <c r="Y252" s="6" t="s">
        <v>62</v>
      </c>
      <c r="Z252" s="6">
        <v>12.0</v>
      </c>
      <c r="AA252" s="6">
        <v>3.0</v>
      </c>
      <c r="AB252" s="6">
        <v>1.0</v>
      </c>
      <c r="AC252" s="6">
        <v>3.0</v>
      </c>
      <c r="AD252" s="6" t="s">
        <v>146</v>
      </c>
      <c r="AE252" s="9"/>
      <c r="AF252" s="20" t="s">
        <v>119</v>
      </c>
      <c r="AG252" s="6" t="s">
        <v>62</v>
      </c>
      <c r="AH252" s="6">
        <v>240.0</v>
      </c>
      <c r="AI252" s="6" t="s">
        <v>80</v>
      </c>
      <c r="AJ252" s="6" t="s">
        <v>81</v>
      </c>
      <c r="AK252" s="6">
        <f t="shared" si="1"/>
        <v>0.7949275365</v>
      </c>
      <c r="AL252" s="20">
        <v>0.97826087</v>
      </c>
      <c r="AM252" s="20">
        <v>0.611594203</v>
      </c>
      <c r="AN252" s="6">
        <v>2.19</v>
      </c>
      <c r="AO252" s="6">
        <v>0.28</v>
      </c>
      <c r="AP252" s="6">
        <v>2.24</v>
      </c>
      <c r="AQ252" s="6">
        <v>0.32</v>
      </c>
      <c r="AR252" s="6">
        <v>13.0</v>
      </c>
      <c r="AS252" s="9"/>
      <c r="AT252" s="9"/>
      <c r="AU252" s="9"/>
      <c r="AV252" s="9"/>
    </row>
    <row r="253">
      <c r="A253" s="6">
        <v>13.0</v>
      </c>
      <c r="B253" s="7" t="s">
        <v>143</v>
      </c>
      <c r="C253" s="6">
        <v>2023.0</v>
      </c>
      <c r="D253" s="6" t="s">
        <v>51</v>
      </c>
      <c r="E253" s="6" t="s">
        <v>144</v>
      </c>
      <c r="F253" s="28">
        <v>27.23</v>
      </c>
      <c r="G253" s="28">
        <v>63.76</v>
      </c>
      <c r="H253" s="28">
        <v>162.77</v>
      </c>
      <c r="I253" s="8">
        <v>1.0</v>
      </c>
      <c r="J253" s="6" t="s">
        <v>106</v>
      </c>
      <c r="K253" s="6" t="s">
        <v>145</v>
      </c>
      <c r="L253" s="6">
        <v>13.0</v>
      </c>
      <c r="M253" s="6" t="s">
        <v>54</v>
      </c>
      <c r="N253" s="6" t="s">
        <v>111</v>
      </c>
      <c r="O253" s="6" t="s">
        <v>112</v>
      </c>
      <c r="P253" s="6">
        <v>60.0</v>
      </c>
      <c r="Q253" s="6" t="s">
        <v>57</v>
      </c>
      <c r="R253" s="6">
        <v>9.0</v>
      </c>
      <c r="S253" s="6">
        <v>110.0</v>
      </c>
      <c r="T253" s="6">
        <v>140.0</v>
      </c>
      <c r="U253" s="6">
        <f t="shared" si="2"/>
        <v>0.7857142857</v>
      </c>
      <c r="V253" s="6" t="s">
        <v>58</v>
      </c>
      <c r="W253" s="6">
        <v>4.0</v>
      </c>
      <c r="X253" s="6" t="s">
        <v>59</v>
      </c>
      <c r="Y253" s="6" t="s">
        <v>62</v>
      </c>
      <c r="Z253" s="6">
        <v>12.0</v>
      </c>
      <c r="AA253" s="6">
        <v>3.0</v>
      </c>
      <c r="AB253" s="6">
        <v>1.0</v>
      </c>
      <c r="AC253" s="6">
        <v>3.0</v>
      </c>
      <c r="AD253" s="6" t="s">
        <v>146</v>
      </c>
      <c r="AE253" s="9"/>
      <c r="AF253" s="20" t="s">
        <v>119</v>
      </c>
      <c r="AG253" s="6" t="s">
        <v>62</v>
      </c>
      <c r="AH253" s="6">
        <v>240.0</v>
      </c>
      <c r="AI253" s="6" t="s">
        <v>80</v>
      </c>
      <c r="AJ253" s="6" t="s">
        <v>81</v>
      </c>
      <c r="AK253" s="6">
        <f t="shared" si="1"/>
        <v>0.7949275365</v>
      </c>
      <c r="AL253" s="20">
        <v>0.97826087</v>
      </c>
      <c r="AM253" s="20">
        <v>0.611594203</v>
      </c>
      <c r="AN253" s="6">
        <v>2.3</v>
      </c>
      <c r="AO253" s="6">
        <v>0.38</v>
      </c>
      <c r="AP253" s="6">
        <v>2.41</v>
      </c>
      <c r="AQ253" s="6">
        <v>0.23</v>
      </c>
      <c r="AR253" s="6">
        <v>13.0</v>
      </c>
      <c r="AS253" s="9"/>
      <c r="AT253" s="9"/>
      <c r="AU253" s="9"/>
      <c r="AV253" s="9"/>
    </row>
    <row r="254">
      <c r="A254" s="6">
        <v>13.0</v>
      </c>
      <c r="B254" s="7" t="s">
        <v>143</v>
      </c>
      <c r="C254" s="6">
        <v>2023.0</v>
      </c>
      <c r="D254" s="6" t="s">
        <v>51</v>
      </c>
      <c r="E254" s="6" t="s">
        <v>144</v>
      </c>
      <c r="F254" s="28">
        <v>27.23</v>
      </c>
      <c r="G254" s="28">
        <v>63.76</v>
      </c>
      <c r="H254" s="28">
        <v>162.77</v>
      </c>
      <c r="I254" s="8">
        <v>1.0</v>
      </c>
      <c r="J254" s="6" t="s">
        <v>106</v>
      </c>
      <c r="K254" s="6" t="s">
        <v>145</v>
      </c>
      <c r="L254" s="6">
        <v>13.0</v>
      </c>
      <c r="M254" s="6" t="s">
        <v>54</v>
      </c>
      <c r="N254" s="6" t="s">
        <v>111</v>
      </c>
      <c r="O254" s="6" t="s">
        <v>112</v>
      </c>
      <c r="P254" s="6">
        <v>70.0</v>
      </c>
      <c r="Q254" s="6" t="s">
        <v>57</v>
      </c>
      <c r="R254" s="6">
        <v>9.0</v>
      </c>
      <c r="S254" s="6">
        <v>110.0</v>
      </c>
      <c r="T254" s="6">
        <v>140.0</v>
      </c>
      <c r="U254" s="6">
        <f t="shared" si="2"/>
        <v>0.7857142857</v>
      </c>
      <c r="V254" s="6" t="s">
        <v>58</v>
      </c>
      <c r="W254" s="6">
        <v>4.0</v>
      </c>
      <c r="X254" s="6" t="s">
        <v>59</v>
      </c>
      <c r="Y254" s="6" t="s">
        <v>62</v>
      </c>
      <c r="Z254" s="6">
        <v>12.0</v>
      </c>
      <c r="AA254" s="6">
        <v>3.0</v>
      </c>
      <c r="AB254" s="6">
        <v>1.0</v>
      </c>
      <c r="AC254" s="6">
        <v>3.0</v>
      </c>
      <c r="AD254" s="6" t="s">
        <v>146</v>
      </c>
      <c r="AE254" s="9"/>
      <c r="AF254" s="20" t="s">
        <v>119</v>
      </c>
      <c r="AG254" s="6" t="s">
        <v>62</v>
      </c>
      <c r="AH254" s="6">
        <v>240.0</v>
      </c>
      <c r="AI254" s="6" t="s">
        <v>80</v>
      </c>
      <c r="AJ254" s="6" t="s">
        <v>81</v>
      </c>
      <c r="AK254" s="6">
        <f t="shared" si="1"/>
        <v>0.7949275365</v>
      </c>
      <c r="AL254" s="20">
        <v>0.97826087</v>
      </c>
      <c r="AM254" s="20">
        <v>0.611594203</v>
      </c>
      <c r="AN254" s="6">
        <v>2.74</v>
      </c>
      <c r="AO254" s="6">
        <v>0.43</v>
      </c>
      <c r="AP254" s="6">
        <v>2.81</v>
      </c>
      <c r="AQ254" s="6">
        <v>0.44</v>
      </c>
      <c r="AR254" s="6">
        <v>13.0</v>
      </c>
      <c r="AS254" s="9"/>
      <c r="AT254" s="9"/>
      <c r="AU254" s="9"/>
      <c r="AV254" s="9"/>
    </row>
    <row r="255">
      <c r="A255" s="6">
        <v>13.0</v>
      </c>
      <c r="B255" s="7" t="s">
        <v>143</v>
      </c>
      <c r="C255" s="6">
        <v>2023.0</v>
      </c>
      <c r="D255" s="6" t="s">
        <v>51</v>
      </c>
      <c r="E255" s="6" t="s">
        <v>147</v>
      </c>
      <c r="F255" s="28">
        <v>27.0</v>
      </c>
      <c r="G255" s="28">
        <v>60.06</v>
      </c>
      <c r="H255" s="28">
        <v>164.76</v>
      </c>
      <c r="I255" s="8">
        <v>1.0</v>
      </c>
      <c r="J255" s="6" t="s">
        <v>106</v>
      </c>
      <c r="K255" s="6" t="s">
        <v>145</v>
      </c>
      <c r="L255" s="6">
        <v>18.0</v>
      </c>
      <c r="M255" s="6" t="s">
        <v>54</v>
      </c>
      <c r="N255" s="6" t="s">
        <v>111</v>
      </c>
      <c r="O255" s="6" t="s">
        <v>112</v>
      </c>
      <c r="P255" s="6">
        <v>50.0</v>
      </c>
      <c r="Q255" s="6" t="s">
        <v>57</v>
      </c>
      <c r="R255" s="6">
        <v>9.0</v>
      </c>
      <c r="S255" s="6">
        <v>51.0</v>
      </c>
      <c r="T255" s="6">
        <v>140.0</v>
      </c>
      <c r="U255" s="6">
        <f t="shared" si="2"/>
        <v>0.3642857143</v>
      </c>
      <c r="V255" s="6" t="s">
        <v>68</v>
      </c>
      <c r="W255" s="6">
        <v>4.0</v>
      </c>
      <c r="X255" s="6" t="s">
        <v>59</v>
      </c>
      <c r="Y255" s="6" t="s">
        <v>62</v>
      </c>
      <c r="Z255" s="6">
        <v>12.0</v>
      </c>
      <c r="AA255" s="6">
        <v>3.0</v>
      </c>
      <c r="AB255" s="6">
        <v>1.0</v>
      </c>
      <c r="AC255" s="6">
        <v>3.0</v>
      </c>
      <c r="AD255" s="6" t="s">
        <v>146</v>
      </c>
      <c r="AE255" s="9"/>
      <c r="AF255" s="20" t="s">
        <v>119</v>
      </c>
      <c r="AG255" s="6" t="s">
        <v>62</v>
      </c>
      <c r="AH255" s="6">
        <v>240.0</v>
      </c>
      <c r="AI255" s="6" t="s">
        <v>80</v>
      </c>
      <c r="AJ255" s="6" t="s">
        <v>81</v>
      </c>
      <c r="AK255" s="6">
        <f t="shared" si="1"/>
        <v>0.5955217391</v>
      </c>
      <c r="AL255" s="21">
        <v>0.7205217391</v>
      </c>
      <c r="AM255" s="21">
        <v>0.4705217391</v>
      </c>
      <c r="AN255" s="6">
        <v>2.13</v>
      </c>
      <c r="AO255" s="6">
        <v>0.34</v>
      </c>
      <c r="AP255" s="6">
        <v>2.27</v>
      </c>
      <c r="AQ255" s="6">
        <v>0.43</v>
      </c>
      <c r="AR255" s="6">
        <v>18.0</v>
      </c>
      <c r="AS255" s="9"/>
      <c r="AT255" s="9"/>
      <c r="AU255" s="9"/>
      <c r="AV255" s="9"/>
    </row>
    <row r="256">
      <c r="A256" s="6">
        <v>13.0</v>
      </c>
      <c r="B256" s="7" t="s">
        <v>143</v>
      </c>
      <c r="C256" s="6">
        <v>2023.0</v>
      </c>
      <c r="D256" s="6" t="s">
        <v>51</v>
      </c>
      <c r="E256" s="6" t="s">
        <v>147</v>
      </c>
      <c r="F256" s="28">
        <v>27.0</v>
      </c>
      <c r="G256" s="28">
        <v>60.06</v>
      </c>
      <c r="H256" s="28">
        <v>164.76</v>
      </c>
      <c r="I256" s="8">
        <v>1.0</v>
      </c>
      <c r="J256" s="6" t="s">
        <v>106</v>
      </c>
      <c r="K256" s="6" t="s">
        <v>145</v>
      </c>
      <c r="L256" s="6">
        <v>18.0</v>
      </c>
      <c r="M256" s="6" t="s">
        <v>54</v>
      </c>
      <c r="N256" s="6" t="s">
        <v>111</v>
      </c>
      <c r="O256" s="6" t="s">
        <v>112</v>
      </c>
      <c r="P256" s="6">
        <v>60.0</v>
      </c>
      <c r="Q256" s="6" t="s">
        <v>57</v>
      </c>
      <c r="R256" s="6">
        <v>9.0</v>
      </c>
      <c r="S256" s="6">
        <v>51.0</v>
      </c>
      <c r="T256" s="6">
        <v>140.0</v>
      </c>
      <c r="U256" s="6">
        <f t="shared" si="2"/>
        <v>0.3642857143</v>
      </c>
      <c r="V256" s="6" t="s">
        <v>68</v>
      </c>
      <c r="W256" s="6">
        <v>4.0</v>
      </c>
      <c r="X256" s="6" t="s">
        <v>59</v>
      </c>
      <c r="Y256" s="6" t="s">
        <v>62</v>
      </c>
      <c r="Z256" s="6">
        <v>12.0</v>
      </c>
      <c r="AA256" s="6">
        <v>3.0</v>
      </c>
      <c r="AB256" s="6">
        <v>1.0</v>
      </c>
      <c r="AC256" s="6">
        <v>3.0</v>
      </c>
      <c r="AD256" s="6" t="s">
        <v>146</v>
      </c>
      <c r="AE256" s="9"/>
      <c r="AF256" s="20" t="s">
        <v>119</v>
      </c>
      <c r="AG256" s="6" t="s">
        <v>62</v>
      </c>
      <c r="AH256" s="6">
        <v>240.0</v>
      </c>
      <c r="AI256" s="6" t="s">
        <v>80</v>
      </c>
      <c r="AJ256" s="6" t="s">
        <v>81</v>
      </c>
      <c r="AK256" s="6">
        <f t="shared" si="1"/>
        <v>0.5955217391</v>
      </c>
      <c r="AL256" s="21">
        <v>0.7205217391</v>
      </c>
      <c r="AM256" s="21">
        <v>0.4705217391</v>
      </c>
      <c r="AN256" s="6">
        <v>2.32</v>
      </c>
      <c r="AO256" s="6">
        <v>0.43</v>
      </c>
      <c r="AP256" s="6">
        <v>2.5</v>
      </c>
      <c r="AQ256" s="6">
        <v>0.38</v>
      </c>
      <c r="AR256" s="6">
        <v>18.0</v>
      </c>
      <c r="AS256" s="9"/>
      <c r="AT256" s="9"/>
      <c r="AU256" s="9"/>
      <c r="AV256" s="9"/>
    </row>
    <row r="257">
      <c r="A257" s="6">
        <v>13.0</v>
      </c>
      <c r="B257" s="7" t="s">
        <v>143</v>
      </c>
      <c r="C257" s="6">
        <v>2023.0</v>
      </c>
      <c r="D257" s="6" t="s">
        <v>51</v>
      </c>
      <c r="E257" s="6" t="s">
        <v>147</v>
      </c>
      <c r="F257" s="28">
        <v>27.0</v>
      </c>
      <c r="G257" s="28">
        <v>60.06</v>
      </c>
      <c r="H257" s="28">
        <v>164.76</v>
      </c>
      <c r="I257" s="8">
        <v>1.0</v>
      </c>
      <c r="J257" s="6" t="s">
        <v>106</v>
      </c>
      <c r="K257" s="6" t="s">
        <v>145</v>
      </c>
      <c r="L257" s="6">
        <v>18.0</v>
      </c>
      <c r="M257" s="6" t="s">
        <v>54</v>
      </c>
      <c r="N257" s="6" t="s">
        <v>111</v>
      </c>
      <c r="O257" s="6" t="s">
        <v>112</v>
      </c>
      <c r="P257" s="6">
        <v>70.0</v>
      </c>
      <c r="Q257" s="6" t="s">
        <v>57</v>
      </c>
      <c r="R257" s="6">
        <v>9.0</v>
      </c>
      <c r="S257" s="6">
        <v>51.0</v>
      </c>
      <c r="T257" s="6">
        <v>140.0</v>
      </c>
      <c r="U257" s="6">
        <f t="shared" si="2"/>
        <v>0.3642857143</v>
      </c>
      <c r="V257" s="6" t="s">
        <v>68</v>
      </c>
      <c r="W257" s="6">
        <v>4.0</v>
      </c>
      <c r="X257" s="6" t="s">
        <v>59</v>
      </c>
      <c r="Y257" s="6" t="s">
        <v>62</v>
      </c>
      <c r="Z257" s="6">
        <v>12.0</v>
      </c>
      <c r="AA257" s="6">
        <v>3.0</v>
      </c>
      <c r="AB257" s="6">
        <v>1.0</v>
      </c>
      <c r="AC257" s="6">
        <v>3.0</v>
      </c>
      <c r="AD257" s="6" t="s">
        <v>146</v>
      </c>
      <c r="AE257" s="9"/>
      <c r="AF257" s="20" t="s">
        <v>119</v>
      </c>
      <c r="AG257" s="6" t="s">
        <v>62</v>
      </c>
      <c r="AH257" s="6">
        <v>240.0</v>
      </c>
      <c r="AI257" s="6" t="s">
        <v>80</v>
      </c>
      <c r="AJ257" s="6" t="s">
        <v>81</v>
      </c>
      <c r="AK257" s="6">
        <f t="shared" si="1"/>
        <v>0.5955217391</v>
      </c>
      <c r="AL257" s="21">
        <v>0.7205217391</v>
      </c>
      <c r="AM257" s="21">
        <v>0.4705217391</v>
      </c>
      <c r="AN257" s="6">
        <v>2.68</v>
      </c>
      <c r="AO257" s="6">
        <v>0.43</v>
      </c>
      <c r="AP257" s="6">
        <v>2.94</v>
      </c>
      <c r="AQ257" s="6">
        <v>0.44</v>
      </c>
      <c r="AR257" s="6">
        <v>18.0</v>
      </c>
      <c r="AS257" s="9"/>
      <c r="AT257" s="9"/>
      <c r="AU257" s="9"/>
      <c r="AV257" s="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14.63"/>
    <col customWidth="1" min="36" max="36" width="15.88"/>
    <col customWidth="1" min="45" max="45" width="2.25"/>
  </cols>
  <sheetData>
    <row r="1" ht="53.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3" t="s">
        <v>39</v>
      </c>
      <c r="AO1" s="3" t="s">
        <v>40</v>
      </c>
      <c r="AP1" s="3" t="s">
        <v>41</v>
      </c>
      <c r="AQ1" s="3" t="s">
        <v>42</v>
      </c>
      <c r="AR1" s="3" t="s">
        <v>43</v>
      </c>
      <c r="AS1" s="4"/>
      <c r="AT1" s="2" t="s">
        <v>44</v>
      </c>
      <c r="AU1" s="2" t="s">
        <v>45</v>
      </c>
      <c r="AV1" s="5"/>
    </row>
    <row r="2">
      <c r="A2" s="6">
        <v>1.0</v>
      </c>
      <c r="B2" s="7" t="s">
        <v>50</v>
      </c>
      <c r="C2" s="6">
        <v>2014.0</v>
      </c>
      <c r="D2" s="6" t="s">
        <v>51</v>
      </c>
      <c r="E2" s="6">
        <v>90.0</v>
      </c>
      <c r="F2" s="6">
        <v>19.3</v>
      </c>
      <c r="G2" s="6">
        <v>65.6</v>
      </c>
      <c r="H2" s="6">
        <v>175.0</v>
      </c>
      <c r="I2" s="8">
        <v>0.8</v>
      </c>
      <c r="J2" s="6" t="s">
        <v>52</v>
      </c>
      <c r="K2" s="6" t="s">
        <v>53</v>
      </c>
      <c r="L2" s="6">
        <v>10.0</v>
      </c>
      <c r="M2" s="6" t="s">
        <v>54</v>
      </c>
      <c r="N2" s="6" t="s">
        <v>55</v>
      </c>
      <c r="O2" s="6" t="s">
        <v>56</v>
      </c>
      <c r="P2" s="6">
        <v>25.0</v>
      </c>
      <c r="Q2" s="6" t="s">
        <v>57</v>
      </c>
      <c r="R2" s="6">
        <v>8.0</v>
      </c>
      <c r="S2" s="6">
        <v>90.0</v>
      </c>
      <c r="T2" s="6">
        <v>150.0</v>
      </c>
      <c r="U2" s="6">
        <v>0.6</v>
      </c>
      <c r="V2" s="6" t="s">
        <v>58</v>
      </c>
      <c r="W2" s="6">
        <v>3.5</v>
      </c>
      <c r="X2" s="6" t="s">
        <v>59</v>
      </c>
      <c r="Y2" s="6" t="s">
        <v>59</v>
      </c>
      <c r="Z2" s="6">
        <v>6.1</v>
      </c>
      <c r="AA2" s="6">
        <v>2.6</v>
      </c>
      <c r="AB2" s="6">
        <v>1.0</v>
      </c>
      <c r="AC2" s="6">
        <v>5.0</v>
      </c>
      <c r="AD2" s="6">
        <v>72.5</v>
      </c>
      <c r="AE2" s="6" t="s">
        <v>60</v>
      </c>
      <c r="AF2" s="6" t="s">
        <v>61</v>
      </c>
      <c r="AG2" s="6" t="s">
        <v>62</v>
      </c>
      <c r="AH2" s="6">
        <v>60.0</v>
      </c>
      <c r="AI2" s="6" t="s">
        <v>63</v>
      </c>
      <c r="AJ2" s="6" t="s">
        <v>64</v>
      </c>
      <c r="AK2" s="6">
        <v>0.6</v>
      </c>
      <c r="AL2" s="6">
        <v>0.6</v>
      </c>
      <c r="AM2" s="6">
        <v>0.6</v>
      </c>
      <c r="AN2" s="6">
        <v>2.17</v>
      </c>
      <c r="AO2" s="6">
        <v>0.63</v>
      </c>
      <c r="AP2" s="6">
        <v>2.38</v>
      </c>
      <c r="AQ2" s="6">
        <v>0.73</v>
      </c>
      <c r="AR2" s="6">
        <v>10.0</v>
      </c>
      <c r="AS2" s="9"/>
      <c r="AT2" s="7" t="s">
        <v>65</v>
      </c>
      <c r="AU2" s="9"/>
      <c r="AV2" s="9"/>
    </row>
    <row r="3">
      <c r="A3" s="6">
        <v>1.0</v>
      </c>
      <c r="B3" s="7" t="s">
        <v>50</v>
      </c>
      <c r="C3" s="6">
        <v>2014.0</v>
      </c>
      <c r="D3" s="6" t="s">
        <v>51</v>
      </c>
      <c r="E3" s="6">
        <v>90.0</v>
      </c>
      <c r="F3" s="6">
        <v>19.3</v>
      </c>
      <c r="G3" s="6">
        <v>65.6</v>
      </c>
      <c r="H3" s="6">
        <v>175.0</v>
      </c>
      <c r="I3" s="8">
        <v>0.8</v>
      </c>
      <c r="J3" s="6" t="s">
        <v>52</v>
      </c>
      <c r="K3" s="6" t="s">
        <v>53</v>
      </c>
      <c r="L3" s="6">
        <v>10.0</v>
      </c>
      <c r="M3" s="6" t="s">
        <v>54</v>
      </c>
      <c r="N3" s="6" t="s">
        <v>55</v>
      </c>
      <c r="O3" s="6" t="s">
        <v>56</v>
      </c>
      <c r="P3" s="6">
        <v>50.0</v>
      </c>
      <c r="Q3" s="6" t="s">
        <v>57</v>
      </c>
      <c r="R3" s="6">
        <v>8.0</v>
      </c>
      <c r="S3" s="6">
        <v>90.0</v>
      </c>
      <c r="T3" s="6">
        <v>150.0</v>
      </c>
      <c r="U3" s="6">
        <v>0.6</v>
      </c>
      <c r="V3" s="6" t="s">
        <v>58</v>
      </c>
      <c r="W3" s="6">
        <v>3.5</v>
      </c>
      <c r="X3" s="6" t="s">
        <v>59</v>
      </c>
      <c r="Y3" s="6" t="s">
        <v>59</v>
      </c>
      <c r="Z3" s="6">
        <v>6.1</v>
      </c>
      <c r="AA3" s="6">
        <v>2.6</v>
      </c>
      <c r="AB3" s="6">
        <v>1.0</v>
      </c>
      <c r="AC3" s="6">
        <v>5.0</v>
      </c>
      <c r="AD3" s="6">
        <v>72.5</v>
      </c>
      <c r="AE3" s="6" t="s">
        <v>60</v>
      </c>
      <c r="AF3" s="6" t="s">
        <v>61</v>
      </c>
      <c r="AG3" s="6" t="s">
        <v>62</v>
      </c>
      <c r="AH3" s="6">
        <v>60.0</v>
      </c>
      <c r="AI3" s="6" t="s">
        <v>63</v>
      </c>
      <c r="AJ3" s="6" t="s">
        <v>64</v>
      </c>
      <c r="AK3" s="6">
        <v>0.6</v>
      </c>
      <c r="AL3" s="6">
        <v>0.6</v>
      </c>
      <c r="AM3" s="6">
        <v>0.6</v>
      </c>
      <c r="AN3" s="6">
        <v>2.27</v>
      </c>
      <c r="AO3" s="6">
        <v>0.45</v>
      </c>
      <c r="AP3" s="6">
        <v>2.56</v>
      </c>
      <c r="AQ3" s="6">
        <v>0.45</v>
      </c>
      <c r="AR3" s="6">
        <v>10.0</v>
      </c>
      <c r="AS3" s="9"/>
      <c r="AT3" s="7" t="s">
        <v>66</v>
      </c>
      <c r="AU3" s="9"/>
      <c r="AV3" s="9"/>
    </row>
    <row r="4">
      <c r="A4" s="6">
        <v>1.0</v>
      </c>
      <c r="B4" s="7" t="s">
        <v>50</v>
      </c>
      <c r="C4" s="6">
        <v>2014.0</v>
      </c>
      <c r="D4" s="6" t="s">
        <v>51</v>
      </c>
      <c r="E4" s="6">
        <v>90.0</v>
      </c>
      <c r="F4" s="6">
        <v>19.3</v>
      </c>
      <c r="G4" s="6">
        <v>65.6</v>
      </c>
      <c r="H4" s="6">
        <v>175.0</v>
      </c>
      <c r="I4" s="8">
        <v>0.8</v>
      </c>
      <c r="J4" s="6" t="s">
        <v>52</v>
      </c>
      <c r="K4" s="6" t="s">
        <v>53</v>
      </c>
      <c r="L4" s="6">
        <v>10.0</v>
      </c>
      <c r="M4" s="6" t="s">
        <v>54</v>
      </c>
      <c r="N4" s="6" t="s">
        <v>55</v>
      </c>
      <c r="O4" s="6" t="s">
        <v>56</v>
      </c>
      <c r="P4" s="6">
        <v>75.0</v>
      </c>
      <c r="Q4" s="6" t="s">
        <v>57</v>
      </c>
      <c r="R4" s="6">
        <v>8.0</v>
      </c>
      <c r="S4" s="6">
        <v>90.0</v>
      </c>
      <c r="T4" s="6">
        <v>150.0</v>
      </c>
      <c r="U4" s="6">
        <v>0.6</v>
      </c>
      <c r="V4" s="6" t="s">
        <v>58</v>
      </c>
      <c r="W4" s="6">
        <v>3.5</v>
      </c>
      <c r="X4" s="6" t="s">
        <v>59</v>
      </c>
      <c r="Y4" s="6" t="s">
        <v>59</v>
      </c>
      <c r="Z4" s="6">
        <v>6.1</v>
      </c>
      <c r="AA4" s="6">
        <v>2.6</v>
      </c>
      <c r="AB4" s="6">
        <v>1.0</v>
      </c>
      <c r="AC4" s="6">
        <v>5.0</v>
      </c>
      <c r="AD4" s="6">
        <v>72.5</v>
      </c>
      <c r="AE4" s="6" t="s">
        <v>60</v>
      </c>
      <c r="AF4" s="6" t="s">
        <v>61</v>
      </c>
      <c r="AG4" s="6" t="s">
        <v>62</v>
      </c>
      <c r="AH4" s="6">
        <v>60.0</v>
      </c>
      <c r="AI4" s="6" t="s">
        <v>63</v>
      </c>
      <c r="AJ4" s="6" t="s">
        <v>64</v>
      </c>
      <c r="AK4" s="6">
        <v>0.6</v>
      </c>
      <c r="AL4" s="6">
        <v>0.6</v>
      </c>
      <c r="AM4" s="6">
        <v>0.6</v>
      </c>
      <c r="AN4" s="6">
        <v>2.04</v>
      </c>
      <c r="AO4" s="6">
        <v>0.34</v>
      </c>
      <c r="AP4" s="6">
        <v>2.22</v>
      </c>
      <c r="AQ4" s="6">
        <v>0.39</v>
      </c>
      <c r="AR4" s="6">
        <v>10.0</v>
      </c>
      <c r="AS4" s="9"/>
      <c r="AT4" s="7" t="s">
        <v>67</v>
      </c>
      <c r="AU4" s="9"/>
      <c r="AV4" s="9"/>
    </row>
    <row r="5">
      <c r="A5" s="6">
        <v>1.0</v>
      </c>
      <c r="B5" s="7" t="s">
        <v>50</v>
      </c>
      <c r="C5" s="6">
        <v>2014.0</v>
      </c>
      <c r="D5" s="6" t="s">
        <v>51</v>
      </c>
      <c r="E5" s="6">
        <v>50.0</v>
      </c>
      <c r="F5" s="6">
        <v>18.8</v>
      </c>
      <c r="G5" s="6">
        <v>67.9</v>
      </c>
      <c r="H5" s="6">
        <v>172.0</v>
      </c>
      <c r="I5" s="10">
        <v>0.666667</v>
      </c>
      <c r="J5" s="6" t="s">
        <v>52</v>
      </c>
      <c r="K5" s="6" t="s">
        <v>53</v>
      </c>
      <c r="L5" s="6">
        <v>9.0</v>
      </c>
      <c r="M5" s="6" t="s">
        <v>54</v>
      </c>
      <c r="N5" s="6" t="s">
        <v>55</v>
      </c>
      <c r="O5" s="6" t="s">
        <v>56</v>
      </c>
      <c r="P5" s="6">
        <v>25.0</v>
      </c>
      <c r="Q5" s="6" t="s">
        <v>57</v>
      </c>
      <c r="R5" s="6">
        <v>8.0</v>
      </c>
      <c r="S5" s="6">
        <v>50.0</v>
      </c>
      <c r="T5" s="6">
        <v>150.0</v>
      </c>
      <c r="U5" s="6">
        <v>0.33333333</v>
      </c>
      <c r="V5" s="6" t="s">
        <v>68</v>
      </c>
      <c r="W5" s="6">
        <v>3.5</v>
      </c>
      <c r="X5" s="6" t="s">
        <v>59</v>
      </c>
      <c r="Y5" s="6" t="s">
        <v>59</v>
      </c>
      <c r="Z5" s="6">
        <v>6.1</v>
      </c>
      <c r="AA5" s="6">
        <v>2.6</v>
      </c>
      <c r="AB5" s="6">
        <v>1.0</v>
      </c>
      <c r="AC5" s="6">
        <v>5.0</v>
      </c>
      <c r="AD5" s="6">
        <v>72.5</v>
      </c>
      <c r="AE5" s="6" t="s">
        <v>60</v>
      </c>
      <c r="AF5" s="6" t="s">
        <v>61</v>
      </c>
      <c r="AG5" s="6" t="s">
        <v>62</v>
      </c>
      <c r="AH5" s="6">
        <v>60.0</v>
      </c>
      <c r="AI5" s="6" t="s">
        <v>63</v>
      </c>
      <c r="AJ5" s="6" t="s">
        <v>64</v>
      </c>
      <c r="AK5" s="6">
        <v>0.33</v>
      </c>
      <c r="AL5" s="6">
        <v>0.33</v>
      </c>
      <c r="AM5" s="6">
        <v>0.33</v>
      </c>
      <c r="AN5" s="6">
        <v>2.39</v>
      </c>
      <c r="AO5" s="6">
        <v>0.55</v>
      </c>
      <c r="AP5" s="6">
        <v>2.51</v>
      </c>
      <c r="AQ5" s="6">
        <v>0.51</v>
      </c>
      <c r="AR5" s="6">
        <v>9.0</v>
      </c>
      <c r="AS5" s="9"/>
      <c r="AT5" s="7" t="s">
        <v>69</v>
      </c>
      <c r="AU5" s="9"/>
      <c r="AV5" s="9"/>
    </row>
    <row r="6">
      <c r="A6" s="6">
        <v>1.0</v>
      </c>
      <c r="B6" s="7" t="s">
        <v>50</v>
      </c>
      <c r="C6" s="6">
        <v>2014.0</v>
      </c>
      <c r="D6" s="6" t="s">
        <v>51</v>
      </c>
      <c r="E6" s="6">
        <v>50.0</v>
      </c>
      <c r="F6" s="6">
        <v>18.8</v>
      </c>
      <c r="G6" s="6">
        <v>67.9</v>
      </c>
      <c r="H6" s="6">
        <v>172.0</v>
      </c>
      <c r="I6" s="10">
        <v>0.666667</v>
      </c>
      <c r="J6" s="6" t="s">
        <v>52</v>
      </c>
      <c r="K6" s="6" t="s">
        <v>53</v>
      </c>
      <c r="L6" s="6">
        <v>9.0</v>
      </c>
      <c r="M6" s="6" t="s">
        <v>54</v>
      </c>
      <c r="N6" s="6" t="s">
        <v>55</v>
      </c>
      <c r="O6" s="6" t="s">
        <v>56</v>
      </c>
      <c r="P6" s="6">
        <v>50.0</v>
      </c>
      <c r="Q6" s="6" t="s">
        <v>57</v>
      </c>
      <c r="R6" s="6">
        <v>8.0</v>
      </c>
      <c r="S6" s="6">
        <v>50.0</v>
      </c>
      <c r="T6" s="6">
        <v>150.0</v>
      </c>
      <c r="U6" s="6">
        <v>0.33333333</v>
      </c>
      <c r="V6" s="6" t="s">
        <v>68</v>
      </c>
      <c r="W6" s="6">
        <v>3.5</v>
      </c>
      <c r="X6" s="6" t="s">
        <v>59</v>
      </c>
      <c r="Y6" s="6" t="s">
        <v>59</v>
      </c>
      <c r="Z6" s="6">
        <v>6.1</v>
      </c>
      <c r="AA6" s="6">
        <v>2.6</v>
      </c>
      <c r="AB6" s="6">
        <v>1.0</v>
      </c>
      <c r="AC6" s="6">
        <v>5.0</v>
      </c>
      <c r="AD6" s="6">
        <v>72.5</v>
      </c>
      <c r="AE6" s="6" t="s">
        <v>60</v>
      </c>
      <c r="AF6" s="6" t="s">
        <v>61</v>
      </c>
      <c r="AG6" s="6" t="s">
        <v>62</v>
      </c>
      <c r="AH6" s="6">
        <v>60.0</v>
      </c>
      <c r="AI6" s="6" t="s">
        <v>63</v>
      </c>
      <c r="AJ6" s="6" t="s">
        <v>64</v>
      </c>
      <c r="AK6" s="6">
        <v>0.33</v>
      </c>
      <c r="AL6" s="6">
        <v>0.33</v>
      </c>
      <c r="AM6" s="6">
        <v>0.33</v>
      </c>
      <c r="AN6" s="6">
        <v>2.44</v>
      </c>
      <c r="AO6" s="6">
        <v>0.5</v>
      </c>
      <c r="AP6" s="6">
        <v>2.55</v>
      </c>
      <c r="AQ6" s="6">
        <v>0.44</v>
      </c>
      <c r="AR6" s="6">
        <v>9.0</v>
      </c>
      <c r="AS6" s="9"/>
      <c r="AT6" s="7" t="s">
        <v>70</v>
      </c>
      <c r="AU6" s="9"/>
      <c r="AV6" s="9"/>
    </row>
    <row r="7">
      <c r="A7" s="6">
        <v>1.0</v>
      </c>
      <c r="B7" s="7" t="s">
        <v>50</v>
      </c>
      <c r="C7" s="6">
        <v>2014.0</v>
      </c>
      <c r="D7" s="6" t="s">
        <v>51</v>
      </c>
      <c r="E7" s="6">
        <v>50.0</v>
      </c>
      <c r="F7" s="6">
        <v>18.8</v>
      </c>
      <c r="G7" s="6">
        <v>67.9</v>
      </c>
      <c r="H7" s="6">
        <v>172.0</v>
      </c>
      <c r="I7" s="10">
        <v>0.666667</v>
      </c>
      <c r="J7" s="6" t="s">
        <v>52</v>
      </c>
      <c r="K7" s="6" t="s">
        <v>53</v>
      </c>
      <c r="L7" s="6">
        <v>9.0</v>
      </c>
      <c r="M7" s="6" t="s">
        <v>54</v>
      </c>
      <c r="N7" s="6" t="s">
        <v>55</v>
      </c>
      <c r="O7" s="6" t="s">
        <v>56</v>
      </c>
      <c r="P7" s="6">
        <v>75.0</v>
      </c>
      <c r="Q7" s="6" t="s">
        <v>57</v>
      </c>
      <c r="R7" s="6">
        <v>8.0</v>
      </c>
      <c r="S7" s="6">
        <v>50.0</v>
      </c>
      <c r="T7" s="6">
        <v>150.0</v>
      </c>
      <c r="U7" s="6">
        <v>0.33333333</v>
      </c>
      <c r="V7" s="6" t="s">
        <v>68</v>
      </c>
      <c r="W7" s="6">
        <v>3.5</v>
      </c>
      <c r="X7" s="6" t="s">
        <v>59</v>
      </c>
      <c r="Y7" s="6" t="s">
        <v>59</v>
      </c>
      <c r="Z7" s="6">
        <v>6.1</v>
      </c>
      <c r="AA7" s="6">
        <v>2.6</v>
      </c>
      <c r="AB7" s="6">
        <v>1.0</v>
      </c>
      <c r="AC7" s="6">
        <v>5.0</v>
      </c>
      <c r="AD7" s="6">
        <v>72.5</v>
      </c>
      <c r="AE7" s="6" t="s">
        <v>60</v>
      </c>
      <c r="AF7" s="6" t="s">
        <v>61</v>
      </c>
      <c r="AG7" s="6" t="s">
        <v>62</v>
      </c>
      <c r="AH7" s="6">
        <v>60.0</v>
      </c>
      <c r="AI7" s="6" t="s">
        <v>63</v>
      </c>
      <c r="AJ7" s="6" t="s">
        <v>64</v>
      </c>
      <c r="AK7" s="6">
        <v>0.33</v>
      </c>
      <c r="AL7" s="6">
        <v>0.33</v>
      </c>
      <c r="AM7" s="6">
        <v>0.33</v>
      </c>
      <c r="AN7" s="6">
        <v>1.84</v>
      </c>
      <c r="AO7" s="6">
        <v>0.31</v>
      </c>
      <c r="AP7" s="6">
        <v>1.98</v>
      </c>
      <c r="AQ7" s="6">
        <v>0.25</v>
      </c>
      <c r="AR7" s="6">
        <v>9.0</v>
      </c>
      <c r="AS7" s="9"/>
      <c r="AT7" s="7" t="s">
        <v>71</v>
      </c>
      <c r="AU7" s="9"/>
      <c r="AV7" s="9"/>
    </row>
    <row r="8">
      <c r="A8" s="6">
        <v>2.0</v>
      </c>
      <c r="B8" s="7" t="s">
        <v>72</v>
      </c>
      <c r="C8" s="6">
        <v>2013.0</v>
      </c>
      <c r="D8" s="6" t="s">
        <v>51</v>
      </c>
      <c r="E8" s="8" t="s">
        <v>73</v>
      </c>
      <c r="F8" s="6">
        <v>25.0</v>
      </c>
      <c r="G8" s="6">
        <v>79.0</v>
      </c>
      <c r="H8" s="6">
        <v>181.0</v>
      </c>
      <c r="I8" s="8">
        <v>1.0</v>
      </c>
      <c r="J8" s="6" t="s">
        <v>74</v>
      </c>
      <c r="K8" s="6" t="s">
        <v>53</v>
      </c>
      <c r="L8" s="6">
        <v>8.0</v>
      </c>
      <c r="M8" s="6" t="s">
        <v>75</v>
      </c>
      <c r="N8" s="6" t="s">
        <v>55</v>
      </c>
      <c r="O8" s="6" t="s">
        <v>76</v>
      </c>
      <c r="P8" s="6">
        <v>60.0</v>
      </c>
      <c r="Q8" s="6" t="s">
        <v>77</v>
      </c>
      <c r="R8" s="6">
        <v>12.0</v>
      </c>
      <c r="S8" s="11">
        <v>120.0</v>
      </c>
      <c r="T8" s="11">
        <v>150.0</v>
      </c>
      <c r="U8" s="6">
        <v>0.8</v>
      </c>
      <c r="V8" s="6" t="s">
        <v>58</v>
      </c>
      <c r="W8" s="6">
        <v>3.5</v>
      </c>
      <c r="X8" s="6" t="s">
        <v>59</v>
      </c>
      <c r="Y8" s="6" t="s">
        <v>62</v>
      </c>
      <c r="Z8" s="6">
        <v>7.0</v>
      </c>
      <c r="AA8" s="6">
        <v>3.0</v>
      </c>
      <c r="AB8" s="6">
        <v>1.0</v>
      </c>
      <c r="AC8" s="12">
        <v>3.0</v>
      </c>
      <c r="AD8" s="13">
        <v>45568.0</v>
      </c>
      <c r="AE8" s="6" t="s">
        <v>78</v>
      </c>
      <c r="AF8" s="11" t="s">
        <v>79</v>
      </c>
      <c r="AG8" s="6" t="s">
        <v>62</v>
      </c>
      <c r="AH8" s="11"/>
      <c r="AI8" s="6" t="s">
        <v>80</v>
      </c>
      <c r="AJ8" s="6" t="s">
        <v>81</v>
      </c>
      <c r="AK8" s="11">
        <v>0.4</v>
      </c>
      <c r="AL8" s="11">
        <v>0.8</v>
      </c>
      <c r="AM8" s="11">
        <v>0.0</v>
      </c>
      <c r="AN8" s="6">
        <v>5431.0</v>
      </c>
      <c r="AO8" s="6">
        <v>712.0</v>
      </c>
      <c r="AP8" s="6">
        <v>5756.0</v>
      </c>
      <c r="AQ8" s="6">
        <v>712.0</v>
      </c>
      <c r="AR8" s="6">
        <v>8.0</v>
      </c>
      <c r="AS8" s="14"/>
      <c r="AT8" s="32" t="s">
        <v>82</v>
      </c>
      <c r="AU8" s="14"/>
      <c r="AV8" s="14"/>
    </row>
    <row r="9">
      <c r="A9" s="6">
        <v>2.0</v>
      </c>
      <c r="B9" s="7" t="s">
        <v>72</v>
      </c>
      <c r="C9" s="6">
        <v>2013.0</v>
      </c>
      <c r="D9" s="6" t="s">
        <v>51</v>
      </c>
      <c r="E9" s="8" t="s">
        <v>73</v>
      </c>
      <c r="F9" s="6">
        <v>25.0</v>
      </c>
      <c r="G9" s="6">
        <v>79.0</v>
      </c>
      <c r="H9" s="6">
        <v>181.0</v>
      </c>
      <c r="I9" s="8">
        <v>1.0</v>
      </c>
      <c r="J9" s="6" t="s">
        <v>74</v>
      </c>
      <c r="K9" s="6" t="s">
        <v>53</v>
      </c>
      <c r="L9" s="6">
        <v>8.0</v>
      </c>
      <c r="M9" s="6" t="s">
        <v>75</v>
      </c>
      <c r="N9" s="6" t="s">
        <v>55</v>
      </c>
      <c r="O9" s="6" t="s">
        <v>76</v>
      </c>
      <c r="P9" s="6">
        <v>50.0</v>
      </c>
      <c r="Q9" s="6" t="s">
        <v>77</v>
      </c>
      <c r="R9" s="6">
        <v>12.0</v>
      </c>
      <c r="S9" s="11">
        <v>120.0</v>
      </c>
      <c r="T9" s="11">
        <v>150.0</v>
      </c>
      <c r="U9" s="6">
        <v>0.8</v>
      </c>
      <c r="V9" s="6" t="s">
        <v>58</v>
      </c>
      <c r="W9" s="6">
        <v>3.5</v>
      </c>
      <c r="X9" s="6" t="s">
        <v>59</v>
      </c>
      <c r="Y9" s="6" t="s">
        <v>62</v>
      </c>
      <c r="Z9" s="6">
        <v>7.0</v>
      </c>
      <c r="AA9" s="6">
        <v>3.0</v>
      </c>
      <c r="AB9" s="6">
        <v>1.0</v>
      </c>
      <c r="AC9" s="12">
        <v>3.0</v>
      </c>
      <c r="AD9" s="13">
        <v>45568.0</v>
      </c>
      <c r="AE9" s="6" t="s">
        <v>78</v>
      </c>
      <c r="AF9" s="11" t="s">
        <v>79</v>
      </c>
      <c r="AG9" s="6" t="s">
        <v>62</v>
      </c>
      <c r="AH9" s="11"/>
      <c r="AI9" s="6" t="s">
        <v>80</v>
      </c>
      <c r="AJ9" s="6" t="s">
        <v>81</v>
      </c>
      <c r="AK9" s="11">
        <v>0.4</v>
      </c>
      <c r="AL9" s="11">
        <v>0.8</v>
      </c>
      <c r="AM9" s="11">
        <v>0.0</v>
      </c>
      <c r="AN9" s="6">
        <v>6960.0</v>
      </c>
      <c r="AO9" s="6">
        <v>968.0</v>
      </c>
      <c r="AP9" s="6">
        <v>7308.0</v>
      </c>
      <c r="AQ9" s="6">
        <v>981.0</v>
      </c>
      <c r="AR9" s="6">
        <v>8.0</v>
      </c>
      <c r="AS9" s="14"/>
      <c r="AT9" s="32" t="s">
        <v>83</v>
      </c>
      <c r="AU9" s="14"/>
      <c r="AV9" s="14"/>
    </row>
    <row r="10">
      <c r="A10" s="6">
        <v>2.0</v>
      </c>
      <c r="B10" s="7" t="s">
        <v>72</v>
      </c>
      <c r="C10" s="6">
        <v>2013.0</v>
      </c>
      <c r="D10" s="6" t="s">
        <v>51</v>
      </c>
      <c r="E10" s="8" t="s">
        <v>73</v>
      </c>
      <c r="F10" s="6">
        <v>25.0</v>
      </c>
      <c r="G10" s="6">
        <v>79.0</v>
      </c>
      <c r="H10" s="6">
        <v>181.0</v>
      </c>
      <c r="I10" s="8">
        <v>1.0</v>
      </c>
      <c r="J10" s="6" t="s">
        <v>74</v>
      </c>
      <c r="K10" s="6" t="s">
        <v>53</v>
      </c>
      <c r="L10" s="6">
        <v>8.0</v>
      </c>
      <c r="M10" s="6" t="s">
        <v>75</v>
      </c>
      <c r="N10" s="6" t="s">
        <v>55</v>
      </c>
      <c r="O10" s="6" t="s">
        <v>76</v>
      </c>
      <c r="P10" s="6">
        <v>40.0</v>
      </c>
      <c r="Q10" s="6" t="s">
        <v>77</v>
      </c>
      <c r="R10" s="6">
        <v>12.0</v>
      </c>
      <c r="S10" s="11">
        <v>120.0</v>
      </c>
      <c r="T10" s="11">
        <v>150.0</v>
      </c>
      <c r="U10" s="6">
        <v>0.8</v>
      </c>
      <c r="V10" s="6" t="s">
        <v>58</v>
      </c>
      <c r="W10" s="6">
        <v>3.5</v>
      </c>
      <c r="X10" s="6" t="s">
        <v>59</v>
      </c>
      <c r="Y10" s="6" t="s">
        <v>62</v>
      </c>
      <c r="Z10" s="6">
        <v>7.0</v>
      </c>
      <c r="AA10" s="6">
        <v>3.0</v>
      </c>
      <c r="AB10" s="6">
        <v>1.0</v>
      </c>
      <c r="AC10" s="12">
        <v>3.0</v>
      </c>
      <c r="AD10" s="13">
        <v>45568.0</v>
      </c>
      <c r="AE10" s="6" t="s">
        <v>78</v>
      </c>
      <c r="AF10" s="11" t="s">
        <v>79</v>
      </c>
      <c r="AG10" s="6" t="s">
        <v>62</v>
      </c>
      <c r="AH10" s="11"/>
      <c r="AI10" s="6" t="s">
        <v>80</v>
      </c>
      <c r="AJ10" s="6" t="s">
        <v>81</v>
      </c>
      <c r="AK10" s="11">
        <v>0.4</v>
      </c>
      <c r="AL10" s="11">
        <v>0.8</v>
      </c>
      <c r="AM10" s="11">
        <v>0.0</v>
      </c>
      <c r="AN10" s="6">
        <v>8335.0</v>
      </c>
      <c r="AO10" s="6">
        <v>971.0</v>
      </c>
      <c r="AP10" s="6">
        <v>8684.0</v>
      </c>
      <c r="AQ10" s="6">
        <v>993.0</v>
      </c>
      <c r="AR10" s="6">
        <v>8.0</v>
      </c>
      <c r="AS10" s="14"/>
      <c r="AT10" s="14"/>
      <c r="AU10" s="14"/>
      <c r="AV10" s="14"/>
    </row>
    <row r="11">
      <c r="A11" s="6">
        <v>2.0</v>
      </c>
      <c r="B11" s="7" t="s">
        <v>72</v>
      </c>
      <c r="C11" s="6">
        <v>2013.0</v>
      </c>
      <c r="D11" s="6" t="s">
        <v>51</v>
      </c>
      <c r="E11" s="8" t="s">
        <v>73</v>
      </c>
      <c r="F11" s="6">
        <v>25.0</v>
      </c>
      <c r="G11" s="6">
        <v>79.0</v>
      </c>
      <c r="H11" s="6">
        <v>181.0</v>
      </c>
      <c r="I11" s="8">
        <v>1.0</v>
      </c>
      <c r="J11" s="6" t="s">
        <v>74</v>
      </c>
      <c r="K11" s="6" t="s">
        <v>53</v>
      </c>
      <c r="L11" s="6">
        <v>8.0</v>
      </c>
      <c r="M11" s="6" t="s">
        <v>75</v>
      </c>
      <c r="N11" s="6" t="s">
        <v>55</v>
      </c>
      <c r="O11" s="6" t="s">
        <v>76</v>
      </c>
      <c r="P11" s="6">
        <v>30.0</v>
      </c>
      <c r="Q11" s="6" t="s">
        <v>77</v>
      </c>
      <c r="R11" s="6">
        <v>12.0</v>
      </c>
      <c r="S11" s="11">
        <v>120.0</v>
      </c>
      <c r="T11" s="11">
        <v>150.0</v>
      </c>
      <c r="U11" s="6">
        <v>0.8</v>
      </c>
      <c r="V11" s="6" t="s">
        <v>58</v>
      </c>
      <c r="W11" s="6">
        <v>3.5</v>
      </c>
      <c r="X11" s="6" t="s">
        <v>59</v>
      </c>
      <c r="Y11" s="6" t="s">
        <v>62</v>
      </c>
      <c r="Z11" s="6">
        <v>7.0</v>
      </c>
      <c r="AA11" s="6">
        <v>3.0</v>
      </c>
      <c r="AB11" s="6">
        <v>1.0</v>
      </c>
      <c r="AC11" s="12">
        <v>3.0</v>
      </c>
      <c r="AD11" s="13">
        <v>45568.0</v>
      </c>
      <c r="AE11" s="6" t="s">
        <v>78</v>
      </c>
      <c r="AF11" s="11" t="s">
        <v>79</v>
      </c>
      <c r="AG11" s="6" t="s">
        <v>62</v>
      </c>
      <c r="AH11" s="11"/>
      <c r="AI11" s="6" t="s">
        <v>80</v>
      </c>
      <c r="AJ11" s="6" t="s">
        <v>81</v>
      </c>
      <c r="AK11" s="11">
        <v>0.4</v>
      </c>
      <c r="AL11" s="11">
        <v>0.8</v>
      </c>
      <c r="AM11" s="11">
        <v>0.0</v>
      </c>
      <c r="AN11" s="6">
        <v>9255.0</v>
      </c>
      <c r="AO11" s="6">
        <v>848.0</v>
      </c>
      <c r="AP11" s="6">
        <v>9680.0</v>
      </c>
      <c r="AQ11" s="6">
        <v>848.0</v>
      </c>
      <c r="AR11" s="6">
        <v>8.0</v>
      </c>
      <c r="AS11" s="14"/>
      <c r="AT11" s="14"/>
      <c r="AU11" s="14"/>
      <c r="AV11" s="14"/>
    </row>
    <row r="12">
      <c r="A12" s="6">
        <v>2.0</v>
      </c>
      <c r="B12" s="7" t="s">
        <v>72</v>
      </c>
      <c r="C12" s="6">
        <v>2013.0</v>
      </c>
      <c r="D12" s="6" t="s">
        <v>51</v>
      </c>
      <c r="E12" s="8" t="s">
        <v>73</v>
      </c>
      <c r="F12" s="6">
        <v>25.0</v>
      </c>
      <c r="G12" s="6">
        <v>79.0</v>
      </c>
      <c r="H12" s="6">
        <v>181.0</v>
      </c>
      <c r="I12" s="8">
        <v>1.0</v>
      </c>
      <c r="J12" s="6" t="s">
        <v>74</v>
      </c>
      <c r="K12" s="6" t="s">
        <v>53</v>
      </c>
      <c r="L12" s="6">
        <v>8.0</v>
      </c>
      <c r="M12" s="6" t="s">
        <v>75</v>
      </c>
      <c r="N12" s="6" t="s">
        <v>55</v>
      </c>
      <c r="O12" s="6" t="s">
        <v>76</v>
      </c>
      <c r="P12" s="6">
        <v>20.0</v>
      </c>
      <c r="Q12" s="6" t="s">
        <v>77</v>
      </c>
      <c r="R12" s="6">
        <v>12.0</v>
      </c>
      <c r="S12" s="11">
        <v>120.0</v>
      </c>
      <c r="T12" s="11">
        <v>150.0</v>
      </c>
      <c r="U12" s="6">
        <v>0.8</v>
      </c>
      <c r="V12" s="6" t="s">
        <v>58</v>
      </c>
      <c r="W12" s="6">
        <v>3.5</v>
      </c>
      <c r="X12" s="6" t="s">
        <v>59</v>
      </c>
      <c r="Y12" s="6" t="s">
        <v>62</v>
      </c>
      <c r="Z12" s="6">
        <v>7.0</v>
      </c>
      <c r="AA12" s="6">
        <v>3.0</v>
      </c>
      <c r="AB12" s="6">
        <v>1.0</v>
      </c>
      <c r="AC12" s="12">
        <v>3.0</v>
      </c>
      <c r="AD12" s="13">
        <v>45568.0</v>
      </c>
      <c r="AE12" s="6" t="s">
        <v>78</v>
      </c>
      <c r="AF12" s="11" t="s">
        <v>79</v>
      </c>
      <c r="AG12" s="6" t="s">
        <v>62</v>
      </c>
      <c r="AH12" s="11"/>
      <c r="AI12" s="6" t="s">
        <v>80</v>
      </c>
      <c r="AJ12" s="6" t="s">
        <v>81</v>
      </c>
      <c r="AK12" s="11">
        <v>0.4</v>
      </c>
      <c r="AL12" s="11">
        <v>0.8</v>
      </c>
      <c r="AM12" s="11">
        <v>0.0</v>
      </c>
      <c r="AN12" s="6">
        <v>9453.0</v>
      </c>
      <c r="AO12" s="6">
        <v>661.0</v>
      </c>
      <c r="AP12" s="6">
        <v>9897.0</v>
      </c>
      <c r="AQ12" s="6">
        <v>668.0</v>
      </c>
      <c r="AR12" s="6">
        <v>8.0</v>
      </c>
      <c r="AS12" s="14"/>
      <c r="AT12" s="14"/>
      <c r="AU12" s="14"/>
      <c r="AV12" s="14"/>
    </row>
    <row r="13">
      <c r="A13" s="6">
        <v>2.0</v>
      </c>
      <c r="B13" s="7" t="s">
        <v>72</v>
      </c>
      <c r="C13" s="6">
        <v>2013.0</v>
      </c>
      <c r="D13" s="6" t="s">
        <v>51</v>
      </c>
      <c r="E13" s="8" t="s">
        <v>73</v>
      </c>
      <c r="F13" s="6">
        <v>25.0</v>
      </c>
      <c r="G13" s="6">
        <v>79.0</v>
      </c>
      <c r="H13" s="6">
        <v>181.0</v>
      </c>
      <c r="I13" s="8">
        <v>1.0</v>
      </c>
      <c r="J13" s="6" t="s">
        <v>74</v>
      </c>
      <c r="K13" s="6" t="s">
        <v>53</v>
      </c>
      <c r="L13" s="6">
        <v>8.0</v>
      </c>
      <c r="M13" s="6" t="s">
        <v>75</v>
      </c>
      <c r="N13" s="6" t="s">
        <v>55</v>
      </c>
      <c r="O13" s="6" t="s">
        <v>76</v>
      </c>
      <c r="P13" s="6">
        <v>10.0</v>
      </c>
      <c r="Q13" s="6" t="s">
        <v>77</v>
      </c>
      <c r="R13" s="6">
        <v>12.0</v>
      </c>
      <c r="S13" s="11">
        <v>120.0</v>
      </c>
      <c r="T13" s="11">
        <v>150.0</v>
      </c>
      <c r="U13" s="6">
        <v>0.8</v>
      </c>
      <c r="V13" s="6" t="s">
        <v>58</v>
      </c>
      <c r="W13" s="6">
        <v>3.5</v>
      </c>
      <c r="X13" s="6" t="s">
        <v>59</v>
      </c>
      <c r="Y13" s="6" t="s">
        <v>62</v>
      </c>
      <c r="Z13" s="6">
        <v>7.0</v>
      </c>
      <c r="AA13" s="6">
        <v>3.0</v>
      </c>
      <c r="AB13" s="6">
        <v>1.0</v>
      </c>
      <c r="AC13" s="12">
        <v>3.0</v>
      </c>
      <c r="AD13" s="13">
        <v>45568.0</v>
      </c>
      <c r="AE13" s="6" t="s">
        <v>78</v>
      </c>
      <c r="AF13" s="11" t="s">
        <v>79</v>
      </c>
      <c r="AG13" s="6" t="s">
        <v>62</v>
      </c>
      <c r="AH13" s="11"/>
      <c r="AI13" s="6" t="s">
        <v>80</v>
      </c>
      <c r="AJ13" s="6" t="s">
        <v>81</v>
      </c>
      <c r="AK13" s="11">
        <v>0.4</v>
      </c>
      <c r="AL13" s="11">
        <v>0.8</v>
      </c>
      <c r="AM13" s="11">
        <v>0.0</v>
      </c>
      <c r="AN13" s="6">
        <v>8818.0</v>
      </c>
      <c r="AO13" s="6">
        <v>553.0</v>
      </c>
      <c r="AP13" s="6">
        <v>9444.0</v>
      </c>
      <c r="AQ13" s="6">
        <v>583.0</v>
      </c>
      <c r="AR13" s="6">
        <v>8.0</v>
      </c>
      <c r="AS13" s="14"/>
      <c r="AT13" s="14"/>
      <c r="AU13" s="14"/>
      <c r="AV13" s="14"/>
    </row>
    <row r="14">
      <c r="A14" s="6">
        <v>2.0</v>
      </c>
      <c r="B14" s="7" t="s">
        <v>72</v>
      </c>
      <c r="C14" s="6">
        <v>2013.0</v>
      </c>
      <c r="D14" s="6" t="s">
        <v>51</v>
      </c>
      <c r="E14" s="8" t="s">
        <v>73</v>
      </c>
      <c r="F14" s="6">
        <v>25.0</v>
      </c>
      <c r="G14" s="6">
        <v>79.0</v>
      </c>
      <c r="H14" s="6">
        <v>181.0</v>
      </c>
      <c r="I14" s="8">
        <v>1.0</v>
      </c>
      <c r="J14" s="6" t="s">
        <v>74</v>
      </c>
      <c r="K14" s="6" t="s">
        <v>53</v>
      </c>
      <c r="L14" s="6">
        <v>8.0</v>
      </c>
      <c r="M14" s="6" t="s">
        <v>75</v>
      </c>
      <c r="N14" s="6" t="s">
        <v>55</v>
      </c>
      <c r="O14" s="6" t="s">
        <v>84</v>
      </c>
      <c r="P14" s="33">
        <v>60.0</v>
      </c>
      <c r="Q14" s="6" t="s">
        <v>77</v>
      </c>
      <c r="R14" s="6">
        <v>12.0</v>
      </c>
      <c r="S14" s="11">
        <v>120.0</v>
      </c>
      <c r="T14" s="11">
        <v>150.0</v>
      </c>
      <c r="U14" s="6">
        <v>0.8</v>
      </c>
      <c r="V14" s="6" t="s">
        <v>58</v>
      </c>
      <c r="W14" s="6">
        <v>3.5</v>
      </c>
      <c r="X14" s="6" t="s">
        <v>59</v>
      </c>
      <c r="Y14" s="6" t="s">
        <v>62</v>
      </c>
      <c r="Z14" s="6">
        <v>7.0</v>
      </c>
      <c r="AA14" s="6">
        <v>3.0</v>
      </c>
      <c r="AB14" s="6">
        <v>1.0</v>
      </c>
      <c r="AC14" s="12">
        <v>3.0</v>
      </c>
      <c r="AD14" s="13">
        <v>45568.0</v>
      </c>
      <c r="AE14" s="6" t="s">
        <v>78</v>
      </c>
      <c r="AF14" s="11" t="s">
        <v>79</v>
      </c>
      <c r="AG14" s="6" t="s">
        <v>62</v>
      </c>
      <c r="AH14" s="11"/>
      <c r="AI14" s="6" t="s">
        <v>80</v>
      </c>
      <c r="AJ14" s="6" t="s">
        <v>81</v>
      </c>
      <c r="AK14" s="11">
        <v>0.4</v>
      </c>
      <c r="AL14" s="11">
        <v>0.8</v>
      </c>
      <c r="AM14" s="11">
        <v>0.0</v>
      </c>
      <c r="AN14" s="6">
        <v>4941.0</v>
      </c>
      <c r="AO14" s="6">
        <v>676.0</v>
      </c>
      <c r="AP14" s="6">
        <v>4909.0</v>
      </c>
      <c r="AQ14" s="6">
        <v>565.0</v>
      </c>
      <c r="AR14" s="6">
        <v>8.0</v>
      </c>
      <c r="AS14" s="14"/>
      <c r="AT14" s="14"/>
      <c r="AU14" s="14"/>
      <c r="AV14" s="14"/>
    </row>
    <row r="15">
      <c r="A15" s="6">
        <v>2.0</v>
      </c>
      <c r="B15" s="7" t="s">
        <v>72</v>
      </c>
      <c r="C15" s="6">
        <v>2013.0</v>
      </c>
      <c r="D15" s="6" t="s">
        <v>51</v>
      </c>
      <c r="E15" s="8" t="s">
        <v>73</v>
      </c>
      <c r="F15" s="6">
        <v>25.0</v>
      </c>
      <c r="G15" s="6">
        <v>79.0</v>
      </c>
      <c r="H15" s="6">
        <v>181.0</v>
      </c>
      <c r="I15" s="8">
        <v>1.0</v>
      </c>
      <c r="J15" s="6" t="s">
        <v>74</v>
      </c>
      <c r="K15" s="6" t="s">
        <v>53</v>
      </c>
      <c r="L15" s="6">
        <v>8.0</v>
      </c>
      <c r="M15" s="6" t="s">
        <v>75</v>
      </c>
      <c r="N15" s="6" t="s">
        <v>55</v>
      </c>
      <c r="O15" s="6" t="s">
        <v>84</v>
      </c>
      <c r="P15" s="6">
        <v>50.0</v>
      </c>
      <c r="Q15" s="6" t="s">
        <v>77</v>
      </c>
      <c r="R15" s="6">
        <v>12.0</v>
      </c>
      <c r="S15" s="11">
        <v>120.0</v>
      </c>
      <c r="T15" s="11">
        <v>150.0</v>
      </c>
      <c r="U15" s="6">
        <v>0.8</v>
      </c>
      <c r="V15" s="6" t="s">
        <v>58</v>
      </c>
      <c r="W15" s="6">
        <v>3.5</v>
      </c>
      <c r="X15" s="6" t="s">
        <v>59</v>
      </c>
      <c r="Y15" s="6" t="s">
        <v>62</v>
      </c>
      <c r="Z15" s="6">
        <v>7.0</v>
      </c>
      <c r="AA15" s="6">
        <v>3.0</v>
      </c>
      <c r="AB15" s="6">
        <v>1.0</v>
      </c>
      <c r="AC15" s="12">
        <v>3.0</v>
      </c>
      <c r="AD15" s="13">
        <v>45568.0</v>
      </c>
      <c r="AE15" s="6" t="s">
        <v>78</v>
      </c>
      <c r="AF15" s="11" t="s">
        <v>79</v>
      </c>
      <c r="AG15" s="6" t="s">
        <v>62</v>
      </c>
      <c r="AH15" s="11"/>
      <c r="AI15" s="6" t="s">
        <v>80</v>
      </c>
      <c r="AJ15" s="6" t="s">
        <v>81</v>
      </c>
      <c r="AK15" s="11">
        <v>0.4</v>
      </c>
      <c r="AL15" s="11">
        <v>0.8</v>
      </c>
      <c r="AM15" s="11">
        <v>0.0</v>
      </c>
      <c r="AN15" s="6">
        <v>6295.0</v>
      </c>
      <c r="AO15" s="6">
        <v>864.0</v>
      </c>
      <c r="AP15" s="6">
        <v>6252.0</v>
      </c>
      <c r="AQ15" s="6">
        <v>716.0</v>
      </c>
      <c r="AR15" s="6">
        <v>8.0</v>
      </c>
      <c r="AS15" s="14"/>
      <c r="AT15" s="14"/>
      <c r="AU15" s="14"/>
      <c r="AV15" s="14"/>
    </row>
    <row r="16">
      <c r="A16" s="6">
        <v>2.0</v>
      </c>
      <c r="B16" s="7" t="s">
        <v>72</v>
      </c>
      <c r="C16" s="6">
        <v>2013.0</v>
      </c>
      <c r="D16" s="6" t="s">
        <v>51</v>
      </c>
      <c r="E16" s="8" t="s">
        <v>73</v>
      </c>
      <c r="F16" s="6">
        <v>25.0</v>
      </c>
      <c r="G16" s="6">
        <v>79.0</v>
      </c>
      <c r="H16" s="6">
        <v>181.0</v>
      </c>
      <c r="I16" s="8">
        <v>1.0</v>
      </c>
      <c r="J16" s="6" t="s">
        <v>74</v>
      </c>
      <c r="K16" s="6" t="s">
        <v>53</v>
      </c>
      <c r="L16" s="6">
        <v>8.0</v>
      </c>
      <c r="M16" s="6" t="s">
        <v>75</v>
      </c>
      <c r="N16" s="6" t="s">
        <v>55</v>
      </c>
      <c r="O16" s="6" t="s">
        <v>84</v>
      </c>
      <c r="P16" s="6">
        <v>40.0</v>
      </c>
      <c r="Q16" s="6" t="s">
        <v>77</v>
      </c>
      <c r="R16" s="6">
        <v>12.0</v>
      </c>
      <c r="S16" s="11">
        <v>120.0</v>
      </c>
      <c r="T16" s="11">
        <v>150.0</v>
      </c>
      <c r="U16" s="6">
        <v>0.8</v>
      </c>
      <c r="V16" s="6" t="s">
        <v>58</v>
      </c>
      <c r="W16" s="6">
        <v>3.5</v>
      </c>
      <c r="X16" s="6" t="s">
        <v>59</v>
      </c>
      <c r="Y16" s="6" t="s">
        <v>62</v>
      </c>
      <c r="Z16" s="6">
        <v>7.0</v>
      </c>
      <c r="AA16" s="6">
        <v>3.0</v>
      </c>
      <c r="AB16" s="6">
        <v>1.0</v>
      </c>
      <c r="AC16" s="12">
        <v>3.0</v>
      </c>
      <c r="AD16" s="13">
        <v>45568.0</v>
      </c>
      <c r="AE16" s="6" t="s">
        <v>78</v>
      </c>
      <c r="AF16" s="11" t="s">
        <v>79</v>
      </c>
      <c r="AG16" s="6" t="s">
        <v>62</v>
      </c>
      <c r="AH16" s="11"/>
      <c r="AI16" s="6" t="s">
        <v>80</v>
      </c>
      <c r="AJ16" s="6" t="s">
        <v>81</v>
      </c>
      <c r="AK16" s="11">
        <v>0.4</v>
      </c>
      <c r="AL16" s="11">
        <v>0.8</v>
      </c>
      <c r="AM16" s="11">
        <v>0.0</v>
      </c>
      <c r="AN16" s="6">
        <v>7682.0</v>
      </c>
      <c r="AO16" s="6">
        <v>1048.0</v>
      </c>
      <c r="AP16" s="6">
        <v>7714.0</v>
      </c>
      <c r="AQ16" s="6">
        <v>864.0</v>
      </c>
      <c r="AR16" s="6">
        <v>8.0</v>
      </c>
      <c r="AS16" s="14"/>
      <c r="AT16" s="14"/>
      <c r="AU16" s="14"/>
      <c r="AV16" s="14"/>
    </row>
    <row r="17">
      <c r="A17" s="6">
        <v>2.0</v>
      </c>
      <c r="B17" s="7" t="s">
        <v>72</v>
      </c>
      <c r="C17" s="6">
        <v>2013.0</v>
      </c>
      <c r="D17" s="6" t="s">
        <v>51</v>
      </c>
      <c r="E17" s="8" t="s">
        <v>73</v>
      </c>
      <c r="F17" s="6">
        <v>25.0</v>
      </c>
      <c r="G17" s="6">
        <v>79.0</v>
      </c>
      <c r="H17" s="6">
        <v>181.0</v>
      </c>
      <c r="I17" s="8">
        <v>1.0</v>
      </c>
      <c r="J17" s="6" t="s">
        <v>74</v>
      </c>
      <c r="K17" s="6" t="s">
        <v>53</v>
      </c>
      <c r="L17" s="6">
        <v>8.0</v>
      </c>
      <c r="M17" s="6" t="s">
        <v>75</v>
      </c>
      <c r="N17" s="6" t="s">
        <v>55</v>
      </c>
      <c r="O17" s="6" t="s">
        <v>84</v>
      </c>
      <c r="P17" s="6">
        <v>30.0</v>
      </c>
      <c r="Q17" s="6" t="s">
        <v>77</v>
      </c>
      <c r="R17" s="6">
        <v>12.0</v>
      </c>
      <c r="S17" s="11">
        <v>120.0</v>
      </c>
      <c r="T17" s="11">
        <v>150.0</v>
      </c>
      <c r="U17" s="6">
        <v>0.8</v>
      </c>
      <c r="V17" s="6" t="s">
        <v>58</v>
      </c>
      <c r="W17" s="6">
        <v>3.5</v>
      </c>
      <c r="X17" s="6" t="s">
        <v>59</v>
      </c>
      <c r="Y17" s="6" t="s">
        <v>62</v>
      </c>
      <c r="Z17" s="6">
        <v>7.0</v>
      </c>
      <c r="AA17" s="6">
        <v>3.0</v>
      </c>
      <c r="AB17" s="6">
        <v>1.0</v>
      </c>
      <c r="AC17" s="12">
        <v>3.0</v>
      </c>
      <c r="AD17" s="13">
        <v>45568.0</v>
      </c>
      <c r="AE17" s="6" t="s">
        <v>78</v>
      </c>
      <c r="AF17" s="11" t="s">
        <v>79</v>
      </c>
      <c r="AG17" s="6" t="s">
        <v>62</v>
      </c>
      <c r="AH17" s="11"/>
      <c r="AI17" s="6" t="s">
        <v>80</v>
      </c>
      <c r="AJ17" s="6" t="s">
        <v>81</v>
      </c>
      <c r="AK17" s="11">
        <v>0.4</v>
      </c>
      <c r="AL17" s="11">
        <v>0.8</v>
      </c>
      <c r="AM17" s="11">
        <v>0.0</v>
      </c>
      <c r="AN17" s="6">
        <v>9055.0</v>
      </c>
      <c r="AO17" s="6">
        <v>1197.0</v>
      </c>
      <c r="AP17" s="6">
        <v>9178.0</v>
      </c>
      <c r="AQ17" s="6">
        <v>1074.0</v>
      </c>
      <c r="AR17" s="6">
        <v>8.0</v>
      </c>
      <c r="AS17" s="14"/>
      <c r="AT17" s="14"/>
      <c r="AU17" s="14"/>
      <c r="AV17" s="14"/>
    </row>
    <row r="18">
      <c r="A18" s="6">
        <v>2.0</v>
      </c>
      <c r="B18" s="7" t="s">
        <v>72</v>
      </c>
      <c r="C18" s="6">
        <v>2013.0</v>
      </c>
      <c r="D18" s="6" t="s">
        <v>51</v>
      </c>
      <c r="E18" s="8" t="s">
        <v>73</v>
      </c>
      <c r="F18" s="6">
        <v>25.0</v>
      </c>
      <c r="G18" s="6">
        <v>79.0</v>
      </c>
      <c r="H18" s="6">
        <v>181.0</v>
      </c>
      <c r="I18" s="8">
        <v>1.0</v>
      </c>
      <c r="J18" s="6" t="s">
        <v>74</v>
      </c>
      <c r="K18" s="6" t="s">
        <v>53</v>
      </c>
      <c r="L18" s="6">
        <v>8.0</v>
      </c>
      <c r="M18" s="6" t="s">
        <v>75</v>
      </c>
      <c r="N18" s="6" t="s">
        <v>55</v>
      </c>
      <c r="O18" s="6" t="s">
        <v>84</v>
      </c>
      <c r="P18" s="6">
        <v>20.0</v>
      </c>
      <c r="Q18" s="6" t="s">
        <v>77</v>
      </c>
      <c r="R18" s="6">
        <v>12.0</v>
      </c>
      <c r="S18" s="11">
        <v>120.0</v>
      </c>
      <c r="T18" s="11">
        <v>150.0</v>
      </c>
      <c r="U18" s="6">
        <v>0.8</v>
      </c>
      <c r="V18" s="6" t="s">
        <v>58</v>
      </c>
      <c r="W18" s="6">
        <v>3.5</v>
      </c>
      <c r="X18" s="6" t="s">
        <v>59</v>
      </c>
      <c r="Y18" s="6" t="s">
        <v>62</v>
      </c>
      <c r="Z18" s="6">
        <v>7.0</v>
      </c>
      <c r="AA18" s="6">
        <v>3.0</v>
      </c>
      <c r="AB18" s="6">
        <v>1.0</v>
      </c>
      <c r="AC18" s="12">
        <v>3.0</v>
      </c>
      <c r="AD18" s="13">
        <v>45568.0</v>
      </c>
      <c r="AE18" s="6" t="s">
        <v>78</v>
      </c>
      <c r="AF18" s="11" t="s">
        <v>79</v>
      </c>
      <c r="AG18" s="6" t="s">
        <v>62</v>
      </c>
      <c r="AH18" s="11"/>
      <c r="AI18" s="6" t="s">
        <v>80</v>
      </c>
      <c r="AJ18" s="6" t="s">
        <v>81</v>
      </c>
      <c r="AK18" s="11">
        <v>0.4</v>
      </c>
      <c r="AL18" s="11">
        <v>0.8</v>
      </c>
      <c r="AM18" s="11">
        <v>0.0</v>
      </c>
      <c r="AN18" s="6">
        <v>10161.0</v>
      </c>
      <c r="AO18" s="6">
        <v>1003.0</v>
      </c>
      <c r="AP18" s="6">
        <v>10459.0</v>
      </c>
      <c r="AQ18" s="6">
        <v>1004.0</v>
      </c>
      <c r="AR18" s="6">
        <v>8.0</v>
      </c>
      <c r="AS18" s="14"/>
      <c r="AT18" s="14"/>
      <c r="AU18" s="14"/>
      <c r="AV18" s="14"/>
    </row>
    <row r="19">
      <c r="A19" s="6">
        <v>2.0</v>
      </c>
      <c r="B19" s="7" t="s">
        <v>72</v>
      </c>
      <c r="C19" s="6">
        <v>2013.0</v>
      </c>
      <c r="D19" s="6" t="s">
        <v>51</v>
      </c>
      <c r="E19" s="8" t="s">
        <v>73</v>
      </c>
      <c r="F19" s="6">
        <v>25.0</v>
      </c>
      <c r="G19" s="6">
        <v>79.0</v>
      </c>
      <c r="H19" s="6">
        <v>181.0</v>
      </c>
      <c r="I19" s="8">
        <v>1.0</v>
      </c>
      <c r="J19" s="6" t="s">
        <v>74</v>
      </c>
      <c r="K19" s="6" t="s">
        <v>53</v>
      </c>
      <c r="L19" s="6">
        <v>8.0</v>
      </c>
      <c r="M19" s="6" t="s">
        <v>75</v>
      </c>
      <c r="N19" s="6" t="s">
        <v>55</v>
      </c>
      <c r="O19" s="6" t="s">
        <v>84</v>
      </c>
      <c r="P19" s="33">
        <v>10.0</v>
      </c>
      <c r="Q19" s="6" t="s">
        <v>77</v>
      </c>
      <c r="R19" s="6">
        <v>12.0</v>
      </c>
      <c r="S19" s="11">
        <v>120.0</v>
      </c>
      <c r="T19" s="11">
        <v>150.0</v>
      </c>
      <c r="U19" s="6">
        <v>0.8</v>
      </c>
      <c r="V19" s="6" t="s">
        <v>58</v>
      </c>
      <c r="W19" s="6">
        <v>3.5</v>
      </c>
      <c r="X19" s="6" t="s">
        <v>59</v>
      </c>
      <c r="Y19" s="6" t="s">
        <v>62</v>
      </c>
      <c r="Z19" s="6">
        <v>7.0</v>
      </c>
      <c r="AA19" s="6">
        <v>3.0</v>
      </c>
      <c r="AB19" s="6">
        <v>1.0</v>
      </c>
      <c r="AC19" s="12">
        <v>3.0</v>
      </c>
      <c r="AD19" s="13">
        <v>45568.0</v>
      </c>
      <c r="AE19" s="6" t="s">
        <v>78</v>
      </c>
      <c r="AF19" s="11" t="s">
        <v>79</v>
      </c>
      <c r="AG19" s="6" t="s">
        <v>62</v>
      </c>
      <c r="AH19" s="11"/>
      <c r="AI19" s="6" t="s">
        <v>80</v>
      </c>
      <c r="AJ19" s="6" t="s">
        <v>81</v>
      </c>
      <c r="AK19" s="11">
        <v>0.4</v>
      </c>
      <c r="AL19" s="11">
        <v>0.8</v>
      </c>
      <c r="AM19" s="11">
        <v>0.0</v>
      </c>
      <c r="AN19" s="6">
        <v>10992.0</v>
      </c>
      <c r="AO19" s="6">
        <v>1165.0</v>
      </c>
      <c r="AP19" s="6">
        <v>10820.0</v>
      </c>
      <c r="AQ19" s="6">
        <v>879.0</v>
      </c>
      <c r="AR19" s="6">
        <v>8.0</v>
      </c>
      <c r="AS19" s="14"/>
      <c r="AT19" s="14"/>
      <c r="AU19" s="14"/>
      <c r="AV19" s="14"/>
    </row>
    <row r="20">
      <c r="A20" s="6">
        <v>2.0</v>
      </c>
      <c r="B20" s="7" t="s">
        <v>72</v>
      </c>
      <c r="C20" s="6">
        <v>2013.0</v>
      </c>
      <c r="D20" s="6" t="s">
        <v>51</v>
      </c>
      <c r="E20" s="8" t="s">
        <v>85</v>
      </c>
      <c r="F20" s="6">
        <v>23.0</v>
      </c>
      <c r="G20" s="6">
        <v>80.0</v>
      </c>
      <c r="H20" s="6">
        <v>178.0</v>
      </c>
      <c r="I20" s="8">
        <v>1.0</v>
      </c>
      <c r="J20" s="6" t="s">
        <v>74</v>
      </c>
      <c r="K20" s="6" t="s">
        <v>53</v>
      </c>
      <c r="L20" s="6">
        <v>9.0</v>
      </c>
      <c r="M20" s="6" t="s">
        <v>75</v>
      </c>
      <c r="N20" s="6" t="s">
        <v>55</v>
      </c>
      <c r="O20" s="6" t="s">
        <v>76</v>
      </c>
      <c r="P20" s="6">
        <v>60.0</v>
      </c>
      <c r="Q20" s="6" t="s">
        <v>77</v>
      </c>
      <c r="R20" s="6">
        <v>12.0</v>
      </c>
      <c r="S20" s="11">
        <v>60.0</v>
      </c>
      <c r="T20" s="11">
        <v>150.0</v>
      </c>
      <c r="U20" s="6">
        <v>0.4</v>
      </c>
      <c r="V20" s="6" t="s">
        <v>68</v>
      </c>
      <c r="W20" s="6">
        <v>3.5</v>
      </c>
      <c r="X20" s="6" t="s">
        <v>59</v>
      </c>
      <c r="Y20" s="6" t="s">
        <v>62</v>
      </c>
      <c r="Z20" s="6">
        <v>7.0</v>
      </c>
      <c r="AA20" s="6">
        <v>3.0</v>
      </c>
      <c r="AB20" s="6">
        <v>1.0</v>
      </c>
      <c r="AC20" s="12">
        <v>3.0</v>
      </c>
      <c r="AD20" s="13">
        <v>45568.0</v>
      </c>
      <c r="AE20" s="6" t="s">
        <v>78</v>
      </c>
      <c r="AF20" s="11" t="s">
        <v>79</v>
      </c>
      <c r="AG20" s="6" t="s">
        <v>62</v>
      </c>
      <c r="AH20" s="11"/>
      <c r="AI20" s="6" t="s">
        <v>80</v>
      </c>
      <c r="AJ20" s="6" t="s">
        <v>81</v>
      </c>
      <c r="AK20" s="11">
        <v>0.2</v>
      </c>
      <c r="AL20" s="11">
        <v>0.4</v>
      </c>
      <c r="AM20" s="11">
        <v>0.0</v>
      </c>
      <c r="AN20" s="6">
        <v>5641.0</v>
      </c>
      <c r="AO20" s="6">
        <v>909.0</v>
      </c>
      <c r="AP20" s="6">
        <v>5501.0</v>
      </c>
      <c r="AQ20" s="6">
        <v>856.0</v>
      </c>
      <c r="AR20" s="6">
        <v>8.0</v>
      </c>
      <c r="AS20" s="14"/>
      <c r="AT20" s="14"/>
      <c r="AU20" s="14"/>
      <c r="AV20" s="14"/>
    </row>
    <row r="21">
      <c r="A21" s="6">
        <v>2.0</v>
      </c>
      <c r="B21" s="7" t="s">
        <v>72</v>
      </c>
      <c r="C21" s="6">
        <v>2013.0</v>
      </c>
      <c r="D21" s="6" t="s">
        <v>51</v>
      </c>
      <c r="E21" s="8" t="s">
        <v>85</v>
      </c>
      <c r="F21" s="6">
        <v>23.0</v>
      </c>
      <c r="G21" s="6">
        <v>80.0</v>
      </c>
      <c r="H21" s="6">
        <v>178.0</v>
      </c>
      <c r="I21" s="8">
        <v>1.0</v>
      </c>
      <c r="J21" s="6" t="s">
        <v>74</v>
      </c>
      <c r="K21" s="6" t="s">
        <v>53</v>
      </c>
      <c r="L21" s="6">
        <v>9.0</v>
      </c>
      <c r="M21" s="6" t="s">
        <v>75</v>
      </c>
      <c r="N21" s="6" t="s">
        <v>55</v>
      </c>
      <c r="O21" s="6" t="s">
        <v>76</v>
      </c>
      <c r="P21" s="6">
        <v>50.0</v>
      </c>
      <c r="Q21" s="6" t="s">
        <v>77</v>
      </c>
      <c r="R21" s="6">
        <v>12.0</v>
      </c>
      <c r="S21" s="11">
        <v>60.0</v>
      </c>
      <c r="T21" s="11">
        <v>150.0</v>
      </c>
      <c r="U21" s="6">
        <v>0.4</v>
      </c>
      <c r="V21" s="6" t="s">
        <v>68</v>
      </c>
      <c r="W21" s="6">
        <v>3.5</v>
      </c>
      <c r="X21" s="6" t="s">
        <v>59</v>
      </c>
      <c r="Y21" s="6" t="s">
        <v>62</v>
      </c>
      <c r="Z21" s="6">
        <v>7.0</v>
      </c>
      <c r="AA21" s="6">
        <v>3.0</v>
      </c>
      <c r="AB21" s="6">
        <v>1.0</v>
      </c>
      <c r="AC21" s="12">
        <v>3.0</v>
      </c>
      <c r="AD21" s="13">
        <v>45568.0</v>
      </c>
      <c r="AE21" s="6" t="s">
        <v>78</v>
      </c>
      <c r="AF21" s="11" t="s">
        <v>79</v>
      </c>
      <c r="AG21" s="6" t="s">
        <v>62</v>
      </c>
      <c r="AH21" s="11"/>
      <c r="AI21" s="6" t="s">
        <v>80</v>
      </c>
      <c r="AJ21" s="6" t="s">
        <v>81</v>
      </c>
      <c r="AK21" s="11">
        <v>0.2</v>
      </c>
      <c r="AL21" s="11">
        <v>0.4</v>
      </c>
      <c r="AM21" s="11">
        <v>0.0</v>
      </c>
      <c r="AN21" s="6">
        <v>7043.0</v>
      </c>
      <c r="AO21" s="6">
        <v>1020.0</v>
      </c>
      <c r="AP21" s="6">
        <v>6916.0</v>
      </c>
      <c r="AQ21" s="6">
        <v>936.0</v>
      </c>
      <c r="AR21" s="6">
        <v>9.0</v>
      </c>
      <c r="AS21" s="14"/>
      <c r="AT21" s="14"/>
      <c r="AU21" s="14"/>
      <c r="AV21" s="14"/>
    </row>
    <row r="22">
      <c r="A22" s="6">
        <v>2.0</v>
      </c>
      <c r="B22" s="7" t="s">
        <v>72</v>
      </c>
      <c r="C22" s="6">
        <v>2013.0</v>
      </c>
      <c r="D22" s="6" t="s">
        <v>51</v>
      </c>
      <c r="E22" s="8" t="s">
        <v>85</v>
      </c>
      <c r="F22" s="6">
        <v>23.0</v>
      </c>
      <c r="G22" s="6">
        <v>80.0</v>
      </c>
      <c r="H22" s="6">
        <v>178.0</v>
      </c>
      <c r="I22" s="8">
        <v>1.0</v>
      </c>
      <c r="J22" s="6" t="s">
        <v>74</v>
      </c>
      <c r="K22" s="6" t="s">
        <v>53</v>
      </c>
      <c r="L22" s="6">
        <v>9.0</v>
      </c>
      <c r="M22" s="6" t="s">
        <v>75</v>
      </c>
      <c r="N22" s="6" t="s">
        <v>55</v>
      </c>
      <c r="O22" s="6" t="s">
        <v>76</v>
      </c>
      <c r="P22" s="6">
        <v>40.0</v>
      </c>
      <c r="Q22" s="6" t="s">
        <v>77</v>
      </c>
      <c r="R22" s="6">
        <v>12.0</v>
      </c>
      <c r="S22" s="11">
        <v>60.0</v>
      </c>
      <c r="T22" s="11">
        <v>150.0</v>
      </c>
      <c r="U22" s="6">
        <v>0.4</v>
      </c>
      <c r="V22" s="6" t="s">
        <v>68</v>
      </c>
      <c r="W22" s="6">
        <v>3.5</v>
      </c>
      <c r="X22" s="6" t="s">
        <v>59</v>
      </c>
      <c r="Y22" s="6" t="s">
        <v>62</v>
      </c>
      <c r="Z22" s="6">
        <v>7.0</v>
      </c>
      <c r="AA22" s="6">
        <v>3.0</v>
      </c>
      <c r="AB22" s="6">
        <v>1.0</v>
      </c>
      <c r="AC22" s="12">
        <v>3.0</v>
      </c>
      <c r="AD22" s="13">
        <v>45568.0</v>
      </c>
      <c r="AE22" s="6" t="s">
        <v>78</v>
      </c>
      <c r="AF22" s="11" t="s">
        <v>79</v>
      </c>
      <c r="AG22" s="6" t="s">
        <v>62</v>
      </c>
      <c r="AH22" s="11"/>
      <c r="AI22" s="6" t="s">
        <v>80</v>
      </c>
      <c r="AJ22" s="6" t="s">
        <v>81</v>
      </c>
      <c r="AK22" s="11">
        <v>0.2</v>
      </c>
      <c r="AL22" s="11">
        <v>0.4</v>
      </c>
      <c r="AM22" s="11">
        <v>0.0</v>
      </c>
      <c r="AN22" s="6">
        <v>8320.0</v>
      </c>
      <c r="AO22" s="6">
        <v>1158.0</v>
      </c>
      <c r="AP22" s="6">
        <v>8262.0</v>
      </c>
      <c r="AQ22" s="6">
        <v>1083.0</v>
      </c>
      <c r="AR22" s="6">
        <v>9.0</v>
      </c>
      <c r="AS22" s="14"/>
      <c r="AT22" s="14"/>
      <c r="AU22" s="14"/>
      <c r="AV22" s="14"/>
    </row>
    <row r="23">
      <c r="A23" s="6">
        <v>2.0</v>
      </c>
      <c r="B23" s="7" t="s">
        <v>72</v>
      </c>
      <c r="C23" s="6">
        <v>2013.0</v>
      </c>
      <c r="D23" s="6" t="s">
        <v>51</v>
      </c>
      <c r="E23" s="8" t="s">
        <v>85</v>
      </c>
      <c r="F23" s="6">
        <v>23.0</v>
      </c>
      <c r="G23" s="6">
        <v>80.0</v>
      </c>
      <c r="H23" s="6">
        <v>178.0</v>
      </c>
      <c r="I23" s="8">
        <v>1.0</v>
      </c>
      <c r="J23" s="6" t="s">
        <v>74</v>
      </c>
      <c r="K23" s="6" t="s">
        <v>53</v>
      </c>
      <c r="L23" s="6">
        <v>9.0</v>
      </c>
      <c r="M23" s="6" t="s">
        <v>75</v>
      </c>
      <c r="N23" s="6" t="s">
        <v>55</v>
      </c>
      <c r="O23" s="6" t="s">
        <v>76</v>
      </c>
      <c r="P23" s="6">
        <v>30.0</v>
      </c>
      <c r="Q23" s="6" t="s">
        <v>77</v>
      </c>
      <c r="R23" s="6">
        <v>12.0</v>
      </c>
      <c r="S23" s="11">
        <v>60.0</v>
      </c>
      <c r="T23" s="11">
        <v>150.0</v>
      </c>
      <c r="U23" s="6">
        <v>0.4</v>
      </c>
      <c r="V23" s="6" t="s">
        <v>68</v>
      </c>
      <c r="W23" s="6">
        <v>3.5</v>
      </c>
      <c r="X23" s="6" t="s">
        <v>59</v>
      </c>
      <c r="Y23" s="6" t="s">
        <v>62</v>
      </c>
      <c r="Z23" s="6">
        <v>7.0</v>
      </c>
      <c r="AA23" s="6">
        <v>3.0</v>
      </c>
      <c r="AB23" s="6">
        <v>1.0</v>
      </c>
      <c r="AC23" s="12">
        <v>3.0</v>
      </c>
      <c r="AD23" s="13">
        <v>45568.0</v>
      </c>
      <c r="AE23" s="6" t="s">
        <v>78</v>
      </c>
      <c r="AF23" s="11" t="s">
        <v>79</v>
      </c>
      <c r="AG23" s="6" t="s">
        <v>62</v>
      </c>
      <c r="AH23" s="11"/>
      <c r="AI23" s="6" t="s">
        <v>80</v>
      </c>
      <c r="AJ23" s="6" t="s">
        <v>81</v>
      </c>
      <c r="AK23" s="11">
        <v>0.2</v>
      </c>
      <c r="AL23" s="11">
        <v>0.4</v>
      </c>
      <c r="AM23" s="11">
        <v>0.0</v>
      </c>
      <c r="AN23" s="6">
        <v>9323.0</v>
      </c>
      <c r="AO23" s="6">
        <v>1386.0</v>
      </c>
      <c r="AP23" s="6">
        <v>9343.0</v>
      </c>
      <c r="AQ23" s="6">
        <v>1327.0</v>
      </c>
      <c r="AR23" s="6">
        <v>9.0</v>
      </c>
      <c r="AS23" s="14"/>
      <c r="AT23" s="14"/>
      <c r="AU23" s="14"/>
      <c r="AV23" s="14"/>
    </row>
    <row r="24">
      <c r="A24" s="6">
        <v>2.0</v>
      </c>
      <c r="B24" s="7" t="s">
        <v>72</v>
      </c>
      <c r="C24" s="6">
        <v>2013.0</v>
      </c>
      <c r="D24" s="6" t="s">
        <v>51</v>
      </c>
      <c r="E24" s="8" t="s">
        <v>85</v>
      </c>
      <c r="F24" s="6">
        <v>23.0</v>
      </c>
      <c r="G24" s="6">
        <v>80.0</v>
      </c>
      <c r="H24" s="6">
        <v>178.0</v>
      </c>
      <c r="I24" s="8">
        <v>1.0</v>
      </c>
      <c r="J24" s="6" t="s">
        <v>74</v>
      </c>
      <c r="K24" s="6" t="s">
        <v>53</v>
      </c>
      <c r="L24" s="6">
        <v>9.0</v>
      </c>
      <c r="M24" s="6" t="s">
        <v>75</v>
      </c>
      <c r="N24" s="6" t="s">
        <v>55</v>
      </c>
      <c r="O24" s="6" t="s">
        <v>76</v>
      </c>
      <c r="P24" s="6">
        <v>20.0</v>
      </c>
      <c r="Q24" s="6" t="s">
        <v>77</v>
      </c>
      <c r="R24" s="6">
        <v>12.0</v>
      </c>
      <c r="S24" s="11">
        <v>60.0</v>
      </c>
      <c r="T24" s="11">
        <v>150.0</v>
      </c>
      <c r="U24" s="6">
        <v>0.4</v>
      </c>
      <c r="V24" s="6" t="s">
        <v>68</v>
      </c>
      <c r="W24" s="6">
        <v>3.5</v>
      </c>
      <c r="X24" s="6" t="s">
        <v>59</v>
      </c>
      <c r="Y24" s="6" t="s">
        <v>62</v>
      </c>
      <c r="Z24" s="6">
        <v>7.0</v>
      </c>
      <c r="AA24" s="6">
        <v>3.0</v>
      </c>
      <c r="AB24" s="6">
        <v>1.0</v>
      </c>
      <c r="AC24" s="12">
        <v>3.0</v>
      </c>
      <c r="AD24" s="13">
        <v>45568.0</v>
      </c>
      <c r="AE24" s="6" t="s">
        <v>78</v>
      </c>
      <c r="AF24" s="11" t="s">
        <v>79</v>
      </c>
      <c r="AG24" s="6" t="s">
        <v>62</v>
      </c>
      <c r="AH24" s="11"/>
      <c r="AI24" s="6" t="s">
        <v>80</v>
      </c>
      <c r="AJ24" s="6" t="s">
        <v>81</v>
      </c>
      <c r="AK24" s="11">
        <v>0.2</v>
      </c>
      <c r="AL24" s="11">
        <v>0.4</v>
      </c>
      <c r="AM24" s="11">
        <v>0.0</v>
      </c>
      <c r="AN24" s="6">
        <v>9415.0</v>
      </c>
      <c r="AO24" s="6">
        <v>1571.0</v>
      </c>
      <c r="AP24" s="6">
        <v>9619.0</v>
      </c>
      <c r="AQ24" s="6">
        <v>1534.0</v>
      </c>
      <c r="AR24" s="6">
        <v>9.0</v>
      </c>
      <c r="AS24" s="14"/>
      <c r="AT24" s="14"/>
      <c r="AU24" s="14"/>
      <c r="AV24" s="14"/>
    </row>
    <row r="25">
      <c r="A25" s="6">
        <v>2.0</v>
      </c>
      <c r="B25" s="7" t="s">
        <v>72</v>
      </c>
      <c r="C25" s="6">
        <v>2013.0</v>
      </c>
      <c r="D25" s="6" t="s">
        <v>51</v>
      </c>
      <c r="E25" s="8" t="s">
        <v>85</v>
      </c>
      <c r="F25" s="6">
        <v>23.0</v>
      </c>
      <c r="G25" s="6">
        <v>80.0</v>
      </c>
      <c r="H25" s="6">
        <v>178.0</v>
      </c>
      <c r="I25" s="8">
        <v>1.0</v>
      </c>
      <c r="J25" s="6" t="s">
        <v>74</v>
      </c>
      <c r="K25" s="6" t="s">
        <v>53</v>
      </c>
      <c r="L25" s="6">
        <v>9.0</v>
      </c>
      <c r="M25" s="6" t="s">
        <v>75</v>
      </c>
      <c r="N25" s="6" t="s">
        <v>55</v>
      </c>
      <c r="O25" s="6" t="s">
        <v>76</v>
      </c>
      <c r="P25" s="6">
        <v>10.0</v>
      </c>
      <c r="Q25" s="6" t="s">
        <v>77</v>
      </c>
      <c r="R25" s="6">
        <v>12.0</v>
      </c>
      <c r="S25" s="11">
        <v>60.0</v>
      </c>
      <c r="T25" s="11">
        <v>150.0</v>
      </c>
      <c r="U25" s="6">
        <v>0.4</v>
      </c>
      <c r="V25" s="6" t="s">
        <v>68</v>
      </c>
      <c r="W25" s="6">
        <v>3.5</v>
      </c>
      <c r="X25" s="6" t="s">
        <v>59</v>
      </c>
      <c r="Y25" s="6" t="s">
        <v>62</v>
      </c>
      <c r="Z25" s="6">
        <v>7.0</v>
      </c>
      <c r="AA25" s="6">
        <v>3.0</v>
      </c>
      <c r="AB25" s="6">
        <v>1.0</v>
      </c>
      <c r="AC25" s="12">
        <v>3.0</v>
      </c>
      <c r="AD25" s="13">
        <v>45568.0</v>
      </c>
      <c r="AE25" s="6" t="s">
        <v>78</v>
      </c>
      <c r="AF25" s="11" t="s">
        <v>79</v>
      </c>
      <c r="AG25" s="6" t="s">
        <v>62</v>
      </c>
      <c r="AH25" s="11"/>
      <c r="AI25" s="6" t="s">
        <v>80</v>
      </c>
      <c r="AJ25" s="6" t="s">
        <v>81</v>
      </c>
      <c r="AK25" s="11">
        <v>0.2</v>
      </c>
      <c r="AL25" s="11">
        <v>0.4</v>
      </c>
      <c r="AM25" s="11">
        <v>0.0</v>
      </c>
      <c r="AN25" s="6">
        <v>8540.0</v>
      </c>
      <c r="AO25" s="6">
        <v>1648.0</v>
      </c>
      <c r="AP25" s="6">
        <v>8924.0</v>
      </c>
      <c r="AQ25" s="6">
        <v>1664.0</v>
      </c>
      <c r="AR25" s="6">
        <v>9.0</v>
      </c>
      <c r="AS25" s="14"/>
      <c r="AT25" s="14"/>
      <c r="AU25" s="14"/>
      <c r="AV25" s="14"/>
    </row>
    <row r="26">
      <c r="A26" s="6">
        <v>2.0</v>
      </c>
      <c r="B26" s="7" t="s">
        <v>72</v>
      </c>
      <c r="C26" s="6">
        <v>2013.0</v>
      </c>
      <c r="D26" s="6" t="s">
        <v>51</v>
      </c>
      <c r="E26" s="8" t="s">
        <v>85</v>
      </c>
      <c r="F26" s="6">
        <v>23.0</v>
      </c>
      <c r="G26" s="6">
        <v>80.0</v>
      </c>
      <c r="H26" s="6">
        <v>178.0</v>
      </c>
      <c r="I26" s="8">
        <v>1.0</v>
      </c>
      <c r="J26" s="6" t="s">
        <v>74</v>
      </c>
      <c r="K26" s="6" t="s">
        <v>53</v>
      </c>
      <c r="L26" s="6">
        <v>9.0</v>
      </c>
      <c r="M26" s="6" t="s">
        <v>75</v>
      </c>
      <c r="N26" s="6" t="s">
        <v>55</v>
      </c>
      <c r="O26" s="6" t="s">
        <v>84</v>
      </c>
      <c r="P26" s="6">
        <v>60.0</v>
      </c>
      <c r="Q26" s="6" t="s">
        <v>77</v>
      </c>
      <c r="R26" s="6">
        <v>12.0</v>
      </c>
      <c r="S26" s="11">
        <v>60.0</v>
      </c>
      <c r="T26" s="11">
        <v>150.0</v>
      </c>
      <c r="U26" s="6">
        <v>0.4</v>
      </c>
      <c r="V26" s="6" t="s">
        <v>68</v>
      </c>
      <c r="W26" s="6">
        <v>3.5</v>
      </c>
      <c r="X26" s="6" t="s">
        <v>59</v>
      </c>
      <c r="Y26" s="6" t="s">
        <v>62</v>
      </c>
      <c r="Z26" s="6">
        <v>7.0</v>
      </c>
      <c r="AA26" s="6">
        <v>3.0</v>
      </c>
      <c r="AB26" s="6">
        <v>1.0</v>
      </c>
      <c r="AC26" s="12">
        <v>3.0</v>
      </c>
      <c r="AD26" s="13">
        <v>45568.0</v>
      </c>
      <c r="AE26" s="6" t="s">
        <v>78</v>
      </c>
      <c r="AF26" s="11" t="s">
        <v>79</v>
      </c>
      <c r="AG26" s="6" t="s">
        <v>62</v>
      </c>
      <c r="AH26" s="11"/>
      <c r="AI26" s="6" t="s">
        <v>80</v>
      </c>
      <c r="AJ26" s="6" t="s">
        <v>81</v>
      </c>
      <c r="AK26" s="11">
        <v>0.2</v>
      </c>
      <c r="AL26" s="11">
        <v>0.4</v>
      </c>
      <c r="AM26" s="11">
        <v>0.0</v>
      </c>
      <c r="AN26" s="6">
        <v>4835.0</v>
      </c>
      <c r="AO26" s="6">
        <v>416.0</v>
      </c>
      <c r="AP26" s="6">
        <v>4748.0</v>
      </c>
      <c r="AQ26" s="6">
        <v>398.0</v>
      </c>
      <c r="AR26" s="6">
        <v>9.0</v>
      </c>
      <c r="AS26" s="14"/>
      <c r="AT26" s="14"/>
      <c r="AU26" s="14"/>
      <c r="AV26" s="14"/>
    </row>
    <row r="27">
      <c r="A27" s="6">
        <v>2.0</v>
      </c>
      <c r="B27" s="7" t="s">
        <v>72</v>
      </c>
      <c r="C27" s="6">
        <v>2013.0</v>
      </c>
      <c r="D27" s="6" t="s">
        <v>51</v>
      </c>
      <c r="E27" s="8" t="s">
        <v>85</v>
      </c>
      <c r="F27" s="6">
        <v>23.0</v>
      </c>
      <c r="G27" s="6">
        <v>80.0</v>
      </c>
      <c r="H27" s="6">
        <v>178.0</v>
      </c>
      <c r="I27" s="8">
        <v>1.0</v>
      </c>
      <c r="J27" s="6" t="s">
        <v>74</v>
      </c>
      <c r="K27" s="6" t="s">
        <v>53</v>
      </c>
      <c r="L27" s="6">
        <v>9.0</v>
      </c>
      <c r="M27" s="6" t="s">
        <v>75</v>
      </c>
      <c r="N27" s="6" t="s">
        <v>55</v>
      </c>
      <c r="O27" s="6" t="s">
        <v>84</v>
      </c>
      <c r="P27" s="6">
        <v>50.0</v>
      </c>
      <c r="Q27" s="6" t="s">
        <v>77</v>
      </c>
      <c r="R27" s="6">
        <v>12.0</v>
      </c>
      <c r="S27" s="11">
        <v>60.0</v>
      </c>
      <c r="T27" s="11">
        <v>150.0</v>
      </c>
      <c r="U27" s="6">
        <v>0.4</v>
      </c>
      <c r="V27" s="6" t="s">
        <v>68</v>
      </c>
      <c r="W27" s="6">
        <v>3.5</v>
      </c>
      <c r="X27" s="6" t="s">
        <v>59</v>
      </c>
      <c r="Y27" s="6" t="s">
        <v>62</v>
      </c>
      <c r="Z27" s="6">
        <v>7.0</v>
      </c>
      <c r="AA27" s="6">
        <v>3.0</v>
      </c>
      <c r="AB27" s="6">
        <v>1.0</v>
      </c>
      <c r="AC27" s="12">
        <v>3.0</v>
      </c>
      <c r="AD27" s="13">
        <v>45568.0</v>
      </c>
      <c r="AE27" s="6" t="s">
        <v>78</v>
      </c>
      <c r="AF27" s="11" t="s">
        <v>79</v>
      </c>
      <c r="AG27" s="6" t="s">
        <v>62</v>
      </c>
      <c r="AH27" s="11"/>
      <c r="AI27" s="6" t="s">
        <v>80</v>
      </c>
      <c r="AJ27" s="6" t="s">
        <v>81</v>
      </c>
      <c r="AK27" s="11">
        <v>0.2</v>
      </c>
      <c r="AL27" s="11">
        <v>0.4</v>
      </c>
      <c r="AM27" s="11">
        <v>0.0</v>
      </c>
      <c r="AN27" s="6">
        <v>6037.0</v>
      </c>
      <c r="AO27" s="6">
        <v>518.0</v>
      </c>
      <c r="AP27" s="6">
        <v>5952.0</v>
      </c>
      <c r="AQ27" s="6">
        <v>512.0</v>
      </c>
      <c r="AR27" s="6">
        <v>9.0</v>
      </c>
      <c r="AS27" s="14"/>
    </row>
    <row r="28">
      <c r="A28" s="6">
        <v>2.0</v>
      </c>
      <c r="B28" s="7" t="s">
        <v>72</v>
      </c>
      <c r="C28" s="6">
        <v>2013.0</v>
      </c>
      <c r="D28" s="6" t="s">
        <v>51</v>
      </c>
      <c r="E28" s="8" t="s">
        <v>85</v>
      </c>
      <c r="F28" s="6">
        <v>23.0</v>
      </c>
      <c r="G28" s="6">
        <v>80.0</v>
      </c>
      <c r="H28" s="6">
        <v>178.0</v>
      </c>
      <c r="I28" s="8">
        <v>1.0</v>
      </c>
      <c r="J28" s="6" t="s">
        <v>74</v>
      </c>
      <c r="K28" s="6" t="s">
        <v>53</v>
      </c>
      <c r="L28" s="6">
        <v>9.0</v>
      </c>
      <c r="M28" s="6" t="s">
        <v>75</v>
      </c>
      <c r="N28" s="6" t="s">
        <v>55</v>
      </c>
      <c r="O28" s="6" t="s">
        <v>84</v>
      </c>
      <c r="P28" s="6">
        <v>40.0</v>
      </c>
      <c r="Q28" s="6" t="s">
        <v>77</v>
      </c>
      <c r="R28" s="6">
        <v>12.0</v>
      </c>
      <c r="S28" s="11">
        <v>60.0</v>
      </c>
      <c r="T28" s="11">
        <v>150.0</v>
      </c>
      <c r="U28" s="6">
        <v>0.4</v>
      </c>
      <c r="V28" s="6" t="s">
        <v>68</v>
      </c>
      <c r="W28" s="6">
        <v>3.5</v>
      </c>
      <c r="X28" s="6" t="s">
        <v>59</v>
      </c>
      <c r="Y28" s="6" t="s">
        <v>62</v>
      </c>
      <c r="Z28" s="6">
        <v>7.0</v>
      </c>
      <c r="AA28" s="6">
        <v>3.0</v>
      </c>
      <c r="AB28" s="6">
        <v>1.0</v>
      </c>
      <c r="AC28" s="12">
        <v>3.0</v>
      </c>
      <c r="AD28" s="13">
        <v>45568.0</v>
      </c>
      <c r="AE28" s="6" t="s">
        <v>78</v>
      </c>
      <c r="AF28" s="11" t="s">
        <v>79</v>
      </c>
      <c r="AG28" s="6" t="s">
        <v>62</v>
      </c>
      <c r="AH28" s="11"/>
      <c r="AI28" s="6" t="s">
        <v>80</v>
      </c>
      <c r="AJ28" s="6" t="s">
        <v>81</v>
      </c>
      <c r="AK28" s="11">
        <v>0.2</v>
      </c>
      <c r="AL28" s="11">
        <v>0.4</v>
      </c>
      <c r="AM28" s="11">
        <v>0.0</v>
      </c>
      <c r="AN28" s="6">
        <v>7265.0</v>
      </c>
      <c r="AO28" s="6">
        <v>687.0</v>
      </c>
      <c r="AP28" s="6">
        <v>7208.0</v>
      </c>
      <c r="AQ28" s="6">
        <v>681.0</v>
      </c>
      <c r="AR28" s="6">
        <v>9.0</v>
      </c>
      <c r="AS28" s="14"/>
    </row>
    <row r="29">
      <c r="A29" s="6">
        <v>2.0</v>
      </c>
      <c r="B29" s="7" t="s">
        <v>72</v>
      </c>
      <c r="C29" s="6">
        <v>2013.0</v>
      </c>
      <c r="D29" s="6" t="s">
        <v>51</v>
      </c>
      <c r="E29" s="8" t="s">
        <v>85</v>
      </c>
      <c r="F29" s="6">
        <v>23.0</v>
      </c>
      <c r="G29" s="6">
        <v>80.0</v>
      </c>
      <c r="H29" s="6">
        <v>178.0</v>
      </c>
      <c r="I29" s="8">
        <v>1.0</v>
      </c>
      <c r="J29" s="6" t="s">
        <v>74</v>
      </c>
      <c r="K29" s="6" t="s">
        <v>53</v>
      </c>
      <c r="L29" s="6">
        <v>9.0</v>
      </c>
      <c r="M29" s="6" t="s">
        <v>75</v>
      </c>
      <c r="N29" s="6" t="s">
        <v>55</v>
      </c>
      <c r="O29" s="6" t="s">
        <v>84</v>
      </c>
      <c r="P29" s="6">
        <v>30.0</v>
      </c>
      <c r="Q29" s="6" t="s">
        <v>77</v>
      </c>
      <c r="R29" s="6">
        <v>12.0</v>
      </c>
      <c r="S29" s="11">
        <v>60.0</v>
      </c>
      <c r="T29" s="11">
        <v>150.0</v>
      </c>
      <c r="U29" s="6">
        <v>0.4</v>
      </c>
      <c r="V29" s="6" t="s">
        <v>68</v>
      </c>
      <c r="W29" s="6">
        <v>3.5</v>
      </c>
      <c r="X29" s="6" t="s">
        <v>59</v>
      </c>
      <c r="Y29" s="6" t="s">
        <v>62</v>
      </c>
      <c r="Z29" s="6">
        <v>7.0</v>
      </c>
      <c r="AA29" s="6">
        <v>3.0</v>
      </c>
      <c r="AB29" s="6">
        <v>1.0</v>
      </c>
      <c r="AC29" s="12">
        <v>3.0</v>
      </c>
      <c r="AD29" s="13">
        <v>45568.0</v>
      </c>
      <c r="AE29" s="6" t="s">
        <v>78</v>
      </c>
      <c r="AF29" s="11" t="s">
        <v>79</v>
      </c>
      <c r="AG29" s="6" t="s">
        <v>62</v>
      </c>
      <c r="AH29" s="11"/>
      <c r="AI29" s="6" t="s">
        <v>80</v>
      </c>
      <c r="AJ29" s="6" t="s">
        <v>81</v>
      </c>
      <c r="AK29" s="11">
        <v>0.2</v>
      </c>
      <c r="AL29" s="11">
        <v>0.4</v>
      </c>
      <c r="AM29" s="11">
        <v>0.0</v>
      </c>
      <c r="AN29" s="6">
        <v>8501.0</v>
      </c>
      <c r="AO29" s="6">
        <v>669.0</v>
      </c>
      <c r="AP29" s="6">
        <v>8403.0</v>
      </c>
      <c r="AQ29" s="6">
        <v>722.0</v>
      </c>
      <c r="AR29" s="6">
        <v>9.0</v>
      </c>
      <c r="AS29" s="14"/>
    </row>
    <row r="30">
      <c r="A30" s="6">
        <v>2.0</v>
      </c>
      <c r="B30" s="7" t="s">
        <v>72</v>
      </c>
      <c r="C30" s="6">
        <v>2013.0</v>
      </c>
      <c r="D30" s="6" t="s">
        <v>51</v>
      </c>
      <c r="E30" s="8" t="s">
        <v>85</v>
      </c>
      <c r="F30" s="6">
        <v>23.0</v>
      </c>
      <c r="G30" s="6">
        <v>80.0</v>
      </c>
      <c r="H30" s="6">
        <v>178.0</v>
      </c>
      <c r="I30" s="8">
        <v>1.0</v>
      </c>
      <c r="J30" s="6" t="s">
        <v>74</v>
      </c>
      <c r="K30" s="6" t="s">
        <v>53</v>
      </c>
      <c r="L30" s="6">
        <v>9.0</v>
      </c>
      <c r="M30" s="6" t="s">
        <v>75</v>
      </c>
      <c r="N30" s="6" t="s">
        <v>55</v>
      </c>
      <c r="O30" s="6" t="s">
        <v>84</v>
      </c>
      <c r="P30" s="6">
        <v>20.0</v>
      </c>
      <c r="Q30" s="6" t="s">
        <v>77</v>
      </c>
      <c r="R30" s="6">
        <v>12.0</v>
      </c>
      <c r="S30" s="11">
        <v>60.0</v>
      </c>
      <c r="T30" s="11">
        <v>150.0</v>
      </c>
      <c r="U30" s="6">
        <v>0.4</v>
      </c>
      <c r="V30" s="6" t="s">
        <v>68</v>
      </c>
      <c r="W30" s="6">
        <v>3.5</v>
      </c>
      <c r="X30" s="6" t="s">
        <v>59</v>
      </c>
      <c r="Y30" s="6" t="s">
        <v>62</v>
      </c>
      <c r="Z30" s="6">
        <v>7.0</v>
      </c>
      <c r="AA30" s="6">
        <v>3.0</v>
      </c>
      <c r="AB30" s="6">
        <v>1.0</v>
      </c>
      <c r="AC30" s="12">
        <v>3.0</v>
      </c>
      <c r="AD30" s="13">
        <v>45568.0</v>
      </c>
      <c r="AE30" s="6" t="s">
        <v>78</v>
      </c>
      <c r="AF30" s="11" t="s">
        <v>79</v>
      </c>
      <c r="AG30" s="6" t="s">
        <v>62</v>
      </c>
      <c r="AH30" s="11"/>
      <c r="AI30" s="6" t="s">
        <v>80</v>
      </c>
      <c r="AJ30" s="6" t="s">
        <v>81</v>
      </c>
      <c r="AK30" s="11">
        <v>0.2</v>
      </c>
      <c r="AL30" s="11">
        <v>0.4</v>
      </c>
      <c r="AM30" s="11">
        <v>0.0</v>
      </c>
      <c r="AN30" s="6">
        <v>9522.0</v>
      </c>
      <c r="AO30" s="6">
        <v>714.0</v>
      </c>
      <c r="AP30" s="6">
        <v>9679.0</v>
      </c>
      <c r="AQ30" s="6">
        <v>827.0</v>
      </c>
      <c r="AR30" s="6">
        <v>9.0</v>
      </c>
      <c r="AS30" s="14"/>
    </row>
    <row r="31">
      <c r="A31" s="6">
        <v>2.0</v>
      </c>
      <c r="B31" s="7" t="s">
        <v>72</v>
      </c>
      <c r="C31" s="6">
        <v>2013.0</v>
      </c>
      <c r="D31" s="6" t="s">
        <v>51</v>
      </c>
      <c r="E31" s="8" t="s">
        <v>85</v>
      </c>
      <c r="F31" s="6">
        <v>23.0</v>
      </c>
      <c r="G31" s="6">
        <v>80.0</v>
      </c>
      <c r="H31" s="6">
        <v>178.0</v>
      </c>
      <c r="I31" s="8">
        <v>1.0</v>
      </c>
      <c r="J31" s="6" t="s">
        <v>74</v>
      </c>
      <c r="K31" s="6" t="s">
        <v>53</v>
      </c>
      <c r="L31" s="6">
        <v>9.0</v>
      </c>
      <c r="M31" s="6" t="s">
        <v>75</v>
      </c>
      <c r="N31" s="6" t="s">
        <v>55</v>
      </c>
      <c r="O31" s="6" t="s">
        <v>84</v>
      </c>
      <c r="P31" s="6">
        <v>10.0</v>
      </c>
      <c r="Q31" s="6" t="s">
        <v>77</v>
      </c>
      <c r="R31" s="6">
        <v>12.0</v>
      </c>
      <c r="S31" s="11">
        <v>60.0</v>
      </c>
      <c r="T31" s="11">
        <v>150.0</v>
      </c>
      <c r="U31" s="6">
        <v>0.4</v>
      </c>
      <c r="V31" s="6" t="s">
        <v>68</v>
      </c>
      <c r="W31" s="6">
        <v>3.5</v>
      </c>
      <c r="X31" s="6" t="s">
        <v>59</v>
      </c>
      <c r="Y31" s="6" t="s">
        <v>62</v>
      </c>
      <c r="Z31" s="6">
        <v>7.0</v>
      </c>
      <c r="AA31" s="6">
        <v>3.0</v>
      </c>
      <c r="AB31" s="6">
        <v>1.0</v>
      </c>
      <c r="AC31" s="12">
        <v>3.0</v>
      </c>
      <c r="AD31" s="13">
        <v>45568.0</v>
      </c>
      <c r="AE31" s="6" t="s">
        <v>78</v>
      </c>
      <c r="AF31" s="11" t="s">
        <v>79</v>
      </c>
      <c r="AG31" s="6" t="s">
        <v>62</v>
      </c>
      <c r="AH31" s="11"/>
      <c r="AI31" s="6" t="s">
        <v>80</v>
      </c>
      <c r="AJ31" s="6" t="s">
        <v>81</v>
      </c>
      <c r="AK31" s="11">
        <v>0.2</v>
      </c>
      <c r="AL31" s="11">
        <v>0.4</v>
      </c>
      <c r="AM31" s="11">
        <v>0.0</v>
      </c>
      <c r="AN31" s="6">
        <v>10343.0</v>
      </c>
      <c r="AO31" s="6">
        <v>897.0</v>
      </c>
      <c r="AP31" s="6">
        <v>10419.0</v>
      </c>
      <c r="AQ31" s="6">
        <v>836.0</v>
      </c>
      <c r="AR31" s="6">
        <v>9.0</v>
      </c>
      <c r="AS31" s="14"/>
    </row>
    <row r="32">
      <c r="A32" s="6">
        <v>3.0</v>
      </c>
      <c r="B32" s="7" t="s">
        <v>86</v>
      </c>
      <c r="C32" s="6">
        <v>2023.0</v>
      </c>
      <c r="D32" s="6" t="s">
        <v>87</v>
      </c>
      <c r="E32" s="8" t="s">
        <v>88</v>
      </c>
      <c r="F32" s="6">
        <v>23.5</v>
      </c>
      <c r="G32" s="6">
        <v>64.7</v>
      </c>
      <c r="H32" s="6">
        <v>169.0</v>
      </c>
      <c r="I32" s="8"/>
      <c r="J32" s="6" t="s">
        <v>52</v>
      </c>
      <c r="K32" s="6" t="s">
        <v>53</v>
      </c>
      <c r="L32" s="6">
        <v>20.0</v>
      </c>
      <c r="M32" s="6" t="s">
        <v>75</v>
      </c>
      <c r="N32" s="6" t="s">
        <v>55</v>
      </c>
      <c r="O32" s="6" t="s">
        <v>89</v>
      </c>
      <c r="P32" s="6">
        <v>30.0</v>
      </c>
      <c r="Q32" s="6" t="s">
        <v>77</v>
      </c>
      <c r="R32" s="6">
        <v>12.0</v>
      </c>
      <c r="S32" s="6">
        <v>90.0</v>
      </c>
      <c r="T32" s="6">
        <v>150.0</v>
      </c>
      <c r="U32" s="6">
        <v>0.6</v>
      </c>
      <c r="V32" s="6" t="s">
        <v>58</v>
      </c>
      <c r="W32" s="6">
        <v>5.0</v>
      </c>
      <c r="X32" s="6" t="s">
        <v>59</v>
      </c>
      <c r="Y32" s="6" t="s">
        <v>62</v>
      </c>
      <c r="Z32" s="6">
        <v>10.0</v>
      </c>
      <c r="AA32" s="6">
        <v>2.0</v>
      </c>
      <c r="AB32" s="6">
        <v>1.0</v>
      </c>
      <c r="AC32" s="6">
        <v>4.0</v>
      </c>
      <c r="AD32" s="6">
        <v>70.0</v>
      </c>
      <c r="AE32" s="6" t="s">
        <v>90</v>
      </c>
      <c r="AF32" s="6"/>
      <c r="AG32" s="6" t="s">
        <v>62</v>
      </c>
      <c r="AH32" s="6">
        <v>120.0</v>
      </c>
      <c r="AI32" s="6" t="s">
        <v>91</v>
      </c>
      <c r="AJ32" s="6" t="s">
        <v>81</v>
      </c>
      <c r="AK32" s="6">
        <f t="shared" ref="AK32:AK39" si="1">AVERAGE(AL32:AM32)</f>
        <v>0.8115384615</v>
      </c>
      <c r="AL32" s="11">
        <v>0.9615384615</v>
      </c>
      <c r="AM32" s="6">
        <v>0.6615384615</v>
      </c>
      <c r="AN32" s="6">
        <v>3.97</v>
      </c>
      <c r="AO32" s="6">
        <v>1.49</v>
      </c>
      <c r="AP32" s="6">
        <v>4.77</v>
      </c>
      <c r="AQ32" s="6">
        <v>1.64</v>
      </c>
      <c r="AR32" s="6">
        <v>20.0</v>
      </c>
      <c r="AS32" s="9"/>
    </row>
    <row r="33">
      <c r="A33" s="6">
        <v>3.0</v>
      </c>
      <c r="B33" s="7" t="s">
        <v>86</v>
      </c>
      <c r="C33" s="6">
        <v>2023.0</v>
      </c>
      <c r="D33" s="6" t="s">
        <v>87</v>
      </c>
      <c r="E33" s="8" t="s">
        <v>88</v>
      </c>
      <c r="F33" s="6">
        <v>23.5</v>
      </c>
      <c r="G33" s="6">
        <v>64.7</v>
      </c>
      <c r="H33" s="6">
        <v>169.0</v>
      </c>
      <c r="I33" s="8"/>
      <c r="J33" s="6" t="s">
        <v>52</v>
      </c>
      <c r="K33" s="6" t="s">
        <v>53</v>
      </c>
      <c r="L33" s="6">
        <v>20.0</v>
      </c>
      <c r="M33" s="6" t="s">
        <v>75</v>
      </c>
      <c r="N33" s="6" t="s">
        <v>55</v>
      </c>
      <c r="O33" s="6" t="s">
        <v>89</v>
      </c>
      <c r="P33" s="6">
        <v>70.0</v>
      </c>
      <c r="Q33" s="6" t="s">
        <v>77</v>
      </c>
      <c r="R33" s="6">
        <v>12.0</v>
      </c>
      <c r="S33" s="6">
        <v>90.0</v>
      </c>
      <c r="T33" s="6">
        <v>150.0</v>
      </c>
      <c r="U33" s="6">
        <v>0.6</v>
      </c>
      <c r="V33" s="6" t="s">
        <v>58</v>
      </c>
      <c r="W33" s="6">
        <v>5.0</v>
      </c>
      <c r="X33" s="6" t="s">
        <v>59</v>
      </c>
      <c r="Y33" s="6" t="s">
        <v>62</v>
      </c>
      <c r="Z33" s="6">
        <v>10.0</v>
      </c>
      <c r="AA33" s="6">
        <v>2.0</v>
      </c>
      <c r="AB33" s="6">
        <v>1.0</v>
      </c>
      <c r="AC33" s="6">
        <v>4.0</v>
      </c>
      <c r="AD33" s="6">
        <v>70.0</v>
      </c>
      <c r="AE33" s="6" t="s">
        <v>90</v>
      </c>
      <c r="AF33" s="6"/>
      <c r="AG33" s="6" t="s">
        <v>62</v>
      </c>
      <c r="AH33" s="6">
        <v>120.0</v>
      </c>
      <c r="AI33" s="6" t="s">
        <v>91</v>
      </c>
      <c r="AJ33" s="6" t="s">
        <v>81</v>
      </c>
      <c r="AK33" s="6">
        <f t="shared" si="1"/>
        <v>0.8115384615</v>
      </c>
      <c r="AL33" s="11">
        <v>0.9615384615</v>
      </c>
      <c r="AM33" s="6">
        <v>0.6615384615</v>
      </c>
      <c r="AN33" s="6">
        <v>6.58</v>
      </c>
      <c r="AO33" s="6">
        <v>3.03</v>
      </c>
      <c r="AP33" s="6">
        <v>7.28</v>
      </c>
      <c r="AQ33" s="6">
        <v>3.31</v>
      </c>
      <c r="AR33" s="6">
        <v>20.0</v>
      </c>
      <c r="AS33" s="9"/>
    </row>
    <row r="34">
      <c r="A34" s="6">
        <v>3.0</v>
      </c>
      <c r="B34" s="7" t="s">
        <v>86</v>
      </c>
      <c r="C34" s="6">
        <v>2023.0</v>
      </c>
      <c r="D34" s="6" t="s">
        <v>87</v>
      </c>
      <c r="E34" s="8" t="s">
        <v>88</v>
      </c>
      <c r="F34" s="6">
        <v>23.5</v>
      </c>
      <c r="G34" s="6">
        <v>64.7</v>
      </c>
      <c r="H34" s="6">
        <v>169.0</v>
      </c>
      <c r="I34" s="8"/>
      <c r="J34" s="6" t="s">
        <v>52</v>
      </c>
      <c r="K34" s="6" t="s">
        <v>53</v>
      </c>
      <c r="L34" s="6">
        <v>20.0</v>
      </c>
      <c r="M34" s="6" t="s">
        <v>75</v>
      </c>
      <c r="N34" s="6" t="s">
        <v>55</v>
      </c>
      <c r="O34" s="6" t="s">
        <v>92</v>
      </c>
      <c r="P34" s="6">
        <v>30.0</v>
      </c>
      <c r="Q34" s="6" t="s">
        <v>77</v>
      </c>
      <c r="R34" s="6">
        <v>12.0</v>
      </c>
      <c r="S34" s="6">
        <v>90.0</v>
      </c>
      <c r="T34" s="6">
        <v>150.0</v>
      </c>
      <c r="U34" s="6">
        <v>0.6</v>
      </c>
      <c r="V34" s="6" t="s">
        <v>58</v>
      </c>
      <c r="W34" s="6">
        <v>5.0</v>
      </c>
      <c r="X34" s="6" t="s">
        <v>59</v>
      </c>
      <c r="Y34" s="6" t="s">
        <v>62</v>
      </c>
      <c r="Z34" s="6">
        <v>10.0</v>
      </c>
      <c r="AA34" s="6">
        <v>2.0</v>
      </c>
      <c r="AB34" s="6">
        <v>1.0</v>
      </c>
      <c r="AC34" s="6">
        <v>4.0</v>
      </c>
      <c r="AD34" s="6">
        <v>70.0</v>
      </c>
      <c r="AE34" s="6" t="s">
        <v>90</v>
      </c>
      <c r="AF34" s="6"/>
      <c r="AG34" s="6" t="s">
        <v>62</v>
      </c>
      <c r="AH34" s="6">
        <v>120.0</v>
      </c>
      <c r="AI34" s="6" t="s">
        <v>91</v>
      </c>
      <c r="AJ34" s="6" t="s">
        <v>81</v>
      </c>
      <c r="AK34" s="6">
        <f t="shared" si="1"/>
        <v>0.8115384615</v>
      </c>
      <c r="AL34" s="11">
        <v>0.9615384615</v>
      </c>
      <c r="AM34" s="6">
        <v>0.6615384615</v>
      </c>
      <c r="AN34" s="6">
        <v>7.37</v>
      </c>
      <c r="AO34" s="6">
        <v>2.57</v>
      </c>
      <c r="AP34" s="6">
        <v>9.45</v>
      </c>
      <c r="AQ34" s="6">
        <v>3.11</v>
      </c>
      <c r="AR34" s="6">
        <v>20.0</v>
      </c>
      <c r="AS34" s="9"/>
    </row>
    <row r="35">
      <c r="A35" s="6">
        <v>3.0</v>
      </c>
      <c r="B35" s="7" t="s">
        <v>86</v>
      </c>
      <c r="C35" s="6">
        <v>2023.0</v>
      </c>
      <c r="D35" s="6" t="s">
        <v>87</v>
      </c>
      <c r="E35" s="8" t="s">
        <v>88</v>
      </c>
      <c r="F35" s="6">
        <v>23.5</v>
      </c>
      <c r="G35" s="6">
        <v>64.7</v>
      </c>
      <c r="H35" s="6">
        <v>169.0</v>
      </c>
      <c r="I35" s="8"/>
      <c r="J35" s="6" t="s">
        <v>52</v>
      </c>
      <c r="K35" s="6" t="s">
        <v>53</v>
      </c>
      <c r="L35" s="6">
        <v>20.0</v>
      </c>
      <c r="M35" s="6" t="s">
        <v>75</v>
      </c>
      <c r="N35" s="6" t="s">
        <v>55</v>
      </c>
      <c r="O35" s="6" t="s">
        <v>92</v>
      </c>
      <c r="P35" s="6">
        <v>70.0</v>
      </c>
      <c r="Q35" s="6" t="s">
        <v>77</v>
      </c>
      <c r="R35" s="6">
        <v>12.0</v>
      </c>
      <c r="S35" s="6">
        <v>90.0</v>
      </c>
      <c r="T35" s="6">
        <v>150.0</v>
      </c>
      <c r="U35" s="6">
        <v>0.6</v>
      </c>
      <c r="V35" s="6" t="s">
        <v>58</v>
      </c>
      <c r="W35" s="6">
        <v>5.0</v>
      </c>
      <c r="X35" s="6" t="s">
        <v>59</v>
      </c>
      <c r="Y35" s="6" t="s">
        <v>62</v>
      </c>
      <c r="Z35" s="6">
        <v>10.0</v>
      </c>
      <c r="AA35" s="6">
        <v>2.0</v>
      </c>
      <c r="AB35" s="6">
        <v>1.0</v>
      </c>
      <c r="AC35" s="6">
        <v>4.0</v>
      </c>
      <c r="AD35" s="6">
        <v>70.0</v>
      </c>
      <c r="AE35" s="6" t="s">
        <v>90</v>
      </c>
      <c r="AF35" s="6"/>
      <c r="AG35" s="6" t="s">
        <v>62</v>
      </c>
      <c r="AH35" s="6">
        <v>120.0</v>
      </c>
      <c r="AI35" s="6" t="s">
        <v>91</v>
      </c>
      <c r="AJ35" s="6" t="s">
        <v>81</v>
      </c>
      <c r="AK35" s="6">
        <f t="shared" si="1"/>
        <v>0.8115384615</v>
      </c>
      <c r="AL35" s="11">
        <v>0.9615384615</v>
      </c>
      <c r="AM35" s="6">
        <v>0.6615384615</v>
      </c>
      <c r="AN35" s="6">
        <v>4.12</v>
      </c>
      <c r="AO35" s="6">
        <v>2.05</v>
      </c>
      <c r="AP35" s="6">
        <v>5.0</v>
      </c>
      <c r="AQ35" s="6">
        <v>2.45</v>
      </c>
      <c r="AR35" s="6">
        <v>20.0</v>
      </c>
      <c r="AS35" s="9"/>
    </row>
    <row r="36">
      <c r="A36" s="6">
        <v>3.0</v>
      </c>
      <c r="B36" s="7" t="s">
        <v>86</v>
      </c>
      <c r="C36" s="6">
        <v>2023.0</v>
      </c>
      <c r="D36" s="6" t="s">
        <v>87</v>
      </c>
      <c r="E36" s="8" t="s">
        <v>93</v>
      </c>
      <c r="F36" s="6">
        <v>23.5</v>
      </c>
      <c r="G36" s="6">
        <v>64.7</v>
      </c>
      <c r="H36" s="6">
        <v>169.0</v>
      </c>
      <c r="I36" s="8"/>
      <c r="J36" s="6" t="s">
        <v>52</v>
      </c>
      <c r="K36" s="6" t="s">
        <v>53</v>
      </c>
      <c r="L36" s="6">
        <v>20.0</v>
      </c>
      <c r="M36" s="6" t="s">
        <v>75</v>
      </c>
      <c r="N36" s="6" t="s">
        <v>55</v>
      </c>
      <c r="O36" s="6" t="s">
        <v>89</v>
      </c>
      <c r="P36" s="6">
        <v>30.0</v>
      </c>
      <c r="Q36" s="6" t="s">
        <v>77</v>
      </c>
      <c r="R36" s="6">
        <v>12.0</v>
      </c>
      <c r="S36" s="6">
        <v>90.0</v>
      </c>
      <c r="T36" s="6">
        <v>150.0</v>
      </c>
      <c r="U36" s="6">
        <v>0.6</v>
      </c>
      <c r="V36" s="6" t="s">
        <v>68</v>
      </c>
      <c r="W36" s="6">
        <v>5.0</v>
      </c>
      <c r="X36" s="6" t="s">
        <v>59</v>
      </c>
      <c r="Y36" s="6" t="s">
        <v>62</v>
      </c>
      <c r="Z36" s="6">
        <v>10.0</v>
      </c>
      <c r="AA36" s="6">
        <v>2.0</v>
      </c>
      <c r="AB36" s="6">
        <v>1.0</v>
      </c>
      <c r="AC36" s="6">
        <v>4.0</v>
      </c>
      <c r="AD36" s="6">
        <v>70.0</v>
      </c>
      <c r="AE36" s="6" t="s">
        <v>90</v>
      </c>
      <c r="AF36" s="6"/>
      <c r="AG36" s="6" t="s">
        <v>62</v>
      </c>
      <c r="AH36" s="6">
        <v>120.0</v>
      </c>
      <c r="AI36" s="6" t="s">
        <v>91</v>
      </c>
      <c r="AJ36" s="6" t="s">
        <v>81</v>
      </c>
      <c r="AK36" s="6">
        <f t="shared" si="1"/>
        <v>0.5807692308</v>
      </c>
      <c r="AL36" s="6">
        <v>0.7307692308</v>
      </c>
      <c r="AM36" s="6">
        <v>0.4307692308</v>
      </c>
      <c r="AN36" s="6">
        <v>3.84</v>
      </c>
      <c r="AO36" s="6">
        <v>1.21</v>
      </c>
      <c r="AP36" s="6">
        <v>4.18</v>
      </c>
      <c r="AQ36" s="6">
        <v>1.21</v>
      </c>
      <c r="AR36" s="6">
        <v>20.0</v>
      </c>
      <c r="AS36" s="9"/>
    </row>
    <row r="37">
      <c r="A37" s="6">
        <v>3.0</v>
      </c>
      <c r="B37" s="7" t="s">
        <v>86</v>
      </c>
      <c r="C37" s="6">
        <v>2023.0</v>
      </c>
      <c r="D37" s="6" t="s">
        <v>87</v>
      </c>
      <c r="E37" s="8" t="s">
        <v>93</v>
      </c>
      <c r="F37" s="6">
        <v>23.5</v>
      </c>
      <c r="G37" s="6">
        <v>64.7</v>
      </c>
      <c r="H37" s="6">
        <v>169.0</v>
      </c>
      <c r="I37" s="8"/>
      <c r="J37" s="6" t="s">
        <v>52</v>
      </c>
      <c r="K37" s="6" t="s">
        <v>53</v>
      </c>
      <c r="L37" s="6">
        <v>20.0</v>
      </c>
      <c r="M37" s="6" t="s">
        <v>75</v>
      </c>
      <c r="N37" s="6" t="s">
        <v>55</v>
      </c>
      <c r="O37" s="6" t="s">
        <v>89</v>
      </c>
      <c r="P37" s="6">
        <v>70.0</v>
      </c>
      <c r="Q37" s="6" t="s">
        <v>77</v>
      </c>
      <c r="R37" s="6">
        <v>12.0</v>
      </c>
      <c r="S37" s="6">
        <v>90.0</v>
      </c>
      <c r="T37" s="6">
        <v>150.0</v>
      </c>
      <c r="U37" s="6">
        <v>0.6</v>
      </c>
      <c r="V37" s="6" t="s">
        <v>68</v>
      </c>
      <c r="W37" s="6">
        <v>5.0</v>
      </c>
      <c r="X37" s="6" t="s">
        <v>59</v>
      </c>
      <c r="Y37" s="6" t="s">
        <v>62</v>
      </c>
      <c r="Z37" s="6">
        <v>10.0</v>
      </c>
      <c r="AA37" s="6">
        <v>2.0</v>
      </c>
      <c r="AB37" s="6">
        <v>1.0</v>
      </c>
      <c r="AC37" s="6">
        <v>4.0</v>
      </c>
      <c r="AD37" s="6">
        <v>70.0</v>
      </c>
      <c r="AE37" s="6" t="s">
        <v>90</v>
      </c>
      <c r="AF37" s="6"/>
      <c r="AG37" s="6" t="s">
        <v>62</v>
      </c>
      <c r="AH37" s="6">
        <v>120.0</v>
      </c>
      <c r="AI37" s="6" t="s">
        <v>91</v>
      </c>
      <c r="AJ37" s="6" t="s">
        <v>81</v>
      </c>
      <c r="AK37" s="6">
        <f t="shared" si="1"/>
        <v>0.5807692308</v>
      </c>
      <c r="AL37" s="20">
        <v>0.7307692308</v>
      </c>
      <c r="AM37" s="20">
        <v>0.4307692308</v>
      </c>
      <c r="AN37" s="6">
        <v>6.37</v>
      </c>
      <c r="AO37" s="6">
        <v>2.67</v>
      </c>
      <c r="AP37" s="6">
        <v>6.72</v>
      </c>
      <c r="AQ37" s="6">
        <v>2.69</v>
      </c>
      <c r="AR37" s="6">
        <v>20.0</v>
      </c>
      <c r="AS37" s="9"/>
      <c r="AT37" s="9"/>
      <c r="AU37" s="9"/>
      <c r="AV37" s="9"/>
    </row>
    <row r="38">
      <c r="A38" s="6">
        <v>3.0</v>
      </c>
      <c r="B38" s="7" t="s">
        <v>86</v>
      </c>
      <c r="C38" s="6">
        <v>2023.0</v>
      </c>
      <c r="D38" s="6" t="s">
        <v>87</v>
      </c>
      <c r="E38" s="8" t="s">
        <v>93</v>
      </c>
      <c r="F38" s="6">
        <v>23.5</v>
      </c>
      <c r="G38" s="6">
        <v>64.7</v>
      </c>
      <c r="H38" s="6">
        <v>169.0</v>
      </c>
      <c r="I38" s="8"/>
      <c r="J38" s="6" t="s">
        <v>52</v>
      </c>
      <c r="K38" s="6" t="s">
        <v>53</v>
      </c>
      <c r="L38" s="6">
        <v>20.0</v>
      </c>
      <c r="M38" s="6" t="s">
        <v>75</v>
      </c>
      <c r="N38" s="6" t="s">
        <v>55</v>
      </c>
      <c r="O38" s="6" t="s">
        <v>92</v>
      </c>
      <c r="P38" s="6">
        <v>30.0</v>
      </c>
      <c r="Q38" s="6" t="s">
        <v>77</v>
      </c>
      <c r="R38" s="6">
        <v>12.0</v>
      </c>
      <c r="S38" s="6">
        <v>90.0</v>
      </c>
      <c r="T38" s="6">
        <v>150.0</v>
      </c>
      <c r="U38" s="6">
        <v>0.6</v>
      </c>
      <c r="V38" s="6" t="s">
        <v>68</v>
      </c>
      <c r="W38" s="6">
        <v>5.0</v>
      </c>
      <c r="X38" s="6" t="s">
        <v>59</v>
      </c>
      <c r="Y38" s="6" t="s">
        <v>62</v>
      </c>
      <c r="Z38" s="6">
        <v>10.0</v>
      </c>
      <c r="AA38" s="6">
        <v>2.0</v>
      </c>
      <c r="AB38" s="6">
        <v>1.0</v>
      </c>
      <c r="AC38" s="6">
        <v>4.0</v>
      </c>
      <c r="AD38" s="6">
        <v>70.0</v>
      </c>
      <c r="AE38" s="6" t="s">
        <v>90</v>
      </c>
      <c r="AF38" s="6"/>
      <c r="AG38" s="6" t="s">
        <v>62</v>
      </c>
      <c r="AH38" s="6">
        <v>120.0</v>
      </c>
      <c r="AI38" s="6" t="s">
        <v>91</v>
      </c>
      <c r="AJ38" s="6" t="s">
        <v>81</v>
      </c>
      <c r="AK38" s="6">
        <f t="shared" si="1"/>
        <v>0.5807692308</v>
      </c>
      <c r="AL38" s="20">
        <v>0.7307692308</v>
      </c>
      <c r="AM38" s="20">
        <v>0.4307692308</v>
      </c>
      <c r="AN38" s="6">
        <v>7.48</v>
      </c>
      <c r="AO38" s="6">
        <v>2.42</v>
      </c>
      <c r="AP38" s="6">
        <v>9.05</v>
      </c>
      <c r="AQ38" s="6">
        <v>2.98</v>
      </c>
      <c r="AR38" s="6">
        <v>20.0</v>
      </c>
      <c r="AS38" s="9"/>
      <c r="AT38" s="9"/>
      <c r="AU38" s="9"/>
      <c r="AV38" s="9"/>
    </row>
    <row r="39">
      <c r="A39" s="6">
        <v>3.0</v>
      </c>
      <c r="B39" s="7" t="s">
        <v>86</v>
      </c>
      <c r="C39" s="6">
        <v>2023.0</v>
      </c>
      <c r="D39" s="6" t="s">
        <v>87</v>
      </c>
      <c r="E39" s="8" t="s">
        <v>93</v>
      </c>
      <c r="F39" s="6">
        <v>23.5</v>
      </c>
      <c r="G39" s="6">
        <v>64.7</v>
      </c>
      <c r="H39" s="6">
        <v>169.0</v>
      </c>
      <c r="I39" s="8"/>
      <c r="J39" s="6" t="s">
        <v>52</v>
      </c>
      <c r="K39" s="6" t="s">
        <v>53</v>
      </c>
      <c r="L39" s="6">
        <v>20.0</v>
      </c>
      <c r="M39" s="6" t="s">
        <v>75</v>
      </c>
      <c r="N39" s="6" t="s">
        <v>55</v>
      </c>
      <c r="O39" s="6" t="s">
        <v>92</v>
      </c>
      <c r="P39" s="6">
        <v>70.0</v>
      </c>
      <c r="Q39" s="6" t="s">
        <v>77</v>
      </c>
      <c r="R39" s="6">
        <v>12.0</v>
      </c>
      <c r="S39" s="6">
        <v>90.0</v>
      </c>
      <c r="T39" s="6">
        <v>150.0</v>
      </c>
      <c r="U39" s="6">
        <v>0.6</v>
      </c>
      <c r="V39" s="6" t="s">
        <v>68</v>
      </c>
      <c r="W39" s="6">
        <v>5.0</v>
      </c>
      <c r="X39" s="6" t="s">
        <v>59</v>
      </c>
      <c r="Y39" s="6" t="s">
        <v>62</v>
      </c>
      <c r="Z39" s="6">
        <v>10.0</v>
      </c>
      <c r="AA39" s="6">
        <v>2.0</v>
      </c>
      <c r="AB39" s="6">
        <v>1.0</v>
      </c>
      <c r="AC39" s="6">
        <v>4.0</v>
      </c>
      <c r="AD39" s="6">
        <v>70.0</v>
      </c>
      <c r="AE39" s="6" t="s">
        <v>90</v>
      </c>
      <c r="AF39" s="6"/>
      <c r="AG39" s="6" t="s">
        <v>62</v>
      </c>
      <c r="AH39" s="6">
        <v>120.0</v>
      </c>
      <c r="AI39" s="6" t="s">
        <v>91</v>
      </c>
      <c r="AJ39" s="6" t="s">
        <v>81</v>
      </c>
      <c r="AK39" s="6">
        <f t="shared" si="1"/>
        <v>0.5807692308</v>
      </c>
      <c r="AL39" s="20">
        <v>0.7307692308</v>
      </c>
      <c r="AM39" s="20">
        <v>0.4307692308</v>
      </c>
      <c r="AN39" s="6">
        <v>4.04</v>
      </c>
      <c r="AO39" s="6">
        <v>2.13</v>
      </c>
      <c r="AP39" s="6">
        <v>4.74</v>
      </c>
      <c r="AQ39" s="34">
        <v>45384.0</v>
      </c>
      <c r="AR39" s="6">
        <v>20.0</v>
      </c>
      <c r="AS39" s="9"/>
      <c r="AT39" s="9"/>
      <c r="AU39" s="9"/>
      <c r="AV39" s="9"/>
    </row>
    <row r="40">
      <c r="A40" s="6">
        <v>4.0</v>
      </c>
      <c r="B40" s="7" t="s">
        <v>46</v>
      </c>
      <c r="C40" s="6">
        <v>2014.0</v>
      </c>
      <c r="D40" s="6" t="s">
        <v>51</v>
      </c>
      <c r="E40" s="6">
        <v>90.0</v>
      </c>
      <c r="F40" s="6">
        <v>19.0</v>
      </c>
      <c r="G40" s="6">
        <v>73.8</v>
      </c>
      <c r="H40" s="6">
        <v>171.0</v>
      </c>
      <c r="I40" s="10">
        <v>0.5</v>
      </c>
      <c r="J40" s="6" t="s">
        <v>52</v>
      </c>
      <c r="K40" s="6" t="s">
        <v>53</v>
      </c>
      <c r="L40" s="6">
        <v>8.0</v>
      </c>
      <c r="M40" s="6" t="s">
        <v>54</v>
      </c>
      <c r="N40" s="6" t="s">
        <v>55</v>
      </c>
      <c r="O40" s="6" t="s">
        <v>56</v>
      </c>
      <c r="P40" s="6">
        <v>25.0</v>
      </c>
      <c r="Q40" s="6" t="s">
        <v>77</v>
      </c>
      <c r="R40" s="6">
        <v>8.0</v>
      </c>
      <c r="S40" s="6">
        <v>90.0</v>
      </c>
      <c r="T40" s="6">
        <v>150.0</v>
      </c>
      <c r="U40" s="6">
        <v>0.6</v>
      </c>
      <c r="V40" s="6" t="s">
        <v>58</v>
      </c>
      <c r="W40" s="6">
        <v>12.0</v>
      </c>
      <c r="X40" s="6" t="s">
        <v>59</v>
      </c>
      <c r="Y40" s="6" t="s">
        <v>62</v>
      </c>
      <c r="Z40" s="6">
        <v>14.4</v>
      </c>
      <c r="AA40" s="6">
        <v>3.0</v>
      </c>
      <c r="AB40" s="6">
        <v>4.0</v>
      </c>
      <c r="AC40" s="6">
        <v>4.0</v>
      </c>
      <c r="AD40" s="6">
        <v>80.0</v>
      </c>
      <c r="AE40" s="6" t="s">
        <v>90</v>
      </c>
      <c r="AF40" s="6" t="s">
        <v>94</v>
      </c>
      <c r="AG40" s="6" t="s">
        <v>59</v>
      </c>
      <c r="AH40" s="6">
        <v>75.0</v>
      </c>
      <c r="AI40" s="6" t="s">
        <v>95</v>
      </c>
      <c r="AJ40" s="6" t="s">
        <v>96</v>
      </c>
      <c r="AK40" s="6">
        <v>0.3</v>
      </c>
      <c r="AL40" s="6">
        <v>0.6</v>
      </c>
      <c r="AM40" s="6">
        <v>0.0</v>
      </c>
      <c r="AN40" s="6">
        <v>2684.0</v>
      </c>
      <c r="AO40" s="6">
        <v>1207.74</v>
      </c>
      <c r="AP40" s="6">
        <v>3592.0</v>
      </c>
      <c r="AQ40" s="6">
        <v>857.01</v>
      </c>
      <c r="AR40" s="6">
        <v>8.0</v>
      </c>
      <c r="AS40" s="9"/>
      <c r="AT40" s="6"/>
      <c r="AU40" s="6"/>
      <c r="AV40" s="9"/>
    </row>
    <row r="41">
      <c r="A41" s="6">
        <v>4.0</v>
      </c>
      <c r="B41" s="7" t="s">
        <v>46</v>
      </c>
      <c r="C41" s="6">
        <v>2014.0</v>
      </c>
      <c r="D41" s="6" t="s">
        <v>51</v>
      </c>
      <c r="E41" s="6">
        <v>90.0</v>
      </c>
      <c r="F41" s="6">
        <v>19.0</v>
      </c>
      <c r="G41" s="6">
        <v>73.8</v>
      </c>
      <c r="H41" s="6">
        <v>171.0</v>
      </c>
      <c r="I41" s="10">
        <v>0.5</v>
      </c>
      <c r="J41" s="6" t="s">
        <v>52</v>
      </c>
      <c r="K41" s="6" t="s">
        <v>53</v>
      </c>
      <c r="L41" s="6">
        <v>8.0</v>
      </c>
      <c r="M41" s="6" t="s">
        <v>54</v>
      </c>
      <c r="N41" s="6" t="s">
        <v>55</v>
      </c>
      <c r="O41" s="6" t="s">
        <v>56</v>
      </c>
      <c r="P41" s="6">
        <v>50.0</v>
      </c>
      <c r="Q41" s="6" t="s">
        <v>77</v>
      </c>
      <c r="R41" s="6">
        <v>8.0</v>
      </c>
      <c r="S41" s="6">
        <v>90.0</v>
      </c>
      <c r="T41" s="6">
        <v>150.0</v>
      </c>
      <c r="U41" s="6">
        <v>0.6</v>
      </c>
      <c r="V41" s="6" t="s">
        <v>58</v>
      </c>
      <c r="W41" s="6">
        <v>12.0</v>
      </c>
      <c r="X41" s="6" t="s">
        <v>59</v>
      </c>
      <c r="Y41" s="6" t="s">
        <v>62</v>
      </c>
      <c r="Z41" s="6">
        <v>14.4</v>
      </c>
      <c r="AA41" s="6">
        <v>3.0</v>
      </c>
      <c r="AB41" s="6">
        <v>4.0</v>
      </c>
      <c r="AC41" s="6">
        <v>4.0</v>
      </c>
      <c r="AD41" s="6">
        <v>80.0</v>
      </c>
      <c r="AE41" s="6" t="s">
        <v>90</v>
      </c>
      <c r="AF41" s="6" t="s">
        <v>94</v>
      </c>
      <c r="AG41" s="6" t="s">
        <v>59</v>
      </c>
      <c r="AH41" s="6">
        <v>75.0</v>
      </c>
      <c r="AI41" s="6" t="s">
        <v>95</v>
      </c>
      <c r="AJ41" s="6" t="s">
        <v>96</v>
      </c>
      <c r="AK41" s="6">
        <v>0.3</v>
      </c>
      <c r="AL41" s="6">
        <v>0.6</v>
      </c>
      <c r="AM41" s="6">
        <v>0.0</v>
      </c>
      <c r="AN41" s="6">
        <v>3004.0</v>
      </c>
      <c r="AO41" s="6">
        <v>1088.94</v>
      </c>
      <c r="AP41" s="6">
        <v>3545.0</v>
      </c>
      <c r="AQ41" s="6">
        <v>958.84</v>
      </c>
      <c r="AR41" s="6">
        <v>8.0</v>
      </c>
      <c r="AS41" s="9"/>
      <c r="AT41" s="6"/>
      <c r="AU41" s="6"/>
      <c r="AV41" s="9"/>
    </row>
    <row r="42">
      <c r="A42" s="6">
        <v>4.0</v>
      </c>
      <c r="B42" s="7" t="s">
        <v>46</v>
      </c>
      <c r="C42" s="6">
        <v>2014.0</v>
      </c>
      <c r="D42" s="6" t="s">
        <v>51</v>
      </c>
      <c r="E42" s="6">
        <v>90.0</v>
      </c>
      <c r="F42" s="6">
        <v>19.0</v>
      </c>
      <c r="G42" s="6">
        <v>73.8</v>
      </c>
      <c r="H42" s="6">
        <v>171.0</v>
      </c>
      <c r="I42" s="10">
        <v>0.5</v>
      </c>
      <c r="J42" s="6" t="s">
        <v>52</v>
      </c>
      <c r="K42" s="6" t="s">
        <v>53</v>
      </c>
      <c r="L42" s="6">
        <v>8.0</v>
      </c>
      <c r="M42" s="6" t="s">
        <v>54</v>
      </c>
      <c r="N42" s="6" t="s">
        <v>55</v>
      </c>
      <c r="O42" s="6" t="s">
        <v>56</v>
      </c>
      <c r="P42" s="6">
        <v>75.0</v>
      </c>
      <c r="Q42" s="6" t="s">
        <v>77</v>
      </c>
      <c r="R42" s="6">
        <v>8.0</v>
      </c>
      <c r="S42" s="6">
        <v>90.0</v>
      </c>
      <c r="T42" s="6">
        <v>150.0</v>
      </c>
      <c r="U42" s="6">
        <v>0.6</v>
      </c>
      <c r="V42" s="6" t="s">
        <v>58</v>
      </c>
      <c r="W42" s="6">
        <v>12.0</v>
      </c>
      <c r="X42" s="6" t="s">
        <v>59</v>
      </c>
      <c r="Y42" s="6" t="s">
        <v>62</v>
      </c>
      <c r="Z42" s="6">
        <v>14.4</v>
      </c>
      <c r="AA42" s="6">
        <v>3.0</v>
      </c>
      <c r="AB42" s="6">
        <v>4.0</v>
      </c>
      <c r="AC42" s="6">
        <v>4.0</v>
      </c>
      <c r="AD42" s="6">
        <v>80.0</v>
      </c>
      <c r="AE42" s="6" t="s">
        <v>90</v>
      </c>
      <c r="AF42" s="6" t="s">
        <v>94</v>
      </c>
      <c r="AG42" s="6" t="s">
        <v>59</v>
      </c>
      <c r="AH42" s="6">
        <v>75.0</v>
      </c>
      <c r="AI42" s="6" t="s">
        <v>95</v>
      </c>
      <c r="AJ42" s="6" t="s">
        <v>96</v>
      </c>
      <c r="AK42" s="6">
        <v>0.3</v>
      </c>
      <c r="AL42" s="6">
        <v>0.6</v>
      </c>
      <c r="AM42" s="6">
        <v>0.0</v>
      </c>
      <c r="AN42" s="6">
        <v>1074.0</v>
      </c>
      <c r="AO42" s="6">
        <v>633.57</v>
      </c>
      <c r="AP42" s="6">
        <v>1505.0</v>
      </c>
      <c r="AQ42" s="6">
        <v>613.77</v>
      </c>
      <c r="AR42" s="6">
        <v>8.0</v>
      </c>
      <c r="AS42" s="9"/>
      <c r="AT42" s="6"/>
      <c r="AU42" s="6"/>
      <c r="AV42" s="9"/>
    </row>
    <row r="43">
      <c r="A43" s="6">
        <v>4.0</v>
      </c>
      <c r="B43" s="7" t="s">
        <v>46</v>
      </c>
      <c r="C43" s="6">
        <v>2014.0</v>
      </c>
      <c r="D43" s="6" t="s">
        <v>51</v>
      </c>
      <c r="E43" s="6">
        <v>50.0</v>
      </c>
      <c r="F43" s="6">
        <v>19.0</v>
      </c>
      <c r="G43" s="6">
        <v>74.9</v>
      </c>
      <c r="H43" s="6">
        <v>174.0</v>
      </c>
      <c r="I43" s="10">
        <v>0.5</v>
      </c>
      <c r="J43" s="6" t="s">
        <v>52</v>
      </c>
      <c r="K43" s="6" t="s">
        <v>53</v>
      </c>
      <c r="L43" s="6">
        <v>8.0</v>
      </c>
      <c r="M43" s="6" t="s">
        <v>54</v>
      </c>
      <c r="N43" s="6" t="s">
        <v>55</v>
      </c>
      <c r="O43" s="6" t="s">
        <v>56</v>
      </c>
      <c r="P43" s="6">
        <v>25.0</v>
      </c>
      <c r="Q43" s="6" t="s">
        <v>77</v>
      </c>
      <c r="R43" s="6">
        <v>8.0</v>
      </c>
      <c r="S43" s="6">
        <v>50.0</v>
      </c>
      <c r="T43" s="6">
        <v>150.0</v>
      </c>
      <c r="U43" s="6">
        <v>0.33333333</v>
      </c>
      <c r="V43" s="6" t="s">
        <v>68</v>
      </c>
      <c r="W43" s="6">
        <v>12.0</v>
      </c>
      <c r="X43" s="6" t="s">
        <v>59</v>
      </c>
      <c r="Y43" s="6" t="s">
        <v>62</v>
      </c>
      <c r="Z43" s="6">
        <v>14.4</v>
      </c>
      <c r="AA43" s="6">
        <v>3.0</v>
      </c>
      <c r="AB43" s="6">
        <v>4.0</v>
      </c>
      <c r="AC43" s="6">
        <v>4.0</v>
      </c>
      <c r="AD43" s="6">
        <v>80.0</v>
      </c>
      <c r="AE43" s="6" t="s">
        <v>90</v>
      </c>
      <c r="AF43" s="6" t="s">
        <v>94</v>
      </c>
      <c r="AG43" s="6" t="s">
        <v>59</v>
      </c>
      <c r="AH43" s="6">
        <v>75.0</v>
      </c>
      <c r="AI43" s="6" t="s">
        <v>95</v>
      </c>
      <c r="AJ43" s="6" t="s">
        <v>96</v>
      </c>
      <c r="AK43" s="6">
        <v>0.1666667</v>
      </c>
      <c r="AL43" s="6">
        <v>0.333333333</v>
      </c>
      <c r="AM43" s="6">
        <v>0.0</v>
      </c>
      <c r="AN43" s="6">
        <v>2877.0</v>
      </c>
      <c r="AO43" s="6">
        <v>956.01</v>
      </c>
      <c r="AP43" s="6">
        <v>3425.0</v>
      </c>
      <c r="AQ43" s="6">
        <v>857.01</v>
      </c>
      <c r="AR43" s="6">
        <v>8.0</v>
      </c>
      <c r="AS43" s="9"/>
      <c r="AT43" s="6"/>
      <c r="AU43" s="6"/>
      <c r="AV43" s="9"/>
    </row>
    <row r="44">
      <c r="A44" s="6">
        <v>4.0</v>
      </c>
      <c r="B44" s="7" t="s">
        <v>46</v>
      </c>
      <c r="C44" s="6">
        <v>2014.0</v>
      </c>
      <c r="D44" s="6" t="s">
        <v>51</v>
      </c>
      <c r="E44" s="6">
        <v>50.0</v>
      </c>
      <c r="F44" s="6">
        <v>19.0</v>
      </c>
      <c r="G44" s="6">
        <v>74.9</v>
      </c>
      <c r="H44" s="6">
        <v>174.0</v>
      </c>
      <c r="I44" s="10">
        <v>0.5</v>
      </c>
      <c r="J44" s="6" t="s">
        <v>52</v>
      </c>
      <c r="K44" s="6" t="s">
        <v>53</v>
      </c>
      <c r="L44" s="6">
        <v>8.0</v>
      </c>
      <c r="M44" s="6" t="s">
        <v>54</v>
      </c>
      <c r="N44" s="6" t="s">
        <v>55</v>
      </c>
      <c r="O44" s="6" t="s">
        <v>56</v>
      </c>
      <c r="P44" s="6">
        <v>50.0</v>
      </c>
      <c r="Q44" s="6" t="s">
        <v>77</v>
      </c>
      <c r="R44" s="6">
        <v>8.0</v>
      </c>
      <c r="S44" s="6">
        <v>50.0</v>
      </c>
      <c r="T44" s="6">
        <v>150.0</v>
      </c>
      <c r="U44" s="6">
        <v>0.33333333</v>
      </c>
      <c r="V44" s="6" t="s">
        <v>68</v>
      </c>
      <c r="W44" s="6">
        <v>12.0</v>
      </c>
      <c r="X44" s="6" t="s">
        <v>59</v>
      </c>
      <c r="Y44" s="6" t="s">
        <v>62</v>
      </c>
      <c r="Z44" s="6">
        <v>14.4</v>
      </c>
      <c r="AA44" s="6">
        <v>3.0</v>
      </c>
      <c r="AB44" s="6">
        <v>4.0</v>
      </c>
      <c r="AC44" s="6">
        <v>4.0</v>
      </c>
      <c r="AD44" s="6">
        <v>80.0</v>
      </c>
      <c r="AE44" s="6" t="s">
        <v>90</v>
      </c>
      <c r="AF44" s="6" t="s">
        <v>94</v>
      </c>
      <c r="AG44" s="6" t="s">
        <v>59</v>
      </c>
      <c r="AH44" s="6">
        <v>75.0</v>
      </c>
      <c r="AI44" s="6" t="s">
        <v>95</v>
      </c>
      <c r="AJ44" s="6" t="s">
        <v>96</v>
      </c>
      <c r="AK44" s="6">
        <v>0.1666667</v>
      </c>
      <c r="AL44" s="6">
        <v>0.333333333</v>
      </c>
      <c r="AM44" s="6">
        <v>0.0</v>
      </c>
      <c r="AN44" s="6">
        <v>3033.0</v>
      </c>
      <c r="AO44" s="6">
        <v>817.42</v>
      </c>
      <c r="AP44" s="6">
        <v>3699.0</v>
      </c>
      <c r="AQ44" s="6">
        <v>967.32</v>
      </c>
      <c r="AR44" s="6">
        <v>8.0</v>
      </c>
      <c r="AS44" s="9"/>
      <c r="AT44" s="6"/>
      <c r="AU44" s="6"/>
      <c r="AV44" s="9"/>
    </row>
    <row r="45">
      <c r="A45" s="6">
        <v>4.0</v>
      </c>
      <c r="B45" s="7" t="s">
        <v>46</v>
      </c>
      <c r="C45" s="6">
        <v>2014.0</v>
      </c>
      <c r="D45" s="6" t="s">
        <v>51</v>
      </c>
      <c r="E45" s="6">
        <v>50.0</v>
      </c>
      <c r="F45" s="6">
        <v>19.0</v>
      </c>
      <c r="G45" s="6">
        <v>74.9</v>
      </c>
      <c r="H45" s="6">
        <v>174.0</v>
      </c>
      <c r="I45" s="10">
        <v>0.5</v>
      </c>
      <c r="J45" s="6" t="s">
        <v>52</v>
      </c>
      <c r="K45" s="6" t="s">
        <v>53</v>
      </c>
      <c r="L45" s="6">
        <v>8.0</v>
      </c>
      <c r="M45" s="6" t="s">
        <v>54</v>
      </c>
      <c r="N45" s="6" t="s">
        <v>55</v>
      </c>
      <c r="O45" s="6" t="s">
        <v>56</v>
      </c>
      <c r="P45" s="6">
        <v>75.0</v>
      </c>
      <c r="Q45" s="6" t="s">
        <v>77</v>
      </c>
      <c r="R45" s="6">
        <v>8.0</v>
      </c>
      <c r="S45" s="6">
        <v>50.0</v>
      </c>
      <c r="T45" s="6">
        <v>150.0</v>
      </c>
      <c r="U45" s="6">
        <v>0.33333333</v>
      </c>
      <c r="V45" s="6" t="s">
        <v>68</v>
      </c>
      <c r="W45" s="6">
        <v>12.0</v>
      </c>
      <c r="X45" s="6" t="s">
        <v>59</v>
      </c>
      <c r="Y45" s="6" t="s">
        <v>62</v>
      </c>
      <c r="Z45" s="6">
        <v>14.4</v>
      </c>
      <c r="AA45" s="6">
        <v>3.0</v>
      </c>
      <c r="AB45" s="6">
        <v>4.0</v>
      </c>
      <c r="AC45" s="6">
        <v>4.0</v>
      </c>
      <c r="AD45" s="6">
        <v>80.0</v>
      </c>
      <c r="AE45" s="6" t="s">
        <v>90</v>
      </c>
      <c r="AF45" s="6" t="s">
        <v>94</v>
      </c>
      <c r="AG45" s="6" t="s">
        <v>59</v>
      </c>
      <c r="AH45" s="6">
        <v>75.0</v>
      </c>
      <c r="AI45" s="6" t="s">
        <v>95</v>
      </c>
      <c r="AJ45" s="6" t="s">
        <v>96</v>
      </c>
      <c r="AK45" s="6">
        <v>0.1666667</v>
      </c>
      <c r="AL45" s="6">
        <v>0.333333333</v>
      </c>
      <c r="AM45" s="6">
        <v>0.0</v>
      </c>
      <c r="AN45" s="6">
        <v>1.081</v>
      </c>
      <c r="AO45" s="6">
        <v>494.97</v>
      </c>
      <c r="AP45" s="6">
        <v>1162.0</v>
      </c>
      <c r="AQ45" s="6">
        <v>359.21</v>
      </c>
      <c r="AR45" s="6">
        <v>8.0</v>
      </c>
      <c r="AS45" s="9"/>
      <c r="AT45" s="6"/>
      <c r="AU45" s="6"/>
      <c r="AV45" s="9"/>
    </row>
    <row r="46">
      <c r="A46" s="6">
        <v>5.0</v>
      </c>
      <c r="B46" s="7" t="s">
        <v>46</v>
      </c>
      <c r="C46" s="6">
        <v>2013.0</v>
      </c>
      <c r="D46" s="6" t="s">
        <v>51</v>
      </c>
      <c r="E46" s="6">
        <v>90.0</v>
      </c>
      <c r="F46" s="6">
        <v>21.0</v>
      </c>
      <c r="G46" s="6">
        <v>74.9</v>
      </c>
      <c r="H46" s="6">
        <v>175.0</v>
      </c>
      <c r="I46" s="10">
        <v>0.454545</v>
      </c>
      <c r="J46" s="6" t="s">
        <v>52</v>
      </c>
      <c r="K46" s="6" t="s">
        <v>53</v>
      </c>
      <c r="L46" s="6">
        <v>11.0</v>
      </c>
      <c r="M46" s="6" t="s">
        <v>54</v>
      </c>
      <c r="N46" s="6" t="s">
        <v>55</v>
      </c>
      <c r="O46" s="6" t="s">
        <v>56</v>
      </c>
      <c r="P46" s="6">
        <v>25.0</v>
      </c>
      <c r="Q46" s="6" t="s">
        <v>77</v>
      </c>
      <c r="R46" s="6">
        <v>8.0</v>
      </c>
      <c r="S46" s="6">
        <v>50.0</v>
      </c>
      <c r="T46" s="6">
        <v>150.0</v>
      </c>
      <c r="U46" s="6">
        <v>0.33333333</v>
      </c>
      <c r="V46" s="6" t="s">
        <v>58</v>
      </c>
      <c r="W46" s="6">
        <v>12.0</v>
      </c>
      <c r="X46" s="6" t="s">
        <v>59</v>
      </c>
      <c r="Y46" s="6" t="s">
        <v>62</v>
      </c>
      <c r="Z46" s="6">
        <v>9.0</v>
      </c>
      <c r="AA46" s="6">
        <v>3.0</v>
      </c>
      <c r="AB46" s="6">
        <v>5.0</v>
      </c>
      <c r="AC46" s="6">
        <v>4.0</v>
      </c>
      <c r="AD46" s="6">
        <v>55.0</v>
      </c>
      <c r="AE46" s="6" t="s">
        <v>90</v>
      </c>
      <c r="AF46" s="6" t="s">
        <v>94</v>
      </c>
      <c r="AG46" s="6" t="s">
        <v>59</v>
      </c>
      <c r="AH46" s="6"/>
      <c r="AI46" s="6" t="s">
        <v>95</v>
      </c>
      <c r="AJ46" s="6" t="s">
        <v>96</v>
      </c>
      <c r="AK46" s="6">
        <v>0.4333333</v>
      </c>
      <c r="AL46" s="6">
        <v>0.6</v>
      </c>
      <c r="AM46" s="6">
        <v>0.333333333</v>
      </c>
      <c r="AN46" s="6">
        <v>2790.0</v>
      </c>
      <c r="AO46" s="27">
        <v>501.0</v>
      </c>
      <c r="AP46" s="6">
        <v>3642.0</v>
      </c>
      <c r="AQ46" s="27">
        <v>877.0</v>
      </c>
      <c r="AR46" s="6">
        <v>11.0</v>
      </c>
      <c r="AS46" s="9"/>
      <c r="AT46" s="6"/>
      <c r="AU46" s="6"/>
      <c r="AV46" s="9"/>
    </row>
    <row r="47">
      <c r="A47" s="6">
        <v>5.0</v>
      </c>
      <c r="B47" s="7" t="s">
        <v>46</v>
      </c>
      <c r="C47" s="6">
        <v>2013.0</v>
      </c>
      <c r="D47" s="6" t="s">
        <v>51</v>
      </c>
      <c r="E47" s="6">
        <v>90.0</v>
      </c>
      <c r="F47" s="6">
        <v>21.0</v>
      </c>
      <c r="G47" s="6">
        <v>74.9</v>
      </c>
      <c r="H47" s="6">
        <v>175.0</v>
      </c>
      <c r="I47" s="10">
        <v>0.454545</v>
      </c>
      <c r="J47" s="6" t="s">
        <v>52</v>
      </c>
      <c r="K47" s="6" t="s">
        <v>53</v>
      </c>
      <c r="L47" s="6">
        <v>11.0</v>
      </c>
      <c r="M47" s="6" t="s">
        <v>54</v>
      </c>
      <c r="N47" s="6" t="s">
        <v>55</v>
      </c>
      <c r="O47" s="6" t="s">
        <v>56</v>
      </c>
      <c r="P47" s="6">
        <v>50.0</v>
      </c>
      <c r="Q47" s="6" t="s">
        <v>77</v>
      </c>
      <c r="R47" s="6">
        <v>8.0</v>
      </c>
      <c r="S47" s="6">
        <v>50.0</v>
      </c>
      <c r="T47" s="6">
        <v>150.0</v>
      </c>
      <c r="U47" s="6">
        <v>0.33333333</v>
      </c>
      <c r="V47" s="6" t="s">
        <v>58</v>
      </c>
      <c r="W47" s="6">
        <v>12.0</v>
      </c>
      <c r="X47" s="6" t="s">
        <v>59</v>
      </c>
      <c r="Y47" s="6" t="s">
        <v>62</v>
      </c>
      <c r="Z47" s="6">
        <v>9.0</v>
      </c>
      <c r="AA47" s="6">
        <v>3.0</v>
      </c>
      <c r="AB47" s="6">
        <v>5.0</v>
      </c>
      <c r="AC47" s="6">
        <v>4.0</v>
      </c>
      <c r="AD47" s="6">
        <v>55.0</v>
      </c>
      <c r="AE47" s="6" t="s">
        <v>90</v>
      </c>
      <c r="AF47" s="6" t="s">
        <v>94</v>
      </c>
      <c r="AG47" s="6" t="s">
        <v>59</v>
      </c>
      <c r="AH47" s="6"/>
      <c r="AI47" s="6" t="s">
        <v>95</v>
      </c>
      <c r="AJ47" s="6" t="s">
        <v>96</v>
      </c>
      <c r="AK47" s="6">
        <v>0.4333333</v>
      </c>
      <c r="AL47" s="6">
        <v>0.6</v>
      </c>
      <c r="AM47" s="6">
        <v>0.333333333</v>
      </c>
      <c r="AN47" s="6">
        <v>2966.0</v>
      </c>
      <c r="AO47" s="27">
        <v>701.0</v>
      </c>
      <c r="AP47" s="6">
        <v>4029.0</v>
      </c>
      <c r="AQ47" s="27">
        <v>977.0</v>
      </c>
      <c r="AR47" s="6">
        <v>11.0</v>
      </c>
      <c r="AS47" s="9"/>
      <c r="AT47" s="6"/>
      <c r="AU47" s="6"/>
      <c r="AV47" s="9"/>
    </row>
    <row r="48">
      <c r="A48" s="6">
        <v>5.0</v>
      </c>
      <c r="B48" s="7" t="s">
        <v>46</v>
      </c>
      <c r="C48" s="6">
        <v>2013.0</v>
      </c>
      <c r="D48" s="6" t="s">
        <v>51</v>
      </c>
      <c r="E48" s="6">
        <v>90.0</v>
      </c>
      <c r="F48" s="6">
        <v>21.0</v>
      </c>
      <c r="G48" s="6">
        <v>74.9</v>
      </c>
      <c r="H48" s="6">
        <v>175.0</v>
      </c>
      <c r="I48" s="10">
        <v>0.454545</v>
      </c>
      <c r="J48" s="6" t="s">
        <v>52</v>
      </c>
      <c r="K48" s="6" t="s">
        <v>53</v>
      </c>
      <c r="L48" s="6">
        <v>11.0</v>
      </c>
      <c r="M48" s="6" t="s">
        <v>54</v>
      </c>
      <c r="N48" s="6" t="s">
        <v>55</v>
      </c>
      <c r="O48" s="6" t="s">
        <v>56</v>
      </c>
      <c r="P48" s="6">
        <v>75.0</v>
      </c>
      <c r="Q48" s="6" t="s">
        <v>77</v>
      </c>
      <c r="R48" s="6">
        <v>8.0</v>
      </c>
      <c r="S48" s="6">
        <v>50.0</v>
      </c>
      <c r="T48" s="6">
        <v>150.0</v>
      </c>
      <c r="U48" s="6">
        <v>0.33333333</v>
      </c>
      <c r="V48" s="6" t="s">
        <v>58</v>
      </c>
      <c r="W48" s="6">
        <v>12.0</v>
      </c>
      <c r="X48" s="6" t="s">
        <v>59</v>
      </c>
      <c r="Y48" s="6" t="s">
        <v>62</v>
      </c>
      <c r="Z48" s="6">
        <v>9.0</v>
      </c>
      <c r="AA48" s="6">
        <v>3.0</v>
      </c>
      <c r="AB48" s="6">
        <v>5.0</v>
      </c>
      <c r="AC48" s="6">
        <v>4.0</v>
      </c>
      <c r="AD48" s="6">
        <v>55.0</v>
      </c>
      <c r="AE48" s="6" t="s">
        <v>90</v>
      </c>
      <c r="AF48" s="6" t="s">
        <v>94</v>
      </c>
      <c r="AG48" s="6" t="s">
        <v>59</v>
      </c>
      <c r="AH48" s="6"/>
      <c r="AI48" s="6" t="s">
        <v>95</v>
      </c>
      <c r="AJ48" s="6" t="s">
        <v>96</v>
      </c>
      <c r="AK48" s="6">
        <v>0.4333333</v>
      </c>
      <c r="AL48" s="6">
        <v>0.6</v>
      </c>
      <c r="AM48" s="6">
        <v>0.333333333</v>
      </c>
      <c r="AN48" s="6">
        <v>1110.0</v>
      </c>
      <c r="AO48" s="27">
        <v>405.0</v>
      </c>
      <c r="AP48" s="6">
        <v>1673.0</v>
      </c>
      <c r="AQ48" s="27">
        <v>202.0</v>
      </c>
      <c r="AR48" s="6">
        <v>11.0</v>
      </c>
      <c r="AS48" s="9"/>
      <c r="AT48" s="6"/>
      <c r="AU48" s="6"/>
      <c r="AV48" s="9"/>
    </row>
    <row r="49">
      <c r="A49" s="6">
        <v>5.0</v>
      </c>
      <c r="B49" s="7" t="s">
        <v>46</v>
      </c>
      <c r="C49" s="6">
        <v>2013.0</v>
      </c>
      <c r="D49" s="6" t="s">
        <v>51</v>
      </c>
      <c r="E49" s="6">
        <v>50.0</v>
      </c>
      <c r="F49" s="6">
        <v>19.0</v>
      </c>
      <c r="G49" s="6">
        <v>75.7</v>
      </c>
      <c r="H49" s="6">
        <v>176.0</v>
      </c>
      <c r="I49" s="10">
        <v>0.6</v>
      </c>
      <c r="J49" s="6" t="s">
        <v>52</v>
      </c>
      <c r="K49" s="6" t="s">
        <v>53</v>
      </c>
      <c r="L49" s="6">
        <v>10.0</v>
      </c>
      <c r="M49" s="6" t="s">
        <v>54</v>
      </c>
      <c r="N49" s="6" t="s">
        <v>55</v>
      </c>
      <c r="O49" s="6" t="s">
        <v>56</v>
      </c>
      <c r="P49" s="6">
        <v>25.0</v>
      </c>
      <c r="Q49" s="6" t="s">
        <v>77</v>
      </c>
      <c r="R49" s="6">
        <v>8.0</v>
      </c>
      <c r="S49" s="6">
        <v>50.0</v>
      </c>
      <c r="T49" s="6">
        <v>150.0</v>
      </c>
      <c r="U49" s="6">
        <v>0.33333333</v>
      </c>
      <c r="V49" s="6" t="s">
        <v>68</v>
      </c>
      <c r="W49" s="6">
        <v>12.0</v>
      </c>
      <c r="X49" s="6" t="s">
        <v>59</v>
      </c>
      <c r="Y49" s="6" t="s">
        <v>62</v>
      </c>
      <c r="Z49" s="6">
        <v>9.0</v>
      </c>
      <c r="AA49" s="6">
        <v>3.0</v>
      </c>
      <c r="AB49" s="6">
        <v>5.0</v>
      </c>
      <c r="AC49" s="6">
        <v>4.0</v>
      </c>
      <c r="AD49" s="6">
        <v>80.0</v>
      </c>
      <c r="AE49" s="6" t="s">
        <v>90</v>
      </c>
      <c r="AF49" s="6" t="s">
        <v>94</v>
      </c>
      <c r="AG49" s="6" t="s">
        <v>59</v>
      </c>
      <c r="AH49" s="6"/>
      <c r="AI49" s="6" t="s">
        <v>95</v>
      </c>
      <c r="AJ49" s="6" t="s">
        <v>96</v>
      </c>
      <c r="AK49" s="6">
        <v>0.1666667</v>
      </c>
      <c r="AL49" s="6">
        <v>0.333333333</v>
      </c>
      <c r="AM49" s="6">
        <v>0.0</v>
      </c>
      <c r="AN49" s="6">
        <v>2989.0</v>
      </c>
      <c r="AO49" s="27">
        <v>885.0</v>
      </c>
      <c r="AP49" s="6">
        <v>3510.0</v>
      </c>
      <c r="AQ49" s="27">
        <v>821.0</v>
      </c>
      <c r="AR49" s="6">
        <v>10.0</v>
      </c>
      <c r="AS49" s="9"/>
      <c r="AT49" s="6"/>
      <c r="AU49" s="6"/>
      <c r="AV49" s="9"/>
    </row>
    <row r="50">
      <c r="A50" s="6">
        <v>5.0</v>
      </c>
      <c r="B50" s="7" t="s">
        <v>46</v>
      </c>
      <c r="C50" s="6">
        <v>2013.0</v>
      </c>
      <c r="D50" s="6" t="s">
        <v>51</v>
      </c>
      <c r="E50" s="6">
        <v>50.0</v>
      </c>
      <c r="F50" s="6">
        <v>19.0</v>
      </c>
      <c r="G50" s="6">
        <v>75.7</v>
      </c>
      <c r="H50" s="6">
        <v>176.0</v>
      </c>
      <c r="I50" s="10">
        <v>0.6</v>
      </c>
      <c r="J50" s="6" t="s">
        <v>52</v>
      </c>
      <c r="K50" s="6" t="s">
        <v>53</v>
      </c>
      <c r="L50" s="6">
        <v>10.0</v>
      </c>
      <c r="M50" s="6" t="s">
        <v>54</v>
      </c>
      <c r="N50" s="6" t="s">
        <v>55</v>
      </c>
      <c r="O50" s="6" t="s">
        <v>56</v>
      </c>
      <c r="P50" s="6">
        <v>50.0</v>
      </c>
      <c r="Q50" s="6" t="s">
        <v>77</v>
      </c>
      <c r="R50" s="6">
        <v>8.0</v>
      </c>
      <c r="S50" s="6">
        <v>50.0</v>
      </c>
      <c r="T50" s="6">
        <v>150.0</v>
      </c>
      <c r="U50" s="6">
        <v>0.33333333</v>
      </c>
      <c r="V50" s="6" t="s">
        <v>68</v>
      </c>
      <c r="W50" s="6">
        <v>12.0</v>
      </c>
      <c r="X50" s="6" t="s">
        <v>59</v>
      </c>
      <c r="Y50" s="6" t="s">
        <v>62</v>
      </c>
      <c r="Z50" s="6">
        <v>9.0</v>
      </c>
      <c r="AA50" s="6">
        <v>3.0</v>
      </c>
      <c r="AB50" s="6">
        <v>5.0</v>
      </c>
      <c r="AC50" s="6">
        <v>4.0</v>
      </c>
      <c r="AD50" s="6">
        <v>80.0</v>
      </c>
      <c r="AE50" s="6" t="s">
        <v>90</v>
      </c>
      <c r="AF50" s="6" t="s">
        <v>94</v>
      </c>
      <c r="AG50" s="6" t="s">
        <v>59</v>
      </c>
      <c r="AH50" s="6"/>
      <c r="AI50" s="6" t="s">
        <v>95</v>
      </c>
      <c r="AJ50" s="6" t="s">
        <v>96</v>
      </c>
      <c r="AK50" s="6">
        <v>0.1666667</v>
      </c>
      <c r="AL50" s="6">
        <v>0.333333333</v>
      </c>
      <c r="AM50" s="6">
        <v>0.0</v>
      </c>
      <c r="AN50" s="6">
        <v>3288.0</v>
      </c>
      <c r="AO50" s="27">
        <v>900.0</v>
      </c>
      <c r="AP50" s="6">
        <v>3999.0</v>
      </c>
      <c r="AQ50" s="27">
        <v>1168.0</v>
      </c>
      <c r="AR50" s="6">
        <v>10.0</v>
      </c>
      <c r="AS50" s="9"/>
      <c r="AT50" s="6"/>
      <c r="AU50" s="6"/>
      <c r="AV50" s="9"/>
    </row>
    <row r="51">
      <c r="A51" s="6">
        <v>5.0</v>
      </c>
      <c r="B51" s="7" t="s">
        <v>46</v>
      </c>
      <c r="C51" s="6">
        <v>2013.0</v>
      </c>
      <c r="D51" s="6" t="s">
        <v>51</v>
      </c>
      <c r="E51" s="6">
        <v>50.0</v>
      </c>
      <c r="F51" s="6">
        <v>19.0</v>
      </c>
      <c r="G51" s="6">
        <v>75.7</v>
      </c>
      <c r="H51" s="6">
        <v>176.0</v>
      </c>
      <c r="I51" s="10">
        <v>0.6</v>
      </c>
      <c r="J51" s="6" t="s">
        <v>52</v>
      </c>
      <c r="K51" s="6" t="s">
        <v>53</v>
      </c>
      <c r="L51" s="6">
        <v>10.0</v>
      </c>
      <c r="M51" s="6" t="s">
        <v>54</v>
      </c>
      <c r="N51" s="6" t="s">
        <v>55</v>
      </c>
      <c r="O51" s="6" t="s">
        <v>56</v>
      </c>
      <c r="P51" s="6">
        <v>75.0</v>
      </c>
      <c r="Q51" s="6" t="s">
        <v>77</v>
      </c>
      <c r="R51" s="6">
        <v>8.0</v>
      </c>
      <c r="S51" s="6">
        <v>50.0</v>
      </c>
      <c r="T51" s="6">
        <v>150.0</v>
      </c>
      <c r="U51" s="6">
        <v>0.33333333</v>
      </c>
      <c r="V51" s="6" t="s">
        <v>68</v>
      </c>
      <c r="W51" s="6">
        <v>12.0</v>
      </c>
      <c r="X51" s="6" t="s">
        <v>59</v>
      </c>
      <c r="Y51" s="6" t="s">
        <v>62</v>
      </c>
      <c r="Z51" s="6">
        <v>9.0</v>
      </c>
      <c r="AA51" s="6">
        <v>3.0</v>
      </c>
      <c r="AB51" s="6">
        <v>5.0</v>
      </c>
      <c r="AC51" s="6">
        <v>4.0</v>
      </c>
      <c r="AD51" s="6">
        <v>80.0</v>
      </c>
      <c r="AE51" s="6" t="s">
        <v>90</v>
      </c>
      <c r="AF51" s="6" t="s">
        <v>94</v>
      </c>
      <c r="AG51" s="6" t="s">
        <v>59</v>
      </c>
      <c r="AH51" s="6"/>
      <c r="AI51" s="6" t="s">
        <v>95</v>
      </c>
      <c r="AJ51" s="6" t="s">
        <v>96</v>
      </c>
      <c r="AK51" s="6">
        <v>0.1666667</v>
      </c>
      <c r="AL51" s="6">
        <v>0.333333333</v>
      </c>
      <c r="AM51" s="6">
        <v>0.0</v>
      </c>
      <c r="AN51" s="6">
        <v>1190.0</v>
      </c>
      <c r="AO51" s="27">
        <v>495.0</v>
      </c>
      <c r="AP51" s="6">
        <v>1350.0</v>
      </c>
      <c r="AQ51" s="27">
        <v>509.0</v>
      </c>
      <c r="AR51" s="6">
        <v>10.0</v>
      </c>
      <c r="AS51" s="9"/>
      <c r="AT51" s="6"/>
      <c r="AU51" s="6"/>
      <c r="AV51" s="9"/>
    </row>
    <row r="52">
      <c r="A52" s="6">
        <v>6.0</v>
      </c>
      <c r="B52" s="7" t="s">
        <v>97</v>
      </c>
      <c r="C52" s="6">
        <v>2014.0</v>
      </c>
      <c r="D52" s="6" t="s">
        <v>51</v>
      </c>
      <c r="E52" s="6" t="s">
        <v>98</v>
      </c>
      <c r="F52" s="6">
        <v>22.8</v>
      </c>
      <c r="G52" s="6">
        <v>78.2</v>
      </c>
      <c r="H52" s="6">
        <v>180.0</v>
      </c>
      <c r="I52" s="8">
        <v>1.0</v>
      </c>
      <c r="J52" s="6" t="s">
        <v>74</v>
      </c>
      <c r="K52" s="6" t="s">
        <v>53</v>
      </c>
      <c r="L52" s="6">
        <v>8.0</v>
      </c>
      <c r="M52" s="6" t="s">
        <v>75</v>
      </c>
      <c r="N52" s="6" t="s">
        <v>55</v>
      </c>
      <c r="O52" s="6" t="s">
        <v>99</v>
      </c>
      <c r="P52" s="6">
        <v>10.0</v>
      </c>
      <c r="Q52" s="6" t="s">
        <v>77</v>
      </c>
      <c r="R52" s="6">
        <v>6.0</v>
      </c>
      <c r="S52" s="6">
        <v>87.5</v>
      </c>
      <c r="T52" s="6">
        <v>150.0</v>
      </c>
      <c r="U52" s="6">
        <v>0.58333333</v>
      </c>
      <c r="V52" s="6" t="s">
        <v>58</v>
      </c>
      <c r="W52" s="6">
        <v>5.0</v>
      </c>
      <c r="X52" s="6" t="s">
        <v>59</v>
      </c>
      <c r="Y52" s="6" t="s">
        <v>59</v>
      </c>
      <c r="Z52" s="6">
        <v>5.0</v>
      </c>
      <c r="AA52" s="6">
        <v>3.0</v>
      </c>
      <c r="AB52" s="6">
        <v>1.0</v>
      </c>
      <c r="AC52" s="6">
        <v>5.0</v>
      </c>
      <c r="AD52" s="6">
        <v>100.0</v>
      </c>
      <c r="AE52" s="6" t="s">
        <v>60</v>
      </c>
      <c r="AF52" s="6" t="s">
        <v>100</v>
      </c>
      <c r="AG52" s="6" t="s">
        <v>62</v>
      </c>
      <c r="AH52" s="6">
        <v>60.0</v>
      </c>
      <c r="AI52" s="6" t="s">
        <v>63</v>
      </c>
      <c r="AJ52" s="6" t="s">
        <v>64</v>
      </c>
      <c r="AK52" s="17">
        <v>0.4839743423076923</v>
      </c>
      <c r="AL52" s="9">
        <v>0.4839743423076923</v>
      </c>
      <c r="AM52" s="9">
        <v>0.4839743423076923</v>
      </c>
      <c r="AN52" s="6">
        <v>2.2</v>
      </c>
      <c r="AO52" s="6">
        <v>0.8</v>
      </c>
      <c r="AP52" s="6">
        <v>2.6</v>
      </c>
      <c r="AQ52" s="6">
        <v>1.0</v>
      </c>
      <c r="AR52" s="6">
        <v>8.0</v>
      </c>
      <c r="AS52" s="9"/>
      <c r="AT52" s="9"/>
      <c r="AU52" s="9"/>
      <c r="AV52" s="9"/>
    </row>
    <row r="53">
      <c r="A53" s="6">
        <v>6.0</v>
      </c>
      <c r="B53" s="7" t="s">
        <v>97</v>
      </c>
      <c r="C53" s="6">
        <v>2014.0</v>
      </c>
      <c r="D53" s="6" t="s">
        <v>51</v>
      </c>
      <c r="E53" s="6" t="s">
        <v>98</v>
      </c>
      <c r="F53" s="6">
        <v>22.8</v>
      </c>
      <c r="G53" s="6">
        <v>78.2</v>
      </c>
      <c r="H53" s="6">
        <v>180.0</v>
      </c>
      <c r="I53" s="8">
        <v>1.0</v>
      </c>
      <c r="J53" s="6" t="s">
        <v>74</v>
      </c>
      <c r="K53" s="6" t="s">
        <v>53</v>
      </c>
      <c r="L53" s="6">
        <v>8.0</v>
      </c>
      <c r="M53" s="6" t="s">
        <v>75</v>
      </c>
      <c r="N53" s="6" t="s">
        <v>55</v>
      </c>
      <c r="O53" s="6" t="s">
        <v>99</v>
      </c>
      <c r="P53" s="6">
        <v>20.0</v>
      </c>
      <c r="Q53" s="6" t="s">
        <v>77</v>
      </c>
      <c r="R53" s="6">
        <v>6.0</v>
      </c>
      <c r="S53" s="6">
        <v>87.5</v>
      </c>
      <c r="T53" s="6">
        <v>150.0</v>
      </c>
      <c r="U53" s="6">
        <v>0.58333333</v>
      </c>
      <c r="V53" s="6" t="s">
        <v>58</v>
      </c>
      <c r="W53" s="6">
        <v>5.0</v>
      </c>
      <c r="X53" s="6" t="s">
        <v>59</v>
      </c>
      <c r="Y53" s="6" t="s">
        <v>59</v>
      </c>
      <c r="Z53" s="6">
        <v>5.0</v>
      </c>
      <c r="AA53" s="6">
        <v>3.0</v>
      </c>
      <c r="AB53" s="6">
        <v>1.0</v>
      </c>
      <c r="AC53" s="6">
        <v>5.0</v>
      </c>
      <c r="AD53" s="6">
        <v>100.0</v>
      </c>
      <c r="AE53" s="6" t="s">
        <v>60</v>
      </c>
      <c r="AF53" s="6" t="s">
        <v>100</v>
      </c>
      <c r="AG53" s="6" t="s">
        <v>62</v>
      </c>
      <c r="AH53" s="6">
        <v>60.0</v>
      </c>
      <c r="AI53" s="6" t="s">
        <v>63</v>
      </c>
      <c r="AJ53" s="6" t="s">
        <v>64</v>
      </c>
      <c r="AK53" s="17">
        <v>0.4839743423076923</v>
      </c>
      <c r="AL53" s="9">
        <v>0.4839743423076923</v>
      </c>
      <c r="AM53" s="9">
        <v>0.4839743423076923</v>
      </c>
      <c r="AN53" s="6">
        <v>5.1</v>
      </c>
      <c r="AO53" s="6">
        <v>1.3</v>
      </c>
      <c r="AP53" s="6">
        <v>5.6</v>
      </c>
      <c r="AQ53" s="6">
        <v>1.4</v>
      </c>
      <c r="AR53" s="6">
        <v>8.0</v>
      </c>
      <c r="AS53" s="9"/>
      <c r="AT53" s="9"/>
      <c r="AU53" s="9"/>
      <c r="AV53" s="9"/>
    </row>
    <row r="54">
      <c r="A54" s="6">
        <v>6.0</v>
      </c>
      <c r="B54" s="7" t="s">
        <v>97</v>
      </c>
      <c r="C54" s="6">
        <v>2014.0</v>
      </c>
      <c r="D54" s="6" t="s">
        <v>51</v>
      </c>
      <c r="E54" s="6" t="s">
        <v>98</v>
      </c>
      <c r="F54" s="6">
        <v>22.8</v>
      </c>
      <c r="G54" s="6">
        <v>78.2</v>
      </c>
      <c r="H54" s="6">
        <v>180.0</v>
      </c>
      <c r="I54" s="8">
        <v>1.0</v>
      </c>
      <c r="J54" s="6" t="s">
        <v>74</v>
      </c>
      <c r="K54" s="6" t="s">
        <v>53</v>
      </c>
      <c r="L54" s="6">
        <v>8.0</v>
      </c>
      <c r="M54" s="6" t="s">
        <v>75</v>
      </c>
      <c r="N54" s="6" t="s">
        <v>55</v>
      </c>
      <c r="O54" s="6" t="s">
        <v>99</v>
      </c>
      <c r="P54" s="6">
        <v>30.0</v>
      </c>
      <c r="Q54" s="6" t="s">
        <v>77</v>
      </c>
      <c r="R54" s="6">
        <v>6.0</v>
      </c>
      <c r="S54" s="6">
        <v>87.5</v>
      </c>
      <c r="T54" s="6">
        <v>150.0</v>
      </c>
      <c r="U54" s="6">
        <v>0.58333333</v>
      </c>
      <c r="V54" s="6" t="s">
        <v>58</v>
      </c>
      <c r="W54" s="6">
        <v>5.0</v>
      </c>
      <c r="X54" s="6" t="s">
        <v>59</v>
      </c>
      <c r="Y54" s="6" t="s">
        <v>59</v>
      </c>
      <c r="Z54" s="6">
        <v>5.0</v>
      </c>
      <c r="AA54" s="6">
        <v>3.0</v>
      </c>
      <c r="AB54" s="6">
        <v>1.0</v>
      </c>
      <c r="AC54" s="6">
        <v>5.0</v>
      </c>
      <c r="AD54" s="6">
        <v>100.0</v>
      </c>
      <c r="AE54" s="6" t="s">
        <v>60</v>
      </c>
      <c r="AF54" s="6" t="s">
        <v>100</v>
      </c>
      <c r="AG54" s="6" t="s">
        <v>62</v>
      </c>
      <c r="AH54" s="6">
        <v>60.0</v>
      </c>
      <c r="AI54" s="6" t="s">
        <v>63</v>
      </c>
      <c r="AJ54" s="6" t="s">
        <v>64</v>
      </c>
      <c r="AK54" s="17">
        <v>0.4839743423076923</v>
      </c>
      <c r="AL54" s="9">
        <v>0.4839743423076923</v>
      </c>
      <c r="AM54" s="9">
        <v>0.4839743423076923</v>
      </c>
      <c r="AN54" s="6">
        <v>7.8</v>
      </c>
      <c r="AO54" s="6">
        <v>1.7</v>
      </c>
      <c r="AP54" s="6">
        <v>8.3</v>
      </c>
      <c r="AQ54" s="6">
        <v>1.6</v>
      </c>
      <c r="AR54" s="6">
        <v>8.0</v>
      </c>
      <c r="AS54" s="9"/>
      <c r="AT54" s="9"/>
      <c r="AU54" s="9"/>
      <c r="AV54" s="9"/>
    </row>
    <row r="55">
      <c r="A55" s="6">
        <v>6.0</v>
      </c>
      <c r="B55" s="7" t="s">
        <v>97</v>
      </c>
      <c r="C55" s="6">
        <v>2014.0</v>
      </c>
      <c r="D55" s="6" t="s">
        <v>51</v>
      </c>
      <c r="E55" s="6" t="s">
        <v>98</v>
      </c>
      <c r="F55" s="6">
        <v>22.8</v>
      </c>
      <c r="G55" s="6">
        <v>78.2</v>
      </c>
      <c r="H55" s="6">
        <v>180.0</v>
      </c>
      <c r="I55" s="8">
        <v>1.0</v>
      </c>
      <c r="J55" s="6" t="s">
        <v>74</v>
      </c>
      <c r="K55" s="6" t="s">
        <v>53</v>
      </c>
      <c r="L55" s="6">
        <v>8.0</v>
      </c>
      <c r="M55" s="6" t="s">
        <v>75</v>
      </c>
      <c r="N55" s="6" t="s">
        <v>55</v>
      </c>
      <c r="O55" s="6" t="s">
        <v>99</v>
      </c>
      <c r="P55" s="6">
        <v>40.0</v>
      </c>
      <c r="Q55" s="6" t="s">
        <v>77</v>
      </c>
      <c r="R55" s="6">
        <v>6.0</v>
      </c>
      <c r="S55" s="6">
        <v>87.5</v>
      </c>
      <c r="T55" s="6">
        <v>150.0</v>
      </c>
      <c r="U55" s="6">
        <v>0.58333333</v>
      </c>
      <c r="V55" s="6" t="s">
        <v>58</v>
      </c>
      <c r="W55" s="6">
        <v>5.0</v>
      </c>
      <c r="X55" s="6" t="s">
        <v>59</v>
      </c>
      <c r="Y55" s="6" t="s">
        <v>59</v>
      </c>
      <c r="Z55" s="6">
        <v>5.0</v>
      </c>
      <c r="AA55" s="6">
        <v>3.0</v>
      </c>
      <c r="AB55" s="6">
        <v>1.0</v>
      </c>
      <c r="AC55" s="6">
        <v>5.0</v>
      </c>
      <c r="AD55" s="6">
        <v>100.0</v>
      </c>
      <c r="AE55" s="6" t="s">
        <v>60</v>
      </c>
      <c r="AF55" s="6" t="s">
        <v>100</v>
      </c>
      <c r="AG55" s="6" t="s">
        <v>62</v>
      </c>
      <c r="AH55" s="6">
        <v>60.0</v>
      </c>
      <c r="AI55" s="6" t="s">
        <v>63</v>
      </c>
      <c r="AJ55" s="6" t="s">
        <v>64</v>
      </c>
      <c r="AK55" s="17">
        <v>0.4839743423076923</v>
      </c>
      <c r="AL55" s="9">
        <v>0.4839743423076923</v>
      </c>
      <c r="AM55" s="9">
        <v>0.4839743423076923</v>
      </c>
      <c r="AN55" s="6">
        <v>9.9</v>
      </c>
      <c r="AO55" s="6">
        <v>2.1</v>
      </c>
      <c r="AP55" s="6">
        <v>10.8</v>
      </c>
      <c r="AQ55" s="6">
        <v>2.0</v>
      </c>
      <c r="AR55" s="6">
        <v>8.0</v>
      </c>
      <c r="AS55" s="9"/>
      <c r="AT55" s="9"/>
      <c r="AU55" s="9"/>
      <c r="AV55" s="9"/>
    </row>
    <row r="56">
      <c r="A56" s="6">
        <v>6.0</v>
      </c>
      <c r="B56" s="7" t="s">
        <v>97</v>
      </c>
      <c r="C56" s="6">
        <v>2014.0</v>
      </c>
      <c r="D56" s="6" t="s">
        <v>51</v>
      </c>
      <c r="E56" s="6" t="s">
        <v>98</v>
      </c>
      <c r="F56" s="6">
        <v>22.8</v>
      </c>
      <c r="G56" s="6">
        <v>78.2</v>
      </c>
      <c r="H56" s="6">
        <v>180.0</v>
      </c>
      <c r="I56" s="8">
        <v>1.0</v>
      </c>
      <c r="J56" s="6" t="s">
        <v>74</v>
      </c>
      <c r="K56" s="6" t="s">
        <v>53</v>
      </c>
      <c r="L56" s="6">
        <v>8.0</v>
      </c>
      <c r="M56" s="6" t="s">
        <v>75</v>
      </c>
      <c r="N56" s="6" t="s">
        <v>55</v>
      </c>
      <c r="O56" s="6" t="s">
        <v>99</v>
      </c>
      <c r="P56" s="6">
        <v>50.0</v>
      </c>
      <c r="Q56" s="6" t="s">
        <v>77</v>
      </c>
      <c r="R56" s="6">
        <v>6.0</v>
      </c>
      <c r="S56" s="6">
        <v>87.5</v>
      </c>
      <c r="T56" s="6">
        <v>150.0</v>
      </c>
      <c r="U56" s="6">
        <v>0.58333333</v>
      </c>
      <c r="V56" s="6" t="s">
        <v>58</v>
      </c>
      <c r="W56" s="6">
        <v>5.0</v>
      </c>
      <c r="X56" s="6" t="s">
        <v>59</v>
      </c>
      <c r="Y56" s="6" t="s">
        <v>59</v>
      </c>
      <c r="Z56" s="6">
        <v>5.0</v>
      </c>
      <c r="AA56" s="6">
        <v>3.0</v>
      </c>
      <c r="AB56" s="6">
        <v>1.0</v>
      </c>
      <c r="AC56" s="6">
        <v>5.0</v>
      </c>
      <c r="AD56" s="6">
        <v>100.0</v>
      </c>
      <c r="AE56" s="6" t="s">
        <v>60</v>
      </c>
      <c r="AF56" s="6" t="s">
        <v>100</v>
      </c>
      <c r="AG56" s="6" t="s">
        <v>62</v>
      </c>
      <c r="AH56" s="6">
        <v>60.0</v>
      </c>
      <c r="AI56" s="6" t="s">
        <v>63</v>
      </c>
      <c r="AJ56" s="6" t="s">
        <v>64</v>
      </c>
      <c r="AK56" s="17">
        <v>0.4839743423076923</v>
      </c>
      <c r="AL56" s="9">
        <v>0.4839743423076923</v>
      </c>
      <c r="AM56" s="9">
        <v>0.4839743423076923</v>
      </c>
      <c r="AN56" s="6">
        <v>12.2</v>
      </c>
      <c r="AO56" s="6">
        <v>2.7</v>
      </c>
      <c r="AP56" s="6">
        <v>13.2</v>
      </c>
      <c r="AQ56" s="6">
        <v>2.8</v>
      </c>
      <c r="AR56" s="6">
        <v>8.0</v>
      </c>
      <c r="AS56" s="9"/>
      <c r="AT56" s="9"/>
      <c r="AU56" s="9"/>
      <c r="AV56" s="9"/>
    </row>
    <row r="57">
      <c r="A57" s="6">
        <v>6.0</v>
      </c>
      <c r="B57" s="7" t="s">
        <v>97</v>
      </c>
      <c r="C57" s="6">
        <v>2014.0</v>
      </c>
      <c r="D57" s="6" t="s">
        <v>51</v>
      </c>
      <c r="E57" s="6" t="s">
        <v>98</v>
      </c>
      <c r="F57" s="6">
        <v>22.8</v>
      </c>
      <c r="G57" s="6">
        <v>78.2</v>
      </c>
      <c r="H57" s="6">
        <v>180.0</v>
      </c>
      <c r="I57" s="8">
        <v>1.0</v>
      </c>
      <c r="J57" s="6" t="s">
        <v>74</v>
      </c>
      <c r="K57" s="6" t="s">
        <v>53</v>
      </c>
      <c r="L57" s="6">
        <v>8.0</v>
      </c>
      <c r="M57" s="6" t="s">
        <v>75</v>
      </c>
      <c r="N57" s="6" t="s">
        <v>55</v>
      </c>
      <c r="O57" s="6" t="s">
        <v>99</v>
      </c>
      <c r="P57" s="6">
        <v>60.0</v>
      </c>
      <c r="Q57" s="6" t="s">
        <v>77</v>
      </c>
      <c r="R57" s="6">
        <v>6.0</v>
      </c>
      <c r="S57" s="6">
        <v>87.5</v>
      </c>
      <c r="T57" s="6">
        <v>150.0</v>
      </c>
      <c r="U57" s="6">
        <v>0.58333333</v>
      </c>
      <c r="V57" s="6" t="s">
        <v>58</v>
      </c>
      <c r="W57" s="6">
        <v>5.0</v>
      </c>
      <c r="X57" s="6" t="s">
        <v>59</v>
      </c>
      <c r="Y57" s="6" t="s">
        <v>59</v>
      </c>
      <c r="Z57" s="6">
        <v>5.0</v>
      </c>
      <c r="AA57" s="6">
        <v>3.0</v>
      </c>
      <c r="AB57" s="6">
        <v>1.0</v>
      </c>
      <c r="AC57" s="6">
        <v>5.0</v>
      </c>
      <c r="AD57" s="6">
        <v>100.0</v>
      </c>
      <c r="AE57" s="6" t="s">
        <v>60</v>
      </c>
      <c r="AF57" s="6" t="s">
        <v>100</v>
      </c>
      <c r="AG57" s="6" t="s">
        <v>62</v>
      </c>
      <c r="AH57" s="6">
        <v>60.0</v>
      </c>
      <c r="AI57" s="6" t="s">
        <v>63</v>
      </c>
      <c r="AJ57" s="6" t="s">
        <v>64</v>
      </c>
      <c r="AK57" s="17">
        <v>0.4839743423076923</v>
      </c>
      <c r="AL57" s="9">
        <v>0.4839743423076923</v>
      </c>
      <c r="AM57" s="9">
        <v>0.4839743423076923</v>
      </c>
      <c r="AN57" s="6">
        <v>13.2</v>
      </c>
      <c r="AO57" s="6">
        <v>3.1</v>
      </c>
      <c r="AP57" s="6">
        <v>14.4</v>
      </c>
      <c r="AQ57" s="6">
        <v>3.3</v>
      </c>
      <c r="AR57" s="6">
        <v>8.0</v>
      </c>
      <c r="AS57" s="9"/>
      <c r="AT57" s="9"/>
      <c r="AU57" s="9"/>
      <c r="AV57" s="9"/>
    </row>
    <row r="58">
      <c r="A58" s="6">
        <v>6.0</v>
      </c>
      <c r="B58" s="7" t="s">
        <v>97</v>
      </c>
      <c r="C58" s="6">
        <v>2014.0</v>
      </c>
      <c r="D58" s="6" t="s">
        <v>51</v>
      </c>
      <c r="E58" s="6" t="s">
        <v>98</v>
      </c>
      <c r="F58" s="6">
        <v>22.8</v>
      </c>
      <c r="G58" s="6">
        <v>78.2</v>
      </c>
      <c r="H58" s="6">
        <v>180.0</v>
      </c>
      <c r="I58" s="8">
        <v>1.0</v>
      </c>
      <c r="J58" s="6" t="s">
        <v>74</v>
      </c>
      <c r="K58" s="6" t="s">
        <v>53</v>
      </c>
      <c r="L58" s="6">
        <v>8.0</v>
      </c>
      <c r="M58" s="6" t="s">
        <v>75</v>
      </c>
      <c r="N58" s="6" t="s">
        <v>55</v>
      </c>
      <c r="O58" s="6" t="s">
        <v>99</v>
      </c>
      <c r="P58" s="6">
        <v>70.0</v>
      </c>
      <c r="Q58" s="6" t="s">
        <v>77</v>
      </c>
      <c r="R58" s="6">
        <v>6.0</v>
      </c>
      <c r="S58" s="6">
        <v>87.5</v>
      </c>
      <c r="T58" s="6">
        <v>150.0</v>
      </c>
      <c r="U58" s="6">
        <v>0.58333333</v>
      </c>
      <c r="V58" s="6" t="s">
        <v>58</v>
      </c>
      <c r="W58" s="6">
        <v>5.0</v>
      </c>
      <c r="X58" s="6" t="s">
        <v>59</v>
      </c>
      <c r="Y58" s="6" t="s">
        <v>59</v>
      </c>
      <c r="Z58" s="6">
        <v>5.0</v>
      </c>
      <c r="AA58" s="6">
        <v>3.0</v>
      </c>
      <c r="AB58" s="6">
        <v>1.0</v>
      </c>
      <c r="AC58" s="6">
        <v>5.0</v>
      </c>
      <c r="AD58" s="6">
        <v>100.0</v>
      </c>
      <c r="AE58" s="6" t="s">
        <v>60</v>
      </c>
      <c r="AF58" s="6" t="s">
        <v>100</v>
      </c>
      <c r="AG58" s="6" t="s">
        <v>62</v>
      </c>
      <c r="AH58" s="6">
        <v>60.0</v>
      </c>
      <c r="AI58" s="6" t="s">
        <v>63</v>
      </c>
      <c r="AJ58" s="6" t="s">
        <v>64</v>
      </c>
      <c r="AK58" s="17">
        <v>0.4839743423076923</v>
      </c>
      <c r="AL58" s="9">
        <v>0.4839743423076923</v>
      </c>
      <c r="AM58" s="9">
        <v>0.4839743423076923</v>
      </c>
      <c r="AN58" s="6">
        <v>12.6</v>
      </c>
      <c r="AO58" s="6">
        <v>2.7</v>
      </c>
      <c r="AP58" s="6">
        <v>13.7</v>
      </c>
      <c r="AQ58" s="6">
        <v>2.8</v>
      </c>
      <c r="AR58" s="6">
        <v>8.0</v>
      </c>
      <c r="AS58" s="9"/>
      <c r="AT58" s="9"/>
      <c r="AU58" s="9"/>
      <c r="AV58" s="9"/>
    </row>
    <row r="59">
      <c r="A59" s="6">
        <v>6.0</v>
      </c>
      <c r="B59" s="7" t="s">
        <v>97</v>
      </c>
      <c r="C59" s="6">
        <v>2014.0</v>
      </c>
      <c r="D59" s="6" t="s">
        <v>51</v>
      </c>
      <c r="E59" s="6" t="s">
        <v>98</v>
      </c>
      <c r="F59" s="6">
        <v>22.8</v>
      </c>
      <c r="G59" s="6">
        <v>78.2</v>
      </c>
      <c r="H59" s="6">
        <v>180.0</v>
      </c>
      <c r="I59" s="8">
        <v>1.0</v>
      </c>
      <c r="J59" s="6" t="s">
        <v>74</v>
      </c>
      <c r="K59" s="6" t="s">
        <v>53</v>
      </c>
      <c r="L59" s="6">
        <v>8.0</v>
      </c>
      <c r="M59" s="6" t="s">
        <v>75</v>
      </c>
      <c r="N59" s="6" t="s">
        <v>55</v>
      </c>
      <c r="O59" s="6" t="s">
        <v>99</v>
      </c>
      <c r="P59" s="6">
        <v>80.0</v>
      </c>
      <c r="Q59" s="6" t="s">
        <v>77</v>
      </c>
      <c r="R59" s="6">
        <v>6.0</v>
      </c>
      <c r="S59" s="6">
        <v>87.5</v>
      </c>
      <c r="T59" s="6">
        <v>150.0</v>
      </c>
      <c r="U59" s="6">
        <v>0.58333333</v>
      </c>
      <c r="V59" s="6" t="s">
        <v>58</v>
      </c>
      <c r="W59" s="6">
        <v>5.0</v>
      </c>
      <c r="X59" s="6" t="s">
        <v>59</v>
      </c>
      <c r="Y59" s="6" t="s">
        <v>59</v>
      </c>
      <c r="Z59" s="6">
        <v>5.0</v>
      </c>
      <c r="AA59" s="6">
        <v>3.0</v>
      </c>
      <c r="AB59" s="6">
        <v>1.0</v>
      </c>
      <c r="AC59" s="6">
        <v>5.0</v>
      </c>
      <c r="AD59" s="6">
        <v>100.0</v>
      </c>
      <c r="AE59" s="6" t="s">
        <v>60</v>
      </c>
      <c r="AF59" s="6" t="s">
        <v>100</v>
      </c>
      <c r="AG59" s="6" t="s">
        <v>62</v>
      </c>
      <c r="AH59" s="6">
        <v>60.0</v>
      </c>
      <c r="AI59" s="6" t="s">
        <v>63</v>
      </c>
      <c r="AJ59" s="6" t="s">
        <v>64</v>
      </c>
      <c r="AK59" s="17">
        <v>0.4839743423076923</v>
      </c>
      <c r="AL59" s="9">
        <v>0.4839743423076923</v>
      </c>
      <c r="AM59" s="9">
        <v>0.4839743423076923</v>
      </c>
      <c r="AN59" s="6">
        <v>11.3</v>
      </c>
      <c r="AO59" s="6">
        <v>2.3</v>
      </c>
      <c r="AP59" s="6">
        <v>2.5</v>
      </c>
      <c r="AQ59" s="6">
        <v>2.5</v>
      </c>
      <c r="AR59" s="6">
        <v>8.0</v>
      </c>
      <c r="AS59" s="9"/>
      <c r="AT59" s="9"/>
      <c r="AU59" s="9"/>
      <c r="AV59" s="9"/>
    </row>
    <row r="60">
      <c r="A60" s="6">
        <v>6.0</v>
      </c>
      <c r="B60" s="7" t="s">
        <v>97</v>
      </c>
      <c r="C60" s="6">
        <v>2014.0</v>
      </c>
      <c r="D60" s="6" t="s">
        <v>51</v>
      </c>
      <c r="E60" s="6" t="s">
        <v>98</v>
      </c>
      <c r="F60" s="6">
        <v>22.8</v>
      </c>
      <c r="G60" s="6">
        <v>78.2</v>
      </c>
      <c r="H60" s="6">
        <v>180.0</v>
      </c>
      <c r="I60" s="8">
        <v>1.0</v>
      </c>
      <c r="J60" s="6" t="s">
        <v>74</v>
      </c>
      <c r="K60" s="6" t="s">
        <v>53</v>
      </c>
      <c r="L60" s="6">
        <v>8.0</v>
      </c>
      <c r="M60" s="6" t="s">
        <v>75</v>
      </c>
      <c r="N60" s="6" t="s">
        <v>55</v>
      </c>
      <c r="O60" s="6" t="s">
        <v>99</v>
      </c>
      <c r="P60" s="6">
        <v>90.0</v>
      </c>
      <c r="Q60" s="6" t="s">
        <v>77</v>
      </c>
      <c r="R60" s="6">
        <v>6.0</v>
      </c>
      <c r="S60" s="6">
        <v>87.5</v>
      </c>
      <c r="T60" s="6">
        <v>150.0</v>
      </c>
      <c r="U60" s="6">
        <v>0.58333333</v>
      </c>
      <c r="V60" s="6" t="s">
        <v>58</v>
      </c>
      <c r="W60" s="6">
        <v>5.0</v>
      </c>
      <c r="X60" s="6" t="s">
        <v>59</v>
      </c>
      <c r="Y60" s="6" t="s">
        <v>59</v>
      </c>
      <c r="Z60" s="6">
        <v>5.0</v>
      </c>
      <c r="AA60" s="6">
        <v>3.0</v>
      </c>
      <c r="AB60" s="6">
        <v>1.0</v>
      </c>
      <c r="AC60" s="6">
        <v>5.0</v>
      </c>
      <c r="AD60" s="6">
        <v>100.0</v>
      </c>
      <c r="AE60" s="6" t="s">
        <v>60</v>
      </c>
      <c r="AF60" s="6" t="s">
        <v>100</v>
      </c>
      <c r="AG60" s="6" t="s">
        <v>62</v>
      </c>
      <c r="AH60" s="6">
        <v>60.0</v>
      </c>
      <c r="AI60" s="6" t="s">
        <v>63</v>
      </c>
      <c r="AJ60" s="6" t="s">
        <v>64</v>
      </c>
      <c r="AK60" s="17">
        <v>0.4839743423076923</v>
      </c>
      <c r="AL60" s="9">
        <v>0.4839743423076923</v>
      </c>
      <c r="AM60" s="9">
        <v>0.4839743423076923</v>
      </c>
      <c r="AN60" s="6">
        <v>7.3</v>
      </c>
      <c r="AO60" s="6">
        <v>2.3</v>
      </c>
      <c r="AP60" s="6">
        <v>7.7</v>
      </c>
      <c r="AQ60" s="6">
        <v>2.4</v>
      </c>
      <c r="AR60" s="6">
        <v>8.0</v>
      </c>
      <c r="AS60" s="9"/>
      <c r="AT60" s="9"/>
      <c r="AU60" s="9"/>
      <c r="AV60" s="9"/>
    </row>
    <row r="61">
      <c r="A61" s="6">
        <v>6.0</v>
      </c>
      <c r="B61" s="7" t="s">
        <v>97</v>
      </c>
      <c r="C61" s="6">
        <v>2014.0</v>
      </c>
      <c r="D61" s="6" t="s">
        <v>51</v>
      </c>
      <c r="E61" s="6" t="s">
        <v>98</v>
      </c>
      <c r="F61" s="6">
        <v>22.8</v>
      </c>
      <c r="G61" s="6">
        <v>78.2</v>
      </c>
      <c r="H61" s="6">
        <v>180.0</v>
      </c>
      <c r="I61" s="8">
        <v>1.0</v>
      </c>
      <c r="J61" s="6" t="s">
        <v>74</v>
      </c>
      <c r="K61" s="6" t="s">
        <v>53</v>
      </c>
      <c r="L61" s="6">
        <v>8.0</v>
      </c>
      <c r="M61" s="6" t="s">
        <v>75</v>
      </c>
      <c r="N61" s="6" t="s">
        <v>55</v>
      </c>
      <c r="O61" s="6" t="s">
        <v>56</v>
      </c>
      <c r="P61" s="6">
        <v>10.0</v>
      </c>
      <c r="Q61" s="6" t="s">
        <v>77</v>
      </c>
      <c r="R61" s="6">
        <v>6.0</v>
      </c>
      <c r="S61" s="6">
        <v>87.5</v>
      </c>
      <c r="T61" s="6">
        <v>150.0</v>
      </c>
      <c r="U61" s="6">
        <v>0.58333333</v>
      </c>
      <c r="V61" s="6" t="s">
        <v>58</v>
      </c>
      <c r="W61" s="6">
        <v>5.0</v>
      </c>
      <c r="X61" s="6" t="s">
        <v>59</v>
      </c>
      <c r="Y61" s="6" t="s">
        <v>59</v>
      </c>
      <c r="Z61" s="6">
        <v>5.0</v>
      </c>
      <c r="AA61" s="6">
        <v>3.0</v>
      </c>
      <c r="AB61" s="6">
        <v>1.0</v>
      </c>
      <c r="AC61" s="6">
        <v>5.0</v>
      </c>
      <c r="AD61" s="6">
        <v>100.0</v>
      </c>
      <c r="AE61" s="6" t="s">
        <v>60</v>
      </c>
      <c r="AF61" s="6" t="s">
        <v>100</v>
      </c>
      <c r="AG61" s="6" t="s">
        <v>62</v>
      </c>
      <c r="AH61" s="6">
        <v>60.0</v>
      </c>
      <c r="AI61" s="6" t="s">
        <v>63</v>
      </c>
      <c r="AJ61" s="6" t="s">
        <v>64</v>
      </c>
      <c r="AK61" s="6">
        <v>0.5833333</v>
      </c>
      <c r="AL61" s="6">
        <v>0.583333333</v>
      </c>
      <c r="AM61" s="6">
        <v>0.5833333</v>
      </c>
      <c r="AN61" s="6">
        <v>4.9</v>
      </c>
      <c r="AO61" s="6">
        <v>4.1</v>
      </c>
      <c r="AP61" s="6">
        <v>4.3</v>
      </c>
      <c r="AQ61" s="6">
        <v>2.0</v>
      </c>
      <c r="AR61" s="6">
        <v>8.0</v>
      </c>
      <c r="AS61" s="9"/>
      <c r="AT61" s="9"/>
      <c r="AU61" s="9"/>
      <c r="AV61" s="9"/>
    </row>
    <row r="62">
      <c r="A62" s="6">
        <v>6.0</v>
      </c>
      <c r="B62" s="7" t="s">
        <v>97</v>
      </c>
      <c r="C62" s="6">
        <v>2014.0</v>
      </c>
      <c r="D62" s="6" t="s">
        <v>51</v>
      </c>
      <c r="E62" s="6" t="s">
        <v>98</v>
      </c>
      <c r="F62" s="6">
        <v>22.8</v>
      </c>
      <c r="G62" s="6">
        <v>78.2</v>
      </c>
      <c r="H62" s="6">
        <v>180.0</v>
      </c>
      <c r="I62" s="8">
        <v>1.0</v>
      </c>
      <c r="J62" s="6" t="s">
        <v>74</v>
      </c>
      <c r="K62" s="6" t="s">
        <v>53</v>
      </c>
      <c r="L62" s="6">
        <v>8.0</v>
      </c>
      <c r="M62" s="6" t="s">
        <v>75</v>
      </c>
      <c r="N62" s="6" t="s">
        <v>55</v>
      </c>
      <c r="O62" s="6" t="s">
        <v>56</v>
      </c>
      <c r="P62" s="6">
        <v>20.0</v>
      </c>
      <c r="Q62" s="6" t="s">
        <v>77</v>
      </c>
      <c r="R62" s="6">
        <v>6.0</v>
      </c>
      <c r="S62" s="6">
        <v>87.5</v>
      </c>
      <c r="T62" s="6">
        <v>150.0</v>
      </c>
      <c r="U62" s="6">
        <v>0.58333333</v>
      </c>
      <c r="V62" s="6" t="s">
        <v>58</v>
      </c>
      <c r="W62" s="6">
        <v>5.0</v>
      </c>
      <c r="X62" s="6" t="s">
        <v>59</v>
      </c>
      <c r="Y62" s="6" t="s">
        <v>59</v>
      </c>
      <c r="Z62" s="6">
        <v>5.0</v>
      </c>
      <c r="AA62" s="6">
        <v>3.0</v>
      </c>
      <c r="AB62" s="6">
        <v>1.0</v>
      </c>
      <c r="AC62" s="6">
        <v>5.0</v>
      </c>
      <c r="AD62" s="6">
        <v>100.0</v>
      </c>
      <c r="AE62" s="6" t="s">
        <v>60</v>
      </c>
      <c r="AF62" s="6" t="s">
        <v>100</v>
      </c>
      <c r="AG62" s="6" t="s">
        <v>62</v>
      </c>
      <c r="AH62" s="6">
        <v>60.0</v>
      </c>
      <c r="AI62" s="6" t="s">
        <v>63</v>
      </c>
      <c r="AJ62" s="6" t="s">
        <v>64</v>
      </c>
      <c r="AK62" s="6">
        <v>0.5833333</v>
      </c>
      <c r="AL62" s="6">
        <v>0.583333333</v>
      </c>
      <c r="AM62" s="6">
        <v>0.5833333</v>
      </c>
      <c r="AN62" s="6">
        <v>11.7</v>
      </c>
      <c r="AO62" s="6">
        <v>5.6</v>
      </c>
      <c r="AP62" s="6">
        <v>11.6</v>
      </c>
      <c r="AQ62" s="6">
        <v>3.3</v>
      </c>
      <c r="AR62" s="6">
        <v>8.0</v>
      </c>
      <c r="AS62" s="9"/>
      <c r="AT62" s="9"/>
      <c r="AU62" s="9"/>
      <c r="AV62" s="9"/>
    </row>
    <row r="63">
      <c r="A63" s="6">
        <v>6.0</v>
      </c>
      <c r="B63" s="7" t="s">
        <v>97</v>
      </c>
      <c r="C63" s="6">
        <v>2014.0</v>
      </c>
      <c r="D63" s="6" t="s">
        <v>51</v>
      </c>
      <c r="E63" s="6" t="s">
        <v>98</v>
      </c>
      <c r="F63" s="6">
        <v>22.8</v>
      </c>
      <c r="G63" s="6">
        <v>78.2</v>
      </c>
      <c r="H63" s="6">
        <v>180.0</v>
      </c>
      <c r="I63" s="8">
        <v>1.0</v>
      </c>
      <c r="J63" s="6" t="s">
        <v>74</v>
      </c>
      <c r="K63" s="6" t="s">
        <v>53</v>
      </c>
      <c r="L63" s="6">
        <v>8.0</v>
      </c>
      <c r="M63" s="6" t="s">
        <v>75</v>
      </c>
      <c r="N63" s="6" t="s">
        <v>55</v>
      </c>
      <c r="O63" s="6" t="s">
        <v>56</v>
      </c>
      <c r="P63" s="6">
        <v>30.0</v>
      </c>
      <c r="Q63" s="6" t="s">
        <v>77</v>
      </c>
      <c r="R63" s="6">
        <v>6.0</v>
      </c>
      <c r="S63" s="6">
        <v>87.5</v>
      </c>
      <c r="T63" s="6">
        <v>150.0</v>
      </c>
      <c r="U63" s="6">
        <v>0.58333333</v>
      </c>
      <c r="V63" s="6" t="s">
        <v>58</v>
      </c>
      <c r="W63" s="6">
        <v>5.0</v>
      </c>
      <c r="X63" s="6" t="s">
        <v>59</v>
      </c>
      <c r="Y63" s="6" t="s">
        <v>59</v>
      </c>
      <c r="Z63" s="6">
        <v>5.0</v>
      </c>
      <c r="AA63" s="6">
        <v>3.0</v>
      </c>
      <c r="AB63" s="6">
        <v>1.0</v>
      </c>
      <c r="AC63" s="6">
        <v>5.0</v>
      </c>
      <c r="AD63" s="6">
        <v>100.0</v>
      </c>
      <c r="AE63" s="6" t="s">
        <v>60</v>
      </c>
      <c r="AF63" s="6" t="s">
        <v>100</v>
      </c>
      <c r="AG63" s="6" t="s">
        <v>62</v>
      </c>
      <c r="AH63" s="6">
        <v>60.0</v>
      </c>
      <c r="AI63" s="6" t="s">
        <v>63</v>
      </c>
      <c r="AJ63" s="6" t="s">
        <v>64</v>
      </c>
      <c r="AK63" s="6">
        <v>0.5833333</v>
      </c>
      <c r="AL63" s="6">
        <v>0.583333333</v>
      </c>
      <c r="AM63" s="6">
        <v>0.5833333</v>
      </c>
      <c r="AN63" s="6">
        <v>18.2</v>
      </c>
      <c r="AO63" s="6">
        <v>4.6</v>
      </c>
      <c r="AP63" s="6">
        <v>19.2</v>
      </c>
      <c r="AQ63" s="6">
        <v>4.4</v>
      </c>
      <c r="AR63" s="6">
        <v>8.0</v>
      </c>
      <c r="AS63" s="9"/>
      <c r="AT63" s="9"/>
      <c r="AU63" s="9"/>
      <c r="AV63" s="9"/>
    </row>
    <row r="64">
      <c r="A64" s="6">
        <v>6.0</v>
      </c>
      <c r="B64" s="7" t="s">
        <v>97</v>
      </c>
      <c r="C64" s="6">
        <v>2014.0</v>
      </c>
      <c r="D64" s="6" t="s">
        <v>51</v>
      </c>
      <c r="E64" s="6" t="s">
        <v>98</v>
      </c>
      <c r="F64" s="6">
        <v>22.8</v>
      </c>
      <c r="G64" s="6">
        <v>78.2</v>
      </c>
      <c r="H64" s="6">
        <v>180.0</v>
      </c>
      <c r="I64" s="8">
        <v>1.0</v>
      </c>
      <c r="J64" s="6" t="s">
        <v>74</v>
      </c>
      <c r="K64" s="6" t="s">
        <v>53</v>
      </c>
      <c r="L64" s="6">
        <v>8.0</v>
      </c>
      <c r="M64" s="6" t="s">
        <v>75</v>
      </c>
      <c r="N64" s="6" t="s">
        <v>55</v>
      </c>
      <c r="O64" s="6" t="s">
        <v>56</v>
      </c>
      <c r="P64" s="6">
        <v>40.0</v>
      </c>
      <c r="Q64" s="6" t="s">
        <v>77</v>
      </c>
      <c r="R64" s="6">
        <v>6.0</v>
      </c>
      <c r="S64" s="6">
        <v>87.5</v>
      </c>
      <c r="T64" s="6">
        <v>150.0</v>
      </c>
      <c r="U64" s="6">
        <v>0.58333333</v>
      </c>
      <c r="V64" s="6" t="s">
        <v>58</v>
      </c>
      <c r="W64" s="6">
        <v>5.0</v>
      </c>
      <c r="X64" s="6" t="s">
        <v>59</v>
      </c>
      <c r="Y64" s="6" t="s">
        <v>59</v>
      </c>
      <c r="Z64" s="6">
        <v>5.0</v>
      </c>
      <c r="AA64" s="6">
        <v>3.0</v>
      </c>
      <c r="AB64" s="6">
        <v>1.0</v>
      </c>
      <c r="AC64" s="6">
        <v>5.0</v>
      </c>
      <c r="AD64" s="6">
        <v>100.0</v>
      </c>
      <c r="AE64" s="6" t="s">
        <v>60</v>
      </c>
      <c r="AF64" s="6" t="s">
        <v>100</v>
      </c>
      <c r="AG64" s="6" t="s">
        <v>62</v>
      </c>
      <c r="AH64" s="6">
        <v>60.0</v>
      </c>
      <c r="AI64" s="6" t="s">
        <v>63</v>
      </c>
      <c r="AJ64" s="6" t="s">
        <v>64</v>
      </c>
      <c r="AK64" s="6">
        <v>0.5833333</v>
      </c>
      <c r="AL64" s="6">
        <v>0.583333333</v>
      </c>
      <c r="AM64" s="6">
        <v>0.5833333</v>
      </c>
      <c r="AN64" s="6">
        <v>23.3</v>
      </c>
      <c r="AO64" s="6">
        <v>5.2</v>
      </c>
      <c r="AP64" s="6">
        <v>24.5</v>
      </c>
      <c r="AQ64" s="6">
        <v>5.3</v>
      </c>
      <c r="AR64" s="6">
        <v>8.0</v>
      </c>
      <c r="AS64" s="9"/>
      <c r="AT64" s="9"/>
      <c r="AU64" s="9"/>
      <c r="AV64" s="9"/>
    </row>
    <row r="65">
      <c r="A65" s="6">
        <v>6.0</v>
      </c>
      <c r="B65" s="7" t="s">
        <v>97</v>
      </c>
      <c r="C65" s="6">
        <v>2014.0</v>
      </c>
      <c r="D65" s="6" t="s">
        <v>51</v>
      </c>
      <c r="E65" s="6" t="s">
        <v>98</v>
      </c>
      <c r="F65" s="6">
        <v>22.8</v>
      </c>
      <c r="G65" s="6">
        <v>78.2</v>
      </c>
      <c r="H65" s="6">
        <v>180.0</v>
      </c>
      <c r="I65" s="8">
        <v>1.0</v>
      </c>
      <c r="J65" s="6" t="s">
        <v>74</v>
      </c>
      <c r="K65" s="6" t="s">
        <v>53</v>
      </c>
      <c r="L65" s="6">
        <v>8.0</v>
      </c>
      <c r="M65" s="6" t="s">
        <v>75</v>
      </c>
      <c r="N65" s="6" t="s">
        <v>55</v>
      </c>
      <c r="O65" s="6" t="s">
        <v>56</v>
      </c>
      <c r="P65" s="6">
        <v>50.0</v>
      </c>
      <c r="Q65" s="6" t="s">
        <v>77</v>
      </c>
      <c r="R65" s="6">
        <v>6.0</v>
      </c>
      <c r="S65" s="6">
        <v>87.5</v>
      </c>
      <c r="T65" s="6">
        <v>150.0</v>
      </c>
      <c r="U65" s="6">
        <v>0.58333333</v>
      </c>
      <c r="V65" s="6" t="s">
        <v>58</v>
      </c>
      <c r="W65" s="6">
        <v>5.0</v>
      </c>
      <c r="X65" s="6" t="s">
        <v>59</v>
      </c>
      <c r="Y65" s="6" t="s">
        <v>59</v>
      </c>
      <c r="Z65" s="6">
        <v>5.0</v>
      </c>
      <c r="AA65" s="6">
        <v>3.0</v>
      </c>
      <c r="AB65" s="6">
        <v>1.0</v>
      </c>
      <c r="AC65" s="6">
        <v>5.0</v>
      </c>
      <c r="AD65" s="6">
        <v>100.0</v>
      </c>
      <c r="AE65" s="6" t="s">
        <v>60</v>
      </c>
      <c r="AF65" s="6" t="s">
        <v>100</v>
      </c>
      <c r="AG65" s="6" t="s">
        <v>62</v>
      </c>
      <c r="AH65" s="6">
        <v>60.0</v>
      </c>
      <c r="AI65" s="6" t="s">
        <v>63</v>
      </c>
      <c r="AJ65" s="6" t="s">
        <v>64</v>
      </c>
      <c r="AK65" s="6">
        <v>0.5833333</v>
      </c>
      <c r="AL65" s="6">
        <v>0.583333333</v>
      </c>
      <c r="AM65" s="6">
        <v>0.5833333</v>
      </c>
      <c r="AN65" s="6">
        <v>26.9</v>
      </c>
      <c r="AO65" s="6">
        <v>5.9</v>
      </c>
      <c r="AP65" s="6">
        <v>28.8</v>
      </c>
      <c r="AQ65" s="6">
        <v>5.6</v>
      </c>
      <c r="AR65" s="6">
        <v>8.0</v>
      </c>
      <c r="AS65" s="9"/>
      <c r="AT65" s="9"/>
      <c r="AU65" s="9"/>
      <c r="AV65" s="9"/>
    </row>
    <row r="66">
      <c r="A66" s="6">
        <v>6.0</v>
      </c>
      <c r="B66" s="7" t="s">
        <v>97</v>
      </c>
      <c r="C66" s="6">
        <v>2014.0</v>
      </c>
      <c r="D66" s="6" t="s">
        <v>51</v>
      </c>
      <c r="E66" s="6" t="s">
        <v>98</v>
      </c>
      <c r="F66" s="6">
        <v>22.8</v>
      </c>
      <c r="G66" s="6">
        <v>78.2</v>
      </c>
      <c r="H66" s="6">
        <v>180.0</v>
      </c>
      <c r="I66" s="8">
        <v>1.0</v>
      </c>
      <c r="J66" s="6" t="s">
        <v>74</v>
      </c>
      <c r="K66" s="6" t="s">
        <v>53</v>
      </c>
      <c r="L66" s="6">
        <v>8.0</v>
      </c>
      <c r="M66" s="6" t="s">
        <v>75</v>
      </c>
      <c r="N66" s="6" t="s">
        <v>55</v>
      </c>
      <c r="O66" s="6" t="s">
        <v>56</v>
      </c>
      <c r="P66" s="6">
        <v>60.0</v>
      </c>
      <c r="Q66" s="6" t="s">
        <v>77</v>
      </c>
      <c r="R66" s="6">
        <v>6.0</v>
      </c>
      <c r="S66" s="6">
        <v>87.5</v>
      </c>
      <c r="T66" s="6">
        <v>150.0</v>
      </c>
      <c r="U66" s="6">
        <v>0.58333333</v>
      </c>
      <c r="V66" s="6" t="s">
        <v>58</v>
      </c>
      <c r="W66" s="6">
        <v>5.0</v>
      </c>
      <c r="X66" s="6" t="s">
        <v>59</v>
      </c>
      <c r="Y66" s="6" t="s">
        <v>59</v>
      </c>
      <c r="Z66" s="6">
        <v>5.0</v>
      </c>
      <c r="AA66" s="6">
        <v>3.0</v>
      </c>
      <c r="AB66" s="6">
        <v>1.0</v>
      </c>
      <c r="AC66" s="6">
        <v>5.0</v>
      </c>
      <c r="AD66" s="6">
        <v>100.0</v>
      </c>
      <c r="AE66" s="6" t="s">
        <v>60</v>
      </c>
      <c r="AF66" s="6" t="s">
        <v>100</v>
      </c>
      <c r="AG66" s="6" t="s">
        <v>62</v>
      </c>
      <c r="AH66" s="6">
        <v>60.0</v>
      </c>
      <c r="AI66" s="6" t="s">
        <v>63</v>
      </c>
      <c r="AJ66" s="6" t="s">
        <v>64</v>
      </c>
      <c r="AK66" s="6">
        <v>0.5833333</v>
      </c>
      <c r="AL66" s="6">
        <v>0.583333333</v>
      </c>
      <c r="AM66" s="6">
        <v>0.5833333</v>
      </c>
      <c r="AN66" s="6">
        <v>27.2</v>
      </c>
      <c r="AO66" s="6">
        <v>5.2</v>
      </c>
      <c r="AP66" s="6">
        <v>29.6</v>
      </c>
      <c r="AQ66" s="6">
        <v>6.0</v>
      </c>
      <c r="AR66" s="6">
        <v>8.0</v>
      </c>
      <c r="AS66" s="9"/>
      <c r="AT66" s="9"/>
      <c r="AU66" s="9"/>
      <c r="AV66" s="9"/>
    </row>
    <row r="67">
      <c r="A67" s="6">
        <v>6.0</v>
      </c>
      <c r="B67" s="7" t="s">
        <v>97</v>
      </c>
      <c r="C67" s="6">
        <v>2014.0</v>
      </c>
      <c r="D67" s="6" t="s">
        <v>51</v>
      </c>
      <c r="E67" s="6" t="s">
        <v>98</v>
      </c>
      <c r="F67" s="6">
        <v>22.8</v>
      </c>
      <c r="G67" s="6">
        <v>78.2</v>
      </c>
      <c r="H67" s="6">
        <v>180.0</v>
      </c>
      <c r="I67" s="8">
        <v>1.0</v>
      </c>
      <c r="J67" s="6" t="s">
        <v>74</v>
      </c>
      <c r="K67" s="6" t="s">
        <v>53</v>
      </c>
      <c r="L67" s="6">
        <v>8.0</v>
      </c>
      <c r="M67" s="6" t="s">
        <v>75</v>
      </c>
      <c r="N67" s="6" t="s">
        <v>55</v>
      </c>
      <c r="O67" s="6" t="s">
        <v>56</v>
      </c>
      <c r="P67" s="6">
        <v>70.0</v>
      </c>
      <c r="Q67" s="6" t="s">
        <v>77</v>
      </c>
      <c r="R67" s="6">
        <v>6.0</v>
      </c>
      <c r="S67" s="6">
        <v>87.5</v>
      </c>
      <c r="T67" s="6">
        <v>150.0</v>
      </c>
      <c r="U67" s="6">
        <v>0.58333333</v>
      </c>
      <c r="V67" s="6" t="s">
        <v>58</v>
      </c>
      <c r="W67" s="6">
        <v>5.0</v>
      </c>
      <c r="X67" s="6" t="s">
        <v>59</v>
      </c>
      <c r="Y67" s="6" t="s">
        <v>59</v>
      </c>
      <c r="Z67" s="6">
        <v>5.0</v>
      </c>
      <c r="AA67" s="6">
        <v>3.0</v>
      </c>
      <c r="AB67" s="6">
        <v>1.0</v>
      </c>
      <c r="AC67" s="6">
        <v>5.0</v>
      </c>
      <c r="AD67" s="6">
        <v>100.0</v>
      </c>
      <c r="AE67" s="6" t="s">
        <v>60</v>
      </c>
      <c r="AF67" s="6" t="s">
        <v>100</v>
      </c>
      <c r="AG67" s="6" t="s">
        <v>62</v>
      </c>
      <c r="AH67" s="6">
        <v>60.0</v>
      </c>
      <c r="AI67" s="6" t="s">
        <v>63</v>
      </c>
      <c r="AJ67" s="6" t="s">
        <v>64</v>
      </c>
      <c r="AK67" s="6">
        <v>0.5833333</v>
      </c>
      <c r="AL67" s="6">
        <v>0.583333333</v>
      </c>
      <c r="AM67" s="6">
        <v>0.5833333</v>
      </c>
      <c r="AN67" s="6">
        <v>26.5</v>
      </c>
      <c r="AO67" s="6">
        <v>4.4</v>
      </c>
      <c r="AP67" s="6">
        <v>27.5</v>
      </c>
      <c r="AQ67" s="6">
        <v>4.7</v>
      </c>
      <c r="AR67" s="6">
        <v>8.0</v>
      </c>
      <c r="AS67" s="9"/>
      <c r="AT67" s="9"/>
      <c r="AU67" s="9"/>
      <c r="AV67" s="9"/>
    </row>
    <row r="68">
      <c r="A68" s="6">
        <v>6.0</v>
      </c>
      <c r="B68" s="7" t="s">
        <v>97</v>
      </c>
      <c r="C68" s="6">
        <v>2014.0</v>
      </c>
      <c r="D68" s="6" t="s">
        <v>51</v>
      </c>
      <c r="E68" s="6" t="s">
        <v>98</v>
      </c>
      <c r="F68" s="6">
        <v>22.8</v>
      </c>
      <c r="G68" s="6">
        <v>78.2</v>
      </c>
      <c r="H68" s="6">
        <v>180.0</v>
      </c>
      <c r="I68" s="8">
        <v>1.0</v>
      </c>
      <c r="J68" s="6" t="s">
        <v>74</v>
      </c>
      <c r="K68" s="6" t="s">
        <v>53</v>
      </c>
      <c r="L68" s="6">
        <v>8.0</v>
      </c>
      <c r="M68" s="6" t="s">
        <v>75</v>
      </c>
      <c r="N68" s="6" t="s">
        <v>55</v>
      </c>
      <c r="O68" s="6" t="s">
        <v>56</v>
      </c>
      <c r="P68" s="6">
        <v>80.0</v>
      </c>
      <c r="Q68" s="6" t="s">
        <v>77</v>
      </c>
      <c r="R68" s="6">
        <v>6.0</v>
      </c>
      <c r="S68" s="6">
        <v>87.5</v>
      </c>
      <c r="T68" s="6">
        <v>150.0</v>
      </c>
      <c r="U68" s="6">
        <v>0.58333333</v>
      </c>
      <c r="V68" s="6" t="s">
        <v>58</v>
      </c>
      <c r="W68" s="6">
        <v>5.0</v>
      </c>
      <c r="X68" s="6" t="s">
        <v>59</v>
      </c>
      <c r="Y68" s="6" t="s">
        <v>59</v>
      </c>
      <c r="Z68" s="6">
        <v>5.0</v>
      </c>
      <c r="AA68" s="6">
        <v>3.0</v>
      </c>
      <c r="AB68" s="6">
        <v>1.0</v>
      </c>
      <c r="AC68" s="6">
        <v>5.0</v>
      </c>
      <c r="AD68" s="6">
        <v>100.0</v>
      </c>
      <c r="AE68" s="6" t="s">
        <v>60</v>
      </c>
      <c r="AF68" s="6" t="s">
        <v>100</v>
      </c>
      <c r="AG68" s="6" t="s">
        <v>62</v>
      </c>
      <c r="AH68" s="6">
        <v>60.0</v>
      </c>
      <c r="AI68" s="6" t="s">
        <v>63</v>
      </c>
      <c r="AJ68" s="6" t="s">
        <v>64</v>
      </c>
      <c r="AK68" s="6">
        <v>0.5833333</v>
      </c>
      <c r="AL68" s="6">
        <v>0.583333333</v>
      </c>
      <c r="AM68" s="6">
        <v>0.5833333</v>
      </c>
      <c r="AN68" s="6">
        <v>20.4</v>
      </c>
      <c r="AO68" s="6">
        <v>5.3</v>
      </c>
      <c r="AP68" s="6">
        <v>22.5</v>
      </c>
      <c r="AQ68" s="6">
        <v>5.9</v>
      </c>
      <c r="AR68" s="6">
        <v>8.0</v>
      </c>
      <c r="AS68" s="9"/>
      <c r="AT68" s="9"/>
      <c r="AU68" s="9"/>
      <c r="AV68" s="9"/>
    </row>
    <row r="69">
      <c r="A69" s="6">
        <v>6.0</v>
      </c>
      <c r="B69" s="7" t="s">
        <v>97</v>
      </c>
      <c r="C69" s="6">
        <v>2014.0</v>
      </c>
      <c r="D69" s="6" t="s">
        <v>51</v>
      </c>
      <c r="E69" s="6" t="s">
        <v>98</v>
      </c>
      <c r="F69" s="6">
        <v>22.8</v>
      </c>
      <c r="G69" s="6">
        <v>78.2</v>
      </c>
      <c r="H69" s="6">
        <v>180.0</v>
      </c>
      <c r="I69" s="8">
        <v>1.0</v>
      </c>
      <c r="J69" s="6" t="s">
        <v>74</v>
      </c>
      <c r="K69" s="6" t="s">
        <v>53</v>
      </c>
      <c r="L69" s="6">
        <v>8.0</v>
      </c>
      <c r="M69" s="6" t="s">
        <v>75</v>
      </c>
      <c r="N69" s="6" t="s">
        <v>55</v>
      </c>
      <c r="O69" s="6" t="s">
        <v>56</v>
      </c>
      <c r="P69" s="6">
        <v>90.0</v>
      </c>
      <c r="Q69" s="6" t="s">
        <v>77</v>
      </c>
      <c r="R69" s="6">
        <v>6.0</v>
      </c>
      <c r="S69" s="6">
        <v>87.5</v>
      </c>
      <c r="T69" s="6">
        <v>150.0</v>
      </c>
      <c r="U69" s="6">
        <v>0.58333333</v>
      </c>
      <c r="V69" s="6" t="s">
        <v>58</v>
      </c>
      <c r="W69" s="6">
        <v>5.0</v>
      </c>
      <c r="X69" s="6" t="s">
        <v>59</v>
      </c>
      <c r="Y69" s="6" t="s">
        <v>59</v>
      </c>
      <c r="Z69" s="6">
        <v>5.0</v>
      </c>
      <c r="AA69" s="6">
        <v>3.0</v>
      </c>
      <c r="AB69" s="6">
        <v>1.0</v>
      </c>
      <c r="AC69" s="6">
        <v>5.0</v>
      </c>
      <c r="AD69" s="6">
        <v>100.0</v>
      </c>
      <c r="AE69" s="6" t="s">
        <v>60</v>
      </c>
      <c r="AF69" s="6" t="s">
        <v>100</v>
      </c>
      <c r="AG69" s="6" t="s">
        <v>62</v>
      </c>
      <c r="AH69" s="6">
        <v>60.0</v>
      </c>
      <c r="AI69" s="6" t="s">
        <v>63</v>
      </c>
      <c r="AJ69" s="6" t="s">
        <v>64</v>
      </c>
      <c r="AK69" s="6">
        <v>0.5833333</v>
      </c>
      <c r="AL69" s="6">
        <v>0.583333333</v>
      </c>
      <c r="AM69" s="6">
        <v>0.5833333</v>
      </c>
      <c r="AN69" s="6">
        <v>10.3</v>
      </c>
      <c r="AO69" s="6">
        <v>5.1</v>
      </c>
      <c r="AP69" s="6">
        <v>13.2</v>
      </c>
      <c r="AQ69" s="6">
        <v>4.8</v>
      </c>
      <c r="AR69" s="6">
        <v>8.0</v>
      </c>
      <c r="AS69" s="9"/>
      <c r="AT69" s="9"/>
      <c r="AU69" s="9"/>
      <c r="AV69" s="9"/>
    </row>
    <row r="70">
      <c r="A70" s="6">
        <v>6.0</v>
      </c>
      <c r="B70" s="7" t="s">
        <v>97</v>
      </c>
      <c r="C70" s="6">
        <v>2014.0</v>
      </c>
      <c r="D70" s="6" t="s">
        <v>51</v>
      </c>
      <c r="E70" s="6" t="s">
        <v>98</v>
      </c>
      <c r="F70" s="6">
        <v>22.8</v>
      </c>
      <c r="G70" s="6">
        <v>78.2</v>
      </c>
      <c r="H70" s="6">
        <v>180.0</v>
      </c>
      <c r="I70" s="8">
        <v>1.0</v>
      </c>
      <c r="J70" s="6" t="s">
        <v>74</v>
      </c>
      <c r="K70" s="6" t="s">
        <v>53</v>
      </c>
      <c r="L70" s="6">
        <v>8.0</v>
      </c>
      <c r="M70" s="6" t="s">
        <v>75</v>
      </c>
      <c r="N70" s="6" t="s">
        <v>55</v>
      </c>
      <c r="O70" s="6" t="s">
        <v>101</v>
      </c>
      <c r="P70" s="6">
        <v>10.0</v>
      </c>
      <c r="Q70" s="6" t="s">
        <v>77</v>
      </c>
      <c r="R70" s="6">
        <v>6.0</v>
      </c>
      <c r="S70" s="6">
        <v>87.5</v>
      </c>
      <c r="T70" s="6">
        <v>150.0</v>
      </c>
      <c r="U70" s="6">
        <v>0.58333333</v>
      </c>
      <c r="V70" s="6" t="s">
        <v>58</v>
      </c>
      <c r="W70" s="6">
        <v>5.0</v>
      </c>
      <c r="X70" s="6" t="s">
        <v>59</v>
      </c>
      <c r="Y70" s="6" t="s">
        <v>59</v>
      </c>
      <c r="Z70" s="6">
        <v>5.0</v>
      </c>
      <c r="AA70" s="6">
        <v>3.0</v>
      </c>
      <c r="AB70" s="6">
        <v>1.0</v>
      </c>
      <c r="AC70" s="6">
        <v>5.0</v>
      </c>
      <c r="AD70" s="6">
        <v>100.0</v>
      </c>
      <c r="AE70" s="6" t="s">
        <v>60</v>
      </c>
      <c r="AF70" s="6" t="s">
        <v>100</v>
      </c>
      <c r="AG70" s="6" t="s">
        <v>62</v>
      </c>
      <c r="AH70" s="6">
        <v>60.0</v>
      </c>
      <c r="AI70" s="6" t="s">
        <v>63</v>
      </c>
      <c r="AJ70" s="6" t="s">
        <v>64</v>
      </c>
      <c r="AK70" s="6">
        <v>0.5833333</v>
      </c>
      <c r="AL70" s="6">
        <v>0.583333333</v>
      </c>
      <c r="AM70" s="6">
        <v>0.5833333</v>
      </c>
      <c r="AN70" s="6">
        <v>13.2</v>
      </c>
      <c r="AO70" s="6">
        <v>6.6</v>
      </c>
      <c r="AP70" s="6">
        <v>13.8</v>
      </c>
      <c r="AQ70" s="6">
        <v>6.6</v>
      </c>
      <c r="AR70" s="6">
        <v>8.0</v>
      </c>
      <c r="AS70" s="9"/>
      <c r="AT70" s="9"/>
      <c r="AU70" s="9"/>
      <c r="AV70" s="9"/>
    </row>
    <row r="71">
      <c r="A71" s="6">
        <v>6.0</v>
      </c>
      <c r="B71" s="7" t="s">
        <v>97</v>
      </c>
      <c r="C71" s="6">
        <v>2014.0</v>
      </c>
      <c r="D71" s="6" t="s">
        <v>51</v>
      </c>
      <c r="E71" s="6" t="s">
        <v>98</v>
      </c>
      <c r="F71" s="6">
        <v>22.8</v>
      </c>
      <c r="G71" s="6">
        <v>78.2</v>
      </c>
      <c r="H71" s="6">
        <v>180.0</v>
      </c>
      <c r="I71" s="8">
        <v>1.0</v>
      </c>
      <c r="J71" s="6" t="s">
        <v>74</v>
      </c>
      <c r="K71" s="6" t="s">
        <v>53</v>
      </c>
      <c r="L71" s="6">
        <v>8.0</v>
      </c>
      <c r="M71" s="6" t="s">
        <v>75</v>
      </c>
      <c r="N71" s="6" t="s">
        <v>55</v>
      </c>
      <c r="O71" s="6" t="s">
        <v>101</v>
      </c>
      <c r="P71" s="6">
        <v>20.0</v>
      </c>
      <c r="Q71" s="6" t="s">
        <v>77</v>
      </c>
      <c r="R71" s="6">
        <v>6.0</v>
      </c>
      <c r="S71" s="6">
        <v>87.5</v>
      </c>
      <c r="T71" s="6">
        <v>150.0</v>
      </c>
      <c r="U71" s="6">
        <v>0.58333333</v>
      </c>
      <c r="V71" s="6" t="s">
        <v>58</v>
      </c>
      <c r="W71" s="6">
        <v>5.0</v>
      </c>
      <c r="X71" s="6" t="s">
        <v>59</v>
      </c>
      <c r="Y71" s="6" t="s">
        <v>59</v>
      </c>
      <c r="Z71" s="6">
        <v>5.0</v>
      </c>
      <c r="AA71" s="6">
        <v>3.0</v>
      </c>
      <c r="AB71" s="6">
        <v>1.0</v>
      </c>
      <c r="AC71" s="6">
        <v>5.0</v>
      </c>
      <c r="AD71" s="6">
        <v>100.0</v>
      </c>
      <c r="AE71" s="6" t="s">
        <v>60</v>
      </c>
      <c r="AF71" s="6" t="s">
        <v>100</v>
      </c>
      <c r="AG71" s="6" t="s">
        <v>62</v>
      </c>
      <c r="AH71" s="6">
        <v>60.0</v>
      </c>
      <c r="AI71" s="6" t="s">
        <v>63</v>
      </c>
      <c r="AJ71" s="6" t="s">
        <v>64</v>
      </c>
      <c r="AK71" s="6">
        <v>0.5833333</v>
      </c>
      <c r="AL71" s="6">
        <v>0.583333333</v>
      </c>
      <c r="AM71" s="6">
        <v>0.5833333</v>
      </c>
      <c r="AN71" s="6">
        <v>21.3</v>
      </c>
      <c r="AO71" s="6">
        <v>8.9</v>
      </c>
      <c r="AP71" s="6">
        <v>22.2</v>
      </c>
      <c r="AQ71" s="6">
        <v>9.6</v>
      </c>
      <c r="AR71" s="6">
        <v>8.0</v>
      </c>
      <c r="AS71" s="9"/>
      <c r="AT71" s="9"/>
      <c r="AU71" s="9"/>
      <c r="AV71" s="9"/>
    </row>
    <row r="72">
      <c r="A72" s="6">
        <v>6.0</v>
      </c>
      <c r="B72" s="7" t="s">
        <v>97</v>
      </c>
      <c r="C72" s="6">
        <v>2014.0</v>
      </c>
      <c r="D72" s="6" t="s">
        <v>51</v>
      </c>
      <c r="E72" s="6" t="s">
        <v>98</v>
      </c>
      <c r="F72" s="6">
        <v>22.8</v>
      </c>
      <c r="G72" s="6">
        <v>78.2</v>
      </c>
      <c r="H72" s="6">
        <v>180.0</v>
      </c>
      <c r="I72" s="8">
        <v>1.0</v>
      </c>
      <c r="J72" s="6" t="s">
        <v>74</v>
      </c>
      <c r="K72" s="6" t="s">
        <v>53</v>
      </c>
      <c r="L72" s="6">
        <v>8.0</v>
      </c>
      <c r="M72" s="6" t="s">
        <v>75</v>
      </c>
      <c r="N72" s="6" t="s">
        <v>55</v>
      </c>
      <c r="O72" s="6" t="s">
        <v>101</v>
      </c>
      <c r="P72" s="6">
        <v>30.0</v>
      </c>
      <c r="Q72" s="6" t="s">
        <v>77</v>
      </c>
      <c r="R72" s="6">
        <v>6.0</v>
      </c>
      <c r="S72" s="6">
        <v>87.5</v>
      </c>
      <c r="T72" s="6">
        <v>150.0</v>
      </c>
      <c r="U72" s="6">
        <v>0.58333333</v>
      </c>
      <c r="V72" s="6" t="s">
        <v>58</v>
      </c>
      <c r="W72" s="6">
        <v>5.0</v>
      </c>
      <c r="X72" s="6" t="s">
        <v>59</v>
      </c>
      <c r="Y72" s="6" t="s">
        <v>59</v>
      </c>
      <c r="Z72" s="6">
        <v>5.0</v>
      </c>
      <c r="AA72" s="6">
        <v>3.0</v>
      </c>
      <c r="AB72" s="6">
        <v>1.0</v>
      </c>
      <c r="AC72" s="6">
        <v>5.0</v>
      </c>
      <c r="AD72" s="6">
        <v>100.0</v>
      </c>
      <c r="AE72" s="6" t="s">
        <v>60</v>
      </c>
      <c r="AF72" s="6" t="s">
        <v>100</v>
      </c>
      <c r="AG72" s="6" t="s">
        <v>62</v>
      </c>
      <c r="AH72" s="6">
        <v>60.0</v>
      </c>
      <c r="AI72" s="6" t="s">
        <v>63</v>
      </c>
      <c r="AJ72" s="6" t="s">
        <v>64</v>
      </c>
      <c r="AK72" s="6">
        <v>0.5833333</v>
      </c>
      <c r="AL72" s="6">
        <v>0.583333333</v>
      </c>
      <c r="AM72" s="6">
        <v>0.5833333</v>
      </c>
      <c r="AN72" s="6">
        <v>23.4</v>
      </c>
      <c r="AO72" s="6">
        <v>8.8</v>
      </c>
      <c r="AP72" s="6">
        <v>24.9</v>
      </c>
      <c r="AQ72" s="6">
        <v>9.1</v>
      </c>
      <c r="AR72" s="6">
        <v>8.0</v>
      </c>
      <c r="AS72" s="9"/>
      <c r="AT72" s="9"/>
      <c r="AU72" s="9"/>
      <c r="AV72" s="9"/>
    </row>
    <row r="73">
      <c r="A73" s="6">
        <v>6.0</v>
      </c>
      <c r="B73" s="7" t="s">
        <v>97</v>
      </c>
      <c r="C73" s="6">
        <v>2014.0</v>
      </c>
      <c r="D73" s="6" t="s">
        <v>51</v>
      </c>
      <c r="E73" s="6" t="s">
        <v>98</v>
      </c>
      <c r="F73" s="6">
        <v>22.8</v>
      </c>
      <c r="G73" s="6">
        <v>78.2</v>
      </c>
      <c r="H73" s="6">
        <v>180.0</v>
      </c>
      <c r="I73" s="8">
        <v>1.0</v>
      </c>
      <c r="J73" s="6" t="s">
        <v>74</v>
      </c>
      <c r="K73" s="6" t="s">
        <v>53</v>
      </c>
      <c r="L73" s="6">
        <v>8.0</v>
      </c>
      <c r="M73" s="6" t="s">
        <v>75</v>
      </c>
      <c r="N73" s="6" t="s">
        <v>55</v>
      </c>
      <c r="O73" s="6" t="s">
        <v>101</v>
      </c>
      <c r="P73" s="6">
        <v>40.0</v>
      </c>
      <c r="Q73" s="6" t="s">
        <v>77</v>
      </c>
      <c r="R73" s="6">
        <v>6.0</v>
      </c>
      <c r="S73" s="6">
        <v>87.5</v>
      </c>
      <c r="T73" s="6">
        <v>150.0</v>
      </c>
      <c r="U73" s="6">
        <v>0.58333333</v>
      </c>
      <c r="V73" s="6" t="s">
        <v>58</v>
      </c>
      <c r="W73" s="6">
        <v>5.0</v>
      </c>
      <c r="X73" s="6" t="s">
        <v>59</v>
      </c>
      <c r="Y73" s="6" t="s">
        <v>59</v>
      </c>
      <c r="Z73" s="6">
        <v>5.0</v>
      </c>
      <c r="AA73" s="6">
        <v>3.0</v>
      </c>
      <c r="AB73" s="6">
        <v>1.0</v>
      </c>
      <c r="AC73" s="6">
        <v>5.0</v>
      </c>
      <c r="AD73" s="6">
        <v>100.0</v>
      </c>
      <c r="AE73" s="6" t="s">
        <v>60</v>
      </c>
      <c r="AF73" s="6" t="s">
        <v>100</v>
      </c>
      <c r="AG73" s="6" t="s">
        <v>62</v>
      </c>
      <c r="AH73" s="6">
        <v>60.0</v>
      </c>
      <c r="AI73" s="6" t="s">
        <v>63</v>
      </c>
      <c r="AJ73" s="6" t="s">
        <v>64</v>
      </c>
      <c r="AK73" s="6">
        <v>0.5833333</v>
      </c>
      <c r="AL73" s="6">
        <v>0.583333333</v>
      </c>
      <c r="AM73" s="6">
        <v>0.5833333</v>
      </c>
      <c r="AN73" s="6">
        <v>21.9</v>
      </c>
      <c r="AO73" s="6">
        <v>6.7</v>
      </c>
      <c r="AP73" s="6">
        <v>22.9</v>
      </c>
      <c r="AQ73" s="6">
        <v>6.3</v>
      </c>
      <c r="AR73" s="6">
        <v>8.0</v>
      </c>
      <c r="AS73" s="9"/>
      <c r="AT73" s="9"/>
      <c r="AU73" s="9"/>
      <c r="AV73" s="9"/>
    </row>
    <row r="74">
      <c r="A74" s="6">
        <v>6.0</v>
      </c>
      <c r="B74" s="7" t="s">
        <v>97</v>
      </c>
      <c r="C74" s="6">
        <v>2014.0</v>
      </c>
      <c r="D74" s="6" t="s">
        <v>51</v>
      </c>
      <c r="E74" s="6" t="s">
        <v>98</v>
      </c>
      <c r="F74" s="6">
        <v>22.8</v>
      </c>
      <c r="G74" s="6">
        <v>78.2</v>
      </c>
      <c r="H74" s="6">
        <v>180.0</v>
      </c>
      <c r="I74" s="8">
        <v>1.0</v>
      </c>
      <c r="J74" s="6" t="s">
        <v>74</v>
      </c>
      <c r="K74" s="6" t="s">
        <v>53</v>
      </c>
      <c r="L74" s="6">
        <v>8.0</v>
      </c>
      <c r="M74" s="6" t="s">
        <v>75</v>
      </c>
      <c r="N74" s="6" t="s">
        <v>55</v>
      </c>
      <c r="O74" s="6" t="s">
        <v>101</v>
      </c>
      <c r="P74" s="6">
        <v>50.0</v>
      </c>
      <c r="Q74" s="6" t="s">
        <v>77</v>
      </c>
      <c r="R74" s="6">
        <v>6.0</v>
      </c>
      <c r="S74" s="6">
        <v>87.5</v>
      </c>
      <c r="T74" s="6">
        <v>150.0</v>
      </c>
      <c r="U74" s="6">
        <v>0.58333333</v>
      </c>
      <c r="V74" s="6" t="s">
        <v>58</v>
      </c>
      <c r="W74" s="6">
        <v>5.0</v>
      </c>
      <c r="X74" s="6" t="s">
        <v>59</v>
      </c>
      <c r="Y74" s="6" t="s">
        <v>59</v>
      </c>
      <c r="Z74" s="6">
        <v>5.0</v>
      </c>
      <c r="AA74" s="6">
        <v>3.0</v>
      </c>
      <c r="AB74" s="6">
        <v>1.0</v>
      </c>
      <c r="AC74" s="6">
        <v>5.0</v>
      </c>
      <c r="AD74" s="6">
        <v>100.0</v>
      </c>
      <c r="AE74" s="6" t="s">
        <v>60</v>
      </c>
      <c r="AF74" s="6" t="s">
        <v>100</v>
      </c>
      <c r="AG74" s="6" t="s">
        <v>62</v>
      </c>
      <c r="AH74" s="6">
        <v>60.0</v>
      </c>
      <c r="AI74" s="6" t="s">
        <v>63</v>
      </c>
      <c r="AJ74" s="6" t="s">
        <v>64</v>
      </c>
      <c r="AK74" s="6">
        <v>0.5833333</v>
      </c>
      <c r="AL74" s="6">
        <v>0.583333333</v>
      </c>
      <c r="AM74" s="6">
        <v>0.5833333</v>
      </c>
      <c r="AN74" s="6">
        <v>19.0</v>
      </c>
      <c r="AO74" s="6">
        <v>4.7</v>
      </c>
      <c r="AP74" s="6">
        <v>19.5</v>
      </c>
      <c r="AQ74" s="6">
        <v>4.5</v>
      </c>
      <c r="AR74" s="6">
        <v>8.0</v>
      </c>
      <c r="AS74" s="9"/>
      <c r="AT74" s="9"/>
      <c r="AU74" s="9"/>
      <c r="AV74" s="9"/>
    </row>
    <row r="75">
      <c r="A75" s="6">
        <v>6.0</v>
      </c>
      <c r="B75" s="7" t="s">
        <v>97</v>
      </c>
      <c r="C75" s="6">
        <v>2014.0</v>
      </c>
      <c r="D75" s="6" t="s">
        <v>51</v>
      </c>
      <c r="E75" s="6" t="s">
        <v>98</v>
      </c>
      <c r="F75" s="6">
        <v>22.8</v>
      </c>
      <c r="G75" s="6">
        <v>78.2</v>
      </c>
      <c r="H75" s="6">
        <v>180.0</v>
      </c>
      <c r="I75" s="8">
        <v>1.0</v>
      </c>
      <c r="J75" s="6" t="s">
        <v>74</v>
      </c>
      <c r="K75" s="6" t="s">
        <v>53</v>
      </c>
      <c r="L75" s="6">
        <v>8.0</v>
      </c>
      <c r="M75" s="6" t="s">
        <v>75</v>
      </c>
      <c r="N75" s="6" t="s">
        <v>55</v>
      </c>
      <c r="O75" s="6" t="s">
        <v>101</v>
      </c>
      <c r="P75" s="6">
        <v>60.0</v>
      </c>
      <c r="Q75" s="6" t="s">
        <v>77</v>
      </c>
      <c r="R75" s="6">
        <v>6.0</v>
      </c>
      <c r="S75" s="6">
        <v>87.5</v>
      </c>
      <c r="T75" s="6">
        <v>150.0</v>
      </c>
      <c r="U75" s="6">
        <v>0.58333333</v>
      </c>
      <c r="V75" s="6" t="s">
        <v>58</v>
      </c>
      <c r="W75" s="6">
        <v>5.0</v>
      </c>
      <c r="X75" s="6" t="s">
        <v>59</v>
      </c>
      <c r="Y75" s="6" t="s">
        <v>59</v>
      </c>
      <c r="Z75" s="6">
        <v>5.0</v>
      </c>
      <c r="AA75" s="6">
        <v>3.0</v>
      </c>
      <c r="AB75" s="6">
        <v>1.0</v>
      </c>
      <c r="AC75" s="6">
        <v>5.0</v>
      </c>
      <c r="AD75" s="6">
        <v>100.0</v>
      </c>
      <c r="AE75" s="6" t="s">
        <v>60</v>
      </c>
      <c r="AF75" s="6" t="s">
        <v>100</v>
      </c>
      <c r="AG75" s="6" t="s">
        <v>62</v>
      </c>
      <c r="AH75" s="6">
        <v>60.0</v>
      </c>
      <c r="AI75" s="6" t="s">
        <v>63</v>
      </c>
      <c r="AJ75" s="6" t="s">
        <v>64</v>
      </c>
      <c r="AK75" s="6">
        <v>0.5833333</v>
      </c>
      <c r="AL75" s="6">
        <v>0.583333333</v>
      </c>
      <c r="AM75" s="6">
        <v>0.5833333</v>
      </c>
      <c r="AN75" s="6">
        <v>16.2</v>
      </c>
      <c r="AO75" s="6">
        <v>3.4</v>
      </c>
      <c r="AP75" s="6">
        <v>16.0</v>
      </c>
      <c r="AQ75" s="6">
        <v>3.7</v>
      </c>
      <c r="AR75" s="6">
        <v>8.0</v>
      </c>
      <c r="AS75" s="9"/>
      <c r="AT75" s="9"/>
      <c r="AU75" s="9"/>
      <c r="AV75" s="9"/>
    </row>
    <row r="76">
      <c r="A76" s="6">
        <v>6.0</v>
      </c>
      <c r="B76" s="7" t="s">
        <v>97</v>
      </c>
      <c r="C76" s="6">
        <v>2014.0</v>
      </c>
      <c r="D76" s="6" t="s">
        <v>51</v>
      </c>
      <c r="E76" s="6" t="s">
        <v>98</v>
      </c>
      <c r="F76" s="6">
        <v>22.8</v>
      </c>
      <c r="G76" s="6">
        <v>78.2</v>
      </c>
      <c r="H76" s="6">
        <v>180.0</v>
      </c>
      <c r="I76" s="8">
        <v>1.0</v>
      </c>
      <c r="J76" s="6" t="s">
        <v>74</v>
      </c>
      <c r="K76" s="6" t="s">
        <v>53</v>
      </c>
      <c r="L76" s="6">
        <v>8.0</v>
      </c>
      <c r="M76" s="6" t="s">
        <v>75</v>
      </c>
      <c r="N76" s="6" t="s">
        <v>55</v>
      </c>
      <c r="O76" s="6" t="s">
        <v>101</v>
      </c>
      <c r="P76" s="6">
        <v>70.0</v>
      </c>
      <c r="Q76" s="6" t="s">
        <v>77</v>
      </c>
      <c r="R76" s="6">
        <v>6.0</v>
      </c>
      <c r="S76" s="6">
        <v>87.5</v>
      </c>
      <c r="T76" s="6">
        <v>150.0</v>
      </c>
      <c r="U76" s="6">
        <v>0.58333333</v>
      </c>
      <c r="V76" s="6" t="s">
        <v>58</v>
      </c>
      <c r="W76" s="6">
        <v>5.0</v>
      </c>
      <c r="X76" s="6" t="s">
        <v>59</v>
      </c>
      <c r="Y76" s="6" t="s">
        <v>59</v>
      </c>
      <c r="Z76" s="6">
        <v>5.0</v>
      </c>
      <c r="AA76" s="6">
        <v>3.0</v>
      </c>
      <c r="AB76" s="6">
        <v>1.0</v>
      </c>
      <c r="AC76" s="6">
        <v>5.0</v>
      </c>
      <c r="AD76" s="6">
        <v>100.0</v>
      </c>
      <c r="AE76" s="6" t="s">
        <v>60</v>
      </c>
      <c r="AF76" s="6" t="s">
        <v>100</v>
      </c>
      <c r="AG76" s="6" t="s">
        <v>62</v>
      </c>
      <c r="AH76" s="6">
        <v>60.0</v>
      </c>
      <c r="AI76" s="6" t="s">
        <v>63</v>
      </c>
      <c r="AJ76" s="6" t="s">
        <v>64</v>
      </c>
      <c r="AK76" s="6">
        <v>0.5833333</v>
      </c>
      <c r="AL76" s="6">
        <v>0.583333333</v>
      </c>
      <c r="AM76" s="6">
        <v>0.5833333</v>
      </c>
      <c r="AN76" s="6">
        <v>11.0</v>
      </c>
      <c r="AO76" s="6">
        <v>2.0</v>
      </c>
      <c r="AP76" s="6">
        <v>11.8</v>
      </c>
      <c r="AQ76" s="6">
        <v>1.6</v>
      </c>
      <c r="AR76" s="6">
        <v>8.0</v>
      </c>
      <c r="AS76" s="9"/>
      <c r="AT76" s="9"/>
      <c r="AU76" s="9"/>
      <c r="AV76" s="9"/>
    </row>
    <row r="77">
      <c r="A77" s="6">
        <v>6.0</v>
      </c>
      <c r="B77" s="7" t="s">
        <v>97</v>
      </c>
      <c r="C77" s="6">
        <v>2014.0</v>
      </c>
      <c r="D77" s="6" t="s">
        <v>51</v>
      </c>
      <c r="E77" s="6" t="s">
        <v>98</v>
      </c>
      <c r="F77" s="6">
        <v>22.8</v>
      </c>
      <c r="G77" s="6">
        <v>78.2</v>
      </c>
      <c r="H77" s="6">
        <v>180.0</v>
      </c>
      <c r="I77" s="8">
        <v>1.0</v>
      </c>
      <c r="J77" s="6" t="s">
        <v>74</v>
      </c>
      <c r="K77" s="6" t="s">
        <v>53</v>
      </c>
      <c r="L77" s="6">
        <v>8.0</v>
      </c>
      <c r="M77" s="6" t="s">
        <v>75</v>
      </c>
      <c r="N77" s="6" t="s">
        <v>55</v>
      </c>
      <c r="O77" s="6" t="s">
        <v>101</v>
      </c>
      <c r="P77" s="6">
        <v>80.0</v>
      </c>
      <c r="Q77" s="6" t="s">
        <v>77</v>
      </c>
      <c r="R77" s="6">
        <v>6.0</v>
      </c>
      <c r="S77" s="6">
        <v>87.5</v>
      </c>
      <c r="T77" s="6">
        <v>150.0</v>
      </c>
      <c r="U77" s="6">
        <v>0.58333333</v>
      </c>
      <c r="V77" s="6" t="s">
        <v>58</v>
      </c>
      <c r="W77" s="6">
        <v>5.0</v>
      </c>
      <c r="X77" s="6" t="s">
        <v>59</v>
      </c>
      <c r="Y77" s="6" t="s">
        <v>59</v>
      </c>
      <c r="Z77" s="6">
        <v>5.0</v>
      </c>
      <c r="AA77" s="6">
        <v>3.0</v>
      </c>
      <c r="AB77" s="6">
        <v>1.0</v>
      </c>
      <c r="AC77" s="6">
        <v>5.0</v>
      </c>
      <c r="AD77" s="6">
        <v>100.0</v>
      </c>
      <c r="AE77" s="6" t="s">
        <v>60</v>
      </c>
      <c r="AF77" s="6" t="s">
        <v>100</v>
      </c>
      <c r="AG77" s="6" t="s">
        <v>62</v>
      </c>
      <c r="AH77" s="6">
        <v>60.0</v>
      </c>
      <c r="AI77" s="6" t="s">
        <v>63</v>
      </c>
      <c r="AJ77" s="6" t="s">
        <v>64</v>
      </c>
      <c r="AK77" s="6">
        <v>0.5833333</v>
      </c>
      <c r="AL77" s="6">
        <v>0.583333333</v>
      </c>
      <c r="AM77" s="6">
        <v>0.5833333</v>
      </c>
      <c r="AN77" s="6">
        <v>8.1</v>
      </c>
      <c r="AO77" s="6">
        <v>0.8</v>
      </c>
      <c r="AP77" s="6">
        <v>8.6</v>
      </c>
      <c r="AQ77" s="6">
        <v>1.0</v>
      </c>
      <c r="AR77" s="6">
        <v>8.0</v>
      </c>
      <c r="AS77" s="9"/>
      <c r="AT77" s="9"/>
      <c r="AU77" s="9"/>
      <c r="AV77" s="9"/>
    </row>
    <row r="78">
      <c r="A78" s="6">
        <v>6.0</v>
      </c>
      <c r="B78" s="7" t="s">
        <v>97</v>
      </c>
      <c r="C78" s="6">
        <v>2014.0</v>
      </c>
      <c r="D78" s="6" t="s">
        <v>51</v>
      </c>
      <c r="E78" s="6" t="s">
        <v>98</v>
      </c>
      <c r="F78" s="6">
        <v>22.8</v>
      </c>
      <c r="G78" s="6">
        <v>78.2</v>
      </c>
      <c r="H78" s="6">
        <v>180.0</v>
      </c>
      <c r="I78" s="8">
        <v>1.0</v>
      </c>
      <c r="J78" s="6" t="s">
        <v>74</v>
      </c>
      <c r="K78" s="6" t="s">
        <v>53</v>
      </c>
      <c r="L78" s="6">
        <v>8.0</v>
      </c>
      <c r="M78" s="6" t="s">
        <v>75</v>
      </c>
      <c r="N78" s="6" t="s">
        <v>55</v>
      </c>
      <c r="O78" s="6" t="s">
        <v>101</v>
      </c>
      <c r="P78" s="6">
        <v>90.0</v>
      </c>
      <c r="Q78" s="6" t="s">
        <v>77</v>
      </c>
      <c r="R78" s="6">
        <v>6.0</v>
      </c>
      <c r="S78" s="6">
        <v>87.5</v>
      </c>
      <c r="T78" s="6">
        <v>150.0</v>
      </c>
      <c r="U78" s="6">
        <v>0.58333333</v>
      </c>
      <c r="V78" s="6" t="s">
        <v>58</v>
      </c>
      <c r="W78" s="6">
        <v>5.0</v>
      </c>
      <c r="X78" s="6" t="s">
        <v>59</v>
      </c>
      <c r="Y78" s="6" t="s">
        <v>59</v>
      </c>
      <c r="Z78" s="6">
        <v>5.0</v>
      </c>
      <c r="AA78" s="6">
        <v>3.0</v>
      </c>
      <c r="AB78" s="6">
        <v>1.0</v>
      </c>
      <c r="AC78" s="6">
        <v>5.0</v>
      </c>
      <c r="AD78" s="6">
        <v>100.0</v>
      </c>
      <c r="AE78" s="6" t="s">
        <v>60</v>
      </c>
      <c r="AF78" s="6" t="s">
        <v>100</v>
      </c>
      <c r="AG78" s="6" t="s">
        <v>62</v>
      </c>
      <c r="AH78" s="6">
        <v>60.0</v>
      </c>
      <c r="AI78" s="6" t="s">
        <v>63</v>
      </c>
      <c r="AJ78" s="6" t="s">
        <v>64</v>
      </c>
      <c r="AK78" s="6">
        <v>0.5833333</v>
      </c>
      <c r="AL78" s="6">
        <v>0.583333333</v>
      </c>
      <c r="AM78" s="6">
        <v>0.5833333</v>
      </c>
      <c r="AN78" s="6">
        <v>4.7</v>
      </c>
      <c r="AO78" s="6">
        <v>0.9</v>
      </c>
      <c r="AP78" s="6">
        <v>4.9</v>
      </c>
      <c r="AQ78" s="6">
        <v>1.0</v>
      </c>
      <c r="AR78" s="6">
        <v>8.0</v>
      </c>
      <c r="AS78" s="9"/>
      <c r="AT78" s="9"/>
      <c r="AU78" s="9"/>
      <c r="AV78" s="9"/>
    </row>
    <row r="79">
      <c r="A79" s="6">
        <v>6.0</v>
      </c>
      <c r="B79" s="7" t="s">
        <v>97</v>
      </c>
      <c r="C79" s="6">
        <v>2014.0</v>
      </c>
      <c r="D79" s="6" t="s">
        <v>51</v>
      </c>
      <c r="E79" s="6" t="s">
        <v>98</v>
      </c>
      <c r="F79" s="6">
        <v>22.8</v>
      </c>
      <c r="G79" s="6">
        <v>78.2</v>
      </c>
      <c r="H79" s="6">
        <v>180.0</v>
      </c>
      <c r="I79" s="8">
        <v>1.0</v>
      </c>
      <c r="J79" s="6" t="s">
        <v>74</v>
      </c>
      <c r="K79" s="6" t="s">
        <v>53</v>
      </c>
      <c r="L79" s="6">
        <v>8.0</v>
      </c>
      <c r="M79" s="6" t="s">
        <v>75</v>
      </c>
      <c r="N79" s="6" t="s">
        <v>55</v>
      </c>
      <c r="O79" s="6" t="s">
        <v>102</v>
      </c>
      <c r="P79" s="6">
        <v>10.0</v>
      </c>
      <c r="Q79" s="6" t="s">
        <v>77</v>
      </c>
      <c r="R79" s="6">
        <v>6.0</v>
      </c>
      <c r="S79" s="6">
        <v>87.5</v>
      </c>
      <c r="T79" s="6">
        <v>150.0</v>
      </c>
      <c r="U79" s="6">
        <v>0.58333333</v>
      </c>
      <c r="V79" s="6" t="s">
        <v>58</v>
      </c>
      <c r="W79" s="6">
        <v>5.0</v>
      </c>
      <c r="X79" s="6" t="s">
        <v>59</v>
      </c>
      <c r="Y79" s="6" t="s">
        <v>59</v>
      </c>
      <c r="Z79" s="6">
        <v>5.0</v>
      </c>
      <c r="AA79" s="6">
        <v>3.0</v>
      </c>
      <c r="AB79" s="6">
        <v>1.0</v>
      </c>
      <c r="AC79" s="6">
        <v>5.0</v>
      </c>
      <c r="AD79" s="6">
        <v>100.0</v>
      </c>
      <c r="AE79" s="6" t="s">
        <v>60</v>
      </c>
      <c r="AF79" s="6" t="s">
        <v>100</v>
      </c>
      <c r="AG79" s="6" t="s">
        <v>62</v>
      </c>
      <c r="AH79" s="6">
        <v>60.0</v>
      </c>
      <c r="AI79" s="6" t="s">
        <v>63</v>
      </c>
      <c r="AJ79" s="6" t="s">
        <v>64</v>
      </c>
      <c r="AK79" s="6">
        <v>0.5833333</v>
      </c>
      <c r="AL79" s="6">
        <v>0.583333333</v>
      </c>
      <c r="AM79" s="6">
        <v>0.5833333</v>
      </c>
      <c r="AN79" s="6">
        <v>4.6</v>
      </c>
      <c r="AO79" s="6">
        <v>1.5</v>
      </c>
      <c r="AP79" s="6">
        <v>4.4</v>
      </c>
      <c r="AQ79" s="6">
        <v>1.5</v>
      </c>
      <c r="AR79" s="6">
        <v>8.0</v>
      </c>
      <c r="AS79" s="9"/>
      <c r="AT79" s="9"/>
      <c r="AU79" s="9"/>
      <c r="AV79" s="9"/>
    </row>
    <row r="80">
      <c r="A80" s="6">
        <v>6.0</v>
      </c>
      <c r="B80" s="7" t="s">
        <v>97</v>
      </c>
      <c r="C80" s="6">
        <v>2014.0</v>
      </c>
      <c r="D80" s="6" t="s">
        <v>51</v>
      </c>
      <c r="E80" s="6" t="s">
        <v>98</v>
      </c>
      <c r="F80" s="6">
        <v>22.8</v>
      </c>
      <c r="G80" s="6">
        <v>78.2</v>
      </c>
      <c r="H80" s="6">
        <v>180.0</v>
      </c>
      <c r="I80" s="8">
        <v>1.0</v>
      </c>
      <c r="J80" s="6" t="s">
        <v>74</v>
      </c>
      <c r="K80" s="6" t="s">
        <v>53</v>
      </c>
      <c r="L80" s="6">
        <v>8.0</v>
      </c>
      <c r="M80" s="6" t="s">
        <v>75</v>
      </c>
      <c r="N80" s="6" t="s">
        <v>55</v>
      </c>
      <c r="O80" s="6" t="s">
        <v>102</v>
      </c>
      <c r="P80" s="6">
        <v>20.0</v>
      </c>
      <c r="Q80" s="6" t="s">
        <v>77</v>
      </c>
      <c r="R80" s="6">
        <v>6.0</v>
      </c>
      <c r="S80" s="6">
        <v>87.5</v>
      </c>
      <c r="T80" s="6">
        <v>150.0</v>
      </c>
      <c r="U80" s="6">
        <v>0.58333333</v>
      </c>
      <c r="V80" s="6" t="s">
        <v>58</v>
      </c>
      <c r="W80" s="6">
        <v>5.0</v>
      </c>
      <c r="X80" s="6" t="s">
        <v>59</v>
      </c>
      <c r="Y80" s="6" t="s">
        <v>59</v>
      </c>
      <c r="Z80" s="6">
        <v>5.0</v>
      </c>
      <c r="AA80" s="6">
        <v>3.0</v>
      </c>
      <c r="AB80" s="6">
        <v>1.0</v>
      </c>
      <c r="AC80" s="6">
        <v>5.0</v>
      </c>
      <c r="AD80" s="6">
        <v>100.0</v>
      </c>
      <c r="AE80" s="6" t="s">
        <v>60</v>
      </c>
      <c r="AF80" s="6" t="s">
        <v>100</v>
      </c>
      <c r="AG80" s="6" t="s">
        <v>62</v>
      </c>
      <c r="AH80" s="6">
        <v>60.0</v>
      </c>
      <c r="AI80" s="6" t="s">
        <v>63</v>
      </c>
      <c r="AJ80" s="6" t="s">
        <v>64</v>
      </c>
      <c r="AK80" s="6">
        <v>0.5833333</v>
      </c>
      <c r="AL80" s="6">
        <v>0.583333333</v>
      </c>
      <c r="AM80" s="6">
        <v>0.5833333</v>
      </c>
      <c r="AN80" s="6">
        <v>12.7</v>
      </c>
      <c r="AO80" s="6">
        <v>3.9</v>
      </c>
      <c r="AP80" s="6">
        <v>12.4</v>
      </c>
      <c r="AQ80" s="6">
        <v>3.9</v>
      </c>
      <c r="AR80" s="6">
        <v>8.0</v>
      </c>
      <c r="AS80" s="9"/>
      <c r="AT80" s="9"/>
      <c r="AU80" s="9"/>
      <c r="AV80" s="9"/>
    </row>
    <row r="81">
      <c r="A81" s="6">
        <v>6.0</v>
      </c>
      <c r="B81" s="7" t="s">
        <v>97</v>
      </c>
      <c r="C81" s="6">
        <v>2014.0</v>
      </c>
      <c r="D81" s="6" t="s">
        <v>51</v>
      </c>
      <c r="E81" s="6" t="s">
        <v>98</v>
      </c>
      <c r="F81" s="6">
        <v>22.8</v>
      </c>
      <c r="G81" s="6">
        <v>78.2</v>
      </c>
      <c r="H81" s="6">
        <v>180.0</v>
      </c>
      <c r="I81" s="8">
        <v>1.0</v>
      </c>
      <c r="J81" s="6" t="s">
        <v>74</v>
      </c>
      <c r="K81" s="6" t="s">
        <v>53</v>
      </c>
      <c r="L81" s="6">
        <v>8.0</v>
      </c>
      <c r="M81" s="6" t="s">
        <v>75</v>
      </c>
      <c r="N81" s="6" t="s">
        <v>55</v>
      </c>
      <c r="O81" s="6" t="s">
        <v>102</v>
      </c>
      <c r="P81" s="6">
        <v>30.0</v>
      </c>
      <c r="Q81" s="6" t="s">
        <v>77</v>
      </c>
      <c r="R81" s="6">
        <v>6.0</v>
      </c>
      <c r="S81" s="6">
        <v>87.5</v>
      </c>
      <c r="T81" s="6">
        <v>150.0</v>
      </c>
      <c r="U81" s="6">
        <v>0.58333333</v>
      </c>
      <c r="V81" s="6" t="s">
        <v>58</v>
      </c>
      <c r="W81" s="6">
        <v>5.0</v>
      </c>
      <c r="X81" s="6" t="s">
        <v>59</v>
      </c>
      <c r="Y81" s="6" t="s">
        <v>59</v>
      </c>
      <c r="Z81" s="6">
        <v>5.0</v>
      </c>
      <c r="AA81" s="6">
        <v>3.0</v>
      </c>
      <c r="AB81" s="6">
        <v>1.0</v>
      </c>
      <c r="AC81" s="6">
        <v>5.0</v>
      </c>
      <c r="AD81" s="6">
        <v>100.0</v>
      </c>
      <c r="AE81" s="6" t="s">
        <v>60</v>
      </c>
      <c r="AF81" s="6" t="s">
        <v>100</v>
      </c>
      <c r="AG81" s="6" t="s">
        <v>62</v>
      </c>
      <c r="AH81" s="6">
        <v>60.0</v>
      </c>
      <c r="AI81" s="6" t="s">
        <v>63</v>
      </c>
      <c r="AJ81" s="6" t="s">
        <v>64</v>
      </c>
      <c r="AK81" s="6">
        <v>0.5833333</v>
      </c>
      <c r="AL81" s="6">
        <v>0.583333333</v>
      </c>
      <c r="AM81" s="6">
        <v>0.5833333</v>
      </c>
      <c r="AN81" s="6">
        <v>17.4</v>
      </c>
      <c r="AO81" s="6">
        <v>5.0</v>
      </c>
      <c r="AP81" s="6">
        <v>16.8</v>
      </c>
      <c r="AQ81" s="6">
        <v>4.8</v>
      </c>
      <c r="AR81" s="6">
        <v>8.0</v>
      </c>
      <c r="AS81" s="9"/>
      <c r="AT81" s="9"/>
      <c r="AU81" s="9"/>
      <c r="AV81" s="9"/>
    </row>
    <row r="82">
      <c r="A82" s="6">
        <v>6.0</v>
      </c>
      <c r="B82" s="7" t="s">
        <v>97</v>
      </c>
      <c r="C82" s="6">
        <v>2014.0</v>
      </c>
      <c r="D82" s="6" t="s">
        <v>51</v>
      </c>
      <c r="E82" s="6" t="s">
        <v>98</v>
      </c>
      <c r="F82" s="6">
        <v>22.8</v>
      </c>
      <c r="G82" s="6">
        <v>78.2</v>
      </c>
      <c r="H82" s="6">
        <v>180.0</v>
      </c>
      <c r="I82" s="8">
        <v>1.0</v>
      </c>
      <c r="J82" s="6" t="s">
        <v>74</v>
      </c>
      <c r="K82" s="6" t="s">
        <v>53</v>
      </c>
      <c r="L82" s="6">
        <v>8.0</v>
      </c>
      <c r="M82" s="6" t="s">
        <v>75</v>
      </c>
      <c r="N82" s="6" t="s">
        <v>55</v>
      </c>
      <c r="O82" s="6" t="s">
        <v>102</v>
      </c>
      <c r="P82" s="6">
        <v>40.0</v>
      </c>
      <c r="Q82" s="6" t="s">
        <v>77</v>
      </c>
      <c r="R82" s="6">
        <v>6.0</v>
      </c>
      <c r="S82" s="6">
        <v>87.5</v>
      </c>
      <c r="T82" s="6">
        <v>150.0</v>
      </c>
      <c r="U82" s="6">
        <v>0.58333333</v>
      </c>
      <c r="V82" s="6" t="s">
        <v>58</v>
      </c>
      <c r="W82" s="6">
        <v>5.0</v>
      </c>
      <c r="X82" s="6" t="s">
        <v>59</v>
      </c>
      <c r="Y82" s="6" t="s">
        <v>59</v>
      </c>
      <c r="Z82" s="6">
        <v>5.0</v>
      </c>
      <c r="AA82" s="6">
        <v>3.0</v>
      </c>
      <c r="AB82" s="6">
        <v>1.0</v>
      </c>
      <c r="AC82" s="6">
        <v>5.0</v>
      </c>
      <c r="AD82" s="6">
        <v>100.0</v>
      </c>
      <c r="AE82" s="6" t="s">
        <v>60</v>
      </c>
      <c r="AF82" s="6" t="s">
        <v>100</v>
      </c>
      <c r="AG82" s="6" t="s">
        <v>62</v>
      </c>
      <c r="AH82" s="6">
        <v>60.0</v>
      </c>
      <c r="AI82" s="6" t="s">
        <v>63</v>
      </c>
      <c r="AJ82" s="6" t="s">
        <v>64</v>
      </c>
      <c r="AK82" s="6">
        <v>0.5833333</v>
      </c>
      <c r="AL82" s="6">
        <v>0.583333333</v>
      </c>
      <c r="AM82" s="6">
        <v>0.5833333</v>
      </c>
      <c r="AN82" s="6">
        <v>21.2</v>
      </c>
      <c r="AO82" s="6">
        <v>5.8</v>
      </c>
      <c r="AP82" s="6">
        <v>21.4</v>
      </c>
      <c r="AQ82" s="6">
        <v>5.5</v>
      </c>
      <c r="AR82" s="6">
        <v>8.0</v>
      </c>
      <c r="AS82" s="9"/>
      <c r="AT82" s="9"/>
      <c r="AU82" s="9"/>
      <c r="AV82" s="9"/>
    </row>
    <row r="83">
      <c r="A83" s="6">
        <v>6.0</v>
      </c>
      <c r="B83" s="7" t="s">
        <v>97</v>
      </c>
      <c r="C83" s="6">
        <v>2014.0</v>
      </c>
      <c r="D83" s="6" t="s">
        <v>51</v>
      </c>
      <c r="E83" s="6" t="s">
        <v>98</v>
      </c>
      <c r="F83" s="6">
        <v>22.8</v>
      </c>
      <c r="G83" s="6">
        <v>78.2</v>
      </c>
      <c r="H83" s="6">
        <v>180.0</v>
      </c>
      <c r="I83" s="8">
        <v>1.0</v>
      </c>
      <c r="J83" s="6" t="s">
        <v>74</v>
      </c>
      <c r="K83" s="6" t="s">
        <v>53</v>
      </c>
      <c r="L83" s="6">
        <v>8.0</v>
      </c>
      <c r="M83" s="6" t="s">
        <v>75</v>
      </c>
      <c r="N83" s="6" t="s">
        <v>55</v>
      </c>
      <c r="O83" s="6" t="s">
        <v>102</v>
      </c>
      <c r="P83" s="6">
        <v>50.0</v>
      </c>
      <c r="Q83" s="6" t="s">
        <v>77</v>
      </c>
      <c r="R83" s="6">
        <v>6.0</v>
      </c>
      <c r="S83" s="6">
        <v>87.5</v>
      </c>
      <c r="T83" s="6">
        <v>150.0</v>
      </c>
      <c r="U83" s="6">
        <v>0.58333333</v>
      </c>
      <c r="V83" s="6" t="s">
        <v>58</v>
      </c>
      <c r="W83" s="6">
        <v>5.0</v>
      </c>
      <c r="X83" s="6" t="s">
        <v>59</v>
      </c>
      <c r="Y83" s="6" t="s">
        <v>59</v>
      </c>
      <c r="Z83" s="6">
        <v>5.0</v>
      </c>
      <c r="AA83" s="6">
        <v>3.0</v>
      </c>
      <c r="AB83" s="6">
        <v>1.0</v>
      </c>
      <c r="AC83" s="6">
        <v>5.0</v>
      </c>
      <c r="AD83" s="6">
        <v>100.0</v>
      </c>
      <c r="AE83" s="6" t="s">
        <v>60</v>
      </c>
      <c r="AF83" s="6" t="s">
        <v>100</v>
      </c>
      <c r="AG83" s="6" t="s">
        <v>62</v>
      </c>
      <c r="AH83" s="6">
        <v>60.0</v>
      </c>
      <c r="AI83" s="6" t="s">
        <v>63</v>
      </c>
      <c r="AJ83" s="6" t="s">
        <v>64</v>
      </c>
      <c r="AK83" s="6">
        <v>0.5833333</v>
      </c>
      <c r="AL83" s="6">
        <v>0.583333333</v>
      </c>
      <c r="AM83" s="6">
        <v>0.5833333</v>
      </c>
      <c r="AN83" s="6">
        <v>23.9</v>
      </c>
      <c r="AO83" s="6">
        <v>6.4</v>
      </c>
      <c r="AP83" s="6">
        <v>24.6</v>
      </c>
      <c r="AQ83" s="6">
        <v>7.4</v>
      </c>
      <c r="AR83" s="6">
        <v>8.0</v>
      </c>
      <c r="AS83" s="9"/>
      <c r="AT83" s="9"/>
      <c r="AU83" s="9"/>
      <c r="AV83" s="9"/>
    </row>
    <row r="84">
      <c r="A84" s="6">
        <v>6.0</v>
      </c>
      <c r="B84" s="7" t="s">
        <v>97</v>
      </c>
      <c r="C84" s="6">
        <v>2014.0</v>
      </c>
      <c r="D84" s="6" t="s">
        <v>51</v>
      </c>
      <c r="E84" s="6" t="s">
        <v>98</v>
      </c>
      <c r="F84" s="6">
        <v>22.8</v>
      </c>
      <c r="G84" s="6">
        <v>78.2</v>
      </c>
      <c r="H84" s="6">
        <v>180.0</v>
      </c>
      <c r="I84" s="8">
        <v>1.0</v>
      </c>
      <c r="J84" s="6" t="s">
        <v>74</v>
      </c>
      <c r="K84" s="6" t="s">
        <v>53</v>
      </c>
      <c r="L84" s="6">
        <v>8.0</v>
      </c>
      <c r="M84" s="6" t="s">
        <v>75</v>
      </c>
      <c r="N84" s="6" t="s">
        <v>55</v>
      </c>
      <c r="O84" s="6" t="s">
        <v>102</v>
      </c>
      <c r="P84" s="6">
        <v>60.0</v>
      </c>
      <c r="Q84" s="6" t="s">
        <v>77</v>
      </c>
      <c r="R84" s="6">
        <v>6.0</v>
      </c>
      <c r="S84" s="6">
        <v>87.5</v>
      </c>
      <c r="T84" s="6">
        <v>150.0</v>
      </c>
      <c r="U84" s="6">
        <v>0.58333333</v>
      </c>
      <c r="V84" s="6" t="s">
        <v>58</v>
      </c>
      <c r="W84" s="6">
        <v>5.0</v>
      </c>
      <c r="X84" s="6" t="s">
        <v>59</v>
      </c>
      <c r="Y84" s="6" t="s">
        <v>59</v>
      </c>
      <c r="Z84" s="6">
        <v>5.0</v>
      </c>
      <c r="AA84" s="6">
        <v>3.0</v>
      </c>
      <c r="AB84" s="6">
        <v>1.0</v>
      </c>
      <c r="AC84" s="6">
        <v>5.0</v>
      </c>
      <c r="AD84" s="6">
        <v>100.0</v>
      </c>
      <c r="AE84" s="6" t="s">
        <v>60</v>
      </c>
      <c r="AF84" s="6" t="s">
        <v>100</v>
      </c>
      <c r="AG84" s="6" t="s">
        <v>62</v>
      </c>
      <c r="AH84" s="6">
        <v>60.0</v>
      </c>
      <c r="AI84" s="6" t="s">
        <v>63</v>
      </c>
      <c r="AJ84" s="6" t="s">
        <v>64</v>
      </c>
      <c r="AK84" s="6">
        <v>0.5833333</v>
      </c>
      <c r="AL84" s="6">
        <v>0.583333333</v>
      </c>
      <c r="AM84" s="6">
        <v>0.5833333</v>
      </c>
      <c r="AN84" s="6">
        <v>24.8</v>
      </c>
      <c r="AO84" s="6">
        <v>7.5</v>
      </c>
      <c r="AP84" s="6">
        <v>24.8</v>
      </c>
      <c r="AQ84" s="6">
        <v>7.1</v>
      </c>
      <c r="AR84" s="6">
        <v>8.0</v>
      </c>
      <c r="AS84" s="9"/>
      <c r="AT84" s="9"/>
      <c r="AU84" s="9"/>
      <c r="AV84" s="9"/>
    </row>
    <row r="85">
      <c r="A85" s="6">
        <v>6.0</v>
      </c>
      <c r="B85" s="7" t="s">
        <v>97</v>
      </c>
      <c r="C85" s="6">
        <v>2014.0</v>
      </c>
      <c r="D85" s="6" t="s">
        <v>51</v>
      </c>
      <c r="E85" s="6" t="s">
        <v>98</v>
      </c>
      <c r="F85" s="6">
        <v>22.8</v>
      </c>
      <c r="G85" s="6">
        <v>78.2</v>
      </c>
      <c r="H85" s="6">
        <v>180.0</v>
      </c>
      <c r="I85" s="8">
        <v>1.0</v>
      </c>
      <c r="J85" s="6" t="s">
        <v>74</v>
      </c>
      <c r="K85" s="6" t="s">
        <v>53</v>
      </c>
      <c r="L85" s="6">
        <v>8.0</v>
      </c>
      <c r="M85" s="6" t="s">
        <v>75</v>
      </c>
      <c r="N85" s="6" t="s">
        <v>55</v>
      </c>
      <c r="O85" s="6" t="s">
        <v>102</v>
      </c>
      <c r="P85" s="6">
        <v>70.0</v>
      </c>
      <c r="Q85" s="6" t="s">
        <v>77</v>
      </c>
      <c r="R85" s="6">
        <v>6.0</v>
      </c>
      <c r="S85" s="6">
        <v>87.5</v>
      </c>
      <c r="T85" s="6">
        <v>150.0</v>
      </c>
      <c r="U85" s="6">
        <v>0.58333333</v>
      </c>
      <c r="V85" s="6" t="s">
        <v>58</v>
      </c>
      <c r="W85" s="6">
        <v>5.0</v>
      </c>
      <c r="X85" s="6" t="s">
        <v>59</v>
      </c>
      <c r="Y85" s="6" t="s">
        <v>59</v>
      </c>
      <c r="Z85" s="6">
        <v>5.0</v>
      </c>
      <c r="AA85" s="6">
        <v>3.0</v>
      </c>
      <c r="AB85" s="6">
        <v>1.0</v>
      </c>
      <c r="AC85" s="6">
        <v>5.0</v>
      </c>
      <c r="AD85" s="6">
        <v>100.0</v>
      </c>
      <c r="AE85" s="6" t="s">
        <v>60</v>
      </c>
      <c r="AF85" s="6" t="s">
        <v>100</v>
      </c>
      <c r="AG85" s="6" t="s">
        <v>62</v>
      </c>
      <c r="AH85" s="6">
        <v>60.0</v>
      </c>
      <c r="AI85" s="6" t="s">
        <v>63</v>
      </c>
      <c r="AJ85" s="6" t="s">
        <v>64</v>
      </c>
      <c r="AK85" s="6">
        <v>0.5833333</v>
      </c>
      <c r="AL85" s="6">
        <v>0.583333333</v>
      </c>
      <c r="AM85" s="6">
        <v>0.5833333</v>
      </c>
      <c r="AN85" s="6">
        <v>19.8</v>
      </c>
      <c r="AO85" s="6">
        <v>7.9</v>
      </c>
      <c r="AP85" s="6">
        <v>21.7</v>
      </c>
      <c r="AQ85" s="6">
        <v>6.6</v>
      </c>
      <c r="AR85" s="6">
        <v>8.0</v>
      </c>
      <c r="AS85" s="9"/>
      <c r="AT85" s="9"/>
      <c r="AU85" s="9"/>
      <c r="AV85" s="9"/>
    </row>
    <row r="86">
      <c r="A86" s="6">
        <v>6.0</v>
      </c>
      <c r="B86" s="7" t="s">
        <v>97</v>
      </c>
      <c r="C86" s="6">
        <v>2014.0</v>
      </c>
      <c r="D86" s="6" t="s">
        <v>51</v>
      </c>
      <c r="E86" s="6" t="s">
        <v>98</v>
      </c>
      <c r="F86" s="6">
        <v>22.8</v>
      </c>
      <c r="G86" s="6">
        <v>78.2</v>
      </c>
      <c r="H86" s="6">
        <v>180.0</v>
      </c>
      <c r="I86" s="8">
        <v>1.0</v>
      </c>
      <c r="J86" s="6" t="s">
        <v>74</v>
      </c>
      <c r="K86" s="6" t="s">
        <v>53</v>
      </c>
      <c r="L86" s="6">
        <v>8.0</v>
      </c>
      <c r="M86" s="6" t="s">
        <v>75</v>
      </c>
      <c r="N86" s="6" t="s">
        <v>55</v>
      </c>
      <c r="O86" s="6" t="s">
        <v>102</v>
      </c>
      <c r="P86" s="6">
        <v>80.0</v>
      </c>
      <c r="Q86" s="6" t="s">
        <v>77</v>
      </c>
      <c r="R86" s="6">
        <v>6.0</v>
      </c>
      <c r="S86" s="6">
        <v>87.5</v>
      </c>
      <c r="T86" s="6">
        <v>150.0</v>
      </c>
      <c r="U86" s="6">
        <v>0.58333333</v>
      </c>
      <c r="V86" s="6" t="s">
        <v>58</v>
      </c>
      <c r="W86" s="6">
        <v>5.0</v>
      </c>
      <c r="X86" s="6" t="s">
        <v>59</v>
      </c>
      <c r="Y86" s="6" t="s">
        <v>59</v>
      </c>
      <c r="Z86" s="6">
        <v>5.0</v>
      </c>
      <c r="AA86" s="6">
        <v>3.0</v>
      </c>
      <c r="AB86" s="6">
        <v>1.0</v>
      </c>
      <c r="AC86" s="6">
        <v>5.0</v>
      </c>
      <c r="AD86" s="6">
        <v>100.0</v>
      </c>
      <c r="AE86" s="6" t="s">
        <v>60</v>
      </c>
      <c r="AF86" s="6" t="s">
        <v>100</v>
      </c>
      <c r="AG86" s="6" t="s">
        <v>62</v>
      </c>
      <c r="AH86" s="6">
        <v>60.0</v>
      </c>
      <c r="AI86" s="6" t="s">
        <v>63</v>
      </c>
      <c r="AJ86" s="6" t="s">
        <v>64</v>
      </c>
      <c r="AK86" s="6">
        <v>0.5833333</v>
      </c>
      <c r="AL86" s="6">
        <v>0.583333333</v>
      </c>
      <c r="AM86" s="6">
        <v>0.5833333</v>
      </c>
      <c r="AN86" s="6">
        <v>13.2</v>
      </c>
      <c r="AO86" s="6">
        <v>6.6</v>
      </c>
      <c r="AP86" s="6">
        <v>13.4</v>
      </c>
      <c r="AQ86" s="6">
        <v>6.4</v>
      </c>
      <c r="AR86" s="6">
        <v>8.0</v>
      </c>
      <c r="AS86" s="9"/>
      <c r="AT86" s="9"/>
      <c r="AU86" s="9"/>
      <c r="AV86" s="9"/>
    </row>
    <row r="87">
      <c r="A87" s="6">
        <v>6.0</v>
      </c>
      <c r="B87" s="7" t="s">
        <v>97</v>
      </c>
      <c r="C87" s="6">
        <v>2014.0</v>
      </c>
      <c r="D87" s="6" t="s">
        <v>51</v>
      </c>
      <c r="E87" s="6" t="s">
        <v>98</v>
      </c>
      <c r="F87" s="6">
        <v>22.8</v>
      </c>
      <c r="G87" s="6">
        <v>78.2</v>
      </c>
      <c r="H87" s="6">
        <v>180.0</v>
      </c>
      <c r="I87" s="8">
        <v>1.0</v>
      </c>
      <c r="J87" s="6" t="s">
        <v>74</v>
      </c>
      <c r="K87" s="6" t="s">
        <v>53</v>
      </c>
      <c r="L87" s="6">
        <v>8.0</v>
      </c>
      <c r="M87" s="6" t="s">
        <v>75</v>
      </c>
      <c r="N87" s="6" t="s">
        <v>55</v>
      </c>
      <c r="O87" s="6" t="s">
        <v>102</v>
      </c>
      <c r="P87" s="6">
        <v>90.0</v>
      </c>
      <c r="Q87" s="6" t="s">
        <v>77</v>
      </c>
      <c r="R87" s="6">
        <v>6.0</v>
      </c>
      <c r="S87" s="6">
        <v>87.5</v>
      </c>
      <c r="T87" s="6">
        <v>150.0</v>
      </c>
      <c r="U87" s="6">
        <v>0.58333333</v>
      </c>
      <c r="V87" s="6" t="s">
        <v>58</v>
      </c>
      <c r="W87" s="6">
        <v>5.0</v>
      </c>
      <c r="X87" s="6" t="s">
        <v>59</v>
      </c>
      <c r="Y87" s="6" t="s">
        <v>59</v>
      </c>
      <c r="Z87" s="6">
        <v>5.0</v>
      </c>
      <c r="AA87" s="6">
        <v>3.0</v>
      </c>
      <c r="AB87" s="6">
        <v>1.0</v>
      </c>
      <c r="AC87" s="6">
        <v>5.0</v>
      </c>
      <c r="AD87" s="6">
        <v>100.0</v>
      </c>
      <c r="AE87" s="6" t="s">
        <v>60</v>
      </c>
      <c r="AF87" s="6" t="s">
        <v>100</v>
      </c>
      <c r="AG87" s="6" t="s">
        <v>62</v>
      </c>
      <c r="AH87" s="6">
        <v>60.0</v>
      </c>
      <c r="AI87" s="6" t="s">
        <v>63</v>
      </c>
      <c r="AJ87" s="6" t="s">
        <v>64</v>
      </c>
      <c r="AK87" s="6">
        <v>0.5833333</v>
      </c>
      <c r="AL87" s="6">
        <v>0.583333333</v>
      </c>
      <c r="AM87" s="6">
        <v>0.5833333</v>
      </c>
      <c r="AN87" s="6">
        <v>6.7</v>
      </c>
      <c r="AO87" s="6">
        <v>4.4</v>
      </c>
      <c r="AP87" s="6">
        <v>8.7</v>
      </c>
      <c r="AQ87" s="6">
        <v>4.3</v>
      </c>
      <c r="AR87" s="6">
        <v>8.0</v>
      </c>
      <c r="AS87" s="9"/>
      <c r="AT87" s="9"/>
      <c r="AU87" s="9"/>
      <c r="AV87" s="9"/>
    </row>
    <row r="88">
      <c r="A88" s="6">
        <v>6.0</v>
      </c>
      <c r="B88" s="7" t="s">
        <v>97</v>
      </c>
      <c r="C88" s="6">
        <v>2014.0</v>
      </c>
      <c r="D88" s="6" t="s">
        <v>51</v>
      </c>
      <c r="E88" s="6" t="s">
        <v>103</v>
      </c>
      <c r="F88" s="6">
        <v>24.6</v>
      </c>
      <c r="G88" s="6">
        <v>77.5</v>
      </c>
      <c r="H88" s="6">
        <v>180.0</v>
      </c>
      <c r="I88" s="8">
        <v>1.0</v>
      </c>
      <c r="J88" s="6" t="s">
        <v>74</v>
      </c>
      <c r="K88" s="6" t="s">
        <v>53</v>
      </c>
      <c r="L88" s="6">
        <v>8.0</v>
      </c>
      <c r="M88" s="6" t="s">
        <v>75</v>
      </c>
      <c r="N88" s="6" t="s">
        <v>55</v>
      </c>
      <c r="O88" s="6" t="s">
        <v>99</v>
      </c>
      <c r="P88" s="6">
        <v>10.0</v>
      </c>
      <c r="Q88" s="6" t="s">
        <v>77</v>
      </c>
      <c r="R88" s="6">
        <v>6.0</v>
      </c>
      <c r="S88" s="6">
        <v>38.1</v>
      </c>
      <c r="T88" s="6">
        <v>150.0</v>
      </c>
      <c r="U88" s="6">
        <v>0.254</v>
      </c>
      <c r="V88" s="6" t="s">
        <v>68</v>
      </c>
      <c r="W88" s="6">
        <v>5.0</v>
      </c>
      <c r="X88" s="6" t="s">
        <v>59</v>
      </c>
      <c r="Y88" s="6" t="s">
        <v>59</v>
      </c>
      <c r="Z88" s="6">
        <v>5.0</v>
      </c>
      <c r="AA88" s="6">
        <v>3.0</v>
      </c>
      <c r="AB88" s="6">
        <v>1.0</v>
      </c>
      <c r="AC88" s="6">
        <v>5.0</v>
      </c>
      <c r="AD88" s="6">
        <v>100.0</v>
      </c>
      <c r="AE88" s="6" t="s">
        <v>60</v>
      </c>
      <c r="AF88" s="6" t="s">
        <v>100</v>
      </c>
      <c r="AG88" s="6" t="s">
        <v>62</v>
      </c>
      <c r="AH88" s="6">
        <v>60.0</v>
      </c>
      <c r="AI88" s="6" t="s">
        <v>63</v>
      </c>
      <c r="AJ88" s="6" t="s">
        <v>64</v>
      </c>
      <c r="AK88" s="9">
        <v>0.3193076923076923</v>
      </c>
      <c r="AL88" s="9">
        <v>0.3193076923076923</v>
      </c>
      <c r="AM88" s="9">
        <v>0.3193076923076923</v>
      </c>
      <c r="AN88" s="6">
        <v>2.2</v>
      </c>
      <c r="AO88" s="6">
        <v>0.9</v>
      </c>
      <c r="AP88" s="6">
        <v>2.4</v>
      </c>
      <c r="AQ88" s="6">
        <v>1.0</v>
      </c>
      <c r="AR88" s="6">
        <v>8.0</v>
      </c>
      <c r="AS88" s="9"/>
      <c r="AT88" s="9"/>
      <c r="AU88" s="9"/>
      <c r="AV88" s="9"/>
    </row>
    <row r="89">
      <c r="A89" s="6">
        <v>6.0</v>
      </c>
      <c r="B89" s="7" t="s">
        <v>97</v>
      </c>
      <c r="C89" s="6">
        <v>2014.0</v>
      </c>
      <c r="D89" s="6" t="s">
        <v>51</v>
      </c>
      <c r="E89" s="6" t="s">
        <v>103</v>
      </c>
      <c r="F89" s="6">
        <v>24.6</v>
      </c>
      <c r="G89" s="6">
        <v>77.5</v>
      </c>
      <c r="H89" s="6">
        <v>180.0</v>
      </c>
      <c r="I89" s="8">
        <v>1.0</v>
      </c>
      <c r="J89" s="6" t="s">
        <v>74</v>
      </c>
      <c r="K89" s="6" t="s">
        <v>53</v>
      </c>
      <c r="L89" s="6">
        <v>8.0</v>
      </c>
      <c r="M89" s="6" t="s">
        <v>75</v>
      </c>
      <c r="N89" s="6" t="s">
        <v>55</v>
      </c>
      <c r="O89" s="6" t="s">
        <v>99</v>
      </c>
      <c r="P89" s="6">
        <v>20.0</v>
      </c>
      <c r="Q89" s="6" t="s">
        <v>77</v>
      </c>
      <c r="R89" s="6">
        <v>6.0</v>
      </c>
      <c r="S89" s="6">
        <v>38.1</v>
      </c>
      <c r="T89" s="6">
        <v>150.0</v>
      </c>
      <c r="U89" s="6">
        <v>0.254</v>
      </c>
      <c r="V89" s="6" t="s">
        <v>68</v>
      </c>
      <c r="W89" s="6">
        <v>5.0</v>
      </c>
      <c r="X89" s="6" t="s">
        <v>59</v>
      </c>
      <c r="Y89" s="6" t="s">
        <v>59</v>
      </c>
      <c r="Z89" s="6">
        <v>5.0</v>
      </c>
      <c r="AA89" s="6">
        <v>3.0</v>
      </c>
      <c r="AB89" s="6">
        <v>1.0</v>
      </c>
      <c r="AC89" s="6">
        <v>5.0</v>
      </c>
      <c r="AD89" s="6">
        <v>100.0</v>
      </c>
      <c r="AE89" s="6" t="s">
        <v>60</v>
      </c>
      <c r="AF89" s="6" t="s">
        <v>100</v>
      </c>
      <c r="AG89" s="6" t="s">
        <v>62</v>
      </c>
      <c r="AH89" s="6">
        <v>60.0</v>
      </c>
      <c r="AI89" s="6" t="s">
        <v>63</v>
      </c>
      <c r="AJ89" s="6" t="s">
        <v>64</v>
      </c>
      <c r="AK89" s="9">
        <v>0.3193076923076923</v>
      </c>
      <c r="AL89" s="9">
        <v>0.3193076923076923</v>
      </c>
      <c r="AM89" s="9">
        <v>0.3193076923076923</v>
      </c>
      <c r="AN89" s="6">
        <v>5.3</v>
      </c>
      <c r="AO89" s="6">
        <v>1.5</v>
      </c>
      <c r="AP89" s="6">
        <v>5.6</v>
      </c>
      <c r="AQ89" s="6">
        <v>1.6</v>
      </c>
      <c r="AR89" s="6">
        <v>8.0</v>
      </c>
      <c r="AS89" s="9"/>
      <c r="AT89" s="9"/>
      <c r="AU89" s="9"/>
      <c r="AV89" s="9"/>
    </row>
    <row r="90">
      <c r="A90" s="6">
        <v>6.0</v>
      </c>
      <c r="B90" s="7" t="s">
        <v>97</v>
      </c>
      <c r="C90" s="6">
        <v>2014.0</v>
      </c>
      <c r="D90" s="6" t="s">
        <v>51</v>
      </c>
      <c r="E90" s="6" t="s">
        <v>103</v>
      </c>
      <c r="F90" s="6">
        <v>24.6</v>
      </c>
      <c r="G90" s="6">
        <v>77.5</v>
      </c>
      <c r="H90" s="6">
        <v>180.0</v>
      </c>
      <c r="I90" s="8">
        <v>1.0</v>
      </c>
      <c r="J90" s="6" t="s">
        <v>74</v>
      </c>
      <c r="K90" s="6" t="s">
        <v>53</v>
      </c>
      <c r="L90" s="6">
        <v>8.0</v>
      </c>
      <c r="M90" s="6" t="s">
        <v>75</v>
      </c>
      <c r="N90" s="6" t="s">
        <v>55</v>
      </c>
      <c r="O90" s="6" t="s">
        <v>99</v>
      </c>
      <c r="P90" s="6">
        <v>30.0</v>
      </c>
      <c r="Q90" s="6" t="s">
        <v>77</v>
      </c>
      <c r="R90" s="6">
        <v>6.0</v>
      </c>
      <c r="S90" s="6">
        <v>38.1</v>
      </c>
      <c r="T90" s="6">
        <v>150.0</v>
      </c>
      <c r="U90" s="6">
        <v>0.254</v>
      </c>
      <c r="V90" s="6" t="s">
        <v>68</v>
      </c>
      <c r="W90" s="6">
        <v>5.0</v>
      </c>
      <c r="X90" s="6" t="s">
        <v>59</v>
      </c>
      <c r="Y90" s="6" t="s">
        <v>59</v>
      </c>
      <c r="Z90" s="6">
        <v>5.0</v>
      </c>
      <c r="AA90" s="6">
        <v>3.0</v>
      </c>
      <c r="AB90" s="6">
        <v>1.0</v>
      </c>
      <c r="AC90" s="6">
        <v>5.0</v>
      </c>
      <c r="AD90" s="6">
        <v>100.0</v>
      </c>
      <c r="AE90" s="6" t="s">
        <v>60</v>
      </c>
      <c r="AF90" s="6" t="s">
        <v>100</v>
      </c>
      <c r="AG90" s="6" t="s">
        <v>62</v>
      </c>
      <c r="AH90" s="6">
        <v>60.0</v>
      </c>
      <c r="AI90" s="6" t="s">
        <v>63</v>
      </c>
      <c r="AJ90" s="6" t="s">
        <v>64</v>
      </c>
      <c r="AK90" s="9">
        <v>0.3193076923076923</v>
      </c>
      <c r="AL90" s="9">
        <v>0.3193076923076923</v>
      </c>
      <c r="AM90" s="9">
        <v>0.3193076923076923</v>
      </c>
      <c r="AN90" s="6">
        <v>8.3</v>
      </c>
      <c r="AO90" s="6">
        <v>2.0</v>
      </c>
      <c r="AP90" s="6">
        <v>8.7</v>
      </c>
      <c r="AQ90" s="6">
        <v>2.3</v>
      </c>
      <c r="AR90" s="6">
        <v>8.0</v>
      </c>
      <c r="AS90" s="9"/>
      <c r="AT90" s="9"/>
      <c r="AU90" s="9"/>
      <c r="AV90" s="9"/>
    </row>
    <row r="91">
      <c r="A91" s="6">
        <v>6.0</v>
      </c>
      <c r="B91" s="7" t="s">
        <v>97</v>
      </c>
      <c r="C91" s="6">
        <v>2014.0</v>
      </c>
      <c r="D91" s="6" t="s">
        <v>51</v>
      </c>
      <c r="E91" s="6" t="s">
        <v>103</v>
      </c>
      <c r="F91" s="6">
        <v>24.6</v>
      </c>
      <c r="G91" s="6">
        <v>77.5</v>
      </c>
      <c r="H91" s="6">
        <v>180.0</v>
      </c>
      <c r="I91" s="8">
        <v>1.0</v>
      </c>
      <c r="J91" s="6" t="s">
        <v>74</v>
      </c>
      <c r="K91" s="6" t="s">
        <v>53</v>
      </c>
      <c r="L91" s="6">
        <v>8.0</v>
      </c>
      <c r="M91" s="6" t="s">
        <v>75</v>
      </c>
      <c r="N91" s="6" t="s">
        <v>55</v>
      </c>
      <c r="O91" s="6" t="s">
        <v>99</v>
      </c>
      <c r="P91" s="6">
        <v>40.0</v>
      </c>
      <c r="Q91" s="6" t="s">
        <v>77</v>
      </c>
      <c r="R91" s="6">
        <v>6.0</v>
      </c>
      <c r="S91" s="6">
        <v>38.1</v>
      </c>
      <c r="T91" s="6">
        <v>150.0</v>
      </c>
      <c r="U91" s="6">
        <v>0.254</v>
      </c>
      <c r="V91" s="6" t="s">
        <v>68</v>
      </c>
      <c r="W91" s="6">
        <v>5.0</v>
      </c>
      <c r="X91" s="6" t="s">
        <v>59</v>
      </c>
      <c r="Y91" s="6" t="s">
        <v>59</v>
      </c>
      <c r="Z91" s="6">
        <v>5.0</v>
      </c>
      <c r="AA91" s="6">
        <v>3.0</v>
      </c>
      <c r="AB91" s="6">
        <v>1.0</v>
      </c>
      <c r="AC91" s="6">
        <v>5.0</v>
      </c>
      <c r="AD91" s="6">
        <v>100.0</v>
      </c>
      <c r="AE91" s="6" t="s">
        <v>60</v>
      </c>
      <c r="AF91" s="6" t="s">
        <v>100</v>
      </c>
      <c r="AG91" s="6" t="s">
        <v>62</v>
      </c>
      <c r="AH91" s="6">
        <v>60.0</v>
      </c>
      <c r="AI91" s="6" t="s">
        <v>63</v>
      </c>
      <c r="AJ91" s="6" t="s">
        <v>64</v>
      </c>
      <c r="AK91" s="9">
        <v>0.3193076923076923</v>
      </c>
      <c r="AL91" s="9">
        <v>0.3193076923076923</v>
      </c>
      <c r="AM91" s="9">
        <v>0.3193076923076923</v>
      </c>
      <c r="AN91" s="6">
        <v>11.2</v>
      </c>
      <c r="AO91" s="6">
        <v>2.7</v>
      </c>
      <c r="AP91" s="6">
        <v>11.4</v>
      </c>
      <c r="AQ91" s="6">
        <v>2.8</v>
      </c>
      <c r="AR91" s="6">
        <v>8.0</v>
      </c>
      <c r="AS91" s="9"/>
      <c r="AT91" s="9"/>
      <c r="AU91" s="9"/>
      <c r="AV91" s="9"/>
    </row>
    <row r="92">
      <c r="A92" s="6">
        <v>6.0</v>
      </c>
      <c r="B92" s="7" t="s">
        <v>97</v>
      </c>
      <c r="C92" s="6">
        <v>2014.0</v>
      </c>
      <c r="D92" s="6" t="s">
        <v>51</v>
      </c>
      <c r="E92" s="6" t="s">
        <v>103</v>
      </c>
      <c r="F92" s="6">
        <v>24.6</v>
      </c>
      <c r="G92" s="6">
        <v>77.5</v>
      </c>
      <c r="H92" s="6">
        <v>180.0</v>
      </c>
      <c r="I92" s="8">
        <v>1.0</v>
      </c>
      <c r="J92" s="6" t="s">
        <v>74</v>
      </c>
      <c r="K92" s="6" t="s">
        <v>53</v>
      </c>
      <c r="L92" s="6">
        <v>8.0</v>
      </c>
      <c r="M92" s="6" t="s">
        <v>75</v>
      </c>
      <c r="N92" s="6" t="s">
        <v>55</v>
      </c>
      <c r="O92" s="6" t="s">
        <v>99</v>
      </c>
      <c r="P92" s="6">
        <v>50.0</v>
      </c>
      <c r="Q92" s="6" t="s">
        <v>77</v>
      </c>
      <c r="R92" s="6">
        <v>6.0</v>
      </c>
      <c r="S92" s="6">
        <v>38.1</v>
      </c>
      <c r="T92" s="6">
        <v>150.0</v>
      </c>
      <c r="U92" s="6">
        <v>0.254</v>
      </c>
      <c r="V92" s="6" t="s">
        <v>68</v>
      </c>
      <c r="W92" s="6">
        <v>5.0</v>
      </c>
      <c r="X92" s="6" t="s">
        <v>59</v>
      </c>
      <c r="Y92" s="6" t="s">
        <v>59</v>
      </c>
      <c r="Z92" s="6">
        <v>5.0</v>
      </c>
      <c r="AA92" s="6">
        <v>3.0</v>
      </c>
      <c r="AB92" s="6">
        <v>1.0</v>
      </c>
      <c r="AC92" s="6">
        <v>5.0</v>
      </c>
      <c r="AD92" s="6">
        <v>100.0</v>
      </c>
      <c r="AE92" s="6" t="s">
        <v>60</v>
      </c>
      <c r="AF92" s="6" t="s">
        <v>100</v>
      </c>
      <c r="AG92" s="6" t="s">
        <v>62</v>
      </c>
      <c r="AH92" s="6">
        <v>60.0</v>
      </c>
      <c r="AI92" s="6" t="s">
        <v>63</v>
      </c>
      <c r="AJ92" s="6" t="s">
        <v>64</v>
      </c>
      <c r="AK92" s="9">
        <v>0.3193076923076923</v>
      </c>
      <c r="AL92" s="9">
        <v>0.3193076923076923</v>
      </c>
      <c r="AM92" s="9">
        <v>0.3193076923076923</v>
      </c>
      <c r="AN92" s="6">
        <v>13.5</v>
      </c>
      <c r="AO92" s="6">
        <v>3.0</v>
      </c>
      <c r="AP92" s="6">
        <v>13.7</v>
      </c>
      <c r="AQ92" s="6">
        <v>2.9</v>
      </c>
      <c r="AR92" s="6">
        <v>8.0</v>
      </c>
      <c r="AS92" s="9"/>
      <c r="AT92" s="9"/>
      <c r="AU92" s="9"/>
      <c r="AV92" s="9"/>
    </row>
    <row r="93">
      <c r="A93" s="6">
        <v>6.0</v>
      </c>
      <c r="B93" s="7" t="s">
        <v>97</v>
      </c>
      <c r="C93" s="6">
        <v>2014.0</v>
      </c>
      <c r="D93" s="6" t="s">
        <v>51</v>
      </c>
      <c r="E93" s="6" t="s">
        <v>103</v>
      </c>
      <c r="F93" s="6">
        <v>24.6</v>
      </c>
      <c r="G93" s="6">
        <v>77.5</v>
      </c>
      <c r="H93" s="6">
        <v>180.0</v>
      </c>
      <c r="I93" s="8">
        <v>1.0</v>
      </c>
      <c r="J93" s="6" t="s">
        <v>74</v>
      </c>
      <c r="K93" s="6" t="s">
        <v>53</v>
      </c>
      <c r="L93" s="6">
        <v>8.0</v>
      </c>
      <c r="M93" s="6" t="s">
        <v>75</v>
      </c>
      <c r="N93" s="6" t="s">
        <v>55</v>
      </c>
      <c r="O93" s="6" t="s">
        <v>99</v>
      </c>
      <c r="P93" s="6">
        <v>60.0</v>
      </c>
      <c r="Q93" s="6" t="s">
        <v>77</v>
      </c>
      <c r="R93" s="6">
        <v>6.0</v>
      </c>
      <c r="S93" s="6">
        <v>38.1</v>
      </c>
      <c r="T93" s="6">
        <v>150.0</v>
      </c>
      <c r="U93" s="6">
        <v>0.254</v>
      </c>
      <c r="V93" s="6" t="s">
        <v>68</v>
      </c>
      <c r="W93" s="6">
        <v>5.0</v>
      </c>
      <c r="X93" s="6" t="s">
        <v>59</v>
      </c>
      <c r="Y93" s="6" t="s">
        <v>59</v>
      </c>
      <c r="Z93" s="6">
        <v>5.0</v>
      </c>
      <c r="AA93" s="6">
        <v>3.0</v>
      </c>
      <c r="AB93" s="6">
        <v>1.0</v>
      </c>
      <c r="AC93" s="6">
        <v>5.0</v>
      </c>
      <c r="AD93" s="6">
        <v>100.0</v>
      </c>
      <c r="AE93" s="6" t="s">
        <v>60</v>
      </c>
      <c r="AF93" s="6" t="s">
        <v>100</v>
      </c>
      <c r="AG93" s="6" t="s">
        <v>62</v>
      </c>
      <c r="AH93" s="6">
        <v>60.0</v>
      </c>
      <c r="AI93" s="6" t="s">
        <v>63</v>
      </c>
      <c r="AJ93" s="6" t="s">
        <v>64</v>
      </c>
      <c r="AK93" s="9">
        <v>0.3193076923076923</v>
      </c>
      <c r="AL93" s="9">
        <v>0.3193076923076923</v>
      </c>
      <c r="AM93" s="9">
        <v>0.3193076923076923</v>
      </c>
      <c r="AN93" s="6">
        <v>14.4</v>
      </c>
      <c r="AO93" s="6">
        <v>3.1</v>
      </c>
      <c r="AP93" s="6">
        <v>14.3</v>
      </c>
      <c r="AQ93" s="6">
        <v>2.9</v>
      </c>
      <c r="AR93" s="6">
        <v>8.0</v>
      </c>
      <c r="AS93" s="9"/>
      <c r="AT93" s="9"/>
      <c r="AU93" s="9"/>
      <c r="AV93" s="9"/>
    </row>
    <row r="94">
      <c r="A94" s="6">
        <v>6.0</v>
      </c>
      <c r="B94" s="7" t="s">
        <v>97</v>
      </c>
      <c r="C94" s="6">
        <v>2014.0</v>
      </c>
      <c r="D94" s="6" t="s">
        <v>51</v>
      </c>
      <c r="E94" s="6" t="s">
        <v>103</v>
      </c>
      <c r="F94" s="6">
        <v>24.6</v>
      </c>
      <c r="G94" s="6">
        <v>77.5</v>
      </c>
      <c r="H94" s="6">
        <v>180.0</v>
      </c>
      <c r="I94" s="8">
        <v>1.0</v>
      </c>
      <c r="J94" s="6" t="s">
        <v>74</v>
      </c>
      <c r="K94" s="6" t="s">
        <v>53</v>
      </c>
      <c r="L94" s="6">
        <v>8.0</v>
      </c>
      <c r="M94" s="6" t="s">
        <v>75</v>
      </c>
      <c r="N94" s="6" t="s">
        <v>55</v>
      </c>
      <c r="O94" s="6" t="s">
        <v>99</v>
      </c>
      <c r="P94" s="6">
        <v>70.0</v>
      </c>
      <c r="Q94" s="6" t="s">
        <v>77</v>
      </c>
      <c r="R94" s="6">
        <v>6.0</v>
      </c>
      <c r="S94" s="6">
        <v>38.1</v>
      </c>
      <c r="T94" s="6">
        <v>150.0</v>
      </c>
      <c r="U94" s="6">
        <v>0.254</v>
      </c>
      <c r="V94" s="6" t="s">
        <v>68</v>
      </c>
      <c r="W94" s="6">
        <v>5.0</v>
      </c>
      <c r="X94" s="6" t="s">
        <v>59</v>
      </c>
      <c r="Y94" s="6" t="s">
        <v>59</v>
      </c>
      <c r="Z94" s="6">
        <v>5.0</v>
      </c>
      <c r="AA94" s="6">
        <v>3.0</v>
      </c>
      <c r="AB94" s="6">
        <v>1.0</v>
      </c>
      <c r="AC94" s="6">
        <v>5.0</v>
      </c>
      <c r="AD94" s="6">
        <v>100.0</v>
      </c>
      <c r="AE94" s="6" t="s">
        <v>60</v>
      </c>
      <c r="AF94" s="6" t="s">
        <v>100</v>
      </c>
      <c r="AG94" s="6" t="s">
        <v>62</v>
      </c>
      <c r="AH94" s="6">
        <v>60.0</v>
      </c>
      <c r="AI94" s="6" t="s">
        <v>63</v>
      </c>
      <c r="AJ94" s="6" t="s">
        <v>64</v>
      </c>
      <c r="AK94" s="9">
        <v>0.3193076923076923</v>
      </c>
      <c r="AL94" s="9">
        <v>0.3193076923076923</v>
      </c>
      <c r="AM94" s="9">
        <v>0.3193076923076923</v>
      </c>
      <c r="AN94" s="6">
        <v>13.8</v>
      </c>
      <c r="AO94" s="6">
        <v>3.5</v>
      </c>
      <c r="AP94" s="6">
        <v>13.7</v>
      </c>
      <c r="AQ94" s="6">
        <v>3.1</v>
      </c>
      <c r="AR94" s="6">
        <v>8.0</v>
      </c>
      <c r="AS94" s="9"/>
      <c r="AT94" s="9"/>
      <c r="AU94" s="9"/>
      <c r="AV94" s="9"/>
    </row>
    <row r="95">
      <c r="A95" s="6">
        <v>6.0</v>
      </c>
      <c r="B95" s="7" t="s">
        <v>97</v>
      </c>
      <c r="C95" s="6">
        <v>2014.0</v>
      </c>
      <c r="D95" s="6" t="s">
        <v>51</v>
      </c>
      <c r="E95" s="6" t="s">
        <v>103</v>
      </c>
      <c r="F95" s="6">
        <v>24.6</v>
      </c>
      <c r="G95" s="6">
        <v>77.5</v>
      </c>
      <c r="H95" s="6">
        <v>180.0</v>
      </c>
      <c r="I95" s="8">
        <v>1.0</v>
      </c>
      <c r="J95" s="6" t="s">
        <v>74</v>
      </c>
      <c r="K95" s="6" t="s">
        <v>53</v>
      </c>
      <c r="L95" s="6">
        <v>8.0</v>
      </c>
      <c r="M95" s="6" t="s">
        <v>75</v>
      </c>
      <c r="N95" s="6" t="s">
        <v>55</v>
      </c>
      <c r="O95" s="6" t="s">
        <v>99</v>
      </c>
      <c r="P95" s="6">
        <v>80.0</v>
      </c>
      <c r="Q95" s="6" t="s">
        <v>77</v>
      </c>
      <c r="R95" s="6">
        <v>6.0</v>
      </c>
      <c r="S95" s="6">
        <v>38.1</v>
      </c>
      <c r="T95" s="6">
        <v>150.0</v>
      </c>
      <c r="U95" s="6">
        <v>0.254</v>
      </c>
      <c r="V95" s="6" t="s">
        <v>68</v>
      </c>
      <c r="W95" s="6">
        <v>5.0</v>
      </c>
      <c r="X95" s="6" t="s">
        <v>59</v>
      </c>
      <c r="Y95" s="6" t="s">
        <v>59</v>
      </c>
      <c r="Z95" s="6">
        <v>5.0</v>
      </c>
      <c r="AA95" s="6">
        <v>3.0</v>
      </c>
      <c r="AB95" s="6">
        <v>1.0</v>
      </c>
      <c r="AC95" s="6">
        <v>5.0</v>
      </c>
      <c r="AD95" s="6">
        <v>100.0</v>
      </c>
      <c r="AE95" s="6" t="s">
        <v>60</v>
      </c>
      <c r="AF95" s="6" t="s">
        <v>100</v>
      </c>
      <c r="AG95" s="6" t="s">
        <v>62</v>
      </c>
      <c r="AH95" s="6">
        <v>60.0</v>
      </c>
      <c r="AI95" s="6" t="s">
        <v>63</v>
      </c>
      <c r="AJ95" s="6" t="s">
        <v>64</v>
      </c>
      <c r="AK95" s="9">
        <v>0.3193076923076923</v>
      </c>
      <c r="AL95" s="9">
        <v>0.3193076923076923</v>
      </c>
      <c r="AM95" s="9">
        <v>0.3193076923076923</v>
      </c>
      <c r="AN95" s="6">
        <v>12.4</v>
      </c>
      <c r="AO95" s="6">
        <v>3.2</v>
      </c>
      <c r="AP95" s="6">
        <v>11.9</v>
      </c>
      <c r="AQ95" s="6">
        <v>2.8</v>
      </c>
      <c r="AR95" s="6">
        <v>8.0</v>
      </c>
      <c r="AS95" s="9"/>
      <c r="AT95" s="9"/>
      <c r="AU95" s="9"/>
      <c r="AV95" s="9"/>
    </row>
    <row r="96">
      <c r="A96" s="6">
        <v>6.0</v>
      </c>
      <c r="B96" s="7" t="s">
        <v>97</v>
      </c>
      <c r="C96" s="6">
        <v>2014.0</v>
      </c>
      <c r="D96" s="6" t="s">
        <v>51</v>
      </c>
      <c r="E96" s="6" t="s">
        <v>103</v>
      </c>
      <c r="F96" s="6">
        <v>24.6</v>
      </c>
      <c r="G96" s="6">
        <v>77.5</v>
      </c>
      <c r="H96" s="6">
        <v>180.0</v>
      </c>
      <c r="I96" s="8">
        <v>1.0</v>
      </c>
      <c r="J96" s="6" t="s">
        <v>74</v>
      </c>
      <c r="K96" s="6" t="s">
        <v>53</v>
      </c>
      <c r="L96" s="6">
        <v>8.0</v>
      </c>
      <c r="M96" s="6" t="s">
        <v>75</v>
      </c>
      <c r="N96" s="6" t="s">
        <v>55</v>
      </c>
      <c r="O96" s="6" t="s">
        <v>99</v>
      </c>
      <c r="P96" s="6">
        <v>90.0</v>
      </c>
      <c r="Q96" s="6" t="s">
        <v>77</v>
      </c>
      <c r="R96" s="6">
        <v>6.0</v>
      </c>
      <c r="S96" s="6">
        <v>38.1</v>
      </c>
      <c r="T96" s="6">
        <v>150.0</v>
      </c>
      <c r="U96" s="6">
        <v>0.254</v>
      </c>
      <c r="V96" s="6" t="s">
        <v>68</v>
      </c>
      <c r="W96" s="6">
        <v>5.0</v>
      </c>
      <c r="X96" s="6" t="s">
        <v>59</v>
      </c>
      <c r="Y96" s="6" t="s">
        <v>59</v>
      </c>
      <c r="Z96" s="6">
        <v>5.0</v>
      </c>
      <c r="AA96" s="6">
        <v>3.0</v>
      </c>
      <c r="AB96" s="6">
        <v>1.0</v>
      </c>
      <c r="AC96" s="6">
        <v>5.0</v>
      </c>
      <c r="AD96" s="6">
        <v>100.0</v>
      </c>
      <c r="AE96" s="6" t="s">
        <v>60</v>
      </c>
      <c r="AF96" s="6" t="s">
        <v>100</v>
      </c>
      <c r="AG96" s="6" t="s">
        <v>62</v>
      </c>
      <c r="AH96" s="6">
        <v>60.0</v>
      </c>
      <c r="AI96" s="6" t="s">
        <v>63</v>
      </c>
      <c r="AJ96" s="6" t="s">
        <v>64</v>
      </c>
      <c r="AK96" s="9">
        <v>0.3193076923076923</v>
      </c>
      <c r="AL96" s="9">
        <v>0.3193076923076923</v>
      </c>
      <c r="AM96" s="9">
        <v>0.3193076923076923</v>
      </c>
      <c r="AN96" s="6">
        <v>7.3</v>
      </c>
      <c r="AO96" s="6">
        <v>2.3</v>
      </c>
      <c r="AP96" s="6">
        <v>6.3</v>
      </c>
      <c r="AQ96" s="6">
        <v>1.8</v>
      </c>
      <c r="AR96" s="6">
        <v>8.0</v>
      </c>
      <c r="AS96" s="9"/>
      <c r="AT96" s="9"/>
      <c r="AU96" s="9"/>
      <c r="AV96" s="9"/>
    </row>
    <row r="97">
      <c r="A97" s="6">
        <v>6.0</v>
      </c>
      <c r="B97" s="7" t="s">
        <v>97</v>
      </c>
      <c r="C97" s="6">
        <v>2014.0</v>
      </c>
      <c r="D97" s="6" t="s">
        <v>51</v>
      </c>
      <c r="E97" s="6" t="s">
        <v>103</v>
      </c>
      <c r="F97" s="6">
        <v>24.6</v>
      </c>
      <c r="G97" s="6">
        <v>77.5</v>
      </c>
      <c r="H97" s="6">
        <v>180.0</v>
      </c>
      <c r="I97" s="8">
        <v>1.0</v>
      </c>
      <c r="J97" s="6" t="s">
        <v>74</v>
      </c>
      <c r="K97" s="6" t="s">
        <v>53</v>
      </c>
      <c r="L97" s="6">
        <v>8.0</v>
      </c>
      <c r="M97" s="6" t="s">
        <v>75</v>
      </c>
      <c r="N97" s="6" t="s">
        <v>55</v>
      </c>
      <c r="O97" s="6" t="s">
        <v>56</v>
      </c>
      <c r="P97" s="6">
        <v>10.0</v>
      </c>
      <c r="Q97" s="6" t="s">
        <v>77</v>
      </c>
      <c r="R97" s="6">
        <v>6.0</v>
      </c>
      <c r="S97" s="6">
        <v>38.1</v>
      </c>
      <c r="T97" s="6">
        <v>150.0</v>
      </c>
      <c r="U97" s="6">
        <v>0.254</v>
      </c>
      <c r="V97" s="6" t="s">
        <v>68</v>
      </c>
      <c r="W97" s="6">
        <v>5.0</v>
      </c>
      <c r="X97" s="6" t="s">
        <v>59</v>
      </c>
      <c r="Y97" s="6" t="s">
        <v>59</v>
      </c>
      <c r="Z97" s="6">
        <v>5.0</v>
      </c>
      <c r="AA97" s="6">
        <v>3.0</v>
      </c>
      <c r="AB97" s="6">
        <v>1.0</v>
      </c>
      <c r="AC97" s="6">
        <v>5.0</v>
      </c>
      <c r="AD97" s="6">
        <v>100.0</v>
      </c>
      <c r="AE97" s="6" t="s">
        <v>60</v>
      </c>
      <c r="AF97" s="6" t="s">
        <v>100</v>
      </c>
      <c r="AG97" s="6" t="s">
        <v>62</v>
      </c>
      <c r="AH97" s="6">
        <v>60.0</v>
      </c>
      <c r="AI97" s="6" t="s">
        <v>63</v>
      </c>
      <c r="AJ97" s="6" t="s">
        <v>64</v>
      </c>
      <c r="AK97" s="6">
        <v>0.254</v>
      </c>
      <c r="AL97" s="6">
        <v>0.254</v>
      </c>
      <c r="AM97" s="6">
        <v>0.254</v>
      </c>
      <c r="AN97" s="6">
        <v>3.3</v>
      </c>
      <c r="AO97" s="6">
        <v>2.0</v>
      </c>
      <c r="AP97" s="6">
        <v>3.1</v>
      </c>
      <c r="AQ97" s="6">
        <v>1.3</v>
      </c>
      <c r="AR97" s="6">
        <v>8.0</v>
      </c>
      <c r="AS97" s="9"/>
      <c r="AT97" s="9"/>
      <c r="AU97" s="9"/>
      <c r="AV97" s="9"/>
    </row>
    <row r="98">
      <c r="A98" s="6">
        <v>6.0</v>
      </c>
      <c r="B98" s="7" t="s">
        <v>97</v>
      </c>
      <c r="C98" s="6">
        <v>2014.0</v>
      </c>
      <c r="D98" s="6" t="s">
        <v>51</v>
      </c>
      <c r="E98" s="6" t="s">
        <v>103</v>
      </c>
      <c r="F98" s="6">
        <v>24.6</v>
      </c>
      <c r="G98" s="6">
        <v>77.5</v>
      </c>
      <c r="H98" s="6">
        <v>180.0</v>
      </c>
      <c r="I98" s="8">
        <v>1.0</v>
      </c>
      <c r="J98" s="6" t="s">
        <v>74</v>
      </c>
      <c r="K98" s="6" t="s">
        <v>53</v>
      </c>
      <c r="L98" s="6">
        <v>8.0</v>
      </c>
      <c r="M98" s="6" t="s">
        <v>75</v>
      </c>
      <c r="N98" s="6" t="s">
        <v>55</v>
      </c>
      <c r="O98" s="6" t="s">
        <v>56</v>
      </c>
      <c r="P98" s="6">
        <v>20.0</v>
      </c>
      <c r="Q98" s="6" t="s">
        <v>77</v>
      </c>
      <c r="R98" s="6">
        <v>6.0</v>
      </c>
      <c r="S98" s="6">
        <v>38.1</v>
      </c>
      <c r="T98" s="6">
        <v>150.0</v>
      </c>
      <c r="U98" s="6">
        <v>0.254</v>
      </c>
      <c r="V98" s="6" t="s">
        <v>68</v>
      </c>
      <c r="W98" s="6">
        <v>5.0</v>
      </c>
      <c r="X98" s="6" t="s">
        <v>59</v>
      </c>
      <c r="Y98" s="6" t="s">
        <v>59</v>
      </c>
      <c r="Z98" s="6">
        <v>5.0</v>
      </c>
      <c r="AA98" s="6">
        <v>3.0</v>
      </c>
      <c r="AB98" s="6">
        <v>1.0</v>
      </c>
      <c r="AC98" s="6">
        <v>5.0</v>
      </c>
      <c r="AD98" s="6">
        <v>100.0</v>
      </c>
      <c r="AE98" s="6" t="s">
        <v>60</v>
      </c>
      <c r="AF98" s="6" t="s">
        <v>100</v>
      </c>
      <c r="AG98" s="6" t="s">
        <v>62</v>
      </c>
      <c r="AH98" s="6">
        <v>60.0</v>
      </c>
      <c r="AI98" s="6" t="s">
        <v>63</v>
      </c>
      <c r="AJ98" s="6" t="s">
        <v>64</v>
      </c>
      <c r="AK98" s="6">
        <v>0.254</v>
      </c>
      <c r="AL98" s="6">
        <v>0.254</v>
      </c>
      <c r="AM98" s="6">
        <v>0.254</v>
      </c>
      <c r="AN98" s="6">
        <v>10.8</v>
      </c>
      <c r="AO98" s="6">
        <v>2.9</v>
      </c>
      <c r="AP98" s="6">
        <v>10.7</v>
      </c>
      <c r="AQ98" s="6">
        <v>2.8</v>
      </c>
      <c r="AR98" s="6">
        <v>8.0</v>
      </c>
      <c r="AS98" s="9"/>
      <c r="AT98" s="9"/>
      <c r="AU98" s="9"/>
      <c r="AV98" s="9"/>
    </row>
    <row r="99">
      <c r="A99" s="6">
        <v>6.0</v>
      </c>
      <c r="B99" s="7" t="s">
        <v>97</v>
      </c>
      <c r="C99" s="6">
        <v>2014.0</v>
      </c>
      <c r="D99" s="6" t="s">
        <v>51</v>
      </c>
      <c r="E99" s="6" t="s">
        <v>103</v>
      </c>
      <c r="F99" s="6">
        <v>24.6</v>
      </c>
      <c r="G99" s="6">
        <v>77.5</v>
      </c>
      <c r="H99" s="6">
        <v>180.0</v>
      </c>
      <c r="I99" s="8">
        <v>1.0</v>
      </c>
      <c r="J99" s="6" t="s">
        <v>74</v>
      </c>
      <c r="K99" s="6" t="s">
        <v>53</v>
      </c>
      <c r="L99" s="6">
        <v>8.0</v>
      </c>
      <c r="M99" s="6" t="s">
        <v>75</v>
      </c>
      <c r="N99" s="6" t="s">
        <v>55</v>
      </c>
      <c r="O99" s="6" t="s">
        <v>56</v>
      </c>
      <c r="P99" s="6">
        <v>30.0</v>
      </c>
      <c r="Q99" s="6" t="s">
        <v>77</v>
      </c>
      <c r="R99" s="6">
        <v>6.0</v>
      </c>
      <c r="S99" s="6">
        <v>38.1</v>
      </c>
      <c r="T99" s="6">
        <v>150.0</v>
      </c>
      <c r="U99" s="6">
        <v>0.254</v>
      </c>
      <c r="V99" s="6" t="s">
        <v>68</v>
      </c>
      <c r="W99" s="6">
        <v>5.0</v>
      </c>
      <c r="X99" s="6" t="s">
        <v>59</v>
      </c>
      <c r="Y99" s="6" t="s">
        <v>59</v>
      </c>
      <c r="Z99" s="6">
        <v>5.0</v>
      </c>
      <c r="AA99" s="6">
        <v>3.0</v>
      </c>
      <c r="AB99" s="6">
        <v>1.0</v>
      </c>
      <c r="AC99" s="6">
        <v>5.0</v>
      </c>
      <c r="AD99" s="6">
        <v>100.0</v>
      </c>
      <c r="AE99" s="6" t="s">
        <v>60</v>
      </c>
      <c r="AF99" s="6" t="s">
        <v>100</v>
      </c>
      <c r="AG99" s="6" t="s">
        <v>62</v>
      </c>
      <c r="AH99" s="6">
        <v>60.0</v>
      </c>
      <c r="AI99" s="6" t="s">
        <v>63</v>
      </c>
      <c r="AJ99" s="6" t="s">
        <v>64</v>
      </c>
      <c r="AK99" s="6">
        <v>0.254</v>
      </c>
      <c r="AL99" s="6">
        <v>0.254</v>
      </c>
      <c r="AM99" s="6">
        <v>0.254</v>
      </c>
      <c r="AN99" s="6">
        <v>18.9</v>
      </c>
      <c r="AO99" s="6">
        <v>3.1</v>
      </c>
      <c r="AP99" s="6">
        <v>18.3</v>
      </c>
      <c r="AQ99" s="6">
        <v>2.8</v>
      </c>
      <c r="AR99" s="6">
        <v>8.0</v>
      </c>
      <c r="AS99" s="9"/>
      <c r="AT99" s="9"/>
      <c r="AU99" s="9"/>
      <c r="AV99" s="9"/>
    </row>
    <row r="100">
      <c r="A100" s="6">
        <v>6.0</v>
      </c>
      <c r="B100" s="7" t="s">
        <v>97</v>
      </c>
      <c r="C100" s="6">
        <v>2014.0</v>
      </c>
      <c r="D100" s="6" t="s">
        <v>51</v>
      </c>
      <c r="E100" s="6" t="s">
        <v>103</v>
      </c>
      <c r="F100" s="6">
        <v>24.6</v>
      </c>
      <c r="G100" s="6">
        <v>77.5</v>
      </c>
      <c r="H100" s="6">
        <v>180.0</v>
      </c>
      <c r="I100" s="8">
        <v>1.0</v>
      </c>
      <c r="J100" s="6" t="s">
        <v>74</v>
      </c>
      <c r="K100" s="6" t="s">
        <v>53</v>
      </c>
      <c r="L100" s="6">
        <v>8.0</v>
      </c>
      <c r="M100" s="6" t="s">
        <v>75</v>
      </c>
      <c r="N100" s="6" t="s">
        <v>55</v>
      </c>
      <c r="O100" s="6" t="s">
        <v>56</v>
      </c>
      <c r="P100" s="6">
        <v>40.0</v>
      </c>
      <c r="Q100" s="6" t="s">
        <v>77</v>
      </c>
      <c r="R100" s="6">
        <v>6.0</v>
      </c>
      <c r="S100" s="6">
        <v>38.1</v>
      </c>
      <c r="T100" s="6">
        <v>150.0</v>
      </c>
      <c r="U100" s="6">
        <v>0.254</v>
      </c>
      <c r="V100" s="6" t="s">
        <v>68</v>
      </c>
      <c r="W100" s="6">
        <v>5.0</v>
      </c>
      <c r="X100" s="6" t="s">
        <v>59</v>
      </c>
      <c r="Y100" s="6" t="s">
        <v>59</v>
      </c>
      <c r="Z100" s="6">
        <v>5.0</v>
      </c>
      <c r="AA100" s="6">
        <v>3.0</v>
      </c>
      <c r="AB100" s="6">
        <v>1.0</v>
      </c>
      <c r="AC100" s="6">
        <v>5.0</v>
      </c>
      <c r="AD100" s="6">
        <v>100.0</v>
      </c>
      <c r="AE100" s="6" t="s">
        <v>60</v>
      </c>
      <c r="AF100" s="6" t="s">
        <v>100</v>
      </c>
      <c r="AG100" s="6" t="s">
        <v>62</v>
      </c>
      <c r="AH100" s="6">
        <v>60.0</v>
      </c>
      <c r="AI100" s="6" t="s">
        <v>63</v>
      </c>
      <c r="AJ100" s="6" t="s">
        <v>64</v>
      </c>
      <c r="AK100" s="6">
        <v>0.254</v>
      </c>
      <c r="AL100" s="6">
        <v>0.254</v>
      </c>
      <c r="AM100" s="6">
        <v>0.254</v>
      </c>
      <c r="AN100" s="6">
        <v>24.7</v>
      </c>
      <c r="AO100" s="6">
        <v>3.5</v>
      </c>
      <c r="AP100" s="6">
        <v>24.6</v>
      </c>
      <c r="AQ100" s="6">
        <v>3.8</v>
      </c>
      <c r="AR100" s="6">
        <v>8.0</v>
      </c>
      <c r="AS100" s="9"/>
      <c r="AT100" s="9"/>
      <c r="AU100" s="9"/>
      <c r="AV100" s="9"/>
    </row>
    <row r="101">
      <c r="A101" s="6">
        <v>6.0</v>
      </c>
      <c r="B101" s="7" t="s">
        <v>97</v>
      </c>
      <c r="C101" s="6">
        <v>2014.0</v>
      </c>
      <c r="D101" s="6" t="s">
        <v>51</v>
      </c>
      <c r="E101" s="6" t="s">
        <v>103</v>
      </c>
      <c r="F101" s="6">
        <v>24.6</v>
      </c>
      <c r="G101" s="6">
        <v>77.5</v>
      </c>
      <c r="H101" s="6">
        <v>180.0</v>
      </c>
      <c r="I101" s="8">
        <v>1.0</v>
      </c>
      <c r="J101" s="6" t="s">
        <v>74</v>
      </c>
      <c r="K101" s="6" t="s">
        <v>53</v>
      </c>
      <c r="L101" s="6">
        <v>8.0</v>
      </c>
      <c r="M101" s="6" t="s">
        <v>75</v>
      </c>
      <c r="N101" s="6" t="s">
        <v>55</v>
      </c>
      <c r="O101" s="6" t="s">
        <v>56</v>
      </c>
      <c r="P101" s="6">
        <v>50.0</v>
      </c>
      <c r="Q101" s="6" t="s">
        <v>77</v>
      </c>
      <c r="R101" s="6">
        <v>6.0</v>
      </c>
      <c r="S101" s="6">
        <v>38.1</v>
      </c>
      <c r="T101" s="6">
        <v>150.0</v>
      </c>
      <c r="U101" s="6">
        <v>0.254</v>
      </c>
      <c r="V101" s="6" t="s">
        <v>68</v>
      </c>
      <c r="W101" s="6">
        <v>5.0</v>
      </c>
      <c r="X101" s="6" t="s">
        <v>59</v>
      </c>
      <c r="Y101" s="6" t="s">
        <v>59</v>
      </c>
      <c r="Z101" s="6">
        <v>5.0</v>
      </c>
      <c r="AA101" s="6">
        <v>3.0</v>
      </c>
      <c r="AB101" s="6">
        <v>1.0</v>
      </c>
      <c r="AC101" s="6">
        <v>5.0</v>
      </c>
      <c r="AD101" s="6">
        <v>100.0</v>
      </c>
      <c r="AE101" s="6" t="s">
        <v>60</v>
      </c>
      <c r="AF101" s="6" t="s">
        <v>100</v>
      </c>
      <c r="AG101" s="6" t="s">
        <v>62</v>
      </c>
      <c r="AH101" s="6">
        <v>60.0</v>
      </c>
      <c r="AI101" s="6" t="s">
        <v>63</v>
      </c>
      <c r="AJ101" s="6" t="s">
        <v>64</v>
      </c>
      <c r="AK101" s="6">
        <v>0.254</v>
      </c>
      <c r="AL101" s="6">
        <v>0.254</v>
      </c>
      <c r="AM101" s="6">
        <v>0.254</v>
      </c>
      <c r="AN101" s="6">
        <v>29.4</v>
      </c>
      <c r="AO101" s="6">
        <v>5.5</v>
      </c>
      <c r="AP101" s="6">
        <v>29.1</v>
      </c>
      <c r="AQ101" s="6">
        <v>5.6</v>
      </c>
      <c r="AR101" s="6">
        <v>8.0</v>
      </c>
      <c r="AS101" s="9"/>
      <c r="AT101" s="9"/>
      <c r="AU101" s="9"/>
      <c r="AV101" s="9"/>
    </row>
    <row r="102">
      <c r="A102" s="6">
        <v>6.0</v>
      </c>
      <c r="B102" s="7" t="s">
        <v>97</v>
      </c>
      <c r="C102" s="6">
        <v>2014.0</v>
      </c>
      <c r="D102" s="6" t="s">
        <v>51</v>
      </c>
      <c r="E102" s="6" t="s">
        <v>103</v>
      </c>
      <c r="F102" s="6">
        <v>24.6</v>
      </c>
      <c r="G102" s="6">
        <v>77.5</v>
      </c>
      <c r="H102" s="6">
        <v>180.0</v>
      </c>
      <c r="I102" s="8">
        <v>1.0</v>
      </c>
      <c r="J102" s="6" t="s">
        <v>74</v>
      </c>
      <c r="K102" s="6" t="s">
        <v>53</v>
      </c>
      <c r="L102" s="6">
        <v>8.0</v>
      </c>
      <c r="M102" s="6" t="s">
        <v>75</v>
      </c>
      <c r="N102" s="6" t="s">
        <v>55</v>
      </c>
      <c r="O102" s="6" t="s">
        <v>56</v>
      </c>
      <c r="P102" s="6">
        <v>60.0</v>
      </c>
      <c r="Q102" s="6" t="s">
        <v>77</v>
      </c>
      <c r="R102" s="6">
        <v>6.0</v>
      </c>
      <c r="S102" s="6">
        <v>38.1</v>
      </c>
      <c r="T102" s="6">
        <v>150.0</v>
      </c>
      <c r="U102" s="6">
        <v>0.254</v>
      </c>
      <c r="V102" s="6" t="s">
        <v>68</v>
      </c>
      <c r="W102" s="6">
        <v>5.0</v>
      </c>
      <c r="X102" s="6" t="s">
        <v>59</v>
      </c>
      <c r="Y102" s="6" t="s">
        <v>59</v>
      </c>
      <c r="Z102" s="6">
        <v>5.0</v>
      </c>
      <c r="AA102" s="6">
        <v>3.0</v>
      </c>
      <c r="AB102" s="6">
        <v>1.0</v>
      </c>
      <c r="AC102" s="6">
        <v>5.0</v>
      </c>
      <c r="AD102" s="6">
        <v>100.0</v>
      </c>
      <c r="AE102" s="6" t="s">
        <v>60</v>
      </c>
      <c r="AF102" s="6" t="s">
        <v>100</v>
      </c>
      <c r="AG102" s="6" t="s">
        <v>62</v>
      </c>
      <c r="AH102" s="6">
        <v>60.0</v>
      </c>
      <c r="AI102" s="6" t="s">
        <v>63</v>
      </c>
      <c r="AJ102" s="6" t="s">
        <v>64</v>
      </c>
      <c r="AK102" s="6">
        <v>0.254</v>
      </c>
      <c r="AL102" s="6">
        <v>0.254</v>
      </c>
      <c r="AM102" s="6">
        <v>0.254</v>
      </c>
      <c r="AN102" s="6">
        <v>29.0</v>
      </c>
      <c r="AO102" s="6">
        <v>4.7</v>
      </c>
      <c r="AP102" s="6">
        <v>28.8</v>
      </c>
      <c r="AQ102" s="6">
        <v>5.4</v>
      </c>
      <c r="AR102" s="6">
        <v>8.0</v>
      </c>
      <c r="AS102" s="9"/>
      <c r="AT102" s="9"/>
      <c r="AU102" s="9"/>
      <c r="AV102" s="9"/>
    </row>
    <row r="103">
      <c r="A103" s="6">
        <v>6.0</v>
      </c>
      <c r="B103" s="7" t="s">
        <v>97</v>
      </c>
      <c r="C103" s="6">
        <v>2014.0</v>
      </c>
      <c r="D103" s="6" t="s">
        <v>51</v>
      </c>
      <c r="E103" s="6" t="s">
        <v>103</v>
      </c>
      <c r="F103" s="6">
        <v>24.6</v>
      </c>
      <c r="G103" s="6">
        <v>77.5</v>
      </c>
      <c r="H103" s="6">
        <v>180.0</v>
      </c>
      <c r="I103" s="8">
        <v>1.0</v>
      </c>
      <c r="J103" s="6" t="s">
        <v>74</v>
      </c>
      <c r="K103" s="6" t="s">
        <v>53</v>
      </c>
      <c r="L103" s="6">
        <v>8.0</v>
      </c>
      <c r="M103" s="6" t="s">
        <v>75</v>
      </c>
      <c r="N103" s="6" t="s">
        <v>55</v>
      </c>
      <c r="O103" s="6" t="s">
        <v>56</v>
      </c>
      <c r="P103" s="6">
        <v>70.0</v>
      </c>
      <c r="Q103" s="6" t="s">
        <v>77</v>
      </c>
      <c r="R103" s="6">
        <v>6.0</v>
      </c>
      <c r="S103" s="6">
        <v>38.1</v>
      </c>
      <c r="T103" s="6">
        <v>150.0</v>
      </c>
      <c r="U103" s="6">
        <v>0.254</v>
      </c>
      <c r="V103" s="6" t="s">
        <v>68</v>
      </c>
      <c r="W103" s="6">
        <v>5.0</v>
      </c>
      <c r="X103" s="6" t="s">
        <v>59</v>
      </c>
      <c r="Y103" s="6" t="s">
        <v>59</v>
      </c>
      <c r="Z103" s="6">
        <v>5.0</v>
      </c>
      <c r="AA103" s="6">
        <v>3.0</v>
      </c>
      <c r="AB103" s="6">
        <v>1.0</v>
      </c>
      <c r="AC103" s="6">
        <v>5.0</v>
      </c>
      <c r="AD103" s="6">
        <v>100.0</v>
      </c>
      <c r="AE103" s="6" t="s">
        <v>60</v>
      </c>
      <c r="AF103" s="6" t="s">
        <v>100</v>
      </c>
      <c r="AG103" s="6" t="s">
        <v>62</v>
      </c>
      <c r="AH103" s="6">
        <v>60.0</v>
      </c>
      <c r="AI103" s="6" t="s">
        <v>63</v>
      </c>
      <c r="AJ103" s="6" t="s">
        <v>64</v>
      </c>
      <c r="AK103" s="6">
        <v>0.254</v>
      </c>
      <c r="AL103" s="6">
        <v>0.254</v>
      </c>
      <c r="AM103" s="6">
        <v>0.254</v>
      </c>
      <c r="AN103" s="6">
        <v>26.4</v>
      </c>
      <c r="AO103" s="6">
        <v>6.1</v>
      </c>
      <c r="AP103" s="6">
        <v>26.2</v>
      </c>
      <c r="AQ103" s="6">
        <v>6.3</v>
      </c>
      <c r="AR103" s="6">
        <v>8.0</v>
      </c>
      <c r="AS103" s="9"/>
      <c r="AT103" s="9"/>
      <c r="AU103" s="9"/>
      <c r="AV103" s="9"/>
    </row>
    <row r="104">
      <c r="A104" s="6">
        <v>6.0</v>
      </c>
      <c r="B104" s="7" t="s">
        <v>97</v>
      </c>
      <c r="C104" s="6">
        <v>2014.0</v>
      </c>
      <c r="D104" s="6" t="s">
        <v>51</v>
      </c>
      <c r="E104" s="6" t="s">
        <v>103</v>
      </c>
      <c r="F104" s="6">
        <v>24.6</v>
      </c>
      <c r="G104" s="6">
        <v>77.5</v>
      </c>
      <c r="H104" s="6">
        <v>180.0</v>
      </c>
      <c r="I104" s="8">
        <v>1.0</v>
      </c>
      <c r="J104" s="6" t="s">
        <v>74</v>
      </c>
      <c r="K104" s="6" t="s">
        <v>53</v>
      </c>
      <c r="L104" s="6">
        <v>8.0</v>
      </c>
      <c r="M104" s="6" t="s">
        <v>75</v>
      </c>
      <c r="N104" s="6" t="s">
        <v>55</v>
      </c>
      <c r="O104" s="6" t="s">
        <v>56</v>
      </c>
      <c r="P104" s="6">
        <v>80.0</v>
      </c>
      <c r="Q104" s="6" t="s">
        <v>77</v>
      </c>
      <c r="R104" s="6">
        <v>6.0</v>
      </c>
      <c r="S104" s="6">
        <v>38.1</v>
      </c>
      <c r="T104" s="6">
        <v>150.0</v>
      </c>
      <c r="U104" s="6">
        <v>0.254</v>
      </c>
      <c r="V104" s="6" t="s">
        <v>68</v>
      </c>
      <c r="W104" s="6">
        <v>5.0</v>
      </c>
      <c r="X104" s="6" t="s">
        <v>59</v>
      </c>
      <c r="Y104" s="6" t="s">
        <v>59</v>
      </c>
      <c r="Z104" s="6">
        <v>5.0</v>
      </c>
      <c r="AA104" s="6">
        <v>3.0</v>
      </c>
      <c r="AB104" s="6">
        <v>1.0</v>
      </c>
      <c r="AC104" s="6">
        <v>5.0</v>
      </c>
      <c r="AD104" s="6">
        <v>100.0</v>
      </c>
      <c r="AE104" s="6" t="s">
        <v>60</v>
      </c>
      <c r="AF104" s="6" t="s">
        <v>100</v>
      </c>
      <c r="AG104" s="6" t="s">
        <v>62</v>
      </c>
      <c r="AH104" s="6">
        <v>60.0</v>
      </c>
      <c r="AI104" s="6" t="s">
        <v>63</v>
      </c>
      <c r="AJ104" s="6" t="s">
        <v>64</v>
      </c>
      <c r="AK104" s="6">
        <v>0.254</v>
      </c>
      <c r="AL104" s="6">
        <v>0.254</v>
      </c>
      <c r="AM104" s="6">
        <v>0.254</v>
      </c>
      <c r="AN104" s="6">
        <v>23.9</v>
      </c>
      <c r="AO104" s="6">
        <v>7.7</v>
      </c>
      <c r="AP104" s="6">
        <v>24.3</v>
      </c>
      <c r="AQ104" s="6">
        <v>7.6</v>
      </c>
      <c r="AR104" s="6">
        <v>8.0</v>
      </c>
      <c r="AS104" s="9"/>
      <c r="AT104" s="9"/>
      <c r="AU104" s="9"/>
      <c r="AV104" s="9"/>
    </row>
    <row r="105">
      <c r="A105" s="6">
        <v>6.0</v>
      </c>
      <c r="B105" s="7" t="s">
        <v>97</v>
      </c>
      <c r="C105" s="6">
        <v>2014.0</v>
      </c>
      <c r="D105" s="6" t="s">
        <v>51</v>
      </c>
      <c r="E105" s="6" t="s">
        <v>103</v>
      </c>
      <c r="F105" s="6">
        <v>24.6</v>
      </c>
      <c r="G105" s="6">
        <v>77.5</v>
      </c>
      <c r="H105" s="6">
        <v>180.0</v>
      </c>
      <c r="I105" s="8">
        <v>1.0</v>
      </c>
      <c r="J105" s="6" t="s">
        <v>74</v>
      </c>
      <c r="K105" s="6" t="s">
        <v>53</v>
      </c>
      <c r="L105" s="6">
        <v>8.0</v>
      </c>
      <c r="M105" s="6" t="s">
        <v>75</v>
      </c>
      <c r="N105" s="6" t="s">
        <v>55</v>
      </c>
      <c r="O105" s="6" t="s">
        <v>56</v>
      </c>
      <c r="P105" s="6">
        <v>90.0</v>
      </c>
      <c r="Q105" s="6" t="s">
        <v>77</v>
      </c>
      <c r="R105" s="6">
        <v>6.0</v>
      </c>
      <c r="S105" s="6">
        <v>38.1</v>
      </c>
      <c r="T105" s="6">
        <v>150.0</v>
      </c>
      <c r="U105" s="6">
        <v>0.254</v>
      </c>
      <c r="V105" s="6" t="s">
        <v>68</v>
      </c>
      <c r="W105" s="6">
        <v>5.0</v>
      </c>
      <c r="X105" s="6" t="s">
        <v>59</v>
      </c>
      <c r="Y105" s="6" t="s">
        <v>59</v>
      </c>
      <c r="Z105" s="6">
        <v>5.0</v>
      </c>
      <c r="AA105" s="6">
        <v>3.0</v>
      </c>
      <c r="AB105" s="6">
        <v>1.0</v>
      </c>
      <c r="AC105" s="6">
        <v>5.0</v>
      </c>
      <c r="AD105" s="6">
        <v>100.0</v>
      </c>
      <c r="AE105" s="6" t="s">
        <v>60</v>
      </c>
      <c r="AF105" s="6" t="s">
        <v>100</v>
      </c>
      <c r="AG105" s="6" t="s">
        <v>62</v>
      </c>
      <c r="AH105" s="6">
        <v>60.0</v>
      </c>
      <c r="AI105" s="6" t="s">
        <v>63</v>
      </c>
      <c r="AJ105" s="6" t="s">
        <v>64</v>
      </c>
      <c r="AK105" s="6">
        <v>0.254</v>
      </c>
      <c r="AL105" s="6">
        <v>0.254</v>
      </c>
      <c r="AM105" s="6">
        <v>0.254</v>
      </c>
      <c r="AN105" s="6">
        <v>14.8</v>
      </c>
      <c r="AO105" s="6">
        <v>4.3</v>
      </c>
      <c r="AP105" s="6">
        <v>14.7</v>
      </c>
      <c r="AQ105" s="6">
        <v>3.8</v>
      </c>
      <c r="AR105" s="6">
        <v>8.0</v>
      </c>
      <c r="AS105" s="9"/>
      <c r="AT105" s="9"/>
      <c r="AU105" s="9"/>
      <c r="AV105" s="9"/>
    </row>
    <row r="106">
      <c r="A106" s="6">
        <v>6.0</v>
      </c>
      <c r="B106" s="7" t="s">
        <v>97</v>
      </c>
      <c r="C106" s="6">
        <v>2014.0</v>
      </c>
      <c r="D106" s="6" t="s">
        <v>51</v>
      </c>
      <c r="E106" s="6" t="s">
        <v>103</v>
      </c>
      <c r="F106" s="6">
        <v>24.6</v>
      </c>
      <c r="G106" s="6">
        <v>77.5</v>
      </c>
      <c r="H106" s="6">
        <v>180.0</v>
      </c>
      <c r="I106" s="8">
        <v>1.0</v>
      </c>
      <c r="J106" s="6" t="s">
        <v>74</v>
      </c>
      <c r="K106" s="6" t="s">
        <v>53</v>
      </c>
      <c r="L106" s="6">
        <v>8.0</v>
      </c>
      <c r="M106" s="6" t="s">
        <v>75</v>
      </c>
      <c r="N106" s="6" t="s">
        <v>55</v>
      </c>
      <c r="O106" s="6" t="s">
        <v>101</v>
      </c>
      <c r="P106" s="6">
        <v>10.0</v>
      </c>
      <c r="Q106" s="6" t="s">
        <v>77</v>
      </c>
      <c r="R106" s="6">
        <v>6.0</v>
      </c>
      <c r="S106" s="6">
        <v>38.1</v>
      </c>
      <c r="T106" s="6">
        <v>150.0</v>
      </c>
      <c r="U106" s="6">
        <v>0.254</v>
      </c>
      <c r="V106" s="6" t="s">
        <v>68</v>
      </c>
      <c r="W106" s="6">
        <v>5.0</v>
      </c>
      <c r="X106" s="6" t="s">
        <v>59</v>
      </c>
      <c r="Y106" s="6" t="s">
        <v>59</v>
      </c>
      <c r="Z106" s="6">
        <v>5.0</v>
      </c>
      <c r="AA106" s="6">
        <v>3.0</v>
      </c>
      <c r="AB106" s="6">
        <v>1.0</v>
      </c>
      <c r="AC106" s="6">
        <v>5.0</v>
      </c>
      <c r="AD106" s="6">
        <v>100.0</v>
      </c>
      <c r="AE106" s="6" t="s">
        <v>60</v>
      </c>
      <c r="AF106" s="6" t="s">
        <v>100</v>
      </c>
      <c r="AG106" s="6" t="s">
        <v>62</v>
      </c>
      <c r="AH106" s="6">
        <v>60.0</v>
      </c>
      <c r="AI106" s="6" t="s">
        <v>63</v>
      </c>
      <c r="AJ106" s="6" t="s">
        <v>64</v>
      </c>
      <c r="AK106" s="6">
        <v>0.254</v>
      </c>
      <c r="AL106" s="6">
        <v>0.254</v>
      </c>
      <c r="AM106" s="6">
        <v>0.254</v>
      </c>
      <c r="AN106" s="6">
        <v>14.1</v>
      </c>
      <c r="AO106" s="6">
        <v>2.9</v>
      </c>
      <c r="AP106" s="6">
        <v>14.5</v>
      </c>
      <c r="AQ106" s="6">
        <v>3.5</v>
      </c>
      <c r="AR106" s="6">
        <v>8.0</v>
      </c>
      <c r="AS106" s="9"/>
      <c r="AT106" s="9"/>
      <c r="AU106" s="9"/>
      <c r="AV106" s="9"/>
    </row>
    <row r="107">
      <c r="A107" s="6">
        <v>6.0</v>
      </c>
      <c r="B107" s="7" t="s">
        <v>97</v>
      </c>
      <c r="C107" s="6">
        <v>2014.0</v>
      </c>
      <c r="D107" s="6" t="s">
        <v>51</v>
      </c>
      <c r="E107" s="6" t="s">
        <v>103</v>
      </c>
      <c r="F107" s="6">
        <v>24.6</v>
      </c>
      <c r="G107" s="6">
        <v>77.5</v>
      </c>
      <c r="H107" s="6">
        <v>180.0</v>
      </c>
      <c r="I107" s="8">
        <v>1.0</v>
      </c>
      <c r="J107" s="6" t="s">
        <v>74</v>
      </c>
      <c r="K107" s="6" t="s">
        <v>53</v>
      </c>
      <c r="L107" s="6">
        <v>8.0</v>
      </c>
      <c r="M107" s="6" t="s">
        <v>75</v>
      </c>
      <c r="N107" s="6" t="s">
        <v>55</v>
      </c>
      <c r="O107" s="6" t="s">
        <v>101</v>
      </c>
      <c r="P107" s="6">
        <v>20.0</v>
      </c>
      <c r="Q107" s="6" t="s">
        <v>77</v>
      </c>
      <c r="R107" s="6">
        <v>6.0</v>
      </c>
      <c r="S107" s="6">
        <v>38.1</v>
      </c>
      <c r="T107" s="6">
        <v>150.0</v>
      </c>
      <c r="U107" s="6">
        <v>0.254</v>
      </c>
      <c r="V107" s="6" t="s">
        <v>68</v>
      </c>
      <c r="W107" s="6">
        <v>5.0</v>
      </c>
      <c r="X107" s="6" t="s">
        <v>59</v>
      </c>
      <c r="Y107" s="6" t="s">
        <v>59</v>
      </c>
      <c r="Z107" s="6">
        <v>5.0</v>
      </c>
      <c r="AA107" s="6">
        <v>3.0</v>
      </c>
      <c r="AB107" s="6">
        <v>1.0</v>
      </c>
      <c r="AC107" s="6">
        <v>5.0</v>
      </c>
      <c r="AD107" s="6">
        <v>100.0</v>
      </c>
      <c r="AE107" s="6" t="s">
        <v>60</v>
      </c>
      <c r="AF107" s="6" t="s">
        <v>100</v>
      </c>
      <c r="AG107" s="6" t="s">
        <v>62</v>
      </c>
      <c r="AH107" s="6">
        <v>60.0</v>
      </c>
      <c r="AI107" s="6" t="s">
        <v>63</v>
      </c>
      <c r="AJ107" s="6" t="s">
        <v>64</v>
      </c>
      <c r="AK107" s="6">
        <v>0.254</v>
      </c>
      <c r="AL107" s="6">
        <v>0.254</v>
      </c>
      <c r="AM107" s="6">
        <v>0.254</v>
      </c>
      <c r="AN107" s="6">
        <v>23.1</v>
      </c>
      <c r="AO107" s="6">
        <v>3.4</v>
      </c>
      <c r="AP107" s="6">
        <v>23.2</v>
      </c>
      <c r="AQ107" s="6">
        <v>4.0</v>
      </c>
      <c r="AR107" s="6">
        <v>8.0</v>
      </c>
      <c r="AS107" s="9"/>
      <c r="AT107" s="9"/>
      <c r="AU107" s="9"/>
      <c r="AV107" s="9"/>
    </row>
    <row r="108">
      <c r="A108" s="6">
        <v>6.0</v>
      </c>
      <c r="B108" s="7" t="s">
        <v>97</v>
      </c>
      <c r="C108" s="6">
        <v>2014.0</v>
      </c>
      <c r="D108" s="6" t="s">
        <v>51</v>
      </c>
      <c r="E108" s="6" t="s">
        <v>103</v>
      </c>
      <c r="F108" s="6">
        <v>24.6</v>
      </c>
      <c r="G108" s="6">
        <v>77.5</v>
      </c>
      <c r="H108" s="6">
        <v>180.0</v>
      </c>
      <c r="I108" s="8">
        <v>1.0</v>
      </c>
      <c r="J108" s="6" t="s">
        <v>74</v>
      </c>
      <c r="K108" s="6" t="s">
        <v>53</v>
      </c>
      <c r="L108" s="6">
        <v>8.0</v>
      </c>
      <c r="M108" s="6" t="s">
        <v>75</v>
      </c>
      <c r="N108" s="6" t="s">
        <v>55</v>
      </c>
      <c r="O108" s="6" t="s">
        <v>101</v>
      </c>
      <c r="P108" s="6">
        <v>30.0</v>
      </c>
      <c r="Q108" s="6" t="s">
        <v>77</v>
      </c>
      <c r="R108" s="6">
        <v>6.0</v>
      </c>
      <c r="S108" s="6">
        <v>38.1</v>
      </c>
      <c r="T108" s="6">
        <v>150.0</v>
      </c>
      <c r="U108" s="6">
        <v>0.254</v>
      </c>
      <c r="V108" s="6" t="s">
        <v>68</v>
      </c>
      <c r="W108" s="6">
        <v>5.0</v>
      </c>
      <c r="X108" s="6" t="s">
        <v>59</v>
      </c>
      <c r="Y108" s="6" t="s">
        <v>59</v>
      </c>
      <c r="Z108" s="6">
        <v>5.0</v>
      </c>
      <c r="AA108" s="6">
        <v>3.0</v>
      </c>
      <c r="AB108" s="6">
        <v>1.0</v>
      </c>
      <c r="AC108" s="6">
        <v>5.0</v>
      </c>
      <c r="AD108" s="6">
        <v>100.0</v>
      </c>
      <c r="AE108" s="6" t="s">
        <v>60</v>
      </c>
      <c r="AF108" s="6" t="s">
        <v>100</v>
      </c>
      <c r="AG108" s="6" t="s">
        <v>62</v>
      </c>
      <c r="AH108" s="6">
        <v>60.0</v>
      </c>
      <c r="AI108" s="6" t="s">
        <v>63</v>
      </c>
      <c r="AJ108" s="6" t="s">
        <v>64</v>
      </c>
      <c r="AK108" s="6">
        <v>0.254</v>
      </c>
      <c r="AL108" s="6">
        <v>0.254</v>
      </c>
      <c r="AM108" s="6">
        <v>0.254</v>
      </c>
      <c r="AN108" s="6">
        <v>25.3</v>
      </c>
      <c r="AO108" s="6">
        <v>3.7</v>
      </c>
      <c r="AP108" s="6">
        <v>24.9</v>
      </c>
      <c r="AQ108" s="6">
        <v>4.1</v>
      </c>
      <c r="AR108" s="6">
        <v>8.0</v>
      </c>
      <c r="AS108" s="9"/>
      <c r="AT108" s="9"/>
      <c r="AU108" s="9"/>
      <c r="AV108" s="9"/>
    </row>
    <row r="109">
      <c r="A109" s="6">
        <v>6.0</v>
      </c>
      <c r="B109" s="7" t="s">
        <v>97</v>
      </c>
      <c r="C109" s="6">
        <v>2014.0</v>
      </c>
      <c r="D109" s="6" t="s">
        <v>51</v>
      </c>
      <c r="E109" s="6" t="s">
        <v>103</v>
      </c>
      <c r="F109" s="6">
        <v>24.6</v>
      </c>
      <c r="G109" s="6">
        <v>77.5</v>
      </c>
      <c r="H109" s="6">
        <v>180.0</v>
      </c>
      <c r="I109" s="8">
        <v>1.0</v>
      </c>
      <c r="J109" s="6" t="s">
        <v>74</v>
      </c>
      <c r="K109" s="6" t="s">
        <v>53</v>
      </c>
      <c r="L109" s="6">
        <v>8.0</v>
      </c>
      <c r="M109" s="6" t="s">
        <v>75</v>
      </c>
      <c r="N109" s="6" t="s">
        <v>55</v>
      </c>
      <c r="O109" s="6" t="s">
        <v>101</v>
      </c>
      <c r="P109" s="6">
        <v>40.0</v>
      </c>
      <c r="Q109" s="6" t="s">
        <v>77</v>
      </c>
      <c r="R109" s="6">
        <v>6.0</v>
      </c>
      <c r="S109" s="6">
        <v>38.1</v>
      </c>
      <c r="T109" s="6">
        <v>150.0</v>
      </c>
      <c r="U109" s="6">
        <v>0.254</v>
      </c>
      <c r="V109" s="6" t="s">
        <v>68</v>
      </c>
      <c r="W109" s="6">
        <v>5.0</v>
      </c>
      <c r="X109" s="6" t="s">
        <v>59</v>
      </c>
      <c r="Y109" s="6" t="s">
        <v>59</v>
      </c>
      <c r="Z109" s="6">
        <v>5.0</v>
      </c>
      <c r="AA109" s="6">
        <v>3.0</v>
      </c>
      <c r="AB109" s="6">
        <v>1.0</v>
      </c>
      <c r="AC109" s="6">
        <v>5.0</v>
      </c>
      <c r="AD109" s="6">
        <v>100.0</v>
      </c>
      <c r="AE109" s="6" t="s">
        <v>60</v>
      </c>
      <c r="AF109" s="6" t="s">
        <v>100</v>
      </c>
      <c r="AG109" s="6" t="s">
        <v>62</v>
      </c>
      <c r="AH109" s="6">
        <v>60.0</v>
      </c>
      <c r="AI109" s="6" t="s">
        <v>63</v>
      </c>
      <c r="AJ109" s="6" t="s">
        <v>64</v>
      </c>
      <c r="AK109" s="6">
        <v>0.254</v>
      </c>
      <c r="AL109" s="6">
        <v>0.254</v>
      </c>
      <c r="AM109" s="6">
        <v>0.254</v>
      </c>
      <c r="AN109" s="6">
        <v>23.0</v>
      </c>
      <c r="AO109" s="6">
        <v>3.1</v>
      </c>
      <c r="AP109" s="6">
        <v>22.9</v>
      </c>
      <c r="AQ109" s="6">
        <v>3.0</v>
      </c>
      <c r="AR109" s="6">
        <v>8.0</v>
      </c>
      <c r="AS109" s="9"/>
      <c r="AT109" s="9"/>
      <c r="AU109" s="9"/>
      <c r="AV109" s="9"/>
    </row>
    <row r="110">
      <c r="A110" s="6">
        <v>6.0</v>
      </c>
      <c r="B110" s="7" t="s">
        <v>97</v>
      </c>
      <c r="C110" s="6">
        <v>2014.0</v>
      </c>
      <c r="D110" s="6" t="s">
        <v>51</v>
      </c>
      <c r="E110" s="6" t="s">
        <v>103</v>
      </c>
      <c r="F110" s="6">
        <v>24.6</v>
      </c>
      <c r="G110" s="6">
        <v>77.5</v>
      </c>
      <c r="H110" s="6">
        <v>180.0</v>
      </c>
      <c r="I110" s="8">
        <v>1.0</v>
      </c>
      <c r="J110" s="6" t="s">
        <v>74</v>
      </c>
      <c r="K110" s="6" t="s">
        <v>53</v>
      </c>
      <c r="L110" s="6">
        <v>8.0</v>
      </c>
      <c r="M110" s="6" t="s">
        <v>75</v>
      </c>
      <c r="N110" s="6" t="s">
        <v>55</v>
      </c>
      <c r="O110" s="6" t="s">
        <v>101</v>
      </c>
      <c r="P110" s="6">
        <v>50.0</v>
      </c>
      <c r="Q110" s="6" t="s">
        <v>77</v>
      </c>
      <c r="R110" s="6">
        <v>6.0</v>
      </c>
      <c r="S110" s="6">
        <v>38.1</v>
      </c>
      <c r="T110" s="6">
        <v>150.0</v>
      </c>
      <c r="U110" s="6">
        <v>0.254</v>
      </c>
      <c r="V110" s="6" t="s">
        <v>68</v>
      </c>
      <c r="W110" s="6">
        <v>5.0</v>
      </c>
      <c r="X110" s="6" t="s">
        <v>59</v>
      </c>
      <c r="Y110" s="6" t="s">
        <v>59</v>
      </c>
      <c r="Z110" s="6">
        <v>5.0</v>
      </c>
      <c r="AA110" s="6">
        <v>3.0</v>
      </c>
      <c r="AB110" s="6">
        <v>1.0</v>
      </c>
      <c r="AC110" s="6">
        <v>5.0</v>
      </c>
      <c r="AD110" s="6">
        <v>100.0</v>
      </c>
      <c r="AE110" s="6" t="s">
        <v>60</v>
      </c>
      <c r="AF110" s="6" t="s">
        <v>100</v>
      </c>
      <c r="AG110" s="6" t="s">
        <v>62</v>
      </c>
      <c r="AH110" s="6">
        <v>60.0</v>
      </c>
      <c r="AI110" s="6" t="s">
        <v>63</v>
      </c>
      <c r="AJ110" s="6" t="s">
        <v>64</v>
      </c>
      <c r="AK110" s="6">
        <v>0.254</v>
      </c>
      <c r="AL110" s="6">
        <v>0.254</v>
      </c>
      <c r="AM110" s="6">
        <v>0.254</v>
      </c>
      <c r="AN110" s="6">
        <v>19.3</v>
      </c>
      <c r="AO110" s="6">
        <v>3.8</v>
      </c>
      <c r="AP110" s="6">
        <v>19.0</v>
      </c>
      <c r="AQ110" s="6">
        <v>3.8</v>
      </c>
      <c r="AR110" s="6">
        <v>8.0</v>
      </c>
      <c r="AS110" s="9"/>
      <c r="AT110" s="9"/>
      <c r="AU110" s="9"/>
      <c r="AV110" s="9"/>
    </row>
    <row r="111">
      <c r="A111" s="6">
        <v>6.0</v>
      </c>
      <c r="B111" s="7" t="s">
        <v>97</v>
      </c>
      <c r="C111" s="6">
        <v>2014.0</v>
      </c>
      <c r="D111" s="6" t="s">
        <v>51</v>
      </c>
      <c r="E111" s="6" t="s">
        <v>103</v>
      </c>
      <c r="F111" s="6">
        <v>24.6</v>
      </c>
      <c r="G111" s="6">
        <v>77.5</v>
      </c>
      <c r="H111" s="6">
        <v>180.0</v>
      </c>
      <c r="I111" s="8">
        <v>1.0</v>
      </c>
      <c r="J111" s="6" t="s">
        <v>74</v>
      </c>
      <c r="K111" s="6" t="s">
        <v>53</v>
      </c>
      <c r="L111" s="6">
        <v>8.0</v>
      </c>
      <c r="M111" s="6" t="s">
        <v>75</v>
      </c>
      <c r="N111" s="6" t="s">
        <v>55</v>
      </c>
      <c r="O111" s="6" t="s">
        <v>101</v>
      </c>
      <c r="P111" s="6">
        <v>60.0</v>
      </c>
      <c r="Q111" s="6" t="s">
        <v>77</v>
      </c>
      <c r="R111" s="6">
        <v>6.0</v>
      </c>
      <c r="S111" s="6">
        <v>38.1</v>
      </c>
      <c r="T111" s="6">
        <v>150.0</v>
      </c>
      <c r="U111" s="6">
        <v>0.254</v>
      </c>
      <c r="V111" s="6" t="s">
        <v>68</v>
      </c>
      <c r="W111" s="6">
        <v>5.0</v>
      </c>
      <c r="X111" s="6" t="s">
        <v>59</v>
      </c>
      <c r="Y111" s="6" t="s">
        <v>59</v>
      </c>
      <c r="Z111" s="6">
        <v>5.0</v>
      </c>
      <c r="AA111" s="6">
        <v>3.0</v>
      </c>
      <c r="AB111" s="6">
        <v>1.0</v>
      </c>
      <c r="AC111" s="6">
        <v>5.0</v>
      </c>
      <c r="AD111" s="6">
        <v>100.0</v>
      </c>
      <c r="AE111" s="6" t="s">
        <v>60</v>
      </c>
      <c r="AF111" s="6" t="s">
        <v>100</v>
      </c>
      <c r="AG111" s="6" t="s">
        <v>62</v>
      </c>
      <c r="AH111" s="6">
        <v>60.0</v>
      </c>
      <c r="AI111" s="6" t="s">
        <v>63</v>
      </c>
      <c r="AJ111" s="6" t="s">
        <v>64</v>
      </c>
      <c r="AK111" s="6">
        <v>0.254</v>
      </c>
      <c r="AL111" s="6">
        <v>0.254</v>
      </c>
      <c r="AM111" s="6">
        <v>0.254</v>
      </c>
      <c r="AN111" s="6">
        <v>14.9</v>
      </c>
      <c r="AO111" s="6">
        <v>2.9</v>
      </c>
      <c r="AP111" s="6">
        <v>15.0</v>
      </c>
      <c r="AQ111" s="6">
        <v>2.6</v>
      </c>
      <c r="AR111" s="6">
        <v>8.0</v>
      </c>
      <c r="AS111" s="9"/>
      <c r="AT111" s="9"/>
      <c r="AU111" s="9"/>
      <c r="AV111" s="9"/>
    </row>
    <row r="112">
      <c r="A112" s="6">
        <v>6.0</v>
      </c>
      <c r="B112" s="7" t="s">
        <v>97</v>
      </c>
      <c r="C112" s="6">
        <v>2014.0</v>
      </c>
      <c r="D112" s="6" t="s">
        <v>51</v>
      </c>
      <c r="E112" s="6" t="s">
        <v>103</v>
      </c>
      <c r="F112" s="6">
        <v>24.6</v>
      </c>
      <c r="G112" s="6">
        <v>77.5</v>
      </c>
      <c r="H112" s="6">
        <v>180.0</v>
      </c>
      <c r="I112" s="8">
        <v>1.0</v>
      </c>
      <c r="J112" s="6" t="s">
        <v>74</v>
      </c>
      <c r="K112" s="6" t="s">
        <v>53</v>
      </c>
      <c r="L112" s="6">
        <v>8.0</v>
      </c>
      <c r="M112" s="6" t="s">
        <v>75</v>
      </c>
      <c r="N112" s="6" t="s">
        <v>55</v>
      </c>
      <c r="O112" s="6" t="s">
        <v>101</v>
      </c>
      <c r="P112" s="6">
        <v>70.0</v>
      </c>
      <c r="Q112" s="6" t="s">
        <v>77</v>
      </c>
      <c r="R112" s="6">
        <v>6.0</v>
      </c>
      <c r="S112" s="6">
        <v>38.1</v>
      </c>
      <c r="T112" s="6">
        <v>150.0</v>
      </c>
      <c r="U112" s="6">
        <v>0.254</v>
      </c>
      <c r="V112" s="6" t="s">
        <v>68</v>
      </c>
      <c r="W112" s="6">
        <v>5.0</v>
      </c>
      <c r="X112" s="6" t="s">
        <v>59</v>
      </c>
      <c r="Y112" s="6" t="s">
        <v>59</v>
      </c>
      <c r="Z112" s="6">
        <v>5.0</v>
      </c>
      <c r="AA112" s="6">
        <v>3.0</v>
      </c>
      <c r="AB112" s="6">
        <v>1.0</v>
      </c>
      <c r="AC112" s="6">
        <v>5.0</v>
      </c>
      <c r="AD112" s="6">
        <v>100.0</v>
      </c>
      <c r="AE112" s="6" t="s">
        <v>60</v>
      </c>
      <c r="AF112" s="6" t="s">
        <v>100</v>
      </c>
      <c r="AG112" s="6" t="s">
        <v>62</v>
      </c>
      <c r="AH112" s="6">
        <v>60.0</v>
      </c>
      <c r="AI112" s="6" t="s">
        <v>63</v>
      </c>
      <c r="AJ112" s="6" t="s">
        <v>64</v>
      </c>
      <c r="AK112" s="6">
        <v>0.254</v>
      </c>
      <c r="AL112" s="6">
        <v>0.254</v>
      </c>
      <c r="AM112" s="6">
        <v>0.254</v>
      </c>
      <c r="AN112" s="6">
        <v>11.3</v>
      </c>
      <c r="AO112" s="6">
        <v>2.6</v>
      </c>
      <c r="AP112" s="6">
        <v>11.3</v>
      </c>
      <c r="AQ112" s="6">
        <v>2.4</v>
      </c>
      <c r="AR112" s="6">
        <v>8.0</v>
      </c>
      <c r="AS112" s="9"/>
      <c r="AT112" s="9"/>
      <c r="AU112" s="9"/>
      <c r="AV112" s="9"/>
    </row>
    <row r="113">
      <c r="A113" s="6">
        <v>6.0</v>
      </c>
      <c r="B113" s="7" t="s">
        <v>97</v>
      </c>
      <c r="C113" s="6">
        <v>2014.0</v>
      </c>
      <c r="D113" s="6" t="s">
        <v>51</v>
      </c>
      <c r="E113" s="6" t="s">
        <v>103</v>
      </c>
      <c r="F113" s="6">
        <v>24.6</v>
      </c>
      <c r="G113" s="6">
        <v>77.5</v>
      </c>
      <c r="H113" s="6">
        <v>180.0</v>
      </c>
      <c r="I113" s="8">
        <v>1.0</v>
      </c>
      <c r="J113" s="6" t="s">
        <v>74</v>
      </c>
      <c r="K113" s="6" t="s">
        <v>53</v>
      </c>
      <c r="L113" s="6">
        <v>8.0</v>
      </c>
      <c r="M113" s="6" t="s">
        <v>75</v>
      </c>
      <c r="N113" s="6" t="s">
        <v>55</v>
      </c>
      <c r="O113" s="6" t="s">
        <v>101</v>
      </c>
      <c r="P113" s="6">
        <v>80.0</v>
      </c>
      <c r="Q113" s="6" t="s">
        <v>77</v>
      </c>
      <c r="R113" s="6">
        <v>6.0</v>
      </c>
      <c r="S113" s="6">
        <v>38.1</v>
      </c>
      <c r="T113" s="6">
        <v>150.0</v>
      </c>
      <c r="U113" s="6">
        <v>0.254</v>
      </c>
      <c r="V113" s="6" t="s">
        <v>68</v>
      </c>
      <c r="W113" s="6">
        <v>5.0</v>
      </c>
      <c r="X113" s="6" t="s">
        <v>59</v>
      </c>
      <c r="Y113" s="6" t="s">
        <v>59</v>
      </c>
      <c r="Z113" s="6">
        <v>5.0</v>
      </c>
      <c r="AA113" s="6">
        <v>3.0</v>
      </c>
      <c r="AB113" s="6">
        <v>1.0</v>
      </c>
      <c r="AC113" s="6">
        <v>5.0</v>
      </c>
      <c r="AD113" s="6">
        <v>100.0</v>
      </c>
      <c r="AE113" s="6" t="s">
        <v>60</v>
      </c>
      <c r="AF113" s="6" t="s">
        <v>100</v>
      </c>
      <c r="AG113" s="6" t="s">
        <v>62</v>
      </c>
      <c r="AH113" s="6">
        <v>60.0</v>
      </c>
      <c r="AI113" s="6" t="s">
        <v>63</v>
      </c>
      <c r="AJ113" s="6" t="s">
        <v>64</v>
      </c>
      <c r="AK113" s="6">
        <v>0.254</v>
      </c>
      <c r="AL113" s="6">
        <v>0.254</v>
      </c>
      <c r="AM113" s="6">
        <v>0.254</v>
      </c>
      <c r="AN113" s="6">
        <v>7.8</v>
      </c>
      <c r="AO113" s="6">
        <v>2.1</v>
      </c>
      <c r="AP113" s="6">
        <v>7.8</v>
      </c>
      <c r="AQ113" s="6">
        <v>1.6</v>
      </c>
      <c r="AR113" s="6">
        <v>8.0</v>
      </c>
      <c r="AS113" s="9"/>
      <c r="AT113" s="9"/>
      <c r="AU113" s="9"/>
      <c r="AV113" s="9"/>
    </row>
    <row r="114">
      <c r="A114" s="6">
        <v>6.0</v>
      </c>
      <c r="B114" s="7" t="s">
        <v>97</v>
      </c>
      <c r="C114" s="6">
        <v>2014.0</v>
      </c>
      <c r="D114" s="6" t="s">
        <v>51</v>
      </c>
      <c r="E114" s="6" t="s">
        <v>103</v>
      </c>
      <c r="F114" s="6">
        <v>24.6</v>
      </c>
      <c r="G114" s="6">
        <v>77.5</v>
      </c>
      <c r="H114" s="6">
        <v>180.0</v>
      </c>
      <c r="I114" s="8">
        <v>1.0</v>
      </c>
      <c r="J114" s="6" t="s">
        <v>74</v>
      </c>
      <c r="K114" s="6" t="s">
        <v>53</v>
      </c>
      <c r="L114" s="6">
        <v>8.0</v>
      </c>
      <c r="M114" s="6" t="s">
        <v>75</v>
      </c>
      <c r="N114" s="6" t="s">
        <v>55</v>
      </c>
      <c r="O114" s="6" t="s">
        <v>101</v>
      </c>
      <c r="P114" s="6">
        <v>90.0</v>
      </c>
      <c r="Q114" s="6" t="s">
        <v>77</v>
      </c>
      <c r="R114" s="6">
        <v>6.0</v>
      </c>
      <c r="S114" s="6">
        <v>38.1</v>
      </c>
      <c r="T114" s="6">
        <v>150.0</v>
      </c>
      <c r="U114" s="6">
        <v>0.254</v>
      </c>
      <c r="V114" s="6" t="s">
        <v>68</v>
      </c>
      <c r="W114" s="6">
        <v>5.0</v>
      </c>
      <c r="X114" s="6" t="s">
        <v>59</v>
      </c>
      <c r="Y114" s="6" t="s">
        <v>59</v>
      </c>
      <c r="Z114" s="6">
        <v>5.0</v>
      </c>
      <c r="AA114" s="6">
        <v>3.0</v>
      </c>
      <c r="AB114" s="6">
        <v>1.0</v>
      </c>
      <c r="AC114" s="6">
        <v>5.0</v>
      </c>
      <c r="AD114" s="6">
        <v>100.0</v>
      </c>
      <c r="AE114" s="6" t="s">
        <v>60</v>
      </c>
      <c r="AF114" s="6" t="s">
        <v>100</v>
      </c>
      <c r="AG114" s="6" t="s">
        <v>62</v>
      </c>
      <c r="AH114" s="6">
        <v>60.0</v>
      </c>
      <c r="AI114" s="6" t="s">
        <v>63</v>
      </c>
      <c r="AJ114" s="6" t="s">
        <v>64</v>
      </c>
      <c r="AK114" s="6">
        <v>0.254</v>
      </c>
      <c r="AL114" s="6">
        <v>0.254</v>
      </c>
      <c r="AM114" s="6">
        <v>0.254</v>
      </c>
      <c r="AN114" s="6">
        <v>4.6</v>
      </c>
      <c r="AO114" s="6">
        <v>1.4</v>
      </c>
      <c r="AP114" s="6">
        <v>3.9</v>
      </c>
      <c r="AQ114" s="6">
        <v>1.4</v>
      </c>
      <c r="AR114" s="6">
        <v>8.0</v>
      </c>
      <c r="AS114" s="9"/>
      <c r="AT114" s="9"/>
      <c r="AU114" s="9"/>
      <c r="AV114" s="9"/>
    </row>
    <row r="115">
      <c r="A115" s="6">
        <v>6.0</v>
      </c>
      <c r="B115" s="7" t="s">
        <v>97</v>
      </c>
      <c r="C115" s="6">
        <v>2014.0</v>
      </c>
      <c r="D115" s="6" t="s">
        <v>51</v>
      </c>
      <c r="E115" s="6" t="s">
        <v>103</v>
      </c>
      <c r="F115" s="6">
        <v>24.6</v>
      </c>
      <c r="G115" s="6">
        <v>77.5</v>
      </c>
      <c r="H115" s="6">
        <v>180.0</v>
      </c>
      <c r="I115" s="8">
        <v>1.0</v>
      </c>
      <c r="J115" s="6" t="s">
        <v>74</v>
      </c>
      <c r="K115" s="6" t="s">
        <v>53</v>
      </c>
      <c r="L115" s="6">
        <v>8.0</v>
      </c>
      <c r="M115" s="6" t="s">
        <v>75</v>
      </c>
      <c r="N115" s="6" t="s">
        <v>55</v>
      </c>
      <c r="O115" s="6" t="s">
        <v>102</v>
      </c>
      <c r="P115" s="6">
        <v>10.0</v>
      </c>
      <c r="Q115" s="6" t="s">
        <v>77</v>
      </c>
      <c r="R115" s="6">
        <v>6.0</v>
      </c>
      <c r="S115" s="6">
        <v>38.1</v>
      </c>
      <c r="T115" s="6">
        <v>150.0</v>
      </c>
      <c r="U115" s="6">
        <v>0.254</v>
      </c>
      <c r="V115" s="6" t="s">
        <v>68</v>
      </c>
      <c r="W115" s="6">
        <v>5.0</v>
      </c>
      <c r="X115" s="6" t="s">
        <v>59</v>
      </c>
      <c r="Y115" s="6" t="s">
        <v>59</v>
      </c>
      <c r="Z115" s="6">
        <v>5.0</v>
      </c>
      <c r="AA115" s="6">
        <v>3.0</v>
      </c>
      <c r="AB115" s="6">
        <v>1.0</v>
      </c>
      <c r="AC115" s="6">
        <v>5.0</v>
      </c>
      <c r="AD115" s="6">
        <v>100.0</v>
      </c>
      <c r="AE115" s="6" t="s">
        <v>60</v>
      </c>
      <c r="AF115" s="6" t="s">
        <v>100</v>
      </c>
      <c r="AG115" s="6" t="s">
        <v>62</v>
      </c>
      <c r="AH115" s="6">
        <v>60.0</v>
      </c>
      <c r="AI115" s="6" t="s">
        <v>63</v>
      </c>
      <c r="AJ115" s="6" t="s">
        <v>64</v>
      </c>
      <c r="AK115" s="6">
        <v>0.254</v>
      </c>
      <c r="AL115" s="6">
        <v>0.254</v>
      </c>
      <c r="AM115" s="6">
        <v>0.254</v>
      </c>
      <c r="AN115" s="6">
        <v>6.0</v>
      </c>
      <c r="AO115" s="6">
        <v>1.5</v>
      </c>
      <c r="AP115" s="6">
        <v>5.59</v>
      </c>
      <c r="AQ115" s="6">
        <v>0.79</v>
      </c>
      <c r="AR115" s="6">
        <v>8.0</v>
      </c>
      <c r="AS115" s="9"/>
      <c r="AT115" s="9"/>
      <c r="AU115" s="9"/>
      <c r="AV115" s="9"/>
    </row>
    <row r="116">
      <c r="A116" s="6">
        <v>6.0</v>
      </c>
      <c r="B116" s="7" t="s">
        <v>97</v>
      </c>
      <c r="C116" s="6">
        <v>2014.0</v>
      </c>
      <c r="D116" s="6" t="s">
        <v>51</v>
      </c>
      <c r="E116" s="6" t="s">
        <v>103</v>
      </c>
      <c r="F116" s="6">
        <v>24.6</v>
      </c>
      <c r="G116" s="6">
        <v>77.5</v>
      </c>
      <c r="H116" s="6">
        <v>180.0</v>
      </c>
      <c r="I116" s="8">
        <v>1.0</v>
      </c>
      <c r="J116" s="6" t="s">
        <v>74</v>
      </c>
      <c r="K116" s="6" t="s">
        <v>53</v>
      </c>
      <c r="L116" s="6">
        <v>8.0</v>
      </c>
      <c r="M116" s="6" t="s">
        <v>75</v>
      </c>
      <c r="N116" s="6" t="s">
        <v>55</v>
      </c>
      <c r="O116" s="6" t="s">
        <v>102</v>
      </c>
      <c r="P116" s="6">
        <v>20.0</v>
      </c>
      <c r="Q116" s="6" t="s">
        <v>77</v>
      </c>
      <c r="R116" s="6">
        <v>6.0</v>
      </c>
      <c r="S116" s="6">
        <v>38.1</v>
      </c>
      <c r="T116" s="6">
        <v>150.0</v>
      </c>
      <c r="U116" s="6">
        <v>0.254</v>
      </c>
      <c r="V116" s="6" t="s">
        <v>68</v>
      </c>
      <c r="W116" s="6">
        <v>5.0</v>
      </c>
      <c r="X116" s="6" t="s">
        <v>59</v>
      </c>
      <c r="Y116" s="6" t="s">
        <v>59</v>
      </c>
      <c r="Z116" s="6">
        <v>5.0</v>
      </c>
      <c r="AA116" s="6">
        <v>3.0</v>
      </c>
      <c r="AB116" s="6">
        <v>1.0</v>
      </c>
      <c r="AC116" s="6">
        <v>5.0</v>
      </c>
      <c r="AD116" s="6">
        <v>100.0</v>
      </c>
      <c r="AE116" s="6" t="s">
        <v>60</v>
      </c>
      <c r="AF116" s="6" t="s">
        <v>100</v>
      </c>
      <c r="AG116" s="6" t="s">
        <v>62</v>
      </c>
      <c r="AH116" s="6">
        <v>60.0</v>
      </c>
      <c r="AI116" s="6" t="s">
        <v>63</v>
      </c>
      <c r="AJ116" s="6" t="s">
        <v>64</v>
      </c>
      <c r="AK116" s="6">
        <v>0.254</v>
      </c>
      <c r="AL116" s="6">
        <v>0.254</v>
      </c>
      <c r="AM116" s="6">
        <v>0.254</v>
      </c>
      <c r="AN116" s="6">
        <v>13.3</v>
      </c>
      <c r="AO116" s="6">
        <v>2.1</v>
      </c>
      <c r="AP116" s="6">
        <v>13.02</v>
      </c>
      <c r="AQ116" s="6">
        <v>2.04</v>
      </c>
      <c r="AR116" s="6">
        <v>8.0</v>
      </c>
      <c r="AS116" s="9"/>
      <c r="AT116" s="9"/>
      <c r="AU116" s="9"/>
      <c r="AV116" s="9"/>
    </row>
    <row r="117">
      <c r="A117" s="6">
        <v>6.0</v>
      </c>
      <c r="B117" s="7" t="s">
        <v>97</v>
      </c>
      <c r="C117" s="6">
        <v>2014.0</v>
      </c>
      <c r="D117" s="6" t="s">
        <v>51</v>
      </c>
      <c r="E117" s="6" t="s">
        <v>103</v>
      </c>
      <c r="F117" s="6">
        <v>24.6</v>
      </c>
      <c r="G117" s="6">
        <v>77.5</v>
      </c>
      <c r="H117" s="6">
        <v>180.0</v>
      </c>
      <c r="I117" s="8">
        <v>1.0</v>
      </c>
      <c r="J117" s="6" t="s">
        <v>74</v>
      </c>
      <c r="K117" s="6" t="s">
        <v>53</v>
      </c>
      <c r="L117" s="6">
        <v>8.0</v>
      </c>
      <c r="M117" s="6" t="s">
        <v>75</v>
      </c>
      <c r="N117" s="6" t="s">
        <v>55</v>
      </c>
      <c r="O117" s="6" t="s">
        <v>102</v>
      </c>
      <c r="P117" s="6">
        <v>30.0</v>
      </c>
      <c r="Q117" s="6" t="s">
        <v>77</v>
      </c>
      <c r="R117" s="6">
        <v>6.0</v>
      </c>
      <c r="S117" s="6">
        <v>38.1</v>
      </c>
      <c r="T117" s="6">
        <v>150.0</v>
      </c>
      <c r="U117" s="6">
        <v>0.254</v>
      </c>
      <c r="V117" s="6" t="s">
        <v>68</v>
      </c>
      <c r="W117" s="6">
        <v>5.0</v>
      </c>
      <c r="X117" s="6" t="s">
        <v>59</v>
      </c>
      <c r="Y117" s="6" t="s">
        <v>59</v>
      </c>
      <c r="Z117" s="6">
        <v>5.0</v>
      </c>
      <c r="AA117" s="6">
        <v>3.0</v>
      </c>
      <c r="AB117" s="6">
        <v>1.0</v>
      </c>
      <c r="AC117" s="6">
        <v>5.0</v>
      </c>
      <c r="AD117" s="6">
        <v>100.0</v>
      </c>
      <c r="AE117" s="6" t="s">
        <v>60</v>
      </c>
      <c r="AF117" s="6" t="s">
        <v>100</v>
      </c>
      <c r="AG117" s="6" t="s">
        <v>62</v>
      </c>
      <c r="AH117" s="6">
        <v>60.0</v>
      </c>
      <c r="AI117" s="6" t="s">
        <v>63</v>
      </c>
      <c r="AJ117" s="6" t="s">
        <v>64</v>
      </c>
      <c r="AK117" s="6">
        <v>0.254</v>
      </c>
      <c r="AL117" s="6">
        <v>0.254</v>
      </c>
      <c r="AM117" s="6">
        <v>0.254</v>
      </c>
      <c r="AN117" s="6">
        <v>17.5</v>
      </c>
      <c r="AO117" s="6">
        <v>3.4</v>
      </c>
      <c r="AP117" s="6">
        <v>17.84</v>
      </c>
      <c r="AQ117" s="6">
        <v>3.67</v>
      </c>
      <c r="AR117" s="6">
        <v>8.0</v>
      </c>
      <c r="AS117" s="9"/>
      <c r="AT117" s="9"/>
      <c r="AU117" s="9"/>
      <c r="AV117" s="9"/>
    </row>
    <row r="118">
      <c r="A118" s="6">
        <v>6.0</v>
      </c>
      <c r="B118" s="7" t="s">
        <v>97</v>
      </c>
      <c r="C118" s="6">
        <v>2014.0</v>
      </c>
      <c r="D118" s="6" t="s">
        <v>51</v>
      </c>
      <c r="E118" s="6" t="s">
        <v>103</v>
      </c>
      <c r="F118" s="6">
        <v>24.6</v>
      </c>
      <c r="G118" s="6">
        <v>77.5</v>
      </c>
      <c r="H118" s="6">
        <v>180.0</v>
      </c>
      <c r="I118" s="8">
        <v>1.0</v>
      </c>
      <c r="J118" s="6" t="s">
        <v>74</v>
      </c>
      <c r="K118" s="6" t="s">
        <v>53</v>
      </c>
      <c r="L118" s="6">
        <v>8.0</v>
      </c>
      <c r="M118" s="6" t="s">
        <v>75</v>
      </c>
      <c r="N118" s="6" t="s">
        <v>55</v>
      </c>
      <c r="O118" s="6" t="s">
        <v>102</v>
      </c>
      <c r="P118" s="6">
        <v>40.0</v>
      </c>
      <c r="Q118" s="6" t="s">
        <v>77</v>
      </c>
      <c r="R118" s="6">
        <v>6.0</v>
      </c>
      <c r="S118" s="6">
        <v>38.1</v>
      </c>
      <c r="T118" s="6">
        <v>150.0</v>
      </c>
      <c r="U118" s="6">
        <v>0.254</v>
      </c>
      <c r="V118" s="6" t="s">
        <v>68</v>
      </c>
      <c r="W118" s="6">
        <v>5.0</v>
      </c>
      <c r="X118" s="6" t="s">
        <v>59</v>
      </c>
      <c r="Y118" s="6" t="s">
        <v>59</v>
      </c>
      <c r="Z118" s="6">
        <v>5.0</v>
      </c>
      <c r="AA118" s="6">
        <v>3.0</v>
      </c>
      <c r="AB118" s="6">
        <v>1.0</v>
      </c>
      <c r="AC118" s="6">
        <v>5.0</v>
      </c>
      <c r="AD118" s="6">
        <v>100.0</v>
      </c>
      <c r="AE118" s="6" t="s">
        <v>60</v>
      </c>
      <c r="AF118" s="6" t="s">
        <v>100</v>
      </c>
      <c r="AG118" s="6" t="s">
        <v>62</v>
      </c>
      <c r="AH118" s="6">
        <v>60.0</v>
      </c>
      <c r="AI118" s="6" t="s">
        <v>63</v>
      </c>
      <c r="AJ118" s="6" t="s">
        <v>64</v>
      </c>
      <c r="AK118" s="6">
        <v>0.254</v>
      </c>
      <c r="AL118" s="6">
        <v>0.254</v>
      </c>
      <c r="AM118" s="6">
        <v>0.254</v>
      </c>
      <c r="AN118" s="6">
        <v>22.2</v>
      </c>
      <c r="AO118" s="6">
        <v>5.6</v>
      </c>
      <c r="AP118" s="6">
        <v>21.94</v>
      </c>
      <c r="AQ118" s="6">
        <v>5.02</v>
      </c>
      <c r="AR118" s="6">
        <v>8.0</v>
      </c>
      <c r="AS118" s="9"/>
      <c r="AT118" s="9"/>
      <c r="AU118" s="9"/>
      <c r="AV118" s="9"/>
    </row>
    <row r="119">
      <c r="A119" s="6">
        <v>6.0</v>
      </c>
      <c r="B119" s="7" t="s">
        <v>97</v>
      </c>
      <c r="C119" s="6">
        <v>2014.0</v>
      </c>
      <c r="D119" s="6" t="s">
        <v>51</v>
      </c>
      <c r="E119" s="6" t="s">
        <v>103</v>
      </c>
      <c r="F119" s="6">
        <v>24.6</v>
      </c>
      <c r="G119" s="6">
        <v>77.5</v>
      </c>
      <c r="H119" s="6">
        <v>180.0</v>
      </c>
      <c r="I119" s="8">
        <v>1.0</v>
      </c>
      <c r="J119" s="6" t="s">
        <v>74</v>
      </c>
      <c r="K119" s="6" t="s">
        <v>53</v>
      </c>
      <c r="L119" s="6">
        <v>8.0</v>
      </c>
      <c r="M119" s="6" t="s">
        <v>75</v>
      </c>
      <c r="N119" s="6" t="s">
        <v>55</v>
      </c>
      <c r="O119" s="6" t="s">
        <v>102</v>
      </c>
      <c r="P119" s="6">
        <v>50.0</v>
      </c>
      <c r="Q119" s="6" t="s">
        <v>77</v>
      </c>
      <c r="R119" s="6">
        <v>6.0</v>
      </c>
      <c r="S119" s="6">
        <v>38.1</v>
      </c>
      <c r="T119" s="6">
        <v>150.0</v>
      </c>
      <c r="U119" s="6">
        <v>0.254</v>
      </c>
      <c r="V119" s="6" t="s">
        <v>68</v>
      </c>
      <c r="W119" s="6">
        <v>5.0</v>
      </c>
      <c r="X119" s="6" t="s">
        <v>59</v>
      </c>
      <c r="Y119" s="6" t="s">
        <v>59</v>
      </c>
      <c r="Z119" s="6">
        <v>5.0</v>
      </c>
      <c r="AA119" s="6">
        <v>3.0</v>
      </c>
      <c r="AB119" s="6">
        <v>1.0</v>
      </c>
      <c r="AC119" s="6">
        <v>5.0</v>
      </c>
      <c r="AD119" s="6">
        <v>100.0</v>
      </c>
      <c r="AE119" s="6" t="s">
        <v>60</v>
      </c>
      <c r="AF119" s="6" t="s">
        <v>100</v>
      </c>
      <c r="AG119" s="6" t="s">
        <v>62</v>
      </c>
      <c r="AH119" s="6">
        <v>60.0</v>
      </c>
      <c r="AI119" s="6" t="s">
        <v>63</v>
      </c>
      <c r="AJ119" s="6" t="s">
        <v>64</v>
      </c>
      <c r="AK119" s="6">
        <v>0.254</v>
      </c>
      <c r="AL119" s="6">
        <v>0.254</v>
      </c>
      <c r="AM119" s="6">
        <v>0.254</v>
      </c>
      <c r="AN119" s="6">
        <v>25.7</v>
      </c>
      <c r="AO119" s="6">
        <v>5.7</v>
      </c>
      <c r="AP119" s="6">
        <v>24.56</v>
      </c>
      <c r="AQ119" s="6">
        <v>6.0</v>
      </c>
      <c r="AR119" s="6">
        <v>8.0</v>
      </c>
      <c r="AS119" s="9"/>
      <c r="AT119" s="9"/>
      <c r="AU119" s="9"/>
      <c r="AV119" s="9"/>
    </row>
    <row r="120">
      <c r="A120" s="6">
        <v>6.0</v>
      </c>
      <c r="B120" s="7" t="s">
        <v>97</v>
      </c>
      <c r="C120" s="6">
        <v>2014.0</v>
      </c>
      <c r="D120" s="6" t="s">
        <v>51</v>
      </c>
      <c r="E120" s="6" t="s">
        <v>103</v>
      </c>
      <c r="F120" s="6">
        <v>24.6</v>
      </c>
      <c r="G120" s="6">
        <v>77.5</v>
      </c>
      <c r="H120" s="6">
        <v>180.0</v>
      </c>
      <c r="I120" s="8">
        <v>1.0</v>
      </c>
      <c r="J120" s="6" t="s">
        <v>74</v>
      </c>
      <c r="K120" s="6" t="s">
        <v>53</v>
      </c>
      <c r="L120" s="6">
        <v>8.0</v>
      </c>
      <c r="M120" s="6" t="s">
        <v>75</v>
      </c>
      <c r="N120" s="6" t="s">
        <v>55</v>
      </c>
      <c r="O120" s="6" t="s">
        <v>102</v>
      </c>
      <c r="P120" s="6">
        <v>60.0</v>
      </c>
      <c r="Q120" s="6" t="s">
        <v>77</v>
      </c>
      <c r="R120" s="6">
        <v>6.0</v>
      </c>
      <c r="S120" s="6">
        <v>38.1</v>
      </c>
      <c r="T120" s="6">
        <v>150.0</v>
      </c>
      <c r="U120" s="6">
        <v>0.254</v>
      </c>
      <c r="V120" s="6" t="s">
        <v>68</v>
      </c>
      <c r="W120" s="6">
        <v>5.0</v>
      </c>
      <c r="X120" s="6" t="s">
        <v>59</v>
      </c>
      <c r="Y120" s="6" t="s">
        <v>59</v>
      </c>
      <c r="Z120" s="6">
        <v>5.0</v>
      </c>
      <c r="AA120" s="6">
        <v>3.0</v>
      </c>
      <c r="AB120" s="6">
        <v>1.0</v>
      </c>
      <c r="AC120" s="6">
        <v>5.0</v>
      </c>
      <c r="AD120" s="6">
        <v>100.0</v>
      </c>
      <c r="AE120" s="6" t="s">
        <v>60</v>
      </c>
      <c r="AF120" s="6" t="s">
        <v>100</v>
      </c>
      <c r="AG120" s="6" t="s">
        <v>62</v>
      </c>
      <c r="AH120" s="6">
        <v>60.0</v>
      </c>
      <c r="AI120" s="6" t="s">
        <v>63</v>
      </c>
      <c r="AJ120" s="6" t="s">
        <v>64</v>
      </c>
      <c r="AK120" s="6">
        <v>0.254</v>
      </c>
      <c r="AL120" s="6">
        <v>0.254</v>
      </c>
      <c r="AM120" s="6">
        <v>0.254</v>
      </c>
      <c r="AN120" s="6">
        <v>26.4</v>
      </c>
      <c r="AO120" s="6">
        <v>5.2</v>
      </c>
      <c r="AP120" s="6">
        <v>26.81</v>
      </c>
      <c r="AQ120" s="6">
        <v>5.3</v>
      </c>
      <c r="AR120" s="6">
        <v>8.0</v>
      </c>
      <c r="AS120" s="9"/>
      <c r="AT120" s="9"/>
      <c r="AU120" s="9"/>
      <c r="AV120" s="9"/>
    </row>
    <row r="121">
      <c r="A121" s="6">
        <v>6.0</v>
      </c>
      <c r="B121" s="7" t="s">
        <v>97</v>
      </c>
      <c r="C121" s="6">
        <v>2014.0</v>
      </c>
      <c r="D121" s="6" t="s">
        <v>51</v>
      </c>
      <c r="E121" s="6" t="s">
        <v>103</v>
      </c>
      <c r="F121" s="6">
        <v>24.6</v>
      </c>
      <c r="G121" s="6">
        <v>77.5</v>
      </c>
      <c r="H121" s="6">
        <v>180.0</v>
      </c>
      <c r="I121" s="8">
        <v>1.0</v>
      </c>
      <c r="J121" s="6" t="s">
        <v>74</v>
      </c>
      <c r="K121" s="6" t="s">
        <v>53</v>
      </c>
      <c r="L121" s="6">
        <v>8.0</v>
      </c>
      <c r="M121" s="6" t="s">
        <v>75</v>
      </c>
      <c r="N121" s="6" t="s">
        <v>55</v>
      </c>
      <c r="O121" s="6" t="s">
        <v>102</v>
      </c>
      <c r="P121" s="6">
        <v>70.0</v>
      </c>
      <c r="Q121" s="6" t="s">
        <v>77</v>
      </c>
      <c r="R121" s="6">
        <v>6.0</v>
      </c>
      <c r="S121" s="6">
        <v>38.1</v>
      </c>
      <c r="T121" s="6">
        <v>150.0</v>
      </c>
      <c r="U121" s="6">
        <v>0.254</v>
      </c>
      <c r="V121" s="6" t="s">
        <v>68</v>
      </c>
      <c r="W121" s="6">
        <v>5.0</v>
      </c>
      <c r="X121" s="6" t="s">
        <v>59</v>
      </c>
      <c r="Y121" s="6" t="s">
        <v>59</v>
      </c>
      <c r="Z121" s="6">
        <v>5.0</v>
      </c>
      <c r="AA121" s="6">
        <v>3.0</v>
      </c>
      <c r="AB121" s="6">
        <v>1.0</v>
      </c>
      <c r="AC121" s="6">
        <v>5.0</v>
      </c>
      <c r="AD121" s="6">
        <v>100.0</v>
      </c>
      <c r="AE121" s="6" t="s">
        <v>60</v>
      </c>
      <c r="AF121" s="6" t="s">
        <v>100</v>
      </c>
      <c r="AG121" s="6" t="s">
        <v>62</v>
      </c>
      <c r="AH121" s="6">
        <v>60.0</v>
      </c>
      <c r="AI121" s="6" t="s">
        <v>63</v>
      </c>
      <c r="AJ121" s="6" t="s">
        <v>64</v>
      </c>
      <c r="AK121" s="6">
        <v>0.254</v>
      </c>
      <c r="AL121" s="6">
        <v>0.254</v>
      </c>
      <c r="AM121" s="6">
        <v>0.254</v>
      </c>
      <c r="AN121" s="6">
        <v>22.8</v>
      </c>
      <c r="AO121" s="6">
        <v>5.8</v>
      </c>
      <c r="AP121" s="6">
        <v>22.96</v>
      </c>
      <c r="AQ121" s="6">
        <v>5.39</v>
      </c>
      <c r="AR121" s="6">
        <v>8.0</v>
      </c>
      <c r="AS121" s="9"/>
      <c r="AT121" s="9"/>
      <c r="AU121" s="9"/>
      <c r="AV121" s="9"/>
    </row>
    <row r="122">
      <c r="A122" s="6">
        <v>6.0</v>
      </c>
      <c r="B122" s="7" t="s">
        <v>97</v>
      </c>
      <c r="C122" s="6">
        <v>2014.0</v>
      </c>
      <c r="D122" s="6" t="s">
        <v>51</v>
      </c>
      <c r="E122" s="6" t="s">
        <v>103</v>
      </c>
      <c r="F122" s="6">
        <v>24.6</v>
      </c>
      <c r="G122" s="6">
        <v>77.5</v>
      </c>
      <c r="H122" s="6">
        <v>180.0</v>
      </c>
      <c r="I122" s="8">
        <v>1.0</v>
      </c>
      <c r="J122" s="6" t="s">
        <v>74</v>
      </c>
      <c r="K122" s="6" t="s">
        <v>53</v>
      </c>
      <c r="L122" s="6">
        <v>8.0</v>
      </c>
      <c r="M122" s="6" t="s">
        <v>75</v>
      </c>
      <c r="N122" s="6" t="s">
        <v>55</v>
      </c>
      <c r="O122" s="6" t="s">
        <v>102</v>
      </c>
      <c r="P122" s="6">
        <v>80.0</v>
      </c>
      <c r="Q122" s="6" t="s">
        <v>77</v>
      </c>
      <c r="R122" s="6">
        <v>6.0</v>
      </c>
      <c r="S122" s="6">
        <v>38.1</v>
      </c>
      <c r="T122" s="6">
        <v>150.0</v>
      </c>
      <c r="U122" s="6">
        <v>0.254</v>
      </c>
      <c r="V122" s="6" t="s">
        <v>68</v>
      </c>
      <c r="W122" s="6">
        <v>5.0</v>
      </c>
      <c r="X122" s="6" t="s">
        <v>59</v>
      </c>
      <c r="Y122" s="6" t="s">
        <v>59</v>
      </c>
      <c r="Z122" s="6">
        <v>5.0</v>
      </c>
      <c r="AA122" s="6">
        <v>3.0</v>
      </c>
      <c r="AB122" s="6">
        <v>1.0</v>
      </c>
      <c r="AC122" s="6">
        <v>5.0</v>
      </c>
      <c r="AD122" s="6">
        <v>100.0</v>
      </c>
      <c r="AE122" s="6" t="s">
        <v>60</v>
      </c>
      <c r="AF122" s="6" t="s">
        <v>100</v>
      </c>
      <c r="AG122" s="6" t="s">
        <v>62</v>
      </c>
      <c r="AH122" s="6">
        <v>60.0</v>
      </c>
      <c r="AI122" s="6" t="s">
        <v>63</v>
      </c>
      <c r="AJ122" s="6" t="s">
        <v>64</v>
      </c>
      <c r="AK122" s="6">
        <v>0.254</v>
      </c>
      <c r="AL122" s="6">
        <v>0.254</v>
      </c>
      <c r="AM122" s="6">
        <v>0.254</v>
      </c>
      <c r="AN122" s="6">
        <v>14.1</v>
      </c>
      <c r="AO122" s="6">
        <v>3.8</v>
      </c>
      <c r="AP122" s="6">
        <v>15.8</v>
      </c>
      <c r="AQ122" s="6">
        <v>5.19</v>
      </c>
      <c r="AR122" s="6">
        <v>8.0</v>
      </c>
      <c r="AS122" s="9"/>
      <c r="AT122" s="9"/>
      <c r="AU122" s="9"/>
      <c r="AV122" s="9"/>
    </row>
    <row r="123">
      <c r="A123" s="6">
        <v>6.0</v>
      </c>
      <c r="B123" s="7" t="s">
        <v>97</v>
      </c>
      <c r="C123" s="6">
        <v>2014.0</v>
      </c>
      <c r="D123" s="6" t="s">
        <v>51</v>
      </c>
      <c r="E123" s="6" t="s">
        <v>103</v>
      </c>
      <c r="F123" s="6">
        <v>24.6</v>
      </c>
      <c r="G123" s="6">
        <v>77.5</v>
      </c>
      <c r="H123" s="6">
        <v>180.0</v>
      </c>
      <c r="I123" s="8">
        <v>1.0</v>
      </c>
      <c r="J123" s="6" t="s">
        <v>74</v>
      </c>
      <c r="K123" s="6" t="s">
        <v>53</v>
      </c>
      <c r="L123" s="6">
        <v>8.0</v>
      </c>
      <c r="M123" s="6" t="s">
        <v>75</v>
      </c>
      <c r="N123" s="6" t="s">
        <v>55</v>
      </c>
      <c r="O123" s="6" t="s">
        <v>102</v>
      </c>
      <c r="P123" s="6">
        <v>90.0</v>
      </c>
      <c r="Q123" s="6" t="s">
        <v>77</v>
      </c>
      <c r="R123" s="6">
        <v>6.0</v>
      </c>
      <c r="S123" s="6">
        <v>38.1</v>
      </c>
      <c r="T123" s="6">
        <v>150.0</v>
      </c>
      <c r="U123" s="6">
        <v>0.254</v>
      </c>
      <c r="V123" s="6" t="s">
        <v>68</v>
      </c>
      <c r="W123" s="6">
        <v>5.0</v>
      </c>
      <c r="X123" s="6" t="s">
        <v>59</v>
      </c>
      <c r="Y123" s="6" t="s">
        <v>59</v>
      </c>
      <c r="Z123" s="6">
        <v>5.0</v>
      </c>
      <c r="AA123" s="6">
        <v>3.0</v>
      </c>
      <c r="AB123" s="6">
        <v>1.0</v>
      </c>
      <c r="AC123" s="6">
        <v>5.0</v>
      </c>
      <c r="AD123" s="6">
        <v>100.0</v>
      </c>
      <c r="AE123" s="6" t="s">
        <v>60</v>
      </c>
      <c r="AF123" s="6" t="s">
        <v>100</v>
      </c>
      <c r="AG123" s="6" t="s">
        <v>62</v>
      </c>
      <c r="AH123" s="6">
        <v>60.0</v>
      </c>
      <c r="AI123" s="6" t="s">
        <v>63</v>
      </c>
      <c r="AJ123" s="6" t="s">
        <v>64</v>
      </c>
      <c r="AK123" s="6">
        <v>0.254</v>
      </c>
      <c r="AL123" s="6">
        <v>0.254</v>
      </c>
      <c r="AM123" s="6">
        <v>0.254</v>
      </c>
      <c r="AN123" s="6">
        <v>7.8</v>
      </c>
      <c r="AO123" s="6">
        <v>4.0</v>
      </c>
      <c r="AP123" s="6">
        <v>7.07</v>
      </c>
      <c r="AQ123" s="6">
        <v>3.08</v>
      </c>
      <c r="AR123" s="6">
        <v>8.0</v>
      </c>
      <c r="AS123" s="9"/>
      <c r="AT123" s="9"/>
      <c r="AU123" s="9"/>
      <c r="AV123" s="9"/>
    </row>
    <row r="124">
      <c r="A124" s="6">
        <v>7.0</v>
      </c>
      <c r="B124" s="7" t="s">
        <v>97</v>
      </c>
      <c r="C124" s="6">
        <v>2015.0</v>
      </c>
      <c r="D124" s="6" t="s">
        <v>51</v>
      </c>
      <c r="E124" s="6" t="s">
        <v>98</v>
      </c>
      <c r="F124" s="6">
        <v>22.8</v>
      </c>
      <c r="G124" s="6">
        <v>78.2</v>
      </c>
      <c r="H124" s="6">
        <v>180.0</v>
      </c>
      <c r="I124" s="8">
        <v>1.0</v>
      </c>
      <c r="J124" s="6" t="s">
        <v>74</v>
      </c>
      <c r="K124" s="6" t="s">
        <v>53</v>
      </c>
      <c r="L124" s="6">
        <v>8.0</v>
      </c>
      <c r="M124" s="6" t="s">
        <v>75</v>
      </c>
      <c r="N124" s="6" t="s">
        <v>55</v>
      </c>
      <c r="O124" s="6" t="s">
        <v>99</v>
      </c>
      <c r="P124" s="6">
        <v>10.0</v>
      </c>
      <c r="Q124" s="6" t="s">
        <v>77</v>
      </c>
      <c r="R124" s="6">
        <v>6.0</v>
      </c>
      <c r="S124" s="6">
        <v>87.5</v>
      </c>
      <c r="T124" s="6">
        <v>150.0</v>
      </c>
      <c r="U124" s="6">
        <v>0.58333333</v>
      </c>
      <c r="V124" s="6" t="s">
        <v>58</v>
      </c>
      <c r="W124" s="6">
        <v>5.0</v>
      </c>
      <c r="X124" s="6" t="s">
        <v>59</v>
      </c>
      <c r="Y124" s="6" t="s">
        <v>59</v>
      </c>
      <c r="Z124" s="6">
        <v>5.0</v>
      </c>
      <c r="AA124" s="6">
        <v>3.0</v>
      </c>
      <c r="AB124" s="6">
        <v>1.0</v>
      </c>
      <c r="AC124" s="6">
        <v>5.0</v>
      </c>
      <c r="AD124" s="6">
        <v>100.0</v>
      </c>
      <c r="AE124" s="6" t="s">
        <v>60</v>
      </c>
      <c r="AF124" s="6" t="s">
        <v>100</v>
      </c>
      <c r="AG124" s="6" t="s">
        <v>62</v>
      </c>
      <c r="AH124" s="6">
        <v>60.0</v>
      </c>
      <c r="AI124" s="6" t="s">
        <v>63</v>
      </c>
      <c r="AJ124" s="6" t="s">
        <v>64</v>
      </c>
      <c r="AK124" s="6">
        <v>0.5833333</v>
      </c>
      <c r="AL124" s="6">
        <v>0.583333333</v>
      </c>
      <c r="AM124" s="6">
        <v>0.5833333</v>
      </c>
      <c r="AN124" s="6">
        <v>2.2</v>
      </c>
      <c r="AO124" s="6">
        <v>0.8</v>
      </c>
      <c r="AP124" s="6">
        <v>2.6</v>
      </c>
      <c r="AQ124" s="6">
        <v>1.0</v>
      </c>
      <c r="AR124" s="6">
        <v>8.0</v>
      </c>
      <c r="AS124" s="9"/>
      <c r="AT124" s="9"/>
      <c r="AU124" s="9"/>
      <c r="AV124" s="9"/>
    </row>
    <row r="125">
      <c r="A125" s="6">
        <v>7.0</v>
      </c>
      <c r="B125" s="7" t="s">
        <v>97</v>
      </c>
      <c r="C125" s="6">
        <v>2015.0</v>
      </c>
      <c r="D125" s="6" t="s">
        <v>51</v>
      </c>
      <c r="E125" s="6" t="s">
        <v>98</v>
      </c>
      <c r="F125" s="6">
        <v>22.8</v>
      </c>
      <c r="G125" s="6">
        <v>78.2</v>
      </c>
      <c r="H125" s="6">
        <v>180.0</v>
      </c>
      <c r="I125" s="8">
        <v>1.0</v>
      </c>
      <c r="J125" s="6" t="s">
        <v>74</v>
      </c>
      <c r="K125" s="6" t="s">
        <v>53</v>
      </c>
      <c r="L125" s="6">
        <v>8.0</v>
      </c>
      <c r="M125" s="6" t="s">
        <v>75</v>
      </c>
      <c r="N125" s="6" t="s">
        <v>55</v>
      </c>
      <c r="O125" s="6" t="s">
        <v>99</v>
      </c>
      <c r="P125" s="6">
        <v>20.0</v>
      </c>
      <c r="Q125" s="6" t="s">
        <v>77</v>
      </c>
      <c r="R125" s="6">
        <v>6.0</v>
      </c>
      <c r="S125" s="6">
        <v>87.5</v>
      </c>
      <c r="T125" s="6">
        <v>150.0</v>
      </c>
      <c r="U125" s="6">
        <v>0.58333333</v>
      </c>
      <c r="V125" s="6" t="s">
        <v>58</v>
      </c>
      <c r="W125" s="6">
        <v>5.0</v>
      </c>
      <c r="X125" s="6" t="s">
        <v>59</v>
      </c>
      <c r="Y125" s="6" t="s">
        <v>59</v>
      </c>
      <c r="Z125" s="6">
        <v>5.0</v>
      </c>
      <c r="AA125" s="6">
        <v>3.0</v>
      </c>
      <c r="AB125" s="6">
        <v>1.0</v>
      </c>
      <c r="AC125" s="6">
        <v>5.0</v>
      </c>
      <c r="AD125" s="6">
        <v>100.0</v>
      </c>
      <c r="AE125" s="6" t="s">
        <v>60</v>
      </c>
      <c r="AF125" s="6" t="s">
        <v>100</v>
      </c>
      <c r="AG125" s="6" t="s">
        <v>62</v>
      </c>
      <c r="AH125" s="6">
        <v>60.0</v>
      </c>
      <c r="AI125" s="6" t="s">
        <v>63</v>
      </c>
      <c r="AJ125" s="6" t="s">
        <v>64</v>
      </c>
      <c r="AK125" s="6">
        <v>0.5833333</v>
      </c>
      <c r="AL125" s="6">
        <v>0.583333333</v>
      </c>
      <c r="AM125" s="6">
        <v>0.5833333</v>
      </c>
      <c r="AN125" s="6">
        <v>5.1</v>
      </c>
      <c r="AO125" s="6">
        <v>1.3</v>
      </c>
      <c r="AP125" s="6">
        <v>5.6</v>
      </c>
      <c r="AQ125" s="6">
        <v>1.4</v>
      </c>
      <c r="AR125" s="6">
        <v>8.0</v>
      </c>
      <c r="AS125" s="9"/>
      <c r="AT125" s="9"/>
      <c r="AU125" s="9"/>
      <c r="AV125" s="9"/>
    </row>
    <row r="126">
      <c r="A126" s="6">
        <v>7.0</v>
      </c>
      <c r="B126" s="7" t="s">
        <v>97</v>
      </c>
      <c r="C126" s="6">
        <v>2015.0</v>
      </c>
      <c r="D126" s="6" t="s">
        <v>51</v>
      </c>
      <c r="E126" s="6" t="s">
        <v>98</v>
      </c>
      <c r="F126" s="6">
        <v>22.8</v>
      </c>
      <c r="G126" s="6">
        <v>78.2</v>
      </c>
      <c r="H126" s="6">
        <v>180.0</v>
      </c>
      <c r="I126" s="8">
        <v>1.0</v>
      </c>
      <c r="J126" s="6" t="s">
        <v>74</v>
      </c>
      <c r="K126" s="6" t="s">
        <v>53</v>
      </c>
      <c r="L126" s="6">
        <v>8.0</v>
      </c>
      <c r="M126" s="6" t="s">
        <v>75</v>
      </c>
      <c r="N126" s="6" t="s">
        <v>55</v>
      </c>
      <c r="O126" s="6" t="s">
        <v>99</v>
      </c>
      <c r="P126" s="6">
        <v>30.0</v>
      </c>
      <c r="Q126" s="6" t="s">
        <v>77</v>
      </c>
      <c r="R126" s="6">
        <v>6.0</v>
      </c>
      <c r="S126" s="6">
        <v>87.5</v>
      </c>
      <c r="T126" s="6">
        <v>150.0</v>
      </c>
      <c r="U126" s="6">
        <v>0.58333333</v>
      </c>
      <c r="V126" s="6" t="s">
        <v>58</v>
      </c>
      <c r="W126" s="6">
        <v>5.0</v>
      </c>
      <c r="X126" s="6" t="s">
        <v>59</v>
      </c>
      <c r="Y126" s="6" t="s">
        <v>59</v>
      </c>
      <c r="Z126" s="6">
        <v>5.0</v>
      </c>
      <c r="AA126" s="6">
        <v>3.0</v>
      </c>
      <c r="AB126" s="6">
        <v>1.0</v>
      </c>
      <c r="AC126" s="6">
        <v>5.0</v>
      </c>
      <c r="AD126" s="6">
        <v>100.0</v>
      </c>
      <c r="AE126" s="6" t="s">
        <v>60</v>
      </c>
      <c r="AF126" s="6" t="s">
        <v>100</v>
      </c>
      <c r="AG126" s="6" t="s">
        <v>62</v>
      </c>
      <c r="AH126" s="6">
        <v>60.0</v>
      </c>
      <c r="AI126" s="6" t="s">
        <v>63</v>
      </c>
      <c r="AJ126" s="6" t="s">
        <v>64</v>
      </c>
      <c r="AK126" s="6">
        <v>0.5833333</v>
      </c>
      <c r="AL126" s="6">
        <v>0.583333333</v>
      </c>
      <c r="AM126" s="6">
        <v>0.5833333</v>
      </c>
      <c r="AN126" s="6">
        <v>7.8</v>
      </c>
      <c r="AO126" s="6">
        <v>1.7</v>
      </c>
      <c r="AP126" s="6">
        <v>8.3</v>
      </c>
      <c r="AQ126" s="6">
        <v>1.6</v>
      </c>
      <c r="AR126" s="6">
        <v>8.0</v>
      </c>
      <c r="AS126" s="9"/>
      <c r="AT126" s="9"/>
      <c r="AU126" s="9"/>
      <c r="AV126" s="9"/>
    </row>
    <row r="127">
      <c r="A127" s="6">
        <v>7.0</v>
      </c>
      <c r="B127" s="7" t="s">
        <v>97</v>
      </c>
      <c r="C127" s="6">
        <v>2015.0</v>
      </c>
      <c r="D127" s="6" t="s">
        <v>51</v>
      </c>
      <c r="E127" s="6" t="s">
        <v>98</v>
      </c>
      <c r="F127" s="6">
        <v>22.8</v>
      </c>
      <c r="G127" s="6">
        <v>78.2</v>
      </c>
      <c r="H127" s="6">
        <v>180.0</v>
      </c>
      <c r="I127" s="8">
        <v>1.0</v>
      </c>
      <c r="J127" s="6" t="s">
        <v>74</v>
      </c>
      <c r="K127" s="6" t="s">
        <v>53</v>
      </c>
      <c r="L127" s="6">
        <v>8.0</v>
      </c>
      <c r="M127" s="6" t="s">
        <v>75</v>
      </c>
      <c r="N127" s="6" t="s">
        <v>55</v>
      </c>
      <c r="O127" s="6" t="s">
        <v>99</v>
      </c>
      <c r="P127" s="6">
        <v>40.0</v>
      </c>
      <c r="Q127" s="6" t="s">
        <v>77</v>
      </c>
      <c r="R127" s="6">
        <v>6.0</v>
      </c>
      <c r="S127" s="6">
        <v>87.5</v>
      </c>
      <c r="T127" s="6">
        <v>150.0</v>
      </c>
      <c r="U127" s="6">
        <v>0.58333333</v>
      </c>
      <c r="V127" s="6" t="s">
        <v>58</v>
      </c>
      <c r="W127" s="6">
        <v>5.0</v>
      </c>
      <c r="X127" s="6" t="s">
        <v>59</v>
      </c>
      <c r="Y127" s="6" t="s">
        <v>59</v>
      </c>
      <c r="Z127" s="6">
        <v>5.0</v>
      </c>
      <c r="AA127" s="6">
        <v>3.0</v>
      </c>
      <c r="AB127" s="6">
        <v>1.0</v>
      </c>
      <c r="AC127" s="6">
        <v>5.0</v>
      </c>
      <c r="AD127" s="6">
        <v>100.0</v>
      </c>
      <c r="AE127" s="6" t="s">
        <v>60</v>
      </c>
      <c r="AF127" s="6" t="s">
        <v>100</v>
      </c>
      <c r="AG127" s="6" t="s">
        <v>62</v>
      </c>
      <c r="AH127" s="6">
        <v>60.0</v>
      </c>
      <c r="AI127" s="6" t="s">
        <v>63</v>
      </c>
      <c r="AJ127" s="6" t="s">
        <v>64</v>
      </c>
      <c r="AK127" s="6">
        <v>0.5833333</v>
      </c>
      <c r="AL127" s="6">
        <v>0.583333333</v>
      </c>
      <c r="AM127" s="6">
        <v>0.5833333</v>
      </c>
      <c r="AN127" s="6">
        <v>9.9</v>
      </c>
      <c r="AO127" s="6">
        <v>2.1</v>
      </c>
      <c r="AP127" s="6">
        <v>10.8</v>
      </c>
      <c r="AQ127" s="6">
        <v>2.0</v>
      </c>
      <c r="AR127" s="6">
        <v>8.0</v>
      </c>
      <c r="AS127" s="9"/>
      <c r="AT127" s="9"/>
      <c r="AU127" s="9"/>
      <c r="AV127" s="9"/>
    </row>
    <row r="128">
      <c r="A128" s="6">
        <v>7.0</v>
      </c>
      <c r="B128" s="7" t="s">
        <v>97</v>
      </c>
      <c r="C128" s="6">
        <v>2015.0</v>
      </c>
      <c r="D128" s="6" t="s">
        <v>51</v>
      </c>
      <c r="E128" s="6" t="s">
        <v>98</v>
      </c>
      <c r="F128" s="6">
        <v>22.8</v>
      </c>
      <c r="G128" s="6">
        <v>78.2</v>
      </c>
      <c r="H128" s="6">
        <v>180.0</v>
      </c>
      <c r="I128" s="8">
        <v>1.0</v>
      </c>
      <c r="J128" s="6" t="s">
        <v>74</v>
      </c>
      <c r="K128" s="6" t="s">
        <v>53</v>
      </c>
      <c r="L128" s="6">
        <v>8.0</v>
      </c>
      <c r="M128" s="6" t="s">
        <v>75</v>
      </c>
      <c r="N128" s="6" t="s">
        <v>55</v>
      </c>
      <c r="O128" s="6" t="s">
        <v>99</v>
      </c>
      <c r="P128" s="6">
        <v>50.0</v>
      </c>
      <c r="Q128" s="6" t="s">
        <v>77</v>
      </c>
      <c r="R128" s="6">
        <v>6.0</v>
      </c>
      <c r="S128" s="6">
        <v>87.5</v>
      </c>
      <c r="T128" s="6">
        <v>150.0</v>
      </c>
      <c r="U128" s="6">
        <v>0.58333333</v>
      </c>
      <c r="V128" s="6" t="s">
        <v>58</v>
      </c>
      <c r="W128" s="6">
        <v>5.0</v>
      </c>
      <c r="X128" s="6" t="s">
        <v>59</v>
      </c>
      <c r="Y128" s="6" t="s">
        <v>59</v>
      </c>
      <c r="Z128" s="6">
        <v>5.0</v>
      </c>
      <c r="AA128" s="6">
        <v>3.0</v>
      </c>
      <c r="AB128" s="6">
        <v>1.0</v>
      </c>
      <c r="AC128" s="6">
        <v>5.0</v>
      </c>
      <c r="AD128" s="6">
        <v>100.0</v>
      </c>
      <c r="AE128" s="6" t="s">
        <v>60</v>
      </c>
      <c r="AF128" s="6" t="s">
        <v>100</v>
      </c>
      <c r="AG128" s="6" t="s">
        <v>62</v>
      </c>
      <c r="AH128" s="6">
        <v>60.0</v>
      </c>
      <c r="AI128" s="6" t="s">
        <v>63</v>
      </c>
      <c r="AJ128" s="6" t="s">
        <v>64</v>
      </c>
      <c r="AK128" s="6">
        <v>0.5833333</v>
      </c>
      <c r="AL128" s="6">
        <v>0.583333333</v>
      </c>
      <c r="AM128" s="6">
        <v>0.5833333</v>
      </c>
      <c r="AN128" s="6">
        <v>12.2</v>
      </c>
      <c r="AO128" s="6">
        <v>2.7</v>
      </c>
      <c r="AP128" s="6">
        <v>13.2</v>
      </c>
      <c r="AQ128" s="6">
        <v>2.8</v>
      </c>
      <c r="AR128" s="6">
        <v>8.0</v>
      </c>
      <c r="AS128" s="9"/>
      <c r="AT128" s="9"/>
      <c r="AU128" s="9"/>
      <c r="AV128" s="9"/>
    </row>
    <row r="129">
      <c r="A129" s="6">
        <v>7.0</v>
      </c>
      <c r="B129" s="7" t="s">
        <v>97</v>
      </c>
      <c r="C129" s="6">
        <v>2015.0</v>
      </c>
      <c r="D129" s="6" t="s">
        <v>51</v>
      </c>
      <c r="E129" s="6" t="s">
        <v>98</v>
      </c>
      <c r="F129" s="6">
        <v>22.8</v>
      </c>
      <c r="G129" s="6">
        <v>78.2</v>
      </c>
      <c r="H129" s="6">
        <v>180.0</v>
      </c>
      <c r="I129" s="8">
        <v>1.0</v>
      </c>
      <c r="J129" s="6" t="s">
        <v>74</v>
      </c>
      <c r="K129" s="6" t="s">
        <v>53</v>
      </c>
      <c r="L129" s="6">
        <v>8.0</v>
      </c>
      <c r="M129" s="6" t="s">
        <v>75</v>
      </c>
      <c r="N129" s="6" t="s">
        <v>55</v>
      </c>
      <c r="O129" s="6" t="s">
        <v>99</v>
      </c>
      <c r="P129" s="6">
        <v>60.0</v>
      </c>
      <c r="Q129" s="6" t="s">
        <v>77</v>
      </c>
      <c r="R129" s="6">
        <v>6.0</v>
      </c>
      <c r="S129" s="6">
        <v>87.5</v>
      </c>
      <c r="T129" s="6">
        <v>150.0</v>
      </c>
      <c r="U129" s="6">
        <v>0.58333333</v>
      </c>
      <c r="V129" s="6" t="s">
        <v>58</v>
      </c>
      <c r="W129" s="6">
        <v>5.0</v>
      </c>
      <c r="X129" s="6" t="s">
        <v>59</v>
      </c>
      <c r="Y129" s="6" t="s">
        <v>59</v>
      </c>
      <c r="Z129" s="6">
        <v>5.0</v>
      </c>
      <c r="AA129" s="6">
        <v>3.0</v>
      </c>
      <c r="AB129" s="6">
        <v>1.0</v>
      </c>
      <c r="AC129" s="6">
        <v>5.0</v>
      </c>
      <c r="AD129" s="6">
        <v>100.0</v>
      </c>
      <c r="AE129" s="6" t="s">
        <v>60</v>
      </c>
      <c r="AF129" s="6" t="s">
        <v>100</v>
      </c>
      <c r="AG129" s="6" t="s">
        <v>62</v>
      </c>
      <c r="AH129" s="6">
        <v>60.0</v>
      </c>
      <c r="AI129" s="6" t="s">
        <v>63</v>
      </c>
      <c r="AJ129" s="6" t="s">
        <v>64</v>
      </c>
      <c r="AK129" s="6">
        <v>0.5833333</v>
      </c>
      <c r="AL129" s="6">
        <v>0.583333333</v>
      </c>
      <c r="AM129" s="6">
        <v>0.5833333</v>
      </c>
      <c r="AN129" s="6">
        <v>13.2</v>
      </c>
      <c r="AO129" s="6">
        <v>3.1</v>
      </c>
      <c r="AP129" s="6">
        <v>14.4</v>
      </c>
      <c r="AQ129" s="6">
        <v>3.3</v>
      </c>
      <c r="AR129" s="6">
        <v>8.0</v>
      </c>
      <c r="AS129" s="9"/>
      <c r="AT129" s="9"/>
      <c r="AU129" s="9"/>
      <c r="AV129" s="9"/>
    </row>
    <row r="130">
      <c r="A130" s="6">
        <v>7.0</v>
      </c>
      <c r="B130" s="7" t="s">
        <v>97</v>
      </c>
      <c r="C130" s="6">
        <v>2015.0</v>
      </c>
      <c r="D130" s="6" t="s">
        <v>51</v>
      </c>
      <c r="E130" s="6" t="s">
        <v>98</v>
      </c>
      <c r="F130" s="6">
        <v>22.8</v>
      </c>
      <c r="G130" s="6">
        <v>78.2</v>
      </c>
      <c r="H130" s="6">
        <v>180.0</v>
      </c>
      <c r="I130" s="8">
        <v>1.0</v>
      </c>
      <c r="J130" s="6" t="s">
        <v>74</v>
      </c>
      <c r="K130" s="6" t="s">
        <v>53</v>
      </c>
      <c r="L130" s="6">
        <v>8.0</v>
      </c>
      <c r="M130" s="6" t="s">
        <v>75</v>
      </c>
      <c r="N130" s="6" t="s">
        <v>55</v>
      </c>
      <c r="O130" s="6" t="s">
        <v>99</v>
      </c>
      <c r="P130" s="6">
        <v>70.0</v>
      </c>
      <c r="Q130" s="6" t="s">
        <v>77</v>
      </c>
      <c r="R130" s="6">
        <v>6.0</v>
      </c>
      <c r="S130" s="6">
        <v>87.5</v>
      </c>
      <c r="T130" s="6">
        <v>150.0</v>
      </c>
      <c r="U130" s="6">
        <v>0.58333333</v>
      </c>
      <c r="V130" s="6" t="s">
        <v>58</v>
      </c>
      <c r="W130" s="6">
        <v>5.0</v>
      </c>
      <c r="X130" s="6" t="s">
        <v>59</v>
      </c>
      <c r="Y130" s="6" t="s">
        <v>59</v>
      </c>
      <c r="Z130" s="6">
        <v>5.0</v>
      </c>
      <c r="AA130" s="6">
        <v>3.0</v>
      </c>
      <c r="AB130" s="6">
        <v>1.0</v>
      </c>
      <c r="AC130" s="6">
        <v>5.0</v>
      </c>
      <c r="AD130" s="6">
        <v>100.0</v>
      </c>
      <c r="AE130" s="6" t="s">
        <v>60</v>
      </c>
      <c r="AF130" s="6" t="s">
        <v>100</v>
      </c>
      <c r="AG130" s="6" t="s">
        <v>62</v>
      </c>
      <c r="AH130" s="6">
        <v>60.0</v>
      </c>
      <c r="AI130" s="6" t="s">
        <v>63</v>
      </c>
      <c r="AJ130" s="6" t="s">
        <v>64</v>
      </c>
      <c r="AK130" s="6">
        <v>0.5833333</v>
      </c>
      <c r="AL130" s="6">
        <v>0.583333333</v>
      </c>
      <c r="AM130" s="6">
        <v>0.5833333</v>
      </c>
      <c r="AN130" s="6">
        <v>12.6</v>
      </c>
      <c r="AO130" s="6">
        <v>2.7</v>
      </c>
      <c r="AP130" s="6">
        <v>13.7</v>
      </c>
      <c r="AQ130" s="6">
        <v>2.8</v>
      </c>
      <c r="AR130" s="6">
        <v>8.0</v>
      </c>
      <c r="AS130" s="9"/>
      <c r="AT130" s="9"/>
      <c r="AU130" s="9"/>
      <c r="AV130" s="9"/>
    </row>
    <row r="131">
      <c r="A131" s="6">
        <v>7.0</v>
      </c>
      <c r="B131" s="7" t="s">
        <v>97</v>
      </c>
      <c r="C131" s="6">
        <v>2015.0</v>
      </c>
      <c r="D131" s="6" t="s">
        <v>51</v>
      </c>
      <c r="E131" s="6" t="s">
        <v>98</v>
      </c>
      <c r="F131" s="6">
        <v>22.8</v>
      </c>
      <c r="G131" s="6">
        <v>78.2</v>
      </c>
      <c r="H131" s="6">
        <v>180.0</v>
      </c>
      <c r="I131" s="8">
        <v>1.0</v>
      </c>
      <c r="J131" s="6" t="s">
        <v>74</v>
      </c>
      <c r="K131" s="6" t="s">
        <v>53</v>
      </c>
      <c r="L131" s="6">
        <v>8.0</v>
      </c>
      <c r="M131" s="6" t="s">
        <v>75</v>
      </c>
      <c r="N131" s="6" t="s">
        <v>55</v>
      </c>
      <c r="O131" s="6" t="s">
        <v>99</v>
      </c>
      <c r="P131" s="6">
        <v>80.0</v>
      </c>
      <c r="Q131" s="6" t="s">
        <v>77</v>
      </c>
      <c r="R131" s="6">
        <v>6.0</v>
      </c>
      <c r="S131" s="6">
        <v>87.5</v>
      </c>
      <c r="T131" s="6">
        <v>150.0</v>
      </c>
      <c r="U131" s="6">
        <v>0.58333333</v>
      </c>
      <c r="V131" s="6" t="s">
        <v>58</v>
      </c>
      <c r="W131" s="6">
        <v>5.0</v>
      </c>
      <c r="X131" s="6" t="s">
        <v>59</v>
      </c>
      <c r="Y131" s="6" t="s">
        <v>59</v>
      </c>
      <c r="Z131" s="6">
        <v>5.0</v>
      </c>
      <c r="AA131" s="6">
        <v>3.0</v>
      </c>
      <c r="AB131" s="6">
        <v>1.0</v>
      </c>
      <c r="AC131" s="6">
        <v>5.0</v>
      </c>
      <c r="AD131" s="6">
        <v>100.0</v>
      </c>
      <c r="AE131" s="6" t="s">
        <v>60</v>
      </c>
      <c r="AF131" s="6" t="s">
        <v>100</v>
      </c>
      <c r="AG131" s="6" t="s">
        <v>62</v>
      </c>
      <c r="AH131" s="6">
        <v>60.0</v>
      </c>
      <c r="AI131" s="6" t="s">
        <v>63</v>
      </c>
      <c r="AJ131" s="6" t="s">
        <v>64</v>
      </c>
      <c r="AK131" s="6">
        <v>0.5833333</v>
      </c>
      <c r="AL131" s="6">
        <v>0.583333333</v>
      </c>
      <c r="AM131" s="6">
        <v>0.5833333</v>
      </c>
      <c r="AN131" s="6">
        <v>11.3</v>
      </c>
      <c r="AO131" s="6">
        <v>2.3</v>
      </c>
      <c r="AP131" s="6">
        <v>2.5</v>
      </c>
      <c r="AQ131" s="6">
        <v>2.5</v>
      </c>
      <c r="AR131" s="6">
        <v>8.0</v>
      </c>
      <c r="AS131" s="9"/>
      <c r="AT131" s="9"/>
      <c r="AU131" s="9"/>
      <c r="AV131" s="9"/>
    </row>
    <row r="132">
      <c r="A132" s="6">
        <v>7.0</v>
      </c>
      <c r="B132" s="7" t="s">
        <v>97</v>
      </c>
      <c r="C132" s="6">
        <v>2015.0</v>
      </c>
      <c r="D132" s="6" t="s">
        <v>51</v>
      </c>
      <c r="E132" s="6" t="s">
        <v>98</v>
      </c>
      <c r="F132" s="6">
        <v>22.8</v>
      </c>
      <c r="G132" s="6">
        <v>78.2</v>
      </c>
      <c r="H132" s="6">
        <v>180.0</v>
      </c>
      <c r="I132" s="8">
        <v>1.0</v>
      </c>
      <c r="J132" s="6" t="s">
        <v>74</v>
      </c>
      <c r="K132" s="6" t="s">
        <v>53</v>
      </c>
      <c r="L132" s="6">
        <v>8.0</v>
      </c>
      <c r="M132" s="6" t="s">
        <v>75</v>
      </c>
      <c r="N132" s="6" t="s">
        <v>55</v>
      </c>
      <c r="O132" s="6" t="s">
        <v>99</v>
      </c>
      <c r="P132" s="6">
        <v>90.0</v>
      </c>
      <c r="Q132" s="6" t="s">
        <v>77</v>
      </c>
      <c r="R132" s="6">
        <v>6.0</v>
      </c>
      <c r="S132" s="6">
        <v>87.5</v>
      </c>
      <c r="T132" s="6">
        <v>150.0</v>
      </c>
      <c r="U132" s="6">
        <v>0.58333333</v>
      </c>
      <c r="V132" s="6" t="s">
        <v>58</v>
      </c>
      <c r="W132" s="6">
        <v>5.0</v>
      </c>
      <c r="X132" s="6" t="s">
        <v>59</v>
      </c>
      <c r="Y132" s="6" t="s">
        <v>59</v>
      </c>
      <c r="Z132" s="6">
        <v>5.0</v>
      </c>
      <c r="AA132" s="6">
        <v>3.0</v>
      </c>
      <c r="AB132" s="6">
        <v>1.0</v>
      </c>
      <c r="AC132" s="6">
        <v>5.0</v>
      </c>
      <c r="AD132" s="6">
        <v>100.0</v>
      </c>
      <c r="AE132" s="6" t="s">
        <v>60</v>
      </c>
      <c r="AF132" s="6" t="s">
        <v>100</v>
      </c>
      <c r="AG132" s="6" t="s">
        <v>62</v>
      </c>
      <c r="AH132" s="6">
        <v>60.0</v>
      </c>
      <c r="AI132" s="6" t="s">
        <v>63</v>
      </c>
      <c r="AJ132" s="6" t="s">
        <v>64</v>
      </c>
      <c r="AK132" s="6">
        <v>0.5833333</v>
      </c>
      <c r="AL132" s="6">
        <v>0.583333333</v>
      </c>
      <c r="AM132" s="6">
        <v>0.5833333</v>
      </c>
      <c r="AN132" s="6">
        <v>7.3</v>
      </c>
      <c r="AO132" s="6">
        <v>2.3</v>
      </c>
      <c r="AP132" s="6">
        <v>7.7</v>
      </c>
      <c r="AQ132" s="6">
        <v>2.4</v>
      </c>
      <c r="AR132" s="6">
        <v>8.0</v>
      </c>
      <c r="AS132" s="9"/>
      <c r="AT132" s="9"/>
      <c r="AU132" s="9"/>
      <c r="AV132" s="9"/>
    </row>
    <row r="133">
      <c r="A133" s="6">
        <v>7.0</v>
      </c>
      <c r="B133" s="7" t="s">
        <v>97</v>
      </c>
      <c r="C133" s="6">
        <v>2015.0</v>
      </c>
      <c r="D133" s="6" t="s">
        <v>51</v>
      </c>
      <c r="E133" s="6" t="s">
        <v>98</v>
      </c>
      <c r="F133" s="6">
        <v>22.8</v>
      </c>
      <c r="G133" s="6">
        <v>78.2</v>
      </c>
      <c r="H133" s="6">
        <v>180.0</v>
      </c>
      <c r="I133" s="8">
        <v>1.0</v>
      </c>
      <c r="J133" s="6" t="s">
        <v>74</v>
      </c>
      <c r="K133" s="6" t="s">
        <v>53</v>
      </c>
      <c r="L133" s="6">
        <v>8.0</v>
      </c>
      <c r="M133" s="6" t="s">
        <v>75</v>
      </c>
      <c r="N133" s="6" t="s">
        <v>55</v>
      </c>
      <c r="O133" s="6" t="s">
        <v>56</v>
      </c>
      <c r="P133" s="6">
        <v>10.0</v>
      </c>
      <c r="Q133" s="6" t="s">
        <v>77</v>
      </c>
      <c r="R133" s="6">
        <v>6.0</v>
      </c>
      <c r="S133" s="6">
        <v>87.5</v>
      </c>
      <c r="T133" s="6">
        <v>150.0</v>
      </c>
      <c r="U133" s="6">
        <v>0.58333333</v>
      </c>
      <c r="V133" s="6" t="s">
        <v>58</v>
      </c>
      <c r="W133" s="6">
        <v>5.0</v>
      </c>
      <c r="X133" s="6" t="s">
        <v>59</v>
      </c>
      <c r="Y133" s="6" t="s">
        <v>59</v>
      </c>
      <c r="Z133" s="6">
        <v>5.0</v>
      </c>
      <c r="AA133" s="6">
        <v>3.0</v>
      </c>
      <c r="AB133" s="6">
        <v>1.0</v>
      </c>
      <c r="AC133" s="6">
        <v>5.0</v>
      </c>
      <c r="AD133" s="6">
        <v>100.0</v>
      </c>
      <c r="AE133" s="6" t="s">
        <v>60</v>
      </c>
      <c r="AF133" s="6" t="s">
        <v>100</v>
      </c>
      <c r="AG133" s="6" t="s">
        <v>62</v>
      </c>
      <c r="AH133" s="6">
        <v>60.0</v>
      </c>
      <c r="AI133" s="6" t="s">
        <v>63</v>
      </c>
      <c r="AJ133" s="6" t="s">
        <v>64</v>
      </c>
      <c r="AK133" s="6">
        <v>0.5833333</v>
      </c>
      <c r="AL133" s="6">
        <v>0.583333333</v>
      </c>
      <c r="AM133" s="6">
        <v>0.5833333</v>
      </c>
      <c r="AN133" s="6">
        <v>4.9</v>
      </c>
      <c r="AO133" s="6">
        <v>4.1</v>
      </c>
      <c r="AP133" s="6">
        <v>4.3</v>
      </c>
      <c r="AQ133" s="6">
        <v>2.0</v>
      </c>
      <c r="AR133" s="6">
        <v>8.0</v>
      </c>
      <c r="AS133" s="9"/>
      <c r="AT133" s="9"/>
      <c r="AU133" s="9"/>
      <c r="AV133" s="9"/>
    </row>
    <row r="134">
      <c r="A134" s="6">
        <v>7.0</v>
      </c>
      <c r="B134" s="7" t="s">
        <v>97</v>
      </c>
      <c r="C134" s="6">
        <v>2015.0</v>
      </c>
      <c r="D134" s="6" t="s">
        <v>51</v>
      </c>
      <c r="E134" s="6" t="s">
        <v>98</v>
      </c>
      <c r="F134" s="6">
        <v>22.8</v>
      </c>
      <c r="G134" s="6">
        <v>78.2</v>
      </c>
      <c r="H134" s="6">
        <v>180.0</v>
      </c>
      <c r="I134" s="8">
        <v>1.0</v>
      </c>
      <c r="J134" s="6" t="s">
        <v>74</v>
      </c>
      <c r="K134" s="6" t="s">
        <v>53</v>
      </c>
      <c r="L134" s="6">
        <v>8.0</v>
      </c>
      <c r="M134" s="6" t="s">
        <v>75</v>
      </c>
      <c r="N134" s="6" t="s">
        <v>55</v>
      </c>
      <c r="O134" s="6" t="s">
        <v>56</v>
      </c>
      <c r="P134" s="6">
        <v>20.0</v>
      </c>
      <c r="Q134" s="6" t="s">
        <v>77</v>
      </c>
      <c r="R134" s="6">
        <v>6.0</v>
      </c>
      <c r="S134" s="6">
        <v>87.5</v>
      </c>
      <c r="T134" s="6">
        <v>150.0</v>
      </c>
      <c r="U134" s="6">
        <v>0.58333333</v>
      </c>
      <c r="V134" s="6" t="s">
        <v>58</v>
      </c>
      <c r="W134" s="6">
        <v>5.0</v>
      </c>
      <c r="X134" s="6" t="s">
        <v>59</v>
      </c>
      <c r="Y134" s="6" t="s">
        <v>59</v>
      </c>
      <c r="Z134" s="6">
        <v>5.0</v>
      </c>
      <c r="AA134" s="6">
        <v>3.0</v>
      </c>
      <c r="AB134" s="6">
        <v>1.0</v>
      </c>
      <c r="AC134" s="6">
        <v>5.0</v>
      </c>
      <c r="AD134" s="6">
        <v>100.0</v>
      </c>
      <c r="AE134" s="6" t="s">
        <v>60</v>
      </c>
      <c r="AF134" s="6" t="s">
        <v>100</v>
      </c>
      <c r="AG134" s="6" t="s">
        <v>62</v>
      </c>
      <c r="AH134" s="6">
        <v>60.0</v>
      </c>
      <c r="AI134" s="6" t="s">
        <v>63</v>
      </c>
      <c r="AJ134" s="6" t="s">
        <v>64</v>
      </c>
      <c r="AK134" s="6">
        <v>0.5833333</v>
      </c>
      <c r="AL134" s="6">
        <v>0.583333333</v>
      </c>
      <c r="AM134" s="6">
        <v>0.5833333</v>
      </c>
      <c r="AN134" s="6">
        <v>11.7</v>
      </c>
      <c r="AO134" s="6">
        <v>5.6</v>
      </c>
      <c r="AP134" s="6">
        <v>11.6</v>
      </c>
      <c r="AQ134" s="6">
        <v>3.3</v>
      </c>
      <c r="AR134" s="6">
        <v>8.0</v>
      </c>
      <c r="AS134" s="9"/>
      <c r="AT134" s="9"/>
      <c r="AU134" s="9"/>
      <c r="AV134" s="9"/>
    </row>
    <row r="135">
      <c r="A135" s="6">
        <v>7.0</v>
      </c>
      <c r="B135" s="7" t="s">
        <v>97</v>
      </c>
      <c r="C135" s="6">
        <v>2015.0</v>
      </c>
      <c r="D135" s="6" t="s">
        <v>51</v>
      </c>
      <c r="E135" s="6" t="s">
        <v>98</v>
      </c>
      <c r="F135" s="6">
        <v>22.8</v>
      </c>
      <c r="G135" s="6">
        <v>78.2</v>
      </c>
      <c r="H135" s="6">
        <v>180.0</v>
      </c>
      <c r="I135" s="8">
        <v>1.0</v>
      </c>
      <c r="J135" s="6" t="s">
        <v>74</v>
      </c>
      <c r="K135" s="6" t="s">
        <v>53</v>
      </c>
      <c r="L135" s="6">
        <v>8.0</v>
      </c>
      <c r="M135" s="6" t="s">
        <v>75</v>
      </c>
      <c r="N135" s="6" t="s">
        <v>55</v>
      </c>
      <c r="O135" s="6" t="s">
        <v>56</v>
      </c>
      <c r="P135" s="6">
        <v>30.0</v>
      </c>
      <c r="Q135" s="6" t="s">
        <v>77</v>
      </c>
      <c r="R135" s="6">
        <v>6.0</v>
      </c>
      <c r="S135" s="6">
        <v>87.5</v>
      </c>
      <c r="T135" s="6">
        <v>150.0</v>
      </c>
      <c r="U135" s="6">
        <v>0.58333333</v>
      </c>
      <c r="V135" s="6" t="s">
        <v>58</v>
      </c>
      <c r="W135" s="6">
        <v>5.0</v>
      </c>
      <c r="X135" s="6" t="s">
        <v>59</v>
      </c>
      <c r="Y135" s="6" t="s">
        <v>59</v>
      </c>
      <c r="Z135" s="6">
        <v>5.0</v>
      </c>
      <c r="AA135" s="6">
        <v>3.0</v>
      </c>
      <c r="AB135" s="6">
        <v>1.0</v>
      </c>
      <c r="AC135" s="6">
        <v>5.0</v>
      </c>
      <c r="AD135" s="6">
        <v>100.0</v>
      </c>
      <c r="AE135" s="6" t="s">
        <v>60</v>
      </c>
      <c r="AF135" s="6" t="s">
        <v>100</v>
      </c>
      <c r="AG135" s="6" t="s">
        <v>62</v>
      </c>
      <c r="AH135" s="6">
        <v>60.0</v>
      </c>
      <c r="AI135" s="6" t="s">
        <v>63</v>
      </c>
      <c r="AJ135" s="6" t="s">
        <v>64</v>
      </c>
      <c r="AK135" s="6">
        <v>0.5833333</v>
      </c>
      <c r="AL135" s="6">
        <v>0.583333333</v>
      </c>
      <c r="AM135" s="6">
        <v>0.5833333</v>
      </c>
      <c r="AN135" s="6">
        <v>18.2</v>
      </c>
      <c r="AO135" s="6">
        <v>4.6</v>
      </c>
      <c r="AP135" s="6">
        <v>19.2</v>
      </c>
      <c r="AQ135" s="6">
        <v>4.4</v>
      </c>
      <c r="AR135" s="6">
        <v>8.0</v>
      </c>
      <c r="AS135" s="9"/>
      <c r="AT135" s="9"/>
      <c r="AU135" s="9"/>
      <c r="AV135" s="9"/>
    </row>
    <row r="136">
      <c r="A136" s="6">
        <v>7.0</v>
      </c>
      <c r="B136" s="7" t="s">
        <v>97</v>
      </c>
      <c r="C136" s="6">
        <v>2015.0</v>
      </c>
      <c r="D136" s="6" t="s">
        <v>51</v>
      </c>
      <c r="E136" s="6" t="s">
        <v>98</v>
      </c>
      <c r="F136" s="6">
        <v>22.8</v>
      </c>
      <c r="G136" s="6">
        <v>78.2</v>
      </c>
      <c r="H136" s="6">
        <v>180.0</v>
      </c>
      <c r="I136" s="8">
        <v>1.0</v>
      </c>
      <c r="J136" s="6" t="s">
        <v>74</v>
      </c>
      <c r="K136" s="6" t="s">
        <v>53</v>
      </c>
      <c r="L136" s="6">
        <v>8.0</v>
      </c>
      <c r="M136" s="6" t="s">
        <v>75</v>
      </c>
      <c r="N136" s="6" t="s">
        <v>55</v>
      </c>
      <c r="O136" s="6" t="s">
        <v>56</v>
      </c>
      <c r="P136" s="6">
        <v>40.0</v>
      </c>
      <c r="Q136" s="6" t="s">
        <v>77</v>
      </c>
      <c r="R136" s="6">
        <v>6.0</v>
      </c>
      <c r="S136" s="6">
        <v>87.5</v>
      </c>
      <c r="T136" s="6">
        <v>150.0</v>
      </c>
      <c r="U136" s="6">
        <v>0.58333333</v>
      </c>
      <c r="V136" s="6" t="s">
        <v>58</v>
      </c>
      <c r="W136" s="6">
        <v>5.0</v>
      </c>
      <c r="X136" s="6" t="s">
        <v>59</v>
      </c>
      <c r="Y136" s="6" t="s">
        <v>59</v>
      </c>
      <c r="Z136" s="6">
        <v>5.0</v>
      </c>
      <c r="AA136" s="6">
        <v>3.0</v>
      </c>
      <c r="AB136" s="6">
        <v>1.0</v>
      </c>
      <c r="AC136" s="6">
        <v>5.0</v>
      </c>
      <c r="AD136" s="6">
        <v>100.0</v>
      </c>
      <c r="AE136" s="6" t="s">
        <v>60</v>
      </c>
      <c r="AF136" s="6" t="s">
        <v>100</v>
      </c>
      <c r="AG136" s="6" t="s">
        <v>62</v>
      </c>
      <c r="AH136" s="6">
        <v>60.0</v>
      </c>
      <c r="AI136" s="6" t="s">
        <v>63</v>
      </c>
      <c r="AJ136" s="6" t="s">
        <v>64</v>
      </c>
      <c r="AK136" s="6">
        <v>0.5833333</v>
      </c>
      <c r="AL136" s="6">
        <v>0.583333333</v>
      </c>
      <c r="AM136" s="6">
        <v>0.5833333</v>
      </c>
      <c r="AN136" s="6">
        <v>23.3</v>
      </c>
      <c r="AO136" s="6">
        <v>5.2</v>
      </c>
      <c r="AP136" s="6">
        <v>24.5</v>
      </c>
      <c r="AQ136" s="6">
        <v>5.3</v>
      </c>
      <c r="AR136" s="6">
        <v>8.0</v>
      </c>
      <c r="AS136" s="9"/>
      <c r="AT136" s="9"/>
      <c r="AU136" s="9"/>
      <c r="AV136" s="9"/>
    </row>
    <row r="137">
      <c r="A137" s="6">
        <v>7.0</v>
      </c>
      <c r="B137" s="7" t="s">
        <v>97</v>
      </c>
      <c r="C137" s="6">
        <v>2015.0</v>
      </c>
      <c r="D137" s="6" t="s">
        <v>51</v>
      </c>
      <c r="E137" s="6" t="s">
        <v>98</v>
      </c>
      <c r="F137" s="6">
        <v>22.8</v>
      </c>
      <c r="G137" s="6">
        <v>78.2</v>
      </c>
      <c r="H137" s="6">
        <v>180.0</v>
      </c>
      <c r="I137" s="8">
        <v>1.0</v>
      </c>
      <c r="J137" s="6" t="s">
        <v>74</v>
      </c>
      <c r="K137" s="6" t="s">
        <v>53</v>
      </c>
      <c r="L137" s="6">
        <v>8.0</v>
      </c>
      <c r="M137" s="6" t="s">
        <v>75</v>
      </c>
      <c r="N137" s="6" t="s">
        <v>55</v>
      </c>
      <c r="O137" s="6" t="s">
        <v>56</v>
      </c>
      <c r="P137" s="6">
        <v>50.0</v>
      </c>
      <c r="Q137" s="6" t="s">
        <v>77</v>
      </c>
      <c r="R137" s="6">
        <v>6.0</v>
      </c>
      <c r="S137" s="6">
        <v>87.5</v>
      </c>
      <c r="T137" s="6">
        <v>150.0</v>
      </c>
      <c r="U137" s="6">
        <v>0.58333333</v>
      </c>
      <c r="V137" s="6" t="s">
        <v>58</v>
      </c>
      <c r="W137" s="6">
        <v>5.0</v>
      </c>
      <c r="X137" s="6" t="s">
        <v>59</v>
      </c>
      <c r="Y137" s="6" t="s">
        <v>59</v>
      </c>
      <c r="Z137" s="6">
        <v>5.0</v>
      </c>
      <c r="AA137" s="6">
        <v>3.0</v>
      </c>
      <c r="AB137" s="6">
        <v>1.0</v>
      </c>
      <c r="AC137" s="6">
        <v>5.0</v>
      </c>
      <c r="AD137" s="6">
        <v>100.0</v>
      </c>
      <c r="AE137" s="6" t="s">
        <v>60</v>
      </c>
      <c r="AF137" s="6" t="s">
        <v>100</v>
      </c>
      <c r="AG137" s="6" t="s">
        <v>62</v>
      </c>
      <c r="AH137" s="6">
        <v>60.0</v>
      </c>
      <c r="AI137" s="6" t="s">
        <v>63</v>
      </c>
      <c r="AJ137" s="6" t="s">
        <v>64</v>
      </c>
      <c r="AK137" s="6">
        <v>0.5833333</v>
      </c>
      <c r="AL137" s="6">
        <v>0.583333333</v>
      </c>
      <c r="AM137" s="6">
        <v>0.5833333</v>
      </c>
      <c r="AN137" s="6">
        <v>26.9</v>
      </c>
      <c r="AO137" s="6">
        <v>5.9</v>
      </c>
      <c r="AP137" s="6">
        <v>28.8</v>
      </c>
      <c r="AQ137" s="6">
        <v>5.6</v>
      </c>
      <c r="AR137" s="6">
        <v>8.0</v>
      </c>
      <c r="AS137" s="9"/>
      <c r="AT137" s="9"/>
      <c r="AU137" s="9"/>
      <c r="AV137" s="9"/>
    </row>
    <row r="138">
      <c r="A138" s="6">
        <v>7.0</v>
      </c>
      <c r="B138" s="7" t="s">
        <v>97</v>
      </c>
      <c r="C138" s="6">
        <v>2015.0</v>
      </c>
      <c r="D138" s="6" t="s">
        <v>51</v>
      </c>
      <c r="E138" s="6" t="s">
        <v>98</v>
      </c>
      <c r="F138" s="6">
        <v>22.8</v>
      </c>
      <c r="G138" s="6">
        <v>78.2</v>
      </c>
      <c r="H138" s="6">
        <v>180.0</v>
      </c>
      <c r="I138" s="8">
        <v>1.0</v>
      </c>
      <c r="J138" s="6" t="s">
        <v>74</v>
      </c>
      <c r="K138" s="6" t="s">
        <v>53</v>
      </c>
      <c r="L138" s="6">
        <v>8.0</v>
      </c>
      <c r="M138" s="6" t="s">
        <v>75</v>
      </c>
      <c r="N138" s="6" t="s">
        <v>55</v>
      </c>
      <c r="O138" s="6" t="s">
        <v>56</v>
      </c>
      <c r="P138" s="6">
        <v>60.0</v>
      </c>
      <c r="Q138" s="6" t="s">
        <v>77</v>
      </c>
      <c r="R138" s="6">
        <v>6.0</v>
      </c>
      <c r="S138" s="6">
        <v>87.5</v>
      </c>
      <c r="T138" s="6">
        <v>150.0</v>
      </c>
      <c r="U138" s="6">
        <v>0.58333333</v>
      </c>
      <c r="V138" s="6" t="s">
        <v>58</v>
      </c>
      <c r="W138" s="6">
        <v>5.0</v>
      </c>
      <c r="X138" s="6" t="s">
        <v>59</v>
      </c>
      <c r="Y138" s="6" t="s">
        <v>59</v>
      </c>
      <c r="Z138" s="6">
        <v>5.0</v>
      </c>
      <c r="AA138" s="6">
        <v>3.0</v>
      </c>
      <c r="AB138" s="6">
        <v>1.0</v>
      </c>
      <c r="AC138" s="6">
        <v>5.0</v>
      </c>
      <c r="AD138" s="6">
        <v>100.0</v>
      </c>
      <c r="AE138" s="6" t="s">
        <v>60</v>
      </c>
      <c r="AF138" s="6" t="s">
        <v>100</v>
      </c>
      <c r="AG138" s="6" t="s">
        <v>62</v>
      </c>
      <c r="AH138" s="6">
        <v>60.0</v>
      </c>
      <c r="AI138" s="6" t="s">
        <v>63</v>
      </c>
      <c r="AJ138" s="6" t="s">
        <v>64</v>
      </c>
      <c r="AK138" s="6">
        <v>0.5833333</v>
      </c>
      <c r="AL138" s="6">
        <v>0.583333333</v>
      </c>
      <c r="AM138" s="6">
        <v>0.5833333</v>
      </c>
      <c r="AN138" s="6">
        <v>27.2</v>
      </c>
      <c r="AO138" s="6">
        <v>5.2</v>
      </c>
      <c r="AP138" s="6">
        <v>29.6</v>
      </c>
      <c r="AQ138" s="6">
        <v>6.0</v>
      </c>
      <c r="AR138" s="6">
        <v>8.0</v>
      </c>
      <c r="AS138" s="9"/>
      <c r="AT138" s="9"/>
      <c r="AU138" s="9"/>
      <c r="AV138" s="9"/>
    </row>
    <row r="139">
      <c r="A139" s="6">
        <v>7.0</v>
      </c>
      <c r="B139" s="7" t="s">
        <v>97</v>
      </c>
      <c r="C139" s="6">
        <v>2015.0</v>
      </c>
      <c r="D139" s="6" t="s">
        <v>51</v>
      </c>
      <c r="E139" s="6" t="s">
        <v>98</v>
      </c>
      <c r="F139" s="6">
        <v>22.8</v>
      </c>
      <c r="G139" s="6">
        <v>78.2</v>
      </c>
      <c r="H139" s="6">
        <v>180.0</v>
      </c>
      <c r="I139" s="8">
        <v>1.0</v>
      </c>
      <c r="J139" s="6" t="s">
        <v>74</v>
      </c>
      <c r="K139" s="6" t="s">
        <v>53</v>
      </c>
      <c r="L139" s="6">
        <v>8.0</v>
      </c>
      <c r="M139" s="6" t="s">
        <v>75</v>
      </c>
      <c r="N139" s="6" t="s">
        <v>55</v>
      </c>
      <c r="O139" s="6" t="s">
        <v>56</v>
      </c>
      <c r="P139" s="6">
        <v>70.0</v>
      </c>
      <c r="Q139" s="6" t="s">
        <v>77</v>
      </c>
      <c r="R139" s="6">
        <v>6.0</v>
      </c>
      <c r="S139" s="6">
        <v>87.5</v>
      </c>
      <c r="T139" s="6">
        <v>150.0</v>
      </c>
      <c r="U139" s="6">
        <v>0.58333333</v>
      </c>
      <c r="V139" s="6" t="s">
        <v>58</v>
      </c>
      <c r="W139" s="6">
        <v>5.0</v>
      </c>
      <c r="X139" s="6" t="s">
        <v>59</v>
      </c>
      <c r="Y139" s="6" t="s">
        <v>59</v>
      </c>
      <c r="Z139" s="6">
        <v>5.0</v>
      </c>
      <c r="AA139" s="6">
        <v>3.0</v>
      </c>
      <c r="AB139" s="6">
        <v>1.0</v>
      </c>
      <c r="AC139" s="6">
        <v>5.0</v>
      </c>
      <c r="AD139" s="6">
        <v>100.0</v>
      </c>
      <c r="AE139" s="6" t="s">
        <v>60</v>
      </c>
      <c r="AF139" s="6" t="s">
        <v>100</v>
      </c>
      <c r="AG139" s="6" t="s">
        <v>62</v>
      </c>
      <c r="AH139" s="6">
        <v>60.0</v>
      </c>
      <c r="AI139" s="6" t="s">
        <v>63</v>
      </c>
      <c r="AJ139" s="6" t="s">
        <v>64</v>
      </c>
      <c r="AK139" s="6">
        <v>0.5833333</v>
      </c>
      <c r="AL139" s="6">
        <v>0.583333333</v>
      </c>
      <c r="AM139" s="6">
        <v>0.5833333</v>
      </c>
      <c r="AN139" s="6">
        <v>26.5</v>
      </c>
      <c r="AO139" s="6">
        <v>4.4</v>
      </c>
      <c r="AP139" s="6">
        <v>27.5</v>
      </c>
      <c r="AQ139" s="6">
        <v>4.7</v>
      </c>
      <c r="AR139" s="6">
        <v>8.0</v>
      </c>
      <c r="AS139" s="9"/>
      <c r="AT139" s="9"/>
      <c r="AU139" s="9"/>
      <c r="AV139" s="9"/>
    </row>
    <row r="140">
      <c r="A140" s="6">
        <v>7.0</v>
      </c>
      <c r="B140" s="7" t="s">
        <v>97</v>
      </c>
      <c r="C140" s="6">
        <v>2015.0</v>
      </c>
      <c r="D140" s="6" t="s">
        <v>51</v>
      </c>
      <c r="E140" s="6" t="s">
        <v>98</v>
      </c>
      <c r="F140" s="6">
        <v>22.8</v>
      </c>
      <c r="G140" s="6">
        <v>78.2</v>
      </c>
      <c r="H140" s="6">
        <v>180.0</v>
      </c>
      <c r="I140" s="8">
        <v>1.0</v>
      </c>
      <c r="J140" s="6" t="s">
        <v>74</v>
      </c>
      <c r="K140" s="6" t="s">
        <v>53</v>
      </c>
      <c r="L140" s="6">
        <v>8.0</v>
      </c>
      <c r="M140" s="6" t="s">
        <v>75</v>
      </c>
      <c r="N140" s="6" t="s">
        <v>55</v>
      </c>
      <c r="O140" s="6" t="s">
        <v>56</v>
      </c>
      <c r="P140" s="6">
        <v>80.0</v>
      </c>
      <c r="Q140" s="6" t="s">
        <v>77</v>
      </c>
      <c r="R140" s="6">
        <v>6.0</v>
      </c>
      <c r="S140" s="6">
        <v>87.5</v>
      </c>
      <c r="T140" s="6">
        <v>150.0</v>
      </c>
      <c r="U140" s="6">
        <v>0.58333333</v>
      </c>
      <c r="V140" s="6" t="s">
        <v>58</v>
      </c>
      <c r="W140" s="6">
        <v>5.0</v>
      </c>
      <c r="X140" s="6" t="s">
        <v>59</v>
      </c>
      <c r="Y140" s="6" t="s">
        <v>59</v>
      </c>
      <c r="Z140" s="6">
        <v>5.0</v>
      </c>
      <c r="AA140" s="6">
        <v>3.0</v>
      </c>
      <c r="AB140" s="6">
        <v>1.0</v>
      </c>
      <c r="AC140" s="6">
        <v>5.0</v>
      </c>
      <c r="AD140" s="6">
        <v>100.0</v>
      </c>
      <c r="AE140" s="6" t="s">
        <v>60</v>
      </c>
      <c r="AF140" s="6" t="s">
        <v>100</v>
      </c>
      <c r="AG140" s="6" t="s">
        <v>62</v>
      </c>
      <c r="AH140" s="6">
        <v>60.0</v>
      </c>
      <c r="AI140" s="6" t="s">
        <v>63</v>
      </c>
      <c r="AJ140" s="6" t="s">
        <v>64</v>
      </c>
      <c r="AK140" s="6">
        <v>0.5833333</v>
      </c>
      <c r="AL140" s="6">
        <v>0.583333333</v>
      </c>
      <c r="AM140" s="6">
        <v>0.5833333</v>
      </c>
      <c r="AN140" s="6">
        <v>20.4</v>
      </c>
      <c r="AO140" s="6">
        <v>5.3</v>
      </c>
      <c r="AP140" s="6">
        <v>22.5</v>
      </c>
      <c r="AQ140" s="6">
        <v>5.9</v>
      </c>
      <c r="AR140" s="6">
        <v>8.0</v>
      </c>
      <c r="AS140" s="9"/>
      <c r="AT140" s="9"/>
      <c r="AU140" s="9"/>
      <c r="AV140" s="9"/>
    </row>
    <row r="141">
      <c r="A141" s="6">
        <v>7.0</v>
      </c>
      <c r="B141" s="7" t="s">
        <v>97</v>
      </c>
      <c r="C141" s="6">
        <v>2015.0</v>
      </c>
      <c r="D141" s="6" t="s">
        <v>51</v>
      </c>
      <c r="E141" s="6" t="s">
        <v>98</v>
      </c>
      <c r="F141" s="6">
        <v>22.8</v>
      </c>
      <c r="G141" s="6">
        <v>78.2</v>
      </c>
      <c r="H141" s="6">
        <v>180.0</v>
      </c>
      <c r="I141" s="8">
        <v>1.0</v>
      </c>
      <c r="J141" s="6" t="s">
        <v>74</v>
      </c>
      <c r="K141" s="6" t="s">
        <v>53</v>
      </c>
      <c r="L141" s="6">
        <v>8.0</v>
      </c>
      <c r="M141" s="6" t="s">
        <v>75</v>
      </c>
      <c r="N141" s="6" t="s">
        <v>55</v>
      </c>
      <c r="O141" s="6" t="s">
        <v>56</v>
      </c>
      <c r="P141" s="6">
        <v>90.0</v>
      </c>
      <c r="Q141" s="6" t="s">
        <v>77</v>
      </c>
      <c r="R141" s="6">
        <v>6.0</v>
      </c>
      <c r="S141" s="6">
        <v>87.5</v>
      </c>
      <c r="T141" s="6">
        <v>150.0</v>
      </c>
      <c r="U141" s="6">
        <v>0.58333333</v>
      </c>
      <c r="V141" s="6" t="s">
        <v>58</v>
      </c>
      <c r="W141" s="6">
        <v>5.0</v>
      </c>
      <c r="X141" s="6" t="s">
        <v>59</v>
      </c>
      <c r="Y141" s="6" t="s">
        <v>59</v>
      </c>
      <c r="Z141" s="6">
        <v>5.0</v>
      </c>
      <c r="AA141" s="6">
        <v>3.0</v>
      </c>
      <c r="AB141" s="6">
        <v>1.0</v>
      </c>
      <c r="AC141" s="6">
        <v>5.0</v>
      </c>
      <c r="AD141" s="6">
        <v>100.0</v>
      </c>
      <c r="AE141" s="6" t="s">
        <v>60</v>
      </c>
      <c r="AF141" s="6" t="s">
        <v>100</v>
      </c>
      <c r="AG141" s="6" t="s">
        <v>62</v>
      </c>
      <c r="AH141" s="6">
        <v>60.0</v>
      </c>
      <c r="AI141" s="6" t="s">
        <v>63</v>
      </c>
      <c r="AJ141" s="6" t="s">
        <v>64</v>
      </c>
      <c r="AK141" s="6">
        <v>0.5833333</v>
      </c>
      <c r="AL141" s="6">
        <v>0.583333333</v>
      </c>
      <c r="AM141" s="6">
        <v>0.5833333</v>
      </c>
      <c r="AN141" s="6">
        <v>10.3</v>
      </c>
      <c r="AO141" s="6">
        <v>5.1</v>
      </c>
      <c r="AP141" s="6">
        <v>13.2</v>
      </c>
      <c r="AQ141" s="6">
        <v>4.8</v>
      </c>
      <c r="AR141" s="6">
        <v>8.0</v>
      </c>
      <c r="AS141" s="9"/>
      <c r="AT141" s="9"/>
      <c r="AU141" s="9"/>
      <c r="AV141" s="9"/>
    </row>
    <row r="142">
      <c r="A142" s="6">
        <v>7.0</v>
      </c>
      <c r="B142" s="7" t="s">
        <v>97</v>
      </c>
      <c r="C142" s="6">
        <v>2015.0</v>
      </c>
      <c r="D142" s="6" t="s">
        <v>51</v>
      </c>
      <c r="E142" s="6" t="s">
        <v>98</v>
      </c>
      <c r="F142" s="6">
        <v>22.8</v>
      </c>
      <c r="G142" s="6">
        <v>78.2</v>
      </c>
      <c r="H142" s="6">
        <v>180.0</v>
      </c>
      <c r="I142" s="8">
        <v>1.0</v>
      </c>
      <c r="J142" s="6" t="s">
        <v>74</v>
      </c>
      <c r="K142" s="6" t="s">
        <v>53</v>
      </c>
      <c r="L142" s="6">
        <v>8.0</v>
      </c>
      <c r="M142" s="6" t="s">
        <v>75</v>
      </c>
      <c r="N142" s="6" t="s">
        <v>55</v>
      </c>
      <c r="O142" s="6" t="s">
        <v>101</v>
      </c>
      <c r="P142" s="6">
        <v>10.0</v>
      </c>
      <c r="Q142" s="6" t="s">
        <v>77</v>
      </c>
      <c r="R142" s="6">
        <v>6.0</v>
      </c>
      <c r="S142" s="6">
        <v>87.5</v>
      </c>
      <c r="T142" s="6">
        <v>150.0</v>
      </c>
      <c r="U142" s="6">
        <v>0.58333333</v>
      </c>
      <c r="V142" s="6" t="s">
        <v>58</v>
      </c>
      <c r="W142" s="6">
        <v>5.0</v>
      </c>
      <c r="X142" s="6" t="s">
        <v>59</v>
      </c>
      <c r="Y142" s="6" t="s">
        <v>59</v>
      </c>
      <c r="Z142" s="6">
        <v>5.0</v>
      </c>
      <c r="AA142" s="6">
        <v>3.0</v>
      </c>
      <c r="AB142" s="6">
        <v>1.0</v>
      </c>
      <c r="AC142" s="6">
        <v>5.0</v>
      </c>
      <c r="AD142" s="6">
        <v>100.0</v>
      </c>
      <c r="AE142" s="6" t="s">
        <v>60</v>
      </c>
      <c r="AF142" s="6" t="s">
        <v>100</v>
      </c>
      <c r="AG142" s="6" t="s">
        <v>62</v>
      </c>
      <c r="AH142" s="6">
        <v>60.0</v>
      </c>
      <c r="AI142" s="6" t="s">
        <v>63</v>
      </c>
      <c r="AJ142" s="6" t="s">
        <v>64</v>
      </c>
      <c r="AK142" s="6">
        <v>0.5833333</v>
      </c>
      <c r="AL142" s="6">
        <v>0.583333333</v>
      </c>
      <c r="AM142" s="6">
        <v>0.5833333</v>
      </c>
      <c r="AN142" s="6">
        <v>13.2</v>
      </c>
      <c r="AO142" s="6">
        <v>6.6</v>
      </c>
      <c r="AP142" s="6">
        <v>13.8</v>
      </c>
      <c r="AQ142" s="6">
        <v>6.6</v>
      </c>
      <c r="AR142" s="6">
        <v>8.0</v>
      </c>
      <c r="AS142" s="9"/>
      <c r="AT142" s="9"/>
      <c r="AU142" s="9"/>
      <c r="AV142" s="9"/>
    </row>
    <row r="143">
      <c r="A143" s="6">
        <v>7.0</v>
      </c>
      <c r="B143" s="7" t="s">
        <v>97</v>
      </c>
      <c r="C143" s="6">
        <v>2015.0</v>
      </c>
      <c r="D143" s="6" t="s">
        <v>51</v>
      </c>
      <c r="E143" s="6" t="s">
        <v>98</v>
      </c>
      <c r="F143" s="6">
        <v>22.8</v>
      </c>
      <c r="G143" s="6">
        <v>78.2</v>
      </c>
      <c r="H143" s="6">
        <v>180.0</v>
      </c>
      <c r="I143" s="8">
        <v>1.0</v>
      </c>
      <c r="J143" s="6" t="s">
        <v>74</v>
      </c>
      <c r="K143" s="6" t="s">
        <v>53</v>
      </c>
      <c r="L143" s="6">
        <v>8.0</v>
      </c>
      <c r="M143" s="6" t="s">
        <v>75</v>
      </c>
      <c r="N143" s="6" t="s">
        <v>55</v>
      </c>
      <c r="O143" s="6" t="s">
        <v>101</v>
      </c>
      <c r="P143" s="6">
        <v>20.0</v>
      </c>
      <c r="Q143" s="6" t="s">
        <v>77</v>
      </c>
      <c r="R143" s="6">
        <v>6.0</v>
      </c>
      <c r="S143" s="6">
        <v>87.5</v>
      </c>
      <c r="T143" s="6">
        <v>150.0</v>
      </c>
      <c r="U143" s="6">
        <v>0.58333333</v>
      </c>
      <c r="V143" s="6" t="s">
        <v>58</v>
      </c>
      <c r="W143" s="6">
        <v>5.0</v>
      </c>
      <c r="X143" s="6" t="s">
        <v>59</v>
      </c>
      <c r="Y143" s="6" t="s">
        <v>59</v>
      </c>
      <c r="Z143" s="6">
        <v>5.0</v>
      </c>
      <c r="AA143" s="6">
        <v>3.0</v>
      </c>
      <c r="AB143" s="6">
        <v>1.0</v>
      </c>
      <c r="AC143" s="6">
        <v>5.0</v>
      </c>
      <c r="AD143" s="6">
        <v>100.0</v>
      </c>
      <c r="AE143" s="6" t="s">
        <v>60</v>
      </c>
      <c r="AF143" s="6" t="s">
        <v>100</v>
      </c>
      <c r="AG143" s="6" t="s">
        <v>62</v>
      </c>
      <c r="AH143" s="6">
        <v>60.0</v>
      </c>
      <c r="AI143" s="6" t="s">
        <v>63</v>
      </c>
      <c r="AJ143" s="6" t="s">
        <v>64</v>
      </c>
      <c r="AK143" s="6">
        <v>0.5833333</v>
      </c>
      <c r="AL143" s="6">
        <v>0.583333333</v>
      </c>
      <c r="AM143" s="6">
        <v>0.5833333</v>
      </c>
      <c r="AN143" s="6">
        <v>21.3</v>
      </c>
      <c r="AO143" s="6">
        <v>8.9</v>
      </c>
      <c r="AP143" s="6">
        <v>22.2</v>
      </c>
      <c r="AQ143" s="6">
        <v>9.6</v>
      </c>
      <c r="AR143" s="6">
        <v>8.0</v>
      </c>
      <c r="AS143" s="9"/>
      <c r="AT143" s="9"/>
      <c r="AU143" s="9"/>
      <c r="AV143" s="9"/>
    </row>
    <row r="144">
      <c r="A144" s="6">
        <v>7.0</v>
      </c>
      <c r="B144" s="7" t="s">
        <v>97</v>
      </c>
      <c r="C144" s="6">
        <v>2015.0</v>
      </c>
      <c r="D144" s="6" t="s">
        <v>51</v>
      </c>
      <c r="E144" s="6" t="s">
        <v>98</v>
      </c>
      <c r="F144" s="6">
        <v>22.8</v>
      </c>
      <c r="G144" s="6">
        <v>78.2</v>
      </c>
      <c r="H144" s="6">
        <v>180.0</v>
      </c>
      <c r="I144" s="8">
        <v>1.0</v>
      </c>
      <c r="J144" s="6" t="s">
        <v>74</v>
      </c>
      <c r="K144" s="6" t="s">
        <v>53</v>
      </c>
      <c r="L144" s="6">
        <v>8.0</v>
      </c>
      <c r="M144" s="6" t="s">
        <v>75</v>
      </c>
      <c r="N144" s="6" t="s">
        <v>55</v>
      </c>
      <c r="O144" s="6" t="s">
        <v>101</v>
      </c>
      <c r="P144" s="6">
        <v>30.0</v>
      </c>
      <c r="Q144" s="6" t="s">
        <v>77</v>
      </c>
      <c r="R144" s="6">
        <v>6.0</v>
      </c>
      <c r="S144" s="6">
        <v>87.5</v>
      </c>
      <c r="T144" s="6">
        <v>150.0</v>
      </c>
      <c r="U144" s="6">
        <v>0.58333333</v>
      </c>
      <c r="V144" s="6" t="s">
        <v>58</v>
      </c>
      <c r="W144" s="6">
        <v>5.0</v>
      </c>
      <c r="X144" s="6" t="s">
        <v>59</v>
      </c>
      <c r="Y144" s="6" t="s">
        <v>59</v>
      </c>
      <c r="Z144" s="6">
        <v>5.0</v>
      </c>
      <c r="AA144" s="6">
        <v>3.0</v>
      </c>
      <c r="AB144" s="6">
        <v>1.0</v>
      </c>
      <c r="AC144" s="6">
        <v>5.0</v>
      </c>
      <c r="AD144" s="6">
        <v>100.0</v>
      </c>
      <c r="AE144" s="6" t="s">
        <v>60</v>
      </c>
      <c r="AF144" s="6" t="s">
        <v>100</v>
      </c>
      <c r="AG144" s="6" t="s">
        <v>62</v>
      </c>
      <c r="AH144" s="6">
        <v>60.0</v>
      </c>
      <c r="AI144" s="6" t="s">
        <v>63</v>
      </c>
      <c r="AJ144" s="6" t="s">
        <v>64</v>
      </c>
      <c r="AK144" s="6">
        <v>0.5833333</v>
      </c>
      <c r="AL144" s="6">
        <v>0.583333333</v>
      </c>
      <c r="AM144" s="6">
        <v>0.5833333</v>
      </c>
      <c r="AN144" s="6">
        <v>23.4</v>
      </c>
      <c r="AO144" s="6">
        <v>8.8</v>
      </c>
      <c r="AP144" s="6">
        <v>24.9</v>
      </c>
      <c r="AQ144" s="6">
        <v>9.1</v>
      </c>
      <c r="AR144" s="6">
        <v>8.0</v>
      </c>
      <c r="AS144" s="9"/>
      <c r="AT144" s="9"/>
      <c r="AU144" s="9"/>
      <c r="AV144" s="9"/>
    </row>
    <row r="145">
      <c r="A145" s="6">
        <v>7.0</v>
      </c>
      <c r="B145" s="7" t="s">
        <v>97</v>
      </c>
      <c r="C145" s="6">
        <v>2015.0</v>
      </c>
      <c r="D145" s="6" t="s">
        <v>51</v>
      </c>
      <c r="E145" s="6" t="s">
        <v>98</v>
      </c>
      <c r="F145" s="6">
        <v>22.8</v>
      </c>
      <c r="G145" s="6">
        <v>78.2</v>
      </c>
      <c r="H145" s="6">
        <v>180.0</v>
      </c>
      <c r="I145" s="8">
        <v>1.0</v>
      </c>
      <c r="J145" s="6" t="s">
        <v>74</v>
      </c>
      <c r="K145" s="6" t="s">
        <v>53</v>
      </c>
      <c r="L145" s="6">
        <v>8.0</v>
      </c>
      <c r="M145" s="6" t="s">
        <v>75</v>
      </c>
      <c r="N145" s="6" t="s">
        <v>55</v>
      </c>
      <c r="O145" s="6" t="s">
        <v>101</v>
      </c>
      <c r="P145" s="6">
        <v>40.0</v>
      </c>
      <c r="Q145" s="6" t="s">
        <v>77</v>
      </c>
      <c r="R145" s="6">
        <v>6.0</v>
      </c>
      <c r="S145" s="6">
        <v>87.5</v>
      </c>
      <c r="T145" s="6">
        <v>150.0</v>
      </c>
      <c r="U145" s="6">
        <v>0.58333333</v>
      </c>
      <c r="V145" s="6" t="s">
        <v>58</v>
      </c>
      <c r="W145" s="6">
        <v>5.0</v>
      </c>
      <c r="X145" s="6" t="s">
        <v>59</v>
      </c>
      <c r="Y145" s="6" t="s">
        <v>59</v>
      </c>
      <c r="Z145" s="6">
        <v>5.0</v>
      </c>
      <c r="AA145" s="6">
        <v>3.0</v>
      </c>
      <c r="AB145" s="6">
        <v>1.0</v>
      </c>
      <c r="AC145" s="6">
        <v>5.0</v>
      </c>
      <c r="AD145" s="6">
        <v>100.0</v>
      </c>
      <c r="AE145" s="6" t="s">
        <v>60</v>
      </c>
      <c r="AF145" s="6" t="s">
        <v>100</v>
      </c>
      <c r="AG145" s="6" t="s">
        <v>62</v>
      </c>
      <c r="AH145" s="6">
        <v>60.0</v>
      </c>
      <c r="AI145" s="6" t="s">
        <v>63</v>
      </c>
      <c r="AJ145" s="6" t="s">
        <v>64</v>
      </c>
      <c r="AK145" s="6">
        <v>0.5833333</v>
      </c>
      <c r="AL145" s="6">
        <v>0.583333333</v>
      </c>
      <c r="AM145" s="6">
        <v>0.5833333</v>
      </c>
      <c r="AN145" s="6">
        <v>21.9</v>
      </c>
      <c r="AO145" s="6">
        <v>6.7</v>
      </c>
      <c r="AP145" s="6">
        <v>22.9</v>
      </c>
      <c r="AQ145" s="6">
        <v>6.3</v>
      </c>
      <c r="AR145" s="6">
        <v>8.0</v>
      </c>
      <c r="AS145" s="9"/>
      <c r="AT145" s="9"/>
      <c r="AU145" s="9"/>
      <c r="AV145" s="9"/>
    </row>
    <row r="146">
      <c r="A146" s="6">
        <v>7.0</v>
      </c>
      <c r="B146" s="7" t="s">
        <v>97</v>
      </c>
      <c r="C146" s="6">
        <v>2015.0</v>
      </c>
      <c r="D146" s="6" t="s">
        <v>51</v>
      </c>
      <c r="E146" s="6" t="s">
        <v>98</v>
      </c>
      <c r="F146" s="6">
        <v>22.8</v>
      </c>
      <c r="G146" s="6">
        <v>78.2</v>
      </c>
      <c r="H146" s="6">
        <v>180.0</v>
      </c>
      <c r="I146" s="8">
        <v>1.0</v>
      </c>
      <c r="J146" s="6" t="s">
        <v>74</v>
      </c>
      <c r="K146" s="6" t="s">
        <v>53</v>
      </c>
      <c r="L146" s="6">
        <v>8.0</v>
      </c>
      <c r="M146" s="6" t="s">
        <v>75</v>
      </c>
      <c r="N146" s="6" t="s">
        <v>55</v>
      </c>
      <c r="O146" s="6" t="s">
        <v>101</v>
      </c>
      <c r="P146" s="6">
        <v>50.0</v>
      </c>
      <c r="Q146" s="6" t="s">
        <v>77</v>
      </c>
      <c r="R146" s="6">
        <v>6.0</v>
      </c>
      <c r="S146" s="6">
        <v>87.5</v>
      </c>
      <c r="T146" s="6">
        <v>150.0</v>
      </c>
      <c r="U146" s="6">
        <v>0.58333333</v>
      </c>
      <c r="V146" s="6" t="s">
        <v>58</v>
      </c>
      <c r="W146" s="6">
        <v>5.0</v>
      </c>
      <c r="X146" s="6" t="s">
        <v>59</v>
      </c>
      <c r="Y146" s="6" t="s">
        <v>59</v>
      </c>
      <c r="Z146" s="6">
        <v>5.0</v>
      </c>
      <c r="AA146" s="6">
        <v>3.0</v>
      </c>
      <c r="AB146" s="6">
        <v>1.0</v>
      </c>
      <c r="AC146" s="6">
        <v>5.0</v>
      </c>
      <c r="AD146" s="6">
        <v>100.0</v>
      </c>
      <c r="AE146" s="6" t="s">
        <v>60</v>
      </c>
      <c r="AF146" s="6" t="s">
        <v>100</v>
      </c>
      <c r="AG146" s="6" t="s">
        <v>62</v>
      </c>
      <c r="AH146" s="6">
        <v>60.0</v>
      </c>
      <c r="AI146" s="6" t="s">
        <v>63</v>
      </c>
      <c r="AJ146" s="6" t="s">
        <v>64</v>
      </c>
      <c r="AK146" s="6">
        <v>0.5833333</v>
      </c>
      <c r="AL146" s="6">
        <v>0.583333333</v>
      </c>
      <c r="AM146" s="6">
        <v>0.5833333</v>
      </c>
      <c r="AN146" s="6">
        <v>19.0</v>
      </c>
      <c r="AO146" s="6">
        <v>4.7</v>
      </c>
      <c r="AP146" s="6">
        <v>19.5</v>
      </c>
      <c r="AQ146" s="6">
        <v>4.5</v>
      </c>
      <c r="AR146" s="6">
        <v>8.0</v>
      </c>
      <c r="AS146" s="9"/>
      <c r="AT146" s="9"/>
      <c r="AU146" s="9"/>
      <c r="AV146" s="9"/>
    </row>
    <row r="147">
      <c r="A147" s="6">
        <v>7.0</v>
      </c>
      <c r="B147" s="7" t="s">
        <v>97</v>
      </c>
      <c r="C147" s="6">
        <v>2015.0</v>
      </c>
      <c r="D147" s="6" t="s">
        <v>51</v>
      </c>
      <c r="E147" s="6" t="s">
        <v>98</v>
      </c>
      <c r="F147" s="6">
        <v>22.8</v>
      </c>
      <c r="G147" s="6">
        <v>78.2</v>
      </c>
      <c r="H147" s="6">
        <v>180.0</v>
      </c>
      <c r="I147" s="8">
        <v>1.0</v>
      </c>
      <c r="J147" s="6" t="s">
        <v>74</v>
      </c>
      <c r="K147" s="6" t="s">
        <v>53</v>
      </c>
      <c r="L147" s="6">
        <v>8.0</v>
      </c>
      <c r="M147" s="6" t="s">
        <v>75</v>
      </c>
      <c r="N147" s="6" t="s">
        <v>55</v>
      </c>
      <c r="O147" s="6" t="s">
        <v>101</v>
      </c>
      <c r="P147" s="6">
        <v>60.0</v>
      </c>
      <c r="Q147" s="6" t="s">
        <v>77</v>
      </c>
      <c r="R147" s="6">
        <v>6.0</v>
      </c>
      <c r="S147" s="6">
        <v>87.5</v>
      </c>
      <c r="T147" s="6">
        <v>150.0</v>
      </c>
      <c r="U147" s="6">
        <v>0.58333333</v>
      </c>
      <c r="V147" s="6" t="s">
        <v>58</v>
      </c>
      <c r="W147" s="6">
        <v>5.0</v>
      </c>
      <c r="X147" s="6" t="s">
        <v>59</v>
      </c>
      <c r="Y147" s="6" t="s">
        <v>59</v>
      </c>
      <c r="Z147" s="6">
        <v>5.0</v>
      </c>
      <c r="AA147" s="6">
        <v>3.0</v>
      </c>
      <c r="AB147" s="6">
        <v>1.0</v>
      </c>
      <c r="AC147" s="6">
        <v>5.0</v>
      </c>
      <c r="AD147" s="6">
        <v>100.0</v>
      </c>
      <c r="AE147" s="6" t="s">
        <v>60</v>
      </c>
      <c r="AF147" s="6" t="s">
        <v>100</v>
      </c>
      <c r="AG147" s="6" t="s">
        <v>62</v>
      </c>
      <c r="AH147" s="6">
        <v>60.0</v>
      </c>
      <c r="AI147" s="6" t="s">
        <v>63</v>
      </c>
      <c r="AJ147" s="6" t="s">
        <v>64</v>
      </c>
      <c r="AK147" s="6">
        <v>0.5833333</v>
      </c>
      <c r="AL147" s="6">
        <v>0.583333333</v>
      </c>
      <c r="AM147" s="6">
        <v>0.5833333</v>
      </c>
      <c r="AN147" s="6">
        <v>16.2</v>
      </c>
      <c r="AO147" s="6">
        <v>3.4</v>
      </c>
      <c r="AP147" s="6">
        <v>16.0</v>
      </c>
      <c r="AQ147" s="6">
        <v>3.7</v>
      </c>
      <c r="AR147" s="6">
        <v>8.0</v>
      </c>
      <c r="AS147" s="9"/>
      <c r="AT147" s="9"/>
      <c r="AU147" s="9"/>
      <c r="AV147" s="9"/>
    </row>
    <row r="148">
      <c r="A148" s="6">
        <v>7.0</v>
      </c>
      <c r="B148" s="7" t="s">
        <v>97</v>
      </c>
      <c r="C148" s="6">
        <v>2015.0</v>
      </c>
      <c r="D148" s="6" t="s">
        <v>51</v>
      </c>
      <c r="E148" s="6" t="s">
        <v>98</v>
      </c>
      <c r="F148" s="6">
        <v>22.8</v>
      </c>
      <c r="G148" s="6">
        <v>78.2</v>
      </c>
      <c r="H148" s="6">
        <v>180.0</v>
      </c>
      <c r="I148" s="8">
        <v>1.0</v>
      </c>
      <c r="J148" s="6" t="s">
        <v>74</v>
      </c>
      <c r="K148" s="6" t="s">
        <v>53</v>
      </c>
      <c r="L148" s="6">
        <v>8.0</v>
      </c>
      <c r="M148" s="6" t="s">
        <v>75</v>
      </c>
      <c r="N148" s="6" t="s">
        <v>55</v>
      </c>
      <c r="O148" s="6" t="s">
        <v>101</v>
      </c>
      <c r="P148" s="6">
        <v>70.0</v>
      </c>
      <c r="Q148" s="6" t="s">
        <v>77</v>
      </c>
      <c r="R148" s="6">
        <v>6.0</v>
      </c>
      <c r="S148" s="6">
        <v>87.5</v>
      </c>
      <c r="T148" s="6">
        <v>150.0</v>
      </c>
      <c r="U148" s="6">
        <v>0.58333333</v>
      </c>
      <c r="V148" s="6" t="s">
        <v>58</v>
      </c>
      <c r="W148" s="6">
        <v>5.0</v>
      </c>
      <c r="X148" s="6" t="s">
        <v>59</v>
      </c>
      <c r="Y148" s="6" t="s">
        <v>59</v>
      </c>
      <c r="Z148" s="6">
        <v>5.0</v>
      </c>
      <c r="AA148" s="6">
        <v>3.0</v>
      </c>
      <c r="AB148" s="6">
        <v>1.0</v>
      </c>
      <c r="AC148" s="6">
        <v>5.0</v>
      </c>
      <c r="AD148" s="6">
        <v>100.0</v>
      </c>
      <c r="AE148" s="6" t="s">
        <v>60</v>
      </c>
      <c r="AF148" s="6" t="s">
        <v>100</v>
      </c>
      <c r="AG148" s="6" t="s">
        <v>62</v>
      </c>
      <c r="AH148" s="6">
        <v>60.0</v>
      </c>
      <c r="AI148" s="6" t="s">
        <v>63</v>
      </c>
      <c r="AJ148" s="6" t="s">
        <v>64</v>
      </c>
      <c r="AK148" s="6">
        <v>0.5833333</v>
      </c>
      <c r="AL148" s="6">
        <v>0.583333333</v>
      </c>
      <c r="AM148" s="6">
        <v>0.5833333</v>
      </c>
      <c r="AN148" s="6">
        <v>11.0</v>
      </c>
      <c r="AO148" s="6">
        <v>2.0</v>
      </c>
      <c r="AP148" s="6">
        <v>11.8</v>
      </c>
      <c r="AQ148" s="6">
        <v>1.6</v>
      </c>
      <c r="AR148" s="6">
        <v>8.0</v>
      </c>
      <c r="AS148" s="9"/>
      <c r="AT148" s="9"/>
      <c r="AU148" s="9"/>
      <c r="AV148" s="9"/>
    </row>
    <row r="149">
      <c r="A149" s="6">
        <v>7.0</v>
      </c>
      <c r="B149" s="7" t="s">
        <v>97</v>
      </c>
      <c r="C149" s="6">
        <v>2015.0</v>
      </c>
      <c r="D149" s="6" t="s">
        <v>51</v>
      </c>
      <c r="E149" s="6" t="s">
        <v>98</v>
      </c>
      <c r="F149" s="6">
        <v>22.8</v>
      </c>
      <c r="G149" s="6">
        <v>78.2</v>
      </c>
      <c r="H149" s="6">
        <v>180.0</v>
      </c>
      <c r="I149" s="8">
        <v>1.0</v>
      </c>
      <c r="J149" s="6" t="s">
        <v>74</v>
      </c>
      <c r="K149" s="6" t="s">
        <v>53</v>
      </c>
      <c r="L149" s="6">
        <v>8.0</v>
      </c>
      <c r="M149" s="6" t="s">
        <v>75</v>
      </c>
      <c r="N149" s="6" t="s">
        <v>55</v>
      </c>
      <c r="O149" s="6" t="s">
        <v>101</v>
      </c>
      <c r="P149" s="6">
        <v>80.0</v>
      </c>
      <c r="Q149" s="6" t="s">
        <v>77</v>
      </c>
      <c r="R149" s="6">
        <v>6.0</v>
      </c>
      <c r="S149" s="6">
        <v>87.5</v>
      </c>
      <c r="T149" s="6">
        <v>150.0</v>
      </c>
      <c r="U149" s="6">
        <v>0.58333333</v>
      </c>
      <c r="V149" s="6" t="s">
        <v>58</v>
      </c>
      <c r="W149" s="6">
        <v>5.0</v>
      </c>
      <c r="X149" s="6" t="s">
        <v>59</v>
      </c>
      <c r="Y149" s="6" t="s">
        <v>59</v>
      </c>
      <c r="Z149" s="6">
        <v>5.0</v>
      </c>
      <c r="AA149" s="6">
        <v>3.0</v>
      </c>
      <c r="AB149" s="6">
        <v>1.0</v>
      </c>
      <c r="AC149" s="6">
        <v>5.0</v>
      </c>
      <c r="AD149" s="6">
        <v>100.0</v>
      </c>
      <c r="AE149" s="6" t="s">
        <v>60</v>
      </c>
      <c r="AF149" s="6" t="s">
        <v>100</v>
      </c>
      <c r="AG149" s="6" t="s">
        <v>62</v>
      </c>
      <c r="AH149" s="6">
        <v>60.0</v>
      </c>
      <c r="AI149" s="6" t="s">
        <v>63</v>
      </c>
      <c r="AJ149" s="6" t="s">
        <v>64</v>
      </c>
      <c r="AK149" s="6">
        <v>0.5833333</v>
      </c>
      <c r="AL149" s="6">
        <v>0.583333333</v>
      </c>
      <c r="AM149" s="6">
        <v>0.5833333</v>
      </c>
      <c r="AN149" s="6">
        <v>8.1</v>
      </c>
      <c r="AO149" s="6">
        <v>0.8</v>
      </c>
      <c r="AP149" s="6">
        <v>8.6</v>
      </c>
      <c r="AQ149" s="6">
        <v>1.0</v>
      </c>
      <c r="AR149" s="6">
        <v>8.0</v>
      </c>
      <c r="AS149" s="9"/>
      <c r="AT149" s="9"/>
      <c r="AU149" s="9"/>
      <c r="AV149" s="9"/>
    </row>
    <row r="150">
      <c r="A150" s="6">
        <v>7.0</v>
      </c>
      <c r="B150" s="7" t="s">
        <v>97</v>
      </c>
      <c r="C150" s="6">
        <v>2015.0</v>
      </c>
      <c r="D150" s="6" t="s">
        <v>51</v>
      </c>
      <c r="E150" s="6" t="s">
        <v>98</v>
      </c>
      <c r="F150" s="6">
        <v>22.8</v>
      </c>
      <c r="G150" s="6">
        <v>78.2</v>
      </c>
      <c r="H150" s="6">
        <v>180.0</v>
      </c>
      <c r="I150" s="8">
        <v>1.0</v>
      </c>
      <c r="J150" s="6" t="s">
        <v>74</v>
      </c>
      <c r="K150" s="6" t="s">
        <v>53</v>
      </c>
      <c r="L150" s="6">
        <v>8.0</v>
      </c>
      <c r="M150" s="6" t="s">
        <v>75</v>
      </c>
      <c r="N150" s="6" t="s">
        <v>55</v>
      </c>
      <c r="O150" s="6" t="s">
        <v>101</v>
      </c>
      <c r="P150" s="6">
        <v>90.0</v>
      </c>
      <c r="Q150" s="6" t="s">
        <v>77</v>
      </c>
      <c r="R150" s="6">
        <v>6.0</v>
      </c>
      <c r="S150" s="6">
        <v>87.5</v>
      </c>
      <c r="T150" s="6">
        <v>150.0</v>
      </c>
      <c r="U150" s="6">
        <v>0.58333333</v>
      </c>
      <c r="V150" s="6" t="s">
        <v>58</v>
      </c>
      <c r="W150" s="6">
        <v>5.0</v>
      </c>
      <c r="X150" s="6" t="s">
        <v>59</v>
      </c>
      <c r="Y150" s="6" t="s">
        <v>59</v>
      </c>
      <c r="Z150" s="6">
        <v>5.0</v>
      </c>
      <c r="AA150" s="6">
        <v>3.0</v>
      </c>
      <c r="AB150" s="6">
        <v>1.0</v>
      </c>
      <c r="AC150" s="6">
        <v>5.0</v>
      </c>
      <c r="AD150" s="6">
        <v>100.0</v>
      </c>
      <c r="AE150" s="6" t="s">
        <v>60</v>
      </c>
      <c r="AF150" s="6" t="s">
        <v>100</v>
      </c>
      <c r="AG150" s="6" t="s">
        <v>62</v>
      </c>
      <c r="AH150" s="6">
        <v>60.0</v>
      </c>
      <c r="AI150" s="6" t="s">
        <v>63</v>
      </c>
      <c r="AJ150" s="6" t="s">
        <v>64</v>
      </c>
      <c r="AK150" s="6">
        <v>0.5833333</v>
      </c>
      <c r="AL150" s="6">
        <v>0.583333333</v>
      </c>
      <c r="AM150" s="6">
        <v>0.5833333</v>
      </c>
      <c r="AN150" s="6">
        <v>4.7</v>
      </c>
      <c r="AO150" s="6">
        <v>0.9</v>
      </c>
      <c r="AP150" s="6">
        <v>4.9</v>
      </c>
      <c r="AQ150" s="6">
        <v>1.0</v>
      </c>
      <c r="AR150" s="6">
        <v>8.0</v>
      </c>
      <c r="AS150" s="9"/>
      <c r="AT150" s="9"/>
      <c r="AU150" s="9"/>
      <c r="AV150" s="9"/>
    </row>
    <row r="151">
      <c r="A151" s="6">
        <v>7.0</v>
      </c>
      <c r="B151" s="7" t="s">
        <v>97</v>
      </c>
      <c r="C151" s="6">
        <v>2015.0</v>
      </c>
      <c r="D151" s="6" t="s">
        <v>51</v>
      </c>
      <c r="E151" s="6" t="s">
        <v>98</v>
      </c>
      <c r="F151" s="6">
        <v>22.8</v>
      </c>
      <c r="G151" s="6">
        <v>78.2</v>
      </c>
      <c r="H151" s="6">
        <v>180.0</v>
      </c>
      <c r="I151" s="8">
        <v>1.0</v>
      </c>
      <c r="J151" s="6" t="s">
        <v>74</v>
      </c>
      <c r="K151" s="6" t="s">
        <v>53</v>
      </c>
      <c r="L151" s="6">
        <v>8.0</v>
      </c>
      <c r="M151" s="6" t="s">
        <v>75</v>
      </c>
      <c r="N151" s="6" t="s">
        <v>55</v>
      </c>
      <c r="O151" s="6" t="s">
        <v>102</v>
      </c>
      <c r="P151" s="6">
        <v>10.0</v>
      </c>
      <c r="Q151" s="6" t="s">
        <v>77</v>
      </c>
      <c r="R151" s="6">
        <v>6.0</v>
      </c>
      <c r="S151" s="6">
        <v>87.5</v>
      </c>
      <c r="T151" s="6">
        <v>150.0</v>
      </c>
      <c r="U151" s="6">
        <v>0.58333333</v>
      </c>
      <c r="V151" s="6" t="s">
        <v>58</v>
      </c>
      <c r="W151" s="6">
        <v>5.0</v>
      </c>
      <c r="X151" s="6" t="s">
        <v>59</v>
      </c>
      <c r="Y151" s="6" t="s">
        <v>59</v>
      </c>
      <c r="Z151" s="6">
        <v>5.0</v>
      </c>
      <c r="AA151" s="6">
        <v>3.0</v>
      </c>
      <c r="AB151" s="6">
        <v>1.0</v>
      </c>
      <c r="AC151" s="6">
        <v>5.0</v>
      </c>
      <c r="AD151" s="6">
        <v>100.0</v>
      </c>
      <c r="AE151" s="6" t="s">
        <v>60</v>
      </c>
      <c r="AF151" s="6" t="s">
        <v>100</v>
      </c>
      <c r="AG151" s="6" t="s">
        <v>62</v>
      </c>
      <c r="AH151" s="6">
        <v>60.0</v>
      </c>
      <c r="AI151" s="6" t="s">
        <v>63</v>
      </c>
      <c r="AJ151" s="6" t="s">
        <v>64</v>
      </c>
      <c r="AK151" s="6">
        <v>0.5833333</v>
      </c>
      <c r="AL151" s="6">
        <v>0.583333333</v>
      </c>
      <c r="AM151" s="6">
        <v>0.5833333</v>
      </c>
      <c r="AN151" s="6">
        <v>4.6</v>
      </c>
      <c r="AO151" s="6">
        <v>1.5</v>
      </c>
      <c r="AP151" s="6">
        <v>4.4</v>
      </c>
      <c r="AQ151" s="6">
        <v>1.5</v>
      </c>
      <c r="AR151" s="6">
        <v>8.0</v>
      </c>
      <c r="AS151" s="9"/>
      <c r="AT151" s="9"/>
      <c r="AU151" s="9"/>
      <c r="AV151" s="9"/>
    </row>
    <row r="152">
      <c r="A152" s="6">
        <v>7.0</v>
      </c>
      <c r="B152" s="7" t="s">
        <v>97</v>
      </c>
      <c r="C152" s="6">
        <v>2015.0</v>
      </c>
      <c r="D152" s="6" t="s">
        <v>51</v>
      </c>
      <c r="E152" s="6" t="s">
        <v>98</v>
      </c>
      <c r="F152" s="6">
        <v>22.8</v>
      </c>
      <c r="G152" s="6">
        <v>78.2</v>
      </c>
      <c r="H152" s="6">
        <v>180.0</v>
      </c>
      <c r="I152" s="8">
        <v>1.0</v>
      </c>
      <c r="J152" s="6" t="s">
        <v>74</v>
      </c>
      <c r="K152" s="6" t="s">
        <v>53</v>
      </c>
      <c r="L152" s="6">
        <v>8.0</v>
      </c>
      <c r="M152" s="6" t="s">
        <v>75</v>
      </c>
      <c r="N152" s="6" t="s">
        <v>55</v>
      </c>
      <c r="O152" s="6" t="s">
        <v>102</v>
      </c>
      <c r="P152" s="6">
        <v>20.0</v>
      </c>
      <c r="Q152" s="6" t="s">
        <v>77</v>
      </c>
      <c r="R152" s="6">
        <v>6.0</v>
      </c>
      <c r="S152" s="6">
        <v>87.5</v>
      </c>
      <c r="T152" s="6">
        <v>150.0</v>
      </c>
      <c r="U152" s="6">
        <v>0.58333333</v>
      </c>
      <c r="V152" s="6" t="s">
        <v>58</v>
      </c>
      <c r="W152" s="6">
        <v>5.0</v>
      </c>
      <c r="X152" s="6" t="s">
        <v>59</v>
      </c>
      <c r="Y152" s="6" t="s">
        <v>59</v>
      </c>
      <c r="Z152" s="6">
        <v>5.0</v>
      </c>
      <c r="AA152" s="6">
        <v>3.0</v>
      </c>
      <c r="AB152" s="6">
        <v>1.0</v>
      </c>
      <c r="AC152" s="6">
        <v>5.0</v>
      </c>
      <c r="AD152" s="6">
        <v>100.0</v>
      </c>
      <c r="AE152" s="6" t="s">
        <v>60</v>
      </c>
      <c r="AF152" s="6" t="s">
        <v>100</v>
      </c>
      <c r="AG152" s="6" t="s">
        <v>62</v>
      </c>
      <c r="AH152" s="6">
        <v>60.0</v>
      </c>
      <c r="AI152" s="6" t="s">
        <v>63</v>
      </c>
      <c r="AJ152" s="6" t="s">
        <v>64</v>
      </c>
      <c r="AK152" s="6">
        <v>0.5833333</v>
      </c>
      <c r="AL152" s="6">
        <v>0.583333333</v>
      </c>
      <c r="AM152" s="6">
        <v>0.5833333</v>
      </c>
      <c r="AN152" s="6">
        <v>12.7</v>
      </c>
      <c r="AO152" s="6">
        <v>3.9</v>
      </c>
      <c r="AP152" s="6">
        <v>12.4</v>
      </c>
      <c r="AQ152" s="6">
        <v>3.9</v>
      </c>
      <c r="AR152" s="6">
        <v>8.0</v>
      </c>
      <c r="AS152" s="9"/>
      <c r="AT152" s="9"/>
      <c r="AU152" s="9"/>
      <c r="AV152" s="9"/>
    </row>
    <row r="153">
      <c r="A153" s="6">
        <v>7.0</v>
      </c>
      <c r="B153" s="7" t="s">
        <v>97</v>
      </c>
      <c r="C153" s="6">
        <v>2015.0</v>
      </c>
      <c r="D153" s="6" t="s">
        <v>51</v>
      </c>
      <c r="E153" s="6" t="s">
        <v>98</v>
      </c>
      <c r="F153" s="6">
        <v>22.8</v>
      </c>
      <c r="G153" s="6">
        <v>78.2</v>
      </c>
      <c r="H153" s="6">
        <v>180.0</v>
      </c>
      <c r="I153" s="8">
        <v>1.0</v>
      </c>
      <c r="J153" s="6" t="s">
        <v>74</v>
      </c>
      <c r="K153" s="6" t="s">
        <v>53</v>
      </c>
      <c r="L153" s="6">
        <v>8.0</v>
      </c>
      <c r="M153" s="6" t="s">
        <v>75</v>
      </c>
      <c r="N153" s="6" t="s">
        <v>55</v>
      </c>
      <c r="O153" s="6" t="s">
        <v>102</v>
      </c>
      <c r="P153" s="6">
        <v>30.0</v>
      </c>
      <c r="Q153" s="6" t="s">
        <v>77</v>
      </c>
      <c r="R153" s="6">
        <v>6.0</v>
      </c>
      <c r="S153" s="6">
        <v>87.5</v>
      </c>
      <c r="T153" s="6">
        <v>150.0</v>
      </c>
      <c r="U153" s="6">
        <v>0.58333333</v>
      </c>
      <c r="V153" s="6" t="s">
        <v>58</v>
      </c>
      <c r="W153" s="6">
        <v>5.0</v>
      </c>
      <c r="X153" s="6" t="s">
        <v>59</v>
      </c>
      <c r="Y153" s="6" t="s">
        <v>59</v>
      </c>
      <c r="Z153" s="6">
        <v>5.0</v>
      </c>
      <c r="AA153" s="6">
        <v>3.0</v>
      </c>
      <c r="AB153" s="6">
        <v>1.0</v>
      </c>
      <c r="AC153" s="6">
        <v>5.0</v>
      </c>
      <c r="AD153" s="6">
        <v>100.0</v>
      </c>
      <c r="AE153" s="6" t="s">
        <v>60</v>
      </c>
      <c r="AF153" s="6" t="s">
        <v>100</v>
      </c>
      <c r="AG153" s="6" t="s">
        <v>62</v>
      </c>
      <c r="AH153" s="6">
        <v>60.0</v>
      </c>
      <c r="AI153" s="6" t="s">
        <v>63</v>
      </c>
      <c r="AJ153" s="6" t="s">
        <v>64</v>
      </c>
      <c r="AK153" s="6">
        <v>0.5833333</v>
      </c>
      <c r="AL153" s="6">
        <v>0.583333333</v>
      </c>
      <c r="AM153" s="6">
        <v>0.5833333</v>
      </c>
      <c r="AN153" s="6">
        <v>17.4</v>
      </c>
      <c r="AO153" s="6">
        <v>5.0</v>
      </c>
      <c r="AP153" s="6">
        <v>16.8</v>
      </c>
      <c r="AQ153" s="6">
        <v>4.8</v>
      </c>
      <c r="AR153" s="6">
        <v>8.0</v>
      </c>
      <c r="AS153" s="9"/>
      <c r="AT153" s="9"/>
      <c r="AU153" s="9"/>
      <c r="AV153" s="9"/>
    </row>
    <row r="154">
      <c r="A154" s="6">
        <v>7.0</v>
      </c>
      <c r="B154" s="7" t="s">
        <v>97</v>
      </c>
      <c r="C154" s="6">
        <v>2015.0</v>
      </c>
      <c r="D154" s="6" t="s">
        <v>51</v>
      </c>
      <c r="E154" s="6" t="s">
        <v>98</v>
      </c>
      <c r="F154" s="6">
        <v>22.8</v>
      </c>
      <c r="G154" s="6">
        <v>78.2</v>
      </c>
      <c r="H154" s="6">
        <v>180.0</v>
      </c>
      <c r="I154" s="8">
        <v>1.0</v>
      </c>
      <c r="J154" s="6" t="s">
        <v>74</v>
      </c>
      <c r="K154" s="6" t="s">
        <v>53</v>
      </c>
      <c r="L154" s="6">
        <v>8.0</v>
      </c>
      <c r="M154" s="6" t="s">
        <v>75</v>
      </c>
      <c r="N154" s="6" t="s">
        <v>55</v>
      </c>
      <c r="O154" s="6" t="s">
        <v>102</v>
      </c>
      <c r="P154" s="6">
        <v>40.0</v>
      </c>
      <c r="Q154" s="6" t="s">
        <v>77</v>
      </c>
      <c r="R154" s="6">
        <v>6.0</v>
      </c>
      <c r="S154" s="6">
        <v>87.5</v>
      </c>
      <c r="T154" s="6">
        <v>150.0</v>
      </c>
      <c r="U154" s="6">
        <v>0.58333333</v>
      </c>
      <c r="V154" s="6" t="s">
        <v>58</v>
      </c>
      <c r="W154" s="6">
        <v>5.0</v>
      </c>
      <c r="X154" s="6" t="s">
        <v>59</v>
      </c>
      <c r="Y154" s="6" t="s">
        <v>59</v>
      </c>
      <c r="Z154" s="6">
        <v>5.0</v>
      </c>
      <c r="AA154" s="6">
        <v>3.0</v>
      </c>
      <c r="AB154" s="6">
        <v>1.0</v>
      </c>
      <c r="AC154" s="6">
        <v>5.0</v>
      </c>
      <c r="AD154" s="6">
        <v>100.0</v>
      </c>
      <c r="AE154" s="6" t="s">
        <v>60</v>
      </c>
      <c r="AF154" s="6" t="s">
        <v>100</v>
      </c>
      <c r="AG154" s="6" t="s">
        <v>62</v>
      </c>
      <c r="AH154" s="6">
        <v>60.0</v>
      </c>
      <c r="AI154" s="6" t="s">
        <v>63</v>
      </c>
      <c r="AJ154" s="6" t="s">
        <v>64</v>
      </c>
      <c r="AK154" s="6">
        <v>0.5833333</v>
      </c>
      <c r="AL154" s="6">
        <v>0.583333333</v>
      </c>
      <c r="AM154" s="6">
        <v>0.5833333</v>
      </c>
      <c r="AN154" s="6">
        <v>21.2</v>
      </c>
      <c r="AO154" s="6">
        <v>5.8</v>
      </c>
      <c r="AP154" s="6">
        <v>21.4</v>
      </c>
      <c r="AQ154" s="6">
        <v>5.5</v>
      </c>
      <c r="AR154" s="6">
        <v>8.0</v>
      </c>
      <c r="AS154" s="9"/>
      <c r="AT154" s="9"/>
      <c r="AU154" s="9"/>
      <c r="AV154" s="9"/>
    </row>
    <row r="155">
      <c r="A155" s="6">
        <v>7.0</v>
      </c>
      <c r="B155" s="7" t="s">
        <v>97</v>
      </c>
      <c r="C155" s="6">
        <v>2015.0</v>
      </c>
      <c r="D155" s="6" t="s">
        <v>51</v>
      </c>
      <c r="E155" s="6" t="s">
        <v>98</v>
      </c>
      <c r="F155" s="6">
        <v>22.8</v>
      </c>
      <c r="G155" s="6">
        <v>78.2</v>
      </c>
      <c r="H155" s="6">
        <v>180.0</v>
      </c>
      <c r="I155" s="8">
        <v>1.0</v>
      </c>
      <c r="J155" s="6" t="s">
        <v>74</v>
      </c>
      <c r="K155" s="6" t="s">
        <v>53</v>
      </c>
      <c r="L155" s="6">
        <v>8.0</v>
      </c>
      <c r="M155" s="6" t="s">
        <v>75</v>
      </c>
      <c r="N155" s="6" t="s">
        <v>55</v>
      </c>
      <c r="O155" s="6" t="s">
        <v>102</v>
      </c>
      <c r="P155" s="6">
        <v>50.0</v>
      </c>
      <c r="Q155" s="6" t="s">
        <v>77</v>
      </c>
      <c r="R155" s="6">
        <v>6.0</v>
      </c>
      <c r="S155" s="6">
        <v>87.5</v>
      </c>
      <c r="T155" s="6">
        <v>150.0</v>
      </c>
      <c r="U155" s="6">
        <v>0.58333333</v>
      </c>
      <c r="V155" s="6" t="s">
        <v>58</v>
      </c>
      <c r="W155" s="6">
        <v>5.0</v>
      </c>
      <c r="X155" s="6" t="s">
        <v>59</v>
      </c>
      <c r="Y155" s="6" t="s">
        <v>59</v>
      </c>
      <c r="Z155" s="6">
        <v>5.0</v>
      </c>
      <c r="AA155" s="6">
        <v>3.0</v>
      </c>
      <c r="AB155" s="6">
        <v>1.0</v>
      </c>
      <c r="AC155" s="6">
        <v>5.0</v>
      </c>
      <c r="AD155" s="6">
        <v>100.0</v>
      </c>
      <c r="AE155" s="6" t="s">
        <v>60</v>
      </c>
      <c r="AF155" s="6" t="s">
        <v>100</v>
      </c>
      <c r="AG155" s="6" t="s">
        <v>62</v>
      </c>
      <c r="AH155" s="6">
        <v>60.0</v>
      </c>
      <c r="AI155" s="6" t="s">
        <v>63</v>
      </c>
      <c r="AJ155" s="6" t="s">
        <v>64</v>
      </c>
      <c r="AK155" s="6">
        <v>0.5833333</v>
      </c>
      <c r="AL155" s="6">
        <v>0.583333333</v>
      </c>
      <c r="AM155" s="6">
        <v>0.5833333</v>
      </c>
      <c r="AN155" s="6">
        <v>23.9</v>
      </c>
      <c r="AO155" s="6">
        <v>6.4</v>
      </c>
      <c r="AP155" s="6">
        <v>24.6</v>
      </c>
      <c r="AQ155" s="6">
        <v>7.4</v>
      </c>
      <c r="AR155" s="6">
        <v>8.0</v>
      </c>
      <c r="AS155" s="9"/>
      <c r="AT155" s="9"/>
      <c r="AU155" s="9"/>
      <c r="AV155" s="9"/>
    </row>
    <row r="156">
      <c r="A156" s="6">
        <v>7.0</v>
      </c>
      <c r="B156" s="7" t="s">
        <v>97</v>
      </c>
      <c r="C156" s="6">
        <v>2015.0</v>
      </c>
      <c r="D156" s="6" t="s">
        <v>51</v>
      </c>
      <c r="E156" s="6" t="s">
        <v>98</v>
      </c>
      <c r="F156" s="6">
        <v>22.8</v>
      </c>
      <c r="G156" s="6">
        <v>78.2</v>
      </c>
      <c r="H156" s="6">
        <v>180.0</v>
      </c>
      <c r="I156" s="8">
        <v>1.0</v>
      </c>
      <c r="J156" s="6" t="s">
        <v>74</v>
      </c>
      <c r="K156" s="6" t="s">
        <v>53</v>
      </c>
      <c r="L156" s="6">
        <v>8.0</v>
      </c>
      <c r="M156" s="6" t="s">
        <v>75</v>
      </c>
      <c r="N156" s="6" t="s">
        <v>55</v>
      </c>
      <c r="O156" s="6" t="s">
        <v>102</v>
      </c>
      <c r="P156" s="6">
        <v>60.0</v>
      </c>
      <c r="Q156" s="6" t="s">
        <v>77</v>
      </c>
      <c r="R156" s="6">
        <v>6.0</v>
      </c>
      <c r="S156" s="6">
        <v>87.5</v>
      </c>
      <c r="T156" s="6">
        <v>150.0</v>
      </c>
      <c r="U156" s="6">
        <v>0.58333333</v>
      </c>
      <c r="V156" s="6" t="s">
        <v>58</v>
      </c>
      <c r="W156" s="6">
        <v>5.0</v>
      </c>
      <c r="X156" s="6" t="s">
        <v>59</v>
      </c>
      <c r="Y156" s="6" t="s">
        <v>59</v>
      </c>
      <c r="Z156" s="6">
        <v>5.0</v>
      </c>
      <c r="AA156" s="6">
        <v>3.0</v>
      </c>
      <c r="AB156" s="6">
        <v>1.0</v>
      </c>
      <c r="AC156" s="6">
        <v>5.0</v>
      </c>
      <c r="AD156" s="6">
        <v>100.0</v>
      </c>
      <c r="AE156" s="6" t="s">
        <v>60</v>
      </c>
      <c r="AF156" s="6" t="s">
        <v>100</v>
      </c>
      <c r="AG156" s="6" t="s">
        <v>62</v>
      </c>
      <c r="AH156" s="6">
        <v>60.0</v>
      </c>
      <c r="AI156" s="6" t="s">
        <v>63</v>
      </c>
      <c r="AJ156" s="6" t="s">
        <v>64</v>
      </c>
      <c r="AK156" s="6">
        <v>0.5833333</v>
      </c>
      <c r="AL156" s="6">
        <v>0.583333333</v>
      </c>
      <c r="AM156" s="6">
        <v>0.5833333</v>
      </c>
      <c r="AN156" s="6">
        <v>24.8</v>
      </c>
      <c r="AO156" s="6">
        <v>7.5</v>
      </c>
      <c r="AP156" s="6">
        <v>24.8</v>
      </c>
      <c r="AQ156" s="6">
        <v>7.1</v>
      </c>
      <c r="AR156" s="6">
        <v>8.0</v>
      </c>
      <c r="AS156" s="9"/>
      <c r="AT156" s="9"/>
      <c r="AU156" s="9"/>
      <c r="AV156" s="9"/>
    </row>
    <row r="157">
      <c r="A157" s="6">
        <v>7.0</v>
      </c>
      <c r="B157" s="7" t="s">
        <v>97</v>
      </c>
      <c r="C157" s="6">
        <v>2015.0</v>
      </c>
      <c r="D157" s="6" t="s">
        <v>51</v>
      </c>
      <c r="E157" s="6" t="s">
        <v>98</v>
      </c>
      <c r="F157" s="6">
        <v>22.8</v>
      </c>
      <c r="G157" s="6">
        <v>78.2</v>
      </c>
      <c r="H157" s="6">
        <v>180.0</v>
      </c>
      <c r="I157" s="8">
        <v>1.0</v>
      </c>
      <c r="J157" s="6" t="s">
        <v>74</v>
      </c>
      <c r="K157" s="6" t="s">
        <v>53</v>
      </c>
      <c r="L157" s="6">
        <v>8.0</v>
      </c>
      <c r="M157" s="6" t="s">
        <v>75</v>
      </c>
      <c r="N157" s="6" t="s">
        <v>55</v>
      </c>
      <c r="O157" s="6" t="s">
        <v>102</v>
      </c>
      <c r="P157" s="6">
        <v>70.0</v>
      </c>
      <c r="Q157" s="6" t="s">
        <v>77</v>
      </c>
      <c r="R157" s="6">
        <v>6.0</v>
      </c>
      <c r="S157" s="6">
        <v>87.5</v>
      </c>
      <c r="T157" s="6">
        <v>150.0</v>
      </c>
      <c r="U157" s="6">
        <v>0.58333333</v>
      </c>
      <c r="V157" s="6" t="s">
        <v>58</v>
      </c>
      <c r="W157" s="6">
        <v>5.0</v>
      </c>
      <c r="X157" s="6" t="s">
        <v>59</v>
      </c>
      <c r="Y157" s="6" t="s">
        <v>59</v>
      </c>
      <c r="Z157" s="6">
        <v>5.0</v>
      </c>
      <c r="AA157" s="6">
        <v>3.0</v>
      </c>
      <c r="AB157" s="6">
        <v>1.0</v>
      </c>
      <c r="AC157" s="6">
        <v>5.0</v>
      </c>
      <c r="AD157" s="6">
        <v>100.0</v>
      </c>
      <c r="AE157" s="6" t="s">
        <v>60</v>
      </c>
      <c r="AF157" s="6" t="s">
        <v>100</v>
      </c>
      <c r="AG157" s="6" t="s">
        <v>62</v>
      </c>
      <c r="AH157" s="6">
        <v>60.0</v>
      </c>
      <c r="AI157" s="6" t="s">
        <v>63</v>
      </c>
      <c r="AJ157" s="6" t="s">
        <v>64</v>
      </c>
      <c r="AK157" s="6">
        <v>0.5833333</v>
      </c>
      <c r="AL157" s="6">
        <v>0.583333333</v>
      </c>
      <c r="AM157" s="6">
        <v>0.5833333</v>
      </c>
      <c r="AN157" s="6">
        <v>19.8</v>
      </c>
      <c r="AO157" s="6">
        <v>7.9</v>
      </c>
      <c r="AP157" s="6">
        <v>21.7</v>
      </c>
      <c r="AQ157" s="6">
        <v>6.6</v>
      </c>
      <c r="AR157" s="6">
        <v>8.0</v>
      </c>
      <c r="AS157" s="9"/>
      <c r="AT157" s="9"/>
      <c r="AU157" s="9"/>
      <c r="AV157" s="9"/>
    </row>
    <row r="158">
      <c r="A158" s="6">
        <v>7.0</v>
      </c>
      <c r="B158" s="7" t="s">
        <v>97</v>
      </c>
      <c r="C158" s="6">
        <v>2015.0</v>
      </c>
      <c r="D158" s="6" t="s">
        <v>51</v>
      </c>
      <c r="E158" s="6" t="s">
        <v>98</v>
      </c>
      <c r="F158" s="6">
        <v>22.8</v>
      </c>
      <c r="G158" s="6">
        <v>78.2</v>
      </c>
      <c r="H158" s="6">
        <v>180.0</v>
      </c>
      <c r="I158" s="8">
        <v>1.0</v>
      </c>
      <c r="J158" s="6" t="s">
        <v>74</v>
      </c>
      <c r="K158" s="6" t="s">
        <v>53</v>
      </c>
      <c r="L158" s="6">
        <v>8.0</v>
      </c>
      <c r="M158" s="6" t="s">
        <v>75</v>
      </c>
      <c r="N158" s="6" t="s">
        <v>55</v>
      </c>
      <c r="O158" s="6" t="s">
        <v>102</v>
      </c>
      <c r="P158" s="6">
        <v>80.0</v>
      </c>
      <c r="Q158" s="6" t="s">
        <v>77</v>
      </c>
      <c r="R158" s="6">
        <v>6.0</v>
      </c>
      <c r="S158" s="6">
        <v>87.5</v>
      </c>
      <c r="T158" s="6">
        <v>150.0</v>
      </c>
      <c r="U158" s="6">
        <v>0.58333333</v>
      </c>
      <c r="V158" s="6" t="s">
        <v>58</v>
      </c>
      <c r="W158" s="6">
        <v>5.0</v>
      </c>
      <c r="X158" s="6" t="s">
        <v>59</v>
      </c>
      <c r="Y158" s="6" t="s">
        <v>59</v>
      </c>
      <c r="Z158" s="6">
        <v>5.0</v>
      </c>
      <c r="AA158" s="6">
        <v>3.0</v>
      </c>
      <c r="AB158" s="6">
        <v>1.0</v>
      </c>
      <c r="AC158" s="6">
        <v>5.0</v>
      </c>
      <c r="AD158" s="6">
        <v>100.0</v>
      </c>
      <c r="AE158" s="6" t="s">
        <v>60</v>
      </c>
      <c r="AF158" s="6" t="s">
        <v>100</v>
      </c>
      <c r="AG158" s="6" t="s">
        <v>62</v>
      </c>
      <c r="AH158" s="6">
        <v>60.0</v>
      </c>
      <c r="AI158" s="6" t="s">
        <v>63</v>
      </c>
      <c r="AJ158" s="6" t="s">
        <v>64</v>
      </c>
      <c r="AK158" s="6">
        <v>0.5833333</v>
      </c>
      <c r="AL158" s="6">
        <v>0.583333333</v>
      </c>
      <c r="AM158" s="6">
        <v>0.5833333</v>
      </c>
      <c r="AN158" s="6">
        <v>13.2</v>
      </c>
      <c r="AO158" s="6">
        <v>6.6</v>
      </c>
      <c r="AP158" s="6">
        <v>13.4</v>
      </c>
      <c r="AQ158" s="6">
        <v>6.4</v>
      </c>
      <c r="AR158" s="6">
        <v>8.0</v>
      </c>
      <c r="AS158" s="9"/>
      <c r="AT158" s="9"/>
      <c r="AU158" s="9"/>
      <c r="AV158" s="9"/>
    </row>
    <row r="159">
      <c r="A159" s="6">
        <v>7.0</v>
      </c>
      <c r="B159" s="7" t="s">
        <v>97</v>
      </c>
      <c r="C159" s="6">
        <v>2015.0</v>
      </c>
      <c r="D159" s="6" t="s">
        <v>51</v>
      </c>
      <c r="E159" s="6" t="s">
        <v>98</v>
      </c>
      <c r="F159" s="6">
        <v>22.8</v>
      </c>
      <c r="G159" s="6">
        <v>78.2</v>
      </c>
      <c r="H159" s="6">
        <v>180.0</v>
      </c>
      <c r="I159" s="8">
        <v>1.0</v>
      </c>
      <c r="J159" s="6" t="s">
        <v>74</v>
      </c>
      <c r="K159" s="6" t="s">
        <v>53</v>
      </c>
      <c r="L159" s="6">
        <v>8.0</v>
      </c>
      <c r="M159" s="6" t="s">
        <v>75</v>
      </c>
      <c r="N159" s="6" t="s">
        <v>55</v>
      </c>
      <c r="O159" s="6" t="s">
        <v>102</v>
      </c>
      <c r="P159" s="6">
        <v>90.0</v>
      </c>
      <c r="Q159" s="6" t="s">
        <v>77</v>
      </c>
      <c r="R159" s="6">
        <v>6.0</v>
      </c>
      <c r="S159" s="6">
        <v>87.5</v>
      </c>
      <c r="T159" s="6">
        <v>150.0</v>
      </c>
      <c r="U159" s="6">
        <v>0.58333333</v>
      </c>
      <c r="V159" s="6" t="s">
        <v>58</v>
      </c>
      <c r="W159" s="6">
        <v>5.0</v>
      </c>
      <c r="X159" s="6" t="s">
        <v>59</v>
      </c>
      <c r="Y159" s="6" t="s">
        <v>59</v>
      </c>
      <c r="Z159" s="6">
        <v>5.0</v>
      </c>
      <c r="AA159" s="6">
        <v>3.0</v>
      </c>
      <c r="AB159" s="6">
        <v>1.0</v>
      </c>
      <c r="AC159" s="6">
        <v>5.0</v>
      </c>
      <c r="AD159" s="6">
        <v>100.0</v>
      </c>
      <c r="AE159" s="6" t="s">
        <v>60</v>
      </c>
      <c r="AF159" s="6" t="s">
        <v>100</v>
      </c>
      <c r="AG159" s="6" t="s">
        <v>62</v>
      </c>
      <c r="AH159" s="6">
        <v>60.0</v>
      </c>
      <c r="AI159" s="6" t="s">
        <v>63</v>
      </c>
      <c r="AJ159" s="6" t="s">
        <v>64</v>
      </c>
      <c r="AK159" s="6">
        <v>0.5833333</v>
      </c>
      <c r="AL159" s="6">
        <v>0.583333333</v>
      </c>
      <c r="AM159" s="6">
        <v>0.5833333</v>
      </c>
      <c r="AN159" s="6">
        <v>6.7</v>
      </c>
      <c r="AO159" s="6">
        <v>4.4</v>
      </c>
      <c r="AP159" s="6">
        <v>8.7</v>
      </c>
      <c r="AQ159" s="6">
        <v>4.3</v>
      </c>
      <c r="AR159" s="6">
        <v>8.0</v>
      </c>
      <c r="AS159" s="9"/>
      <c r="AT159" s="9"/>
      <c r="AU159" s="9"/>
      <c r="AV159" s="9"/>
    </row>
    <row r="160">
      <c r="A160" s="6">
        <v>7.0</v>
      </c>
      <c r="B160" s="7" t="s">
        <v>97</v>
      </c>
      <c r="C160" s="6">
        <v>2015.0</v>
      </c>
      <c r="D160" s="6" t="s">
        <v>51</v>
      </c>
      <c r="E160" s="6" t="s">
        <v>103</v>
      </c>
      <c r="F160" s="6">
        <v>24.6</v>
      </c>
      <c r="G160" s="6">
        <v>77.5</v>
      </c>
      <c r="H160" s="6">
        <v>180.0</v>
      </c>
      <c r="I160" s="8">
        <v>1.0</v>
      </c>
      <c r="J160" s="6" t="s">
        <v>74</v>
      </c>
      <c r="K160" s="6" t="s">
        <v>53</v>
      </c>
      <c r="L160" s="6">
        <v>8.0</v>
      </c>
      <c r="M160" s="6" t="s">
        <v>75</v>
      </c>
      <c r="N160" s="6" t="s">
        <v>55</v>
      </c>
      <c r="O160" s="6" t="s">
        <v>99</v>
      </c>
      <c r="P160" s="6">
        <v>10.0</v>
      </c>
      <c r="Q160" s="6" t="s">
        <v>77</v>
      </c>
      <c r="R160" s="6">
        <v>6.0</v>
      </c>
      <c r="S160" s="6">
        <v>38.1</v>
      </c>
      <c r="T160" s="6">
        <v>150.0</v>
      </c>
      <c r="U160" s="6">
        <v>0.254</v>
      </c>
      <c r="V160" s="6" t="s">
        <v>68</v>
      </c>
      <c r="W160" s="6">
        <v>5.0</v>
      </c>
      <c r="X160" s="6" t="s">
        <v>59</v>
      </c>
      <c r="Y160" s="6" t="s">
        <v>59</v>
      </c>
      <c r="Z160" s="6">
        <v>5.0</v>
      </c>
      <c r="AA160" s="6">
        <v>3.0</v>
      </c>
      <c r="AB160" s="6">
        <v>1.0</v>
      </c>
      <c r="AC160" s="6">
        <v>5.0</v>
      </c>
      <c r="AD160" s="6">
        <v>100.0</v>
      </c>
      <c r="AE160" s="6" t="s">
        <v>60</v>
      </c>
      <c r="AF160" s="6" t="s">
        <v>100</v>
      </c>
      <c r="AG160" s="6" t="s">
        <v>62</v>
      </c>
      <c r="AH160" s="6">
        <v>60.0</v>
      </c>
      <c r="AI160" s="6" t="s">
        <v>63</v>
      </c>
      <c r="AJ160" s="6" t="s">
        <v>64</v>
      </c>
      <c r="AK160" s="6">
        <v>0.254</v>
      </c>
      <c r="AL160" s="6">
        <v>0.254</v>
      </c>
      <c r="AM160" s="6">
        <v>0.254</v>
      </c>
      <c r="AN160" s="6">
        <v>2.2</v>
      </c>
      <c r="AO160" s="6">
        <v>0.9</v>
      </c>
      <c r="AP160" s="6">
        <v>2.4</v>
      </c>
      <c r="AQ160" s="6">
        <v>1.0</v>
      </c>
      <c r="AR160" s="6">
        <v>8.0</v>
      </c>
      <c r="AS160" s="9"/>
      <c r="AT160" s="9"/>
      <c r="AU160" s="9"/>
      <c r="AV160" s="9"/>
    </row>
    <row r="161">
      <c r="A161" s="6">
        <v>7.0</v>
      </c>
      <c r="B161" s="7" t="s">
        <v>97</v>
      </c>
      <c r="C161" s="6">
        <v>2015.0</v>
      </c>
      <c r="D161" s="6" t="s">
        <v>51</v>
      </c>
      <c r="E161" s="6" t="s">
        <v>103</v>
      </c>
      <c r="F161" s="6">
        <v>24.6</v>
      </c>
      <c r="G161" s="6">
        <v>77.5</v>
      </c>
      <c r="H161" s="6">
        <v>180.0</v>
      </c>
      <c r="I161" s="8">
        <v>1.0</v>
      </c>
      <c r="J161" s="6" t="s">
        <v>74</v>
      </c>
      <c r="K161" s="6" t="s">
        <v>53</v>
      </c>
      <c r="L161" s="6">
        <v>8.0</v>
      </c>
      <c r="M161" s="6" t="s">
        <v>75</v>
      </c>
      <c r="N161" s="6" t="s">
        <v>55</v>
      </c>
      <c r="O161" s="6" t="s">
        <v>99</v>
      </c>
      <c r="P161" s="6">
        <v>20.0</v>
      </c>
      <c r="Q161" s="6" t="s">
        <v>77</v>
      </c>
      <c r="R161" s="6">
        <v>6.0</v>
      </c>
      <c r="S161" s="6">
        <v>38.1</v>
      </c>
      <c r="T161" s="6">
        <v>150.0</v>
      </c>
      <c r="U161" s="6">
        <v>0.254</v>
      </c>
      <c r="V161" s="6" t="s">
        <v>68</v>
      </c>
      <c r="W161" s="6">
        <v>5.0</v>
      </c>
      <c r="X161" s="6" t="s">
        <v>59</v>
      </c>
      <c r="Y161" s="6" t="s">
        <v>59</v>
      </c>
      <c r="Z161" s="6">
        <v>5.0</v>
      </c>
      <c r="AA161" s="6">
        <v>3.0</v>
      </c>
      <c r="AB161" s="6">
        <v>1.0</v>
      </c>
      <c r="AC161" s="6">
        <v>5.0</v>
      </c>
      <c r="AD161" s="6">
        <v>100.0</v>
      </c>
      <c r="AE161" s="6" t="s">
        <v>60</v>
      </c>
      <c r="AF161" s="6" t="s">
        <v>100</v>
      </c>
      <c r="AG161" s="6" t="s">
        <v>62</v>
      </c>
      <c r="AH161" s="6">
        <v>60.0</v>
      </c>
      <c r="AI161" s="6" t="s">
        <v>63</v>
      </c>
      <c r="AJ161" s="6" t="s">
        <v>64</v>
      </c>
      <c r="AK161" s="6">
        <v>0.254</v>
      </c>
      <c r="AL161" s="6">
        <v>0.254</v>
      </c>
      <c r="AM161" s="6">
        <v>0.254</v>
      </c>
      <c r="AN161" s="6">
        <v>5.3</v>
      </c>
      <c r="AO161" s="6">
        <v>1.5</v>
      </c>
      <c r="AP161" s="6">
        <v>5.6</v>
      </c>
      <c r="AQ161" s="6">
        <v>1.6</v>
      </c>
      <c r="AR161" s="6">
        <v>8.0</v>
      </c>
      <c r="AS161" s="9"/>
      <c r="AT161" s="9"/>
      <c r="AU161" s="9"/>
      <c r="AV161" s="9"/>
    </row>
    <row r="162">
      <c r="A162" s="6">
        <v>7.0</v>
      </c>
      <c r="B162" s="7" t="s">
        <v>97</v>
      </c>
      <c r="C162" s="6">
        <v>2015.0</v>
      </c>
      <c r="D162" s="6" t="s">
        <v>51</v>
      </c>
      <c r="E162" s="6" t="s">
        <v>103</v>
      </c>
      <c r="F162" s="6">
        <v>24.6</v>
      </c>
      <c r="G162" s="6">
        <v>77.5</v>
      </c>
      <c r="H162" s="6">
        <v>180.0</v>
      </c>
      <c r="I162" s="8">
        <v>1.0</v>
      </c>
      <c r="J162" s="6" t="s">
        <v>74</v>
      </c>
      <c r="K162" s="6" t="s">
        <v>53</v>
      </c>
      <c r="L162" s="6">
        <v>8.0</v>
      </c>
      <c r="M162" s="6" t="s">
        <v>75</v>
      </c>
      <c r="N162" s="6" t="s">
        <v>55</v>
      </c>
      <c r="O162" s="6" t="s">
        <v>99</v>
      </c>
      <c r="P162" s="6">
        <v>30.0</v>
      </c>
      <c r="Q162" s="6" t="s">
        <v>77</v>
      </c>
      <c r="R162" s="6">
        <v>6.0</v>
      </c>
      <c r="S162" s="6">
        <v>38.1</v>
      </c>
      <c r="T162" s="6">
        <v>150.0</v>
      </c>
      <c r="U162" s="6">
        <v>0.254</v>
      </c>
      <c r="V162" s="6" t="s">
        <v>68</v>
      </c>
      <c r="W162" s="6">
        <v>5.0</v>
      </c>
      <c r="X162" s="6" t="s">
        <v>59</v>
      </c>
      <c r="Y162" s="6" t="s">
        <v>59</v>
      </c>
      <c r="Z162" s="6">
        <v>5.0</v>
      </c>
      <c r="AA162" s="6">
        <v>3.0</v>
      </c>
      <c r="AB162" s="6">
        <v>1.0</v>
      </c>
      <c r="AC162" s="6">
        <v>5.0</v>
      </c>
      <c r="AD162" s="6">
        <v>100.0</v>
      </c>
      <c r="AE162" s="6" t="s">
        <v>60</v>
      </c>
      <c r="AF162" s="6" t="s">
        <v>100</v>
      </c>
      <c r="AG162" s="6" t="s">
        <v>62</v>
      </c>
      <c r="AH162" s="6">
        <v>60.0</v>
      </c>
      <c r="AI162" s="6" t="s">
        <v>63</v>
      </c>
      <c r="AJ162" s="6" t="s">
        <v>64</v>
      </c>
      <c r="AK162" s="6">
        <v>0.254</v>
      </c>
      <c r="AL162" s="6">
        <v>0.254</v>
      </c>
      <c r="AM162" s="6">
        <v>0.254</v>
      </c>
      <c r="AN162" s="6">
        <v>8.3</v>
      </c>
      <c r="AO162" s="6">
        <v>2.0</v>
      </c>
      <c r="AP162" s="6">
        <v>8.7</v>
      </c>
      <c r="AQ162" s="6">
        <v>2.3</v>
      </c>
      <c r="AR162" s="6">
        <v>8.0</v>
      </c>
      <c r="AS162" s="9"/>
      <c r="AT162" s="9"/>
      <c r="AU162" s="9"/>
      <c r="AV162" s="9"/>
    </row>
    <row r="163">
      <c r="A163" s="6">
        <v>7.0</v>
      </c>
      <c r="B163" s="7" t="s">
        <v>97</v>
      </c>
      <c r="C163" s="6">
        <v>2015.0</v>
      </c>
      <c r="D163" s="6" t="s">
        <v>51</v>
      </c>
      <c r="E163" s="6" t="s">
        <v>103</v>
      </c>
      <c r="F163" s="6">
        <v>24.6</v>
      </c>
      <c r="G163" s="6">
        <v>77.5</v>
      </c>
      <c r="H163" s="6">
        <v>180.0</v>
      </c>
      <c r="I163" s="8">
        <v>1.0</v>
      </c>
      <c r="J163" s="6" t="s">
        <v>74</v>
      </c>
      <c r="K163" s="6" t="s">
        <v>53</v>
      </c>
      <c r="L163" s="6">
        <v>8.0</v>
      </c>
      <c r="M163" s="6" t="s">
        <v>75</v>
      </c>
      <c r="N163" s="6" t="s">
        <v>55</v>
      </c>
      <c r="O163" s="6" t="s">
        <v>99</v>
      </c>
      <c r="P163" s="6">
        <v>40.0</v>
      </c>
      <c r="Q163" s="6" t="s">
        <v>77</v>
      </c>
      <c r="R163" s="6">
        <v>6.0</v>
      </c>
      <c r="S163" s="6">
        <v>38.1</v>
      </c>
      <c r="T163" s="6">
        <v>150.0</v>
      </c>
      <c r="U163" s="6">
        <v>0.254</v>
      </c>
      <c r="V163" s="6" t="s">
        <v>68</v>
      </c>
      <c r="W163" s="6">
        <v>5.0</v>
      </c>
      <c r="X163" s="6" t="s">
        <v>59</v>
      </c>
      <c r="Y163" s="6" t="s">
        <v>59</v>
      </c>
      <c r="Z163" s="6">
        <v>5.0</v>
      </c>
      <c r="AA163" s="6">
        <v>3.0</v>
      </c>
      <c r="AB163" s="6">
        <v>1.0</v>
      </c>
      <c r="AC163" s="6">
        <v>5.0</v>
      </c>
      <c r="AD163" s="6">
        <v>100.0</v>
      </c>
      <c r="AE163" s="6" t="s">
        <v>60</v>
      </c>
      <c r="AF163" s="6" t="s">
        <v>100</v>
      </c>
      <c r="AG163" s="6" t="s">
        <v>62</v>
      </c>
      <c r="AH163" s="6">
        <v>60.0</v>
      </c>
      <c r="AI163" s="6" t="s">
        <v>63</v>
      </c>
      <c r="AJ163" s="6" t="s">
        <v>64</v>
      </c>
      <c r="AK163" s="6">
        <v>0.254</v>
      </c>
      <c r="AL163" s="6">
        <v>0.254</v>
      </c>
      <c r="AM163" s="6">
        <v>0.254</v>
      </c>
      <c r="AN163" s="6">
        <v>11.2</v>
      </c>
      <c r="AO163" s="6">
        <v>2.7</v>
      </c>
      <c r="AP163" s="6">
        <v>11.4</v>
      </c>
      <c r="AQ163" s="6">
        <v>2.8</v>
      </c>
      <c r="AR163" s="6">
        <v>8.0</v>
      </c>
      <c r="AS163" s="9"/>
      <c r="AT163" s="9"/>
      <c r="AU163" s="9"/>
      <c r="AV163" s="9"/>
    </row>
    <row r="164">
      <c r="A164" s="6">
        <v>7.0</v>
      </c>
      <c r="B164" s="7" t="s">
        <v>97</v>
      </c>
      <c r="C164" s="6">
        <v>2015.0</v>
      </c>
      <c r="D164" s="6" t="s">
        <v>51</v>
      </c>
      <c r="E164" s="6" t="s">
        <v>103</v>
      </c>
      <c r="F164" s="6">
        <v>24.6</v>
      </c>
      <c r="G164" s="6">
        <v>77.5</v>
      </c>
      <c r="H164" s="6">
        <v>180.0</v>
      </c>
      <c r="I164" s="8">
        <v>1.0</v>
      </c>
      <c r="J164" s="6" t="s">
        <v>74</v>
      </c>
      <c r="K164" s="6" t="s">
        <v>53</v>
      </c>
      <c r="L164" s="6">
        <v>8.0</v>
      </c>
      <c r="M164" s="6" t="s">
        <v>75</v>
      </c>
      <c r="N164" s="6" t="s">
        <v>55</v>
      </c>
      <c r="O164" s="6" t="s">
        <v>99</v>
      </c>
      <c r="P164" s="6">
        <v>50.0</v>
      </c>
      <c r="Q164" s="6" t="s">
        <v>77</v>
      </c>
      <c r="R164" s="6">
        <v>6.0</v>
      </c>
      <c r="S164" s="6">
        <v>38.1</v>
      </c>
      <c r="T164" s="6">
        <v>150.0</v>
      </c>
      <c r="U164" s="6">
        <v>0.254</v>
      </c>
      <c r="V164" s="6" t="s">
        <v>68</v>
      </c>
      <c r="W164" s="6">
        <v>5.0</v>
      </c>
      <c r="X164" s="6" t="s">
        <v>59</v>
      </c>
      <c r="Y164" s="6" t="s">
        <v>59</v>
      </c>
      <c r="Z164" s="6">
        <v>5.0</v>
      </c>
      <c r="AA164" s="6">
        <v>3.0</v>
      </c>
      <c r="AB164" s="6">
        <v>1.0</v>
      </c>
      <c r="AC164" s="6">
        <v>5.0</v>
      </c>
      <c r="AD164" s="6">
        <v>100.0</v>
      </c>
      <c r="AE164" s="6" t="s">
        <v>60</v>
      </c>
      <c r="AF164" s="6" t="s">
        <v>100</v>
      </c>
      <c r="AG164" s="6" t="s">
        <v>62</v>
      </c>
      <c r="AH164" s="6">
        <v>60.0</v>
      </c>
      <c r="AI164" s="6" t="s">
        <v>63</v>
      </c>
      <c r="AJ164" s="6" t="s">
        <v>64</v>
      </c>
      <c r="AK164" s="6">
        <v>0.254</v>
      </c>
      <c r="AL164" s="6">
        <v>0.254</v>
      </c>
      <c r="AM164" s="6">
        <v>0.254</v>
      </c>
      <c r="AN164" s="6">
        <v>13.5</v>
      </c>
      <c r="AO164" s="6">
        <v>3.0</v>
      </c>
      <c r="AP164" s="6">
        <v>13.7</v>
      </c>
      <c r="AQ164" s="6">
        <v>2.9</v>
      </c>
      <c r="AR164" s="6">
        <v>8.0</v>
      </c>
      <c r="AS164" s="9"/>
      <c r="AT164" s="9"/>
      <c r="AU164" s="9"/>
      <c r="AV164" s="9"/>
    </row>
    <row r="165">
      <c r="A165" s="6">
        <v>7.0</v>
      </c>
      <c r="B165" s="7" t="s">
        <v>97</v>
      </c>
      <c r="C165" s="6">
        <v>2015.0</v>
      </c>
      <c r="D165" s="6" t="s">
        <v>51</v>
      </c>
      <c r="E165" s="6" t="s">
        <v>103</v>
      </c>
      <c r="F165" s="6">
        <v>24.6</v>
      </c>
      <c r="G165" s="6">
        <v>77.5</v>
      </c>
      <c r="H165" s="6">
        <v>180.0</v>
      </c>
      <c r="I165" s="8">
        <v>1.0</v>
      </c>
      <c r="J165" s="6" t="s">
        <v>74</v>
      </c>
      <c r="K165" s="6" t="s">
        <v>53</v>
      </c>
      <c r="L165" s="6">
        <v>8.0</v>
      </c>
      <c r="M165" s="6" t="s">
        <v>75</v>
      </c>
      <c r="N165" s="6" t="s">
        <v>55</v>
      </c>
      <c r="O165" s="6" t="s">
        <v>99</v>
      </c>
      <c r="P165" s="6">
        <v>60.0</v>
      </c>
      <c r="Q165" s="6" t="s">
        <v>77</v>
      </c>
      <c r="R165" s="6">
        <v>6.0</v>
      </c>
      <c r="S165" s="6">
        <v>38.1</v>
      </c>
      <c r="T165" s="6">
        <v>150.0</v>
      </c>
      <c r="U165" s="6">
        <v>0.254</v>
      </c>
      <c r="V165" s="6" t="s">
        <v>68</v>
      </c>
      <c r="W165" s="6">
        <v>5.0</v>
      </c>
      <c r="X165" s="6" t="s">
        <v>59</v>
      </c>
      <c r="Y165" s="6" t="s">
        <v>59</v>
      </c>
      <c r="Z165" s="6">
        <v>5.0</v>
      </c>
      <c r="AA165" s="6">
        <v>3.0</v>
      </c>
      <c r="AB165" s="6">
        <v>1.0</v>
      </c>
      <c r="AC165" s="6">
        <v>5.0</v>
      </c>
      <c r="AD165" s="6">
        <v>100.0</v>
      </c>
      <c r="AE165" s="6" t="s">
        <v>60</v>
      </c>
      <c r="AF165" s="6" t="s">
        <v>100</v>
      </c>
      <c r="AG165" s="6" t="s">
        <v>62</v>
      </c>
      <c r="AH165" s="6">
        <v>60.0</v>
      </c>
      <c r="AI165" s="6" t="s">
        <v>63</v>
      </c>
      <c r="AJ165" s="6" t="s">
        <v>64</v>
      </c>
      <c r="AK165" s="6">
        <v>0.254</v>
      </c>
      <c r="AL165" s="6">
        <v>0.254</v>
      </c>
      <c r="AM165" s="6">
        <v>0.254</v>
      </c>
      <c r="AN165" s="6">
        <v>14.4</v>
      </c>
      <c r="AO165" s="6">
        <v>3.1</v>
      </c>
      <c r="AP165" s="6">
        <v>14.3</v>
      </c>
      <c r="AQ165" s="6">
        <v>2.9</v>
      </c>
      <c r="AR165" s="6">
        <v>8.0</v>
      </c>
      <c r="AS165" s="9"/>
      <c r="AT165" s="9"/>
      <c r="AU165" s="9"/>
      <c r="AV165" s="9"/>
    </row>
    <row r="166">
      <c r="A166" s="6">
        <v>7.0</v>
      </c>
      <c r="B166" s="7" t="s">
        <v>97</v>
      </c>
      <c r="C166" s="6">
        <v>2015.0</v>
      </c>
      <c r="D166" s="6" t="s">
        <v>51</v>
      </c>
      <c r="E166" s="6" t="s">
        <v>103</v>
      </c>
      <c r="F166" s="6">
        <v>24.6</v>
      </c>
      <c r="G166" s="6">
        <v>77.5</v>
      </c>
      <c r="H166" s="6">
        <v>180.0</v>
      </c>
      <c r="I166" s="8">
        <v>1.0</v>
      </c>
      <c r="J166" s="6" t="s">
        <v>74</v>
      </c>
      <c r="K166" s="6" t="s">
        <v>53</v>
      </c>
      <c r="L166" s="6">
        <v>8.0</v>
      </c>
      <c r="M166" s="6" t="s">
        <v>75</v>
      </c>
      <c r="N166" s="6" t="s">
        <v>55</v>
      </c>
      <c r="O166" s="6" t="s">
        <v>99</v>
      </c>
      <c r="P166" s="6">
        <v>70.0</v>
      </c>
      <c r="Q166" s="6" t="s">
        <v>77</v>
      </c>
      <c r="R166" s="6">
        <v>6.0</v>
      </c>
      <c r="S166" s="6">
        <v>38.1</v>
      </c>
      <c r="T166" s="6">
        <v>150.0</v>
      </c>
      <c r="U166" s="6">
        <v>0.254</v>
      </c>
      <c r="V166" s="6" t="s">
        <v>68</v>
      </c>
      <c r="W166" s="6">
        <v>5.0</v>
      </c>
      <c r="X166" s="6" t="s">
        <v>59</v>
      </c>
      <c r="Y166" s="6" t="s">
        <v>59</v>
      </c>
      <c r="Z166" s="6">
        <v>5.0</v>
      </c>
      <c r="AA166" s="6">
        <v>3.0</v>
      </c>
      <c r="AB166" s="6">
        <v>1.0</v>
      </c>
      <c r="AC166" s="6">
        <v>5.0</v>
      </c>
      <c r="AD166" s="6">
        <v>100.0</v>
      </c>
      <c r="AE166" s="6" t="s">
        <v>60</v>
      </c>
      <c r="AF166" s="6" t="s">
        <v>100</v>
      </c>
      <c r="AG166" s="6" t="s">
        <v>62</v>
      </c>
      <c r="AH166" s="6">
        <v>60.0</v>
      </c>
      <c r="AI166" s="6" t="s">
        <v>63</v>
      </c>
      <c r="AJ166" s="6" t="s">
        <v>64</v>
      </c>
      <c r="AK166" s="6">
        <v>0.254</v>
      </c>
      <c r="AL166" s="6">
        <v>0.254</v>
      </c>
      <c r="AM166" s="6">
        <v>0.254</v>
      </c>
      <c r="AN166" s="6">
        <v>13.8</v>
      </c>
      <c r="AO166" s="6">
        <v>3.5</v>
      </c>
      <c r="AP166" s="6">
        <v>13.7</v>
      </c>
      <c r="AQ166" s="6">
        <v>3.1</v>
      </c>
      <c r="AR166" s="6">
        <v>8.0</v>
      </c>
      <c r="AS166" s="9"/>
      <c r="AT166" s="9"/>
      <c r="AU166" s="9"/>
      <c r="AV166" s="9"/>
    </row>
    <row r="167">
      <c r="A167" s="6">
        <v>7.0</v>
      </c>
      <c r="B167" s="7" t="s">
        <v>97</v>
      </c>
      <c r="C167" s="6">
        <v>2015.0</v>
      </c>
      <c r="D167" s="6" t="s">
        <v>51</v>
      </c>
      <c r="E167" s="6" t="s">
        <v>103</v>
      </c>
      <c r="F167" s="6">
        <v>24.6</v>
      </c>
      <c r="G167" s="6">
        <v>77.5</v>
      </c>
      <c r="H167" s="6">
        <v>180.0</v>
      </c>
      <c r="I167" s="8">
        <v>1.0</v>
      </c>
      <c r="J167" s="6" t="s">
        <v>74</v>
      </c>
      <c r="K167" s="6" t="s">
        <v>53</v>
      </c>
      <c r="L167" s="6">
        <v>8.0</v>
      </c>
      <c r="M167" s="6" t="s">
        <v>75</v>
      </c>
      <c r="N167" s="6" t="s">
        <v>55</v>
      </c>
      <c r="O167" s="6" t="s">
        <v>99</v>
      </c>
      <c r="P167" s="6">
        <v>80.0</v>
      </c>
      <c r="Q167" s="6" t="s">
        <v>77</v>
      </c>
      <c r="R167" s="6">
        <v>6.0</v>
      </c>
      <c r="S167" s="6">
        <v>38.1</v>
      </c>
      <c r="T167" s="6">
        <v>150.0</v>
      </c>
      <c r="U167" s="6">
        <v>0.254</v>
      </c>
      <c r="V167" s="6" t="s">
        <v>68</v>
      </c>
      <c r="W167" s="6">
        <v>5.0</v>
      </c>
      <c r="X167" s="6" t="s">
        <v>59</v>
      </c>
      <c r="Y167" s="6" t="s">
        <v>59</v>
      </c>
      <c r="Z167" s="6">
        <v>5.0</v>
      </c>
      <c r="AA167" s="6">
        <v>3.0</v>
      </c>
      <c r="AB167" s="6">
        <v>1.0</v>
      </c>
      <c r="AC167" s="6">
        <v>5.0</v>
      </c>
      <c r="AD167" s="6">
        <v>100.0</v>
      </c>
      <c r="AE167" s="6" t="s">
        <v>60</v>
      </c>
      <c r="AF167" s="6" t="s">
        <v>100</v>
      </c>
      <c r="AG167" s="6" t="s">
        <v>62</v>
      </c>
      <c r="AH167" s="6">
        <v>60.0</v>
      </c>
      <c r="AI167" s="6" t="s">
        <v>63</v>
      </c>
      <c r="AJ167" s="6" t="s">
        <v>64</v>
      </c>
      <c r="AK167" s="6">
        <v>0.254</v>
      </c>
      <c r="AL167" s="6">
        <v>0.254</v>
      </c>
      <c r="AM167" s="6">
        <v>0.254</v>
      </c>
      <c r="AN167" s="6">
        <v>12.4</v>
      </c>
      <c r="AO167" s="6">
        <v>3.2</v>
      </c>
      <c r="AP167" s="6">
        <v>11.9</v>
      </c>
      <c r="AQ167" s="6">
        <v>2.8</v>
      </c>
      <c r="AR167" s="6">
        <v>8.0</v>
      </c>
      <c r="AS167" s="9"/>
      <c r="AT167" s="9"/>
      <c r="AU167" s="9"/>
      <c r="AV167" s="9"/>
    </row>
    <row r="168">
      <c r="A168" s="6">
        <v>7.0</v>
      </c>
      <c r="B168" s="7" t="s">
        <v>97</v>
      </c>
      <c r="C168" s="6">
        <v>2015.0</v>
      </c>
      <c r="D168" s="6" t="s">
        <v>51</v>
      </c>
      <c r="E168" s="6" t="s">
        <v>103</v>
      </c>
      <c r="F168" s="6">
        <v>24.6</v>
      </c>
      <c r="G168" s="6">
        <v>77.5</v>
      </c>
      <c r="H168" s="6">
        <v>180.0</v>
      </c>
      <c r="I168" s="8">
        <v>1.0</v>
      </c>
      <c r="J168" s="6" t="s">
        <v>74</v>
      </c>
      <c r="K168" s="6" t="s">
        <v>53</v>
      </c>
      <c r="L168" s="6">
        <v>8.0</v>
      </c>
      <c r="M168" s="6" t="s">
        <v>75</v>
      </c>
      <c r="N168" s="6" t="s">
        <v>55</v>
      </c>
      <c r="O168" s="6" t="s">
        <v>99</v>
      </c>
      <c r="P168" s="6">
        <v>90.0</v>
      </c>
      <c r="Q168" s="6" t="s">
        <v>77</v>
      </c>
      <c r="R168" s="6">
        <v>6.0</v>
      </c>
      <c r="S168" s="6">
        <v>38.1</v>
      </c>
      <c r="T168" s="6">
        <v>150.0</v>
      </c>
      <c r="U168" s="6">
        <v>0.254</v>
      </c>
      <c r="V168" s="6" t="s">
        <v>68</v>
      </c>
      <c r="W168" s="6">
        <v>5.0</v>
      </c>
      <c r="X168" s="6" t="s">
        <v>59</v>
      </c>
      <c r="Y168" s="6" t="s">
        <v>59</v>
      </c>
      <c r="Z168" s="6">
        <v>5.0</v>
      </c>
      <c r="AA168" s="6">
        <v>3.0</v>
      </c>
      <c r="AB168" s="6">
        <v>1.0</v>
      </c>
      <c r="AC168" s="6">
        <v>5.0</v>
      </c>
      <c r="AD168" s="6">
        <v>100.0</v>
      </c>
      <c r="AE168" s="6" t="s">
        <v>60</v>
      </c>
      <c r="AF168" s="6" t="s">
        <v>100</v>
      </c>
      <c r="AG168" s="6" t="s">
        <v>62</v>
      </c>
      <c r="AH168" s="6">
        <v>60.0</v>
      </c>
      <c r="AI168" s="6" t="s">
        <v>63</v>
      </c>
      <c r="AJ168" s="6" t="s">
        <v>64</v>
      </c>
      <c r="AK168" s="6">
        <v>0.254</v>
      </c>
      <c r="AL168" s="6">
        <v>0.254</v>
      </c>
      <c r="AM168" s="6">
        <v>0.254</v>
      </c>
      <c r="AN168" s="6">
        <v>7.3</v>
      </c>
      <c r="AO168" s="6">
        <v>2.3</v>
      </c>
      <c r="AP168" s="6">
        <v>6.3</v>
      </c>
      <c r="AQ168" s="6">
        <v>1.8</v>
      </c>
      <c r="AR168" s="6">
        <v>8.0</v>
      </c>
      <c r="AS168" s="9"/>
      <c r="AT168" s="9"/>
      <c r="AU168" s="9"/>
      <c r="AV168" s="9"/>
    </row>
    <row r="169">
      <c r="A169" s="6">
        <v>7.0</v>
      </c>
      <c r="B169" s="7" t="s">
        <v>97</v>
      </c>
      <c r="C169" s="6">
        <v>2015.0</v>
      </c>
      <c r="D169" s="6" t="s">
        <v>51</v>
      </c>
      <c r="E169" s="6" t="s">
        <v>103</v>
      </c>
      <c r="F169" s="6">
        <v>24.6</v>
      </c>
      <c r="G169" s="6">
        <v>77.5</v>
      </c>
      <c r="H169" s="6">
        <v>180.0</v>
      </c>
      <c r="I169" s="8">
        <v>1.0</v>
      </c>
      <c r="J169" s="6" t="s">
        <v>74</v>
      </c>
      <c r="K169" s="6" t="s">
        <v>53</v>
      </c>
      <c r="L169" s="6">
        <v>8.0</v>
      </c>
      <c r="M169" s="6" t="s">
        <v>75</v>
      </c>
      <c r="N169" s="6" t="s">
        <v>55</v>
      </c>
      <c r="O169" s="6" t="s">
        <v>56</v>
      </c>
      <c r="P169" s="6">
        <v>10.0</v>
      </c>
      <c r="Q169" s="6" t="s">
        <v>77</v>
      </c>
      <c r="R169" s="6">
        <v>6.0</v>
      </c>
      <c r="S169" s="6">
        <v>38.1</v>
      </c>
      <c r="T169" s="6">
        <v>150.0</v>
      </c>
      <c r="U169" s="6">
        <v>0.254</v>
      </c>
      <c r="V169" s="6" t="s">
        <v>68</v>
      </c>
      <c r="W169" s="6">
        <v>5.0</v>
      </c>
      <c r="X169" s="6" t="s">
        <v>59</v>
      </c>
      <c r="Y169" s="6" t="s">
        <v>59</v>
      </c>
      <c r="Z169" s="6">
        <v>5.0</v>
      </c>
      <c r="AA169" s="6">
        <v>3.0</v>
      </c>
      <c r="AB169" s="6">
        <v>1.0</v>
      </c>
      <c r="AC169" s="6">
        <v>5.0</v>
      </c>
      <c r="AD169" s="6">
        <v>100.0</v>
      </c>
      <c r="AE169" s="6" t="s">
        <v>60</v>
      </c>
      <c r="AF169" s="6" t="s">
        <v>100</v>
      </c>
      <c r="AG169" s="6" t="s">
        <v>62</v>
      </c>
      <c r="AH169" s="6">
        <v>60.0</v>
      </c>
      <c r="AI169" s="6" t="s">
        <v>63</v>
      </c>
      <c r="AJ169" s="6" t="s">
        <v>64</v>
      </c>
      <c r="AK169" s="6">
        <v>0.254</v>
      </c>
      <c r="AL169" s="6">
        <v>0.254</v>
      </c>
      <c r="AM169" s="6">
        <v>0.254</v>
      </c>
      <c r="AN169" s="6">
        <v>3.3</v>
      </c>
      <c r="AO169" s="6">
        <v>2.0</v>
      </c>
      <c r="AP169" s="6">
        <v>3.1</v>
      </c>
      <c r="AQ169" s="6">
        <v>1.3</v>
      </c>
      <c r="AR169" s="6">
        <v>8.0</v>
      </c>
      <c r="AS169" s="9"/>
      <c r="AT169" s="9"/>
      <c r="AU169" s="9"/>
      <c r="AV169" s="9"/>
    </row>
    <row r="170">
      <c r="A170" s="6">
        <v>7.0</v>
      </c>
      <c r="B170" s="7" t="s">
        <v>97</v>
      </c>
      <c r="C170" s="6">
        <v>2015.0</v>
      </c>
      <c r="D170" s="6" t="s">
        <v>51</v>
      </c>
      <c r="E170" s="6" t="s">
        <v>103</v>
      </c>
      <c r="F170" s="6">
        <v>24.6</v>
      </c>
      <c r="G170" s="6">
        <v>77.5</v>
      </c>
      <c r="H170" s="6">
        <v>180.0</v>
      </c>
      <c r="I170" s="8">
        <v>1.0</v>
      </c>
      <c r="J170" s="6" t="s">
        <v>74</v>
      </c>
      <c r="K170" s="6" t="s">
        <v>53</v>
      </c>
      <c r="L170" s="6">
        <v>8.0</v>
      </c>
      <c r="M170" s="6" t="s">
        <v>75</v>
      </c>
      <c r="N170" s="6" t="s">
        <v>55</v>
      </c>
      <c r="O170" s="6" t="s">
        <v>56</v>
      </c>
      <c r="P170" s="6">
        <v>20.0</v>
      </c>
      <c r="Q170" s="6" t="s">
        <v>77</v>
      </c>
      <c r="R170" s="6">
        <v>6.0</v>
      </c>
      <c r="S170" s="6">
        <v>38.1</v>
      </c>
      <c r="T170" s="6">
        <v>150.0</v>
      </c>
      <c r="U170" s="6">
        <v>0.254</v>
      </c>
      <c r="V170" s="6" t="s">
        <v>68</v>
      </c>
      <c r="W170" s="6">
        <v>5.0</v>
      </c>
      <c r="X170" s="6" t="s">
        <v>59</v>
      </c>
      <c r="Y170" s="6" t="s">
        <v>59</v>
      </c>
      <c r="Z170" s="6">
        <v>5.0</v>
      </c>
      <c r="AA170" s="6">
        <v>3.0</v>
      </c>
      <c r="AB170" s="6">
        <v>1.0</v>
      </c>
      <c r="AC170" s="6">
        <v>5.0</v>
      </c>
      <c r="AD170" s="6">
        <v>100.0</v>
      </c>
      <c r="AE170" s="6" t="s">
        <v>60</v>
      </c>
      <c r="AF170" s="6" t="s">
        <v>100</v>
      </c>
      <c r="AG170" s="6" t="s">
        <v>62</v>
      </c>
      <c r="AH170" s="6">
        <v>60.0</v>
      </c>
      <c r="AI170" s="6" t="s">
        <v>63</v>
      </c>
      <c r="AJ170" s="6" t="s">
        <v>64</v>
      </c>
      <c r="AK170" s="6">
        <v>0.254</v>
      </c>
      <c r="AL170" s="6">
        <v>0.254</v>
      </c>
      <c r="AM170" s="6">
        <v>0.254</v>
      </c>
      <c r="AN170" s="6">
        <v>10.8</v>
      </c>
      <c r="AO170" s="6">
        <v>2.9</v>
      </c>
      <c r="AP170" s="6">
        <v>10.7</v>
      </c>
      <c r="AQ170" s="6">
        <v>2.8</v>
      </c>
      <c r="AR170" s="6">
        <v>8.0</v>
      </c>
      <c r="AS170" s="9"/>
      <c r="AT170" s="9"/>
      <c r="AU170" s="9"/>
      <c r="AV170" s="9"/>
    </row>
    <row r="171">
      <c r="A171" s="6">
        <v>7.0</v>
      </c>
      <c r="B171" s="7" t="s">
        <v>97</v>
      </c>
      <c r="C171" s="6">
        <v>2015.0</v>
      </c>
      <c r="D171" s="6" t="s">
        <v>51</v>
      </c>
      <c r="E171" s="6" t="s">
        <v>103</v>
      </c>
      <c r="F171" s="6">
        <v>24.6</v>
      </c>
      <c r="G171" s="6">
        <v>77.5</v>
      </c>
      <c r="H171" s="6">
        <v>180.0</v>
      </c>
      <c r="I171" s="8">
        <v>1.0</v>
      </c>
      <c r="J171" s="6" t="s">
        <v>74</v>
      </c>
      <c r="K171" s="6" t="s">
        <v>53</v>
      </c>
      <c r="L171" s="6">
        <v>8.0</v>
      </c>
      <c r="M171" s="6" t="s">
        <v>75</v>
      </c>
      <c r="N171" s="6" t="s">
        <v>55</v>
      </c>
      <c r="O171" s="6" t="s">
        <v>56</v>
      </c>
      <c r="P171" s="6">
        <v>30.0</v>
      </c>
      <c r="Q171" s="6" t="s">
        <v>77</v>
      </c>
      <c r="R171" s="6">
        <v>6.0</v>
      </c>
      <c r="S171" s="6">
        <v>38.1</v>
      </c>
      <c r="T171" s="6">
        <v>150.0</v>
      </c>
      <c r="U171" s="6">
        <v>0.254</v>
      </c>
      <c r="V171" s="6" t="s">
        <v>68</v>
      </c>
      <c r="W171" s="6">
        <v>5.0</v>
      </c>
      <c r="X171" s="6" t="s">
        <v>59</v>
      </c>
      <c r="Y171" s="6" t="s">
        <v>59</v>
      </c>
      <c r="Z171" s="6">
        <v>5.0</v>
      </c>
      <c r="AA171" s="6">
        <v>3.0</v>
      </c>
      <c r="AB171" s="6">
        <v>1.0</v>
      </c>
      <c r="AC171" s="6">
        <v>5.0</v>
      </c>
      <c r="AD171" s="6">
        <v>100.0</v>
      </c>
      <c r="AE171" s="6" t="s">
        <v>60</v>
      </c>
      <c r="AF171" s="6" t="s">
        <v>100</v>
      </c>
      <c r="AG171" s="6" t="s">
        <v>62</v>
      </c>
      <c r="AH171" s="6">
        <v>60.0</v>
      </c>
      <c r="AI171" s="6" t="s">
        <v>63</v>
      </c>
      <c r="AJ171" s="6" t="s">
        <v>64</v>
      </c>
      <c r="AK171" s="6">
        <v>0.254</v>
      </c>
      <c r="AL171" s="6">
        <v>0.254</v>
      </c>
      <c r="AM171" s="6">
        <v>0.254</v>
      </c>
      <c r="AN171" s="6">
        <v>18.9</v>
      </c>
      <c r="AO171" s="6">
        <v>3.1</v>
      </c>
      <c r="AP171" s="6">
        <v>18.3</v>
      </c>
      <c r="AQ171" s="6">
        <v>2.8</v>
      </c>
      <c r="AR171" s="6">
        <v>8.0</v>
      </c>
      <c r="AS171" s="9"/>
      <c r="AT171" s="9"/>
      <c r="AU171" s="9"/>
      <c r="AV171" s="9"/>
    </row>
    <row r="172">
      <c r="A172" s="6">
        <v>7.0</v>
      </c>
      <c r="B172" s="7" t="s">
        <v>97</v>
      </c>
      <c r="C172" s="6">
        <v>2015.0</v>
      </c>
      <c r="D172" s="6" t="s">
        <v>51</v>
      </c>
      <c r="E172" s="6" t="s">
        <v>103</v>
      </c>
      <c r="F172" s="6">
        <v>24.6</v>
      </c>
      <c r="G172" s="6">
        <v>77.5</v>
      </c>
      <c r="H172" s="6">
        <v>180.0</v>
      </c>
      <c r="I172" s="8">
        <v>1.0</v>
      </c>
      <c r="J172" s="6" t="s">
        <v>74</v>
      </c>
      <c r="K172" s="6" t="s">
        <v>53</v>
      </c>
      <c r="L172" s="6">
        <v>8.0</v>
      </c>
      <c r="M172" s="6" t="s">
        <v>75</v>
      </c>
      <c r="N172" s="6" t="s">
        <v>55</v>
      </c>
      <c r="O172" s="6" t="s">
        <v>56</v>
      </c>
      <c r="P172" s="6">
        <v>40.0</v>
      </c>
      <c r="Q172" s="6" t="s">
        <v>77</v>
      </c>
      <c r="R172" s="6">
        <v>6.0</v>
      </c>
      <c r="S172" s="6">
        <v>38.1</v>
      </c>
      <c r="T172" s="6">
        <v>150.0</v>
      </c>
      <c r="U172" s="6">
        <v>0.254</v>
      </c>
      <c r="V172" s="6" t="s">
        <v>68</v>
      </c>
      <c r="W172" s="6">
        <v>5.0</v>
      </c>
      <c r="X172" s="6" t="s">
        <v>59</v>
      </c>
      <c r="Y172" s="6" t="s">
        <v>59</v>
      </c>
      <c r="Z172" s="6">
        <v>5.0</v>
      </c>
      <c r="AA172" s="6">
        <v>3.0</v>
      </c>
      <c r="AB172" s="6">
        <v>1.0</v>
      </c>
      <c r="AC172" s="6">
        <v>5.0</v>
      </c>
      <c r="AD172" s="6">
        <v>100.0</v>
      </c>
      <c r="AE172" s="6" t="s">
        <v>60</v>
      </c>
      <c r="AF172" s="6" t="s">
        <v>100</v>
      </c>
      <c r="AG172" s="6" t="s">
        <v>62</v>
      </c>
      <c r="AH172" s="6">
        <v>60.0</v>
      </c>
      <c r="AI172" s="6" t="s">
        <v>63</v>
      </c>
      <c r="AJ172" s="6" t="s">
        <v>64</v>
      </c>
      <c r="AK172" s="6">
        <v>0.254</v>
      </c>
      <c r="AL172" s="6">
        <v>0.254</v>
      </c>
      <c r="AM172" s="6">
        <v>0.254</v>
      </c>
      <c r="AN172" s="6">
        <v>24.7</v>
      </c>
      <c r="AO172" s="6">
        <v>3.5</v>
      </c>
      <c r="AP172" s="6">
        <v>24.6</v>
      </c>
      <c r="AQ172" s="6">
        <v>3.8</v>
      </c>
      <c r="AR172" s="6">
        <v>8.0</v>
      </c>
      <c r="AS172" s="9"/>
      <c r="AT172" s="9"/>
      <c r="AU172" s="9"/>
      <c r="AV172" s="9"/>
    </row>
    <row r="173">
      <c r="A173" s="6">
        <v>7.0</v>
      </c>
      <c r="B173" s="7" t="s">
        <v>97</v>
      </c>
      <c r="C173" s="6">
        <v>2015.0</v>
      </c>
      <c r="D173" s="6" t="s">
        <v>51</v>
      </c>
      <c r="E173" s="6" t="s">
        <v>103</v>
      </c>
      <c r="F173" s="6">
        <v>24.6</v>
      </c>
      <c r="G173" s="6">
        <v>77.5</v>
      </c>
      <c r="H173" s="6">
        <v>180.0</v>
      </c>
      <c r="I173" s="8">
        <v>1.0</v>
      </c>
      <c r="J173" s="6" t="s">
        <v>74</v>
      </c>
      <c r="K173" s="6" t="s">
        <v>53</v>
      </c>
      <c r="L173" s="6">
        <v>8.0</v>
      </c>
      <c r="M173" s="6" t="s">
        <v>75</v>
      </c>
      <c r="N173" s="6" t="s">
        <v>55</v>
      </c>
      <c r="O173" s="6" t="s">
        <v>56</v>
      </c>
      <c r="P173" s="6">
        <v>50.0</v>
      </c>
      <c r="Q173" s="6" t="s">
        <v>77</v>
      </c>
      <c r="R173" s="6">
        <v>6.0</v>
      </c>
      <c r="S173" s="6">
        <v>38.1</v>
      </c>
      <c r="T173" s="6">
        <v>150.0</v>
      </c>
      <c r="U173" s="6">
        <v>0.254</v>
      </c>
      <c r="V173" s="6" t="s">
        <v>68</v>
      </c>
      <c r="W173" s="6">
        <v>5.0</v>
      </c>
      <c r="X173" s="6" t="s">
        <v>59</v>
      </c>
      <c r="Y173" s="6" t="s">
        <v>59</v>
      </c>
      <c r="Z173" s="6">
        <v>5.0</v>
      </c>
      <c r="AA173" s="6">
        <v>3.0</v>
      </c>
      <c r="AB173" s="6">
        <v>1.0</v>
      </c>
      <c r="AC173" s="6">
        <v>5.0</v>
      </c>
      <c r="AD173" s="6">
        <v>100.0</v>
      </c>
      <c r="AE173" s="6" t="s">
        <v>60</v>
      </c>
      <c r="AF173" s="6" t="s">
        <v>100</v>
      </c>
      <c r="AG173" s="6" t="s">
        <v>62</v>
      </c>
      <c r="AH173" s="6">
        <v>60.0</v>
      </c>
      <c r="AI173" s="6" t="s">
        <v>63</v>
      </c>
      <c r="AJ173" s="6" t="s">
        <v>64</v>
      </c>
      <c r="AK173" s="6">
        <v>0.254</v>
      </c>
      <c r="AL173" s="6">
        <v>0.254</v>
      </c>
      <c r="AM173" s="6">
        <v>0.254</v>
      </c>
      <c r="AN173" s="6">
        <v>29.4</v>
      </c>
      <c r="AO173" s="6">
        <v>5.5</v>
      </c>
      <c r="AP173" s="6">
        <v>29.1</v>
      </c>
      <c r="AQ173" s="6">
        <v>5.6</v>
      </c>
      <c r="AR173" s="6">
        <v>8.0</v>
      </c>
      <c r="AS173" s="9"/>
      <c r="AT173" s="9"/>
      <c r="AU173" s="9"/>
      <c r="AV173" s="9"/>
    </row>
    <row r="174">
      <c r="A174" s="6">
        <v>7.0</v>
      </c>
      <c r="B174" s="7" t="s">
        <v>97</v>
      </c>
      <c r="C174" s="6">
        <v>2015.0</v>
      </c>
      <c r="D174" s="6" t="s">
        <v>51</v>
      </c>
      <c r="E174" s="6" t="s">
        <v>103</v>
      </c>
      <c r="F174" s="6">
        <v>24.6</v>
      </c>
      <c r="G174" s="6">
        <v>77.5</v>
      </c>
      <c r="H174" s="6">
        <v>180.0</v>
      </c>
      <c r="I174" s="8">
        <v>1.0</v>
      </c>
      <c r="J174" s="6" t="s">
        <v>74</v>
      </c>
      <c r="K174" s="6" t="s">
        <v>53</v>
      </c>
      <c r="L174" s="6">
        <v>8.0</v>
      </c>
      <c r="M174" s="6" t="s">
        <v>75</v>
      </c>
      <c r="N174" s="6" t="s">
        <v>55</v>
      </c>
      <c r="O174" s="6" t="s">
        <v>56</v>
      </c>
      <c r="P174" s="6">
        <v>60.0</v>
      </c>
      <c r="Q174" s="6" t="s">
        <v>77</v>
      </c>
      <c r="R174" s="6">
        <v>6.0</v>
      </c>
      <c r="S174" s="6">
        <v>38.1</v>
      </c>
      <c r="T174" s="6">
        <v>150.0</v>
      </c>
      <c r="U174" s="6">
        <v>0.254</v>
      </c>
      <c r="V174" s="6" t="s">
        <v>68</v>
      </c>
      <c r="W174" s="6">
        <v>5.0</v>
      </c>
      <c r="X174" s="6" t="s">
        <v>59</v>
      </c>
      <c r="Y174" s="6" t="s">
        <v>59</v>
      </c>
      <c r="Z174" s="6">
        <v>5.0</v>
      </c>
      <c r="AA174" s="6">
        <v>3.0</v>
      </c>
      <c r="AB174" s="6">
        <v>1.0</v>
      </c>
      <c r="AC174" s="6">
        <v>5.0</v>
      </c>
      <c r="AD174" s="6">
        <v>100.0</v>
      </c>
      <c r="AE174" s="6" t="s">
        <v>60</v>
      </c>
      <c r="AF174" s="6" t="s">
        <v>100</v>
      </c>
      <c r="AG174" s="6" t="s">
        <v>62</v>
      </c>
      <c r="AH174" s="6">
        <v>60.0</v>
      </c>
      <c r="AI174" s="6" t="s">
        <v>63</v>
      </c>
      <c r="AJ174" s="6" t="s">
        <v>64</v>
      </c>
      <c r="AK174" s="6">
        <v>0.254</v>
      </c>
      <c r="AL174" s="6">
        <v>0.254</v>
      </c>
      <c r="AM174" s="6">
        <v>0.254</v>
      </c>
      <c r="AN174" s="6">
        <v>29.0</v>
      </c>
      <c r="AO174" s="6">
        <v>4.7</v>
      </c>
      <c r="AP174" s="6">
        <v>28.8</v>
      </c>
      <c r="AQ174" s="6">
        <v>5.4</v>
      </c>
      <c r="AR174" s="6">
        <v>8.0</v>
      </c>
      <c r="AS174" s="9"/>
      <c r="AT174" s="9"/>
      <c r="AU174" s="9"/>
      <c r="AV174" s="9"/>
    </row>
    <row r="175">
      <c r="A175" s="6">
        <v>7.0</v>
      </c>
      <c r="B175" s="7" t="s">
        <v>97</v>
      </c>
      <c r="C175" s="6">
        <v>2015.0</v>
      </c>
      <c r="D175" s="6" t="s">
        <v>51</v>
      </c>
      <c r="E175" s="6" t="s">
        <v>103</v>
      </c>
      <c r="F175" s="6">
        <v>24.6</v>
      </c>
      <c r="G175" s="6">
        <v>77.5</v>
      </c>
      <c r="H175" s="6">
        <v>180.0</v>
      </c>
      <c r="I175" s="8">
        <v>1.0</v>
      </c>
      <c r="J175" s="6" t="s">
        <v>74</v>
      </c>
      <c r="K175" s="6" t="s">
        <v>53</v>
      </c>
      <c r="L175" s="6">
        <v>8.0</v>
      </c>
      <c r="M175" s="6" t="s">
        <v>75</v>
      </c>
      <c r="N175" s="6" t="s">
        <v>55</v>
      </c>
      <c r="O175" s="6" t="s">
        <v>56</v>
      </c>
      <c r="P175" s="6">
        <v>70.0</v>
      </c>
      <c r="Q175" s="6" t="s">
        <v>77</v>
      </c>
      <c r="R175" s="6">
        <v>6.0</v>
      </c>
      <c r="S175" s="6">
        <v>38.1</v>
      </c>
      <c r="T175" s="6">
        <v>150.0</v>
      </c>
      <c r="U175" s="6">
        <v>0.254</v>
      </c>
      <c r="V175" s="6" t="s">
        <v>68</v>
      </c>
      <c r="W175" s="6">
        <v>5.0</v>
      </c>
      <c r="X175" s="6" t="s">
        <v>59</v>
      </c>
      <c r="Y175" s="6" t="s">
        <v>59</v>
      </c>
      <c r="Z175" s="6">
        <v>5.0</v>
      </c>
      <c r="AA175" s="6">
        <v>3.0</v>
      </c>
      <c r="AB175" s="6">
        <v>1.0</v>
      </c>
      <c r="AC175" s="6">
        <v>5.0</v>
      </c>
      <c r="AD175" s="6">
        <v>100.0</v>
      </c>
      <c r="AE175" s="6" t="s">
        <v>60</v>
      </c>
      <c r="AF175" s="6" t="s">
        <v>100</v>
      </c>
      <c r="AG175" s="6" t="s">
        <v>62</v>
      </c>
      <c r="AH175" s="6">
        <v>60.0</v>
      </c>
      <c r="AI175" s="6" t="s">
        <v>63</v>
      </c>
      <c r="AJ175" s="6" t="s">
        <v>64</v>
      </c>
      <c r="AK175" s="6">
        <v>0.254</v>
      </c>
      <c r="AL175" s="6">
        <v>0.254</v>
      </c>
      <c r="AM175" s="6">
        <v>0.254</v>
      </c>
      <c r="AN175" s="6">
        <v>26.4</v>
      </c>
      <c r="AO175" s="6">
        <v>6.1</v>
      </c>
      <c r="AP175" s="6">
        <v>26.2</v>
      </c>
      <c r="AQ175" s="6">
        <v>6.3</v>
      </c>
      <c r="AR175" s="6">
        <v>8.0</v>
      </c>
      <c r="AS175" s="9"/>
      <c r="AT175" s="9"/>
      <c r="AU175" s="9"/>
      <c r="AV175" s="9"/>
    </row>
    <row r="176">
      <c r="A176" s="6">
        <v>7.0</v>
      </c>
      <c r="B176" s="7" t="s">
        <v>97</v>
      </c>
      <c r="C176" s="6">
        <v>2015.0</v>
      </c>
      <c r="D176" s="6" t="s">
        <v>51</v>
      </c>
      <c r="E176" s="6" t="s">
        <v>103</v>
      </c>
      <c r="F176" s="6">
        <v>24.6</v>
      </c>
      <c r="G176" s="6">
        <v>77.5</v>
      </c>
      <c r="H176" s="6">
        <v>180.0</v>
      </c>
      <c r="I176" s="8">
        <v>1.0</v>
      </c>
      <c r="J176" s="6" t="s">
        <v>74</v>
      </c>
      <c r="K176" s="6" t="s">
        <v>53</v>
      </c>
      <c r="L176" s="6">
        <v>8.0</v>
      </c>
      <c r="M176" s="6" t="s">
        <v>75</v>
      </c>
      <c r="N176" s="6" t="s">
        <v>55</v>
      </c>
      <c r="O176" s="6" t="s">
        <v>56</v>
      </c>
      <c r="P176" s="6">
        <v>80.0</v>
      </c>
      <c r="Q176" s="6" t="s">
        <v>77</v>
      </c>
      <c r="R176" s="6">
        <v>6.0</v>
      </c>
      <c r="S176" s="6">
        <v>38.1</v>
      </c>
      <c r="T176" s="6">
        <v>150.0</v>
      </c>
      <c r="U176" s="6">
        <v>0.254</v>
      </c>
      <c r="V176" s="6" t="s">
        <v>68</v>
      </c>
      <c r="W176" s="6">
        <v>5.0</v>
      </c>
      <c r="X176" s="6" t="s">
        <v>59</v>
      </c>
      <c r="Y176" s="6" t="s">
        <v>59</v>
      </c>
      <c r="Z176" s="6">
        <v>5.0</v>
      </c>
      <c r="AA176" s="6">
        <v>3.0</v>
      </c>
      <c r="AB176" s="6">
        <v>1.0</v>
      </c>
      <c r="AC176" s="6">
        <v>5.0</v>
      </c>
      <c r="AD176" s="6">
        <v>100.0</v>
      </c>
      <c r="AE176" s="6" t="s">
        <v>60</v>
      </c>
      <c r="AF176" s="6" t="s">
        <v>100</v>
      </c>
      <c r="AG176" s="6" t="s">
        <v>62</v>
      </c>
      <c r="AH176" s="6">
        <v>60.0</v>
      </c>
      <c r="AI176" s="6" t="s">
        <v>63</v>
      </c>
      <c r="AJ176" s="6" t="s">
        <v>64</v>
      </c>
      <c r="AK176" s="6">
        <v>0.254</v>
      </c>
      <c r="AL176" s="6">
        <v>0.254</v>
      </c>
      <c r="AM176" s="6">
        <v>0.254</v>
      </c>
      <c r="AN176" s="6">
        <v>23.9</v>
      </c>
      <c r="AO176" s="6">
        <v>7.7</v>
      </c>
      <c r="AP176" s="6">
        <v>24.3</v>
      </c>
      <c r="AQ176" s="6">
        <v>7.6</v>
      </c>
      <c r="AR176" s="6">
        <v>8.0</v>
      </c>
      <c r="AS176" s="9"/>
      <c r="AT176" s="9"/>
      <c r="AU176" s="9"/>
      <c r="AV176" s="9"/>
    </row>
    <row r="177">
      <c r="A177" s="6">
        <v>7.0</v>
      </c>
      <c r="B177" s="7" t="s">
        <v>97</v>
      </c>
      <c r="C177" s="6">
        <v>2015.0</v>
      </c>
      <c r="D177" s="6" t="s">
        <v>51</v>
      </c>
      <c r="E177" s="6" t="s">
        <v>103</v>
      </c>
      <c r="F177" s="6">
        <v>24.6</v>
      </c>
      <c r="G177" s="6">
        <v>77.5</v>
      </c>
      <c r="H177" s="6">
        <v>180.0</v>
      </c>
      <c r="I177" s="8">
        <v>1.0</v>
      </c>
      <c r="J177" s="6" t="s">
        <v>74</v>
      </c>
      <c r="K177" s="6" t="s">
        <v>53</v>
      </c>
      <c r="L177" s="6">
        <v>8.0</v>
      </c>
      <c r="M177" s="6" t="s">
        <v>75</v>
      </c>
      <c r="N177" s="6" t="s">
        <v>55</v>
      </c>
      <c r="O177" s="6" t="s">
        <v>56</v>
      </c>
      <c r="P177" s="6">
        <v>90.0</v>
      </c>
      <c r="Q177" s="6" t="s">
        <v>77</v>
      </c>
      <c r="R177" s="6">
        <v>6.0</v>
      </c>
      <c r="S177" s="6">
        <v>38.1</v>
      </c>
      <c r="T177" s="6">
        <v>150.0</v>
      </c>
      <c r="U177" s="6">
        <v>0.254</v>
      </c>
      <c r="V177" s="6" t="s">
        <v>68</v>
      </c>
      <c r="W177" s="6">
        <v>5.0</v>
      </c>
      <c r="X177" s="6" t="s">
        <v>59</v>
      </c>
      <c r="Y177" s="6" t="s">
        <v>59</v>
      </c>
      <c r="Z177" s="6">
        <v>5.0</v>
      </c>
      <c r="AA177" s="6">
        <v>3.0</v>
      </c>
      <c r="AB177" s="6">
        <v>1.0</v>
      </c>
      <c r="AC177" s="6">
        <v>5.0</v>
      </c>
      <c r="AD177" s="6">
        <v>100.0</v>
      </c>
      <c r="AE177" s="6" t="s">
        <v>60</v>
      </c>
      <c r="AF177" s="6" t="s">
        <v>100</v>
      </c>
      <c r="AG177" s="6" t="s">
        <v>62</v>
      </c>
      <c r="AH177" s="6">
        <v>60.0</v>
      </c>
      <c r="AI177" s="6" t="s">
        <v>63</v>
      </c>
      <c r="AJ177" s="6" t="s">
        <v>64</v>
      </c>
      <c r="AK177" s="6">
        <v>0.254</v>
      </c>
      <c r="AL177" s="6">
        <v>0.254</v>
      </c>
      <c r="AM177" s="6">
        <v>0.254</v>
      </c>
      <c r="AN177" s="6">
        <v>14.8</v>
      </c>
      <c r="AO177" s="6">
        <v>4.3</v>
      </c>
      <c r="AP177" s="6">
        <v>14.7</v>
      </c>
      <c r="AQ177" s="6">
        <v>3.8</v>
      </c>
      <c r="AR177" s="6">
        <v>8.0</v>
      </c>
      <c r="AS177" s="9"/>
      <c r="AT177" s="9"/>
      <c r="AU177" s="9"/>
      <c r="AV177" s="9"/>
    </row>
    <row r="178">
      <c r="A178" s="6">
        <v>7.0</v>
      </c>
      <c r="B178" s="7" t="s">
        <v>97</v>
      </c>
      <c r="C178" s="6">
        <v>2015.0</v>
      </c>
      <c r="D178" s="6" t="s">
        <v>51</v>
      </c>
      <c r="E178" s="6" t="s">
        <v>103</v>
      </c>
      <c r="F178" s="6">
        <v>24.6</v>
      </c>
      <c r="G178" s="6">
        <v>77.5</v>
      </c>
      <c r="H178" s="6">
        <v>180.0</v>
      </c>
      <c r="I178" s="8">
        <v>1.0</v>
      </c>
      <c r="J178" s="6" t="s">
        <v>74</v>
      </c>
      <c r="K178" s="6" t="s">
        <v>53</v>
      </c>
      <c r="L178" s="6">
        <v>8.0</v>
      </c>
      <c r="M178" s="6" t="s">
        <v>75</v>
      </c>
      <c r="N178" s="6" t="s">
        <v>55</v>
      </c>
      <c r="O178" s="6" t="s">
        <v>101</v>
      </c>
      <c r="P178" s="6">
        <v>10.0</v>
      </c>
      <c r="Q178" s="6" t="s">
        <v>77</v>
      </c>
      <c r="R178" s="6">
        <v>6.0</v>
      </c>
      <c r="S178" s="6">
        <v>38.1</v>
      </c>
      <c r="T178" s="6">
        <v>150.0</v>
      </c>
      <c r="U178" s="6">
        <v>0.254</v>
      </c>
      <c r="V178" s="6" t="s">
        <v>68</v>
      </c>
      <c r="W178" s="6">
        <v>5.0</v>
      </c>
      <c r="X178" s="6" t="s">
        <v>59</v>
      </c>
      <c r="Y178" s="6" t="s">
        <v>59</v>
      </c>
      <c r="Z178" s="6">
        <v>5.0</v>
      </c>
      <c r="AA178" s="6">
        <v>3.0</v>
      </c>
      <c r="AB178" s="6">
        <v>1.0</v>
      </c>
      <c r="AC178" s="6">
        <v>5.0</v>
      </c>
      <c r="AD178" s="6">
        <v>100.0</v>
      </c>
      <c r="AE178" s="6" t="s">
        <v>60</v>
      </c>
      <c r="AF178" s="6" t="s">
        <v>100</v>
      </c>
      <c r="AG178" s="6" t="s">
        <v>62</v>
      </c>
      <c r="AH178" s="6">
        <v>60.0</v>
      </c>
      <c r="AI178" s="6" t="s">
        <v>63</v>
      </c>
      <c r="AJ178" s="6" t="s">
        <v>64</v>
      </c>
      <c r="AK178" s="6">
        <v>0.254</v>
      </c>
      <c r="AL178" s="6">
        <v>0.254</v>
      </c>
      <c r="AM178" s="6">
        <v>0.254</v>
      </c>
      <c r="AN178" s="6">
        <v>14.1</v>
      </c>
      <c r="AO178" s="6">
        <v>2.9</v>
      </c>
      <c r="AP178" s="6">
        <v>14.5</v>
      </c>
      <c r="AQ178" s="6">
        <v>3.5</v>
      </c>
      <c r="AR178" s="6">
        <v>8.0</v>
      </c>
      <c r="AS178" s="9"/>
      <c r="AT178" s="9"/>
      <c r="AU178" s="9"/>
      <c r="AV178" s="9"/>
    </row>
    <row r="179">
      <c r="A179" s="6">
        <v>7.0</v>
      </c>
      <c r="B179" s="7" t="s">
        <v>97</v>
      </c>
      <c r="C179" s="6">
        <v>2015.0</v>
      </c>
      <c r="D179" s="6" t="s">
        <v>51</v>
      </c>
      <c r="E179" s="6" t="s">
        <v>103</v>
      </c>
      <c r="F179" s="6">
        <v>24.6</v>
      </c>
      <c r="G179" s="6">
        <v>77.5</v>
      </c>
      <c r="H179" s="6">
        <v>180.0</v>
      </c>
      <c r="I179" s="8">
        <v>1.0</v>
      </c>
      <c r="J179" s="6" t="s">
        <v>74</v>
      </c>
      <c r="K179" s="6" t="s">
        <v>53</v>
      </c>
      <c r="L179" s="6">
        <v>8.0</v>
      </c>
      <c r="M179" s="6" t="s">
        <v>75</v>
      </c>
      <c r="N179" s="6" t="s">
        <v>55</v>
      </c>
      <c r="O179" s="6" t="s">
        <v>101</v>
      </c>
      <c r="P179" s="6">
        <v>20.0</v>
      </c>
      <c r="Q179" s="6" t="s">
        <v>77</v>
      </c>
      <c r="R179" s="6">
        <v>6.0</v>
      </c>
      <c r="S179" s="6">
        <v>38.1</v>
      </c>
      <c r="T179" s="6">
        <v>150.0</v>
      </c>
      <c r="U179" s="6">
        <v>0.254</v>
      </c>
      <c r="V179" s="6" t="s">
        <v>68</v>
      </c>
      <c r="W179" s="6">
        <v>5.0</v>
      </c>
      <c r="X179" s="6" t="s">
        <v>59</v>
      </c>
      <c r="Y179" s="6" t="s">
        <v>59</v>
      </c>
      <c r="Z179" s="6">
        <v>5.0</v>
      </c>
      <c r="AA179" s="6">
        <v>3.0</v>
      </c>
      <c r="AB179" s="6">
        <v>1.0</v>
      </c>
      <c r="AC179" s="6">
        <v>5.0</v>
      </c>
      <c r="AD179" s="6">
        <v>100.0</v>
      </c>
      <c r="AE179" s="6" t="s">
        <v>60</v>
      </c>
      <c r="AF179" s="6" t="s">
        <v>100</v>
      </c>
      <c r="AG179" s="6" t="s">
        <v>62</v>
      </c>
      <c r="AH179" s="6">
        <v>60.0</v>
      </c>
      <c r="AI179" s="6" t="s">
        <v>63</v>
      </c>
      <c r="AJ179" s="6" t="s">
        <v>64</v>
      </c>
      <c r="AK179" s="6">
        <v>0.254</v>
      </c>
      <c r="AL179" s="6">
        <v>0.254</v>
      </c>
      <c r="AM179" s="6">
        <v>0.254</v>
      </c>
      <c r="AN179" s="6">
        <v>23.1</v>
      </c>
      <c r="AO179" s="6">
        <v>3.4</v>
      </c>
      <c r="AP179" s="6">
        <v>23.2</v>
      </c>
      <c r="AQ179" s="6">
        <v>4.0</v>
      </c>
      <c r="AR179" s="6">
        <v>8.0</v>
      </c>
      <c r="AS179" s="9"/>
      <c r="AT179" s="9"/>
      <c r="AU179" s="9"/>
      <c r="AV179" s="9"/>
    </row>
    <row r="180">
      <c r="A180" s="6">
        <v>7.0</v>
      </c>
      <c r="B180" s="7" t="s">
        <v>97</v>
      </c>
      <c r="C180" s="6">
        <v>2015.0</v>
      </c>
      <c r="D180" s="6" t="s">
        <v>51</v>
      </c>
      <c r="E180" s="6" t="s">
        <v>103</v>
      </c>
      <c r="F180" s="6">
        <v>24.6</v>
      </c>
      <c r="G180" s="6">
        <v>77.5</v>
      </c>
      <c r="H180" s="6">
        <v>180.0</v>
      </c>
      <c r="I180" s="8">
        <v>1.0</v>
      </c>
      <c r="J180" s="6" t="s">
        <v>74</v>
      </c>
      <c r="K180" s="6" t="s">
        <v>53</v>
      </c>
      <c r="L180" s="6">
        <v>8.0</v>
      </c>
      <c r="M180" s="6" t="s">
        <v>75</v>
      </c>
      <c r="N180" s="6" t="s">
        <v>55</v>
      </c>
      <c r="O180" s="6" t="s">
        <v>101</v>
      </c>
      <c r="P180" s="6">
        <v>30.0</v>
      </c>
      <c r="Q180" s="6" t="s">
        <v>77</v>
      </c>
      <c r="R180" s="6">
        <v>6.0</v>
      </c>
      <c r="S180" s="6">
        <v>38.1</v>
      </c>
      <c r="T180" s="6">
        <v>150.0</v>
      </c>
      <c r="U180" s="6">
        <v>0.254</v>
      </c>
      <c r="V180" s="6" t="s">
        <v>68</v>
      </c>
      <c r="W180" s="6">
        <v>5.0</v>
      </c>
      <c r="X180" s="6" t="s">
        <v>59</v>
      </c>
      <c r="Y180" s="6" t="s">
        <v>59</v>
      </c>
      <c r="Z180" s="6">
        <v>5.0</v>
      </c>
      <c r="AA180" s="6">
        <v>3.0</v>
      </c>
      <c r="AB180" s="6">
        <v>1.0</v>
      </c>
      <c r="AC180" s="6">
        <v>5.0</v>
      </c>
      <c r="AD180" s="6">
        <v>100.0</v>
      </c>
      <c r="AE180" s="6" t="s">
        <v>60</v>
      </c>
      <c r="AF180" s="6" t="s">
        <v>100</v>
      </c>
      <c r="AG180" s="6" t="s">
        <v>62</v>
      </c>
      <c r="AH180" s="6">
        <v>60.0</v>
      </c>
      <c r="AI180" s="6" t="s">
        <v>63</v>
      </c>
      <c r="AJ180" s="6" t="s">
        <v>64</v>
      </c>
      <c r="AK180" s="6">
        <v>0.254</v>
      </c>
      <c r="AL180" s="6">
        <v>0.254</v>
      </c>
      <c r="AM180" s="6">
        <v>0.254</v>
      </c>
      <c r="AN180" s="6">
        <v>25.3</v>
      </c>
      <c r="AO180" s="6">
        <v>3.7</v>
      </c>
      <c r="AP180" s="6">
        <v>24.9</v>
      </c>
      <c r="AQ180" s="6">
        <v>4.1</v>
      </c>
      <c r="AR180" s="6">
        <v>8.0</v>
      </c>
      <c r="AS180" s="9"/>
      <c r="AT180" s="9"/>
      <c r="AU180" s="9"/>
      <c r="AV180" s="9"/>
    </row>
    <row r="181">
      <c r="A181" s="6">
        <v>7.0</v>
      </c>
      <c r="B181" s="7" t="s">
        <v>97</v>
      </c>
      <c r="C181" s="6">
        <v>2015.0</v>
      </c>
      <c r="D181" s="6" t="s">
        <v>51</v>
      </c>
      <c r="E181" s="6" t="s">
        <v>103</v>
      </c>
      <c r="F181" s="6">
        <v>24.6</v>
      </c>
      <c r="G181" s="6">
        <v>77.5</v>
      </c>
      <c r="H181" s="6">
        <v>180.0</v>
      </c>
      <c r="I181" s="8">
        <v>1.0</v>
      </c>
      <c r="J181" s="6" t="s">
        <v>74</v>
      </c>
      <c r="K181" s="6" t="s">
        <v>53</v>
      </c>
      <c r="L181" s="6">
        <v>8.0</v>
      </c>
      <c r="M181" s="6" t="s">
        <v>75</v>
      </c>
      <c r="N181" s="6" t="s">
        <v>55</v>
      </c>
      <c r="O181" s="6" t="s">
        <v>101</v>
      </c>
      <c r="P181" s="6">
        <v>40.0</v>
      </c>
      <c r="Q181" s="6" t="s">
        <v>77</v>
      </c>
      <c r="R181" s="6">
        <v>6.0</v>
      </c>
      <c r="S181" s="6">
        <v>38.1</v>
      </c>
      <c r="T181" s="6">
        <v>150.0</v>
      </c>
      <c r="U181" s="6">
        <v>0.254</v>
      </c>
      <c r="V181" s="6" t="s">
        <v>68</v>
      </c>
      <c r="W181" s="6">
        <v>5.0</v>
      </c>
      <c r="X181" s="6" t="s">
        <v>59</v>
      </c>
      <c r="Y181" s="6" t="s">
        <v>59</v>
      </c>
      <c r="Z181" s="6">
        <v>5.0</v>
      </c>
      <c r="AA181" s="6">
        <v>3.0</v>
      </c>
      <c r="AB181" s="6">
        <v>1.0</v>
      </c>
      <c r="AC181" s="6">
        <v>5.0</v>
      </c>
      <c r="AD181" s="6">
        <v>100.0</v>
      </c>
      <c r="AE181" s="6" t="s">
        <v>60</v>
      </c>
      <c r="AF181" s="6" t="s">
        <v>100</v>
      </c>
      <c r="AG181" s="6" t="s">
        <v>62</v>
      </c>
      <c r="AH181" s="6">
        <v>60.0</v>
      </c>
      <c r="AI181" s="6" t="s">
        <v>63</v>
      </c>
      <c r="AJ181" s="6" t="s">
        <v>64</v>
      </c>
      <c r="AK181" s="6">
        <v>0.254</v>
      </c>
      <c r="AL181" s="6">
        <v>0.254</v>
      </c>
      <c r="AM181" s="6">
        <v>0.254</v>
      </c>
      <c r="AN181" s="6">
        <v>23.0</v>
      </c>
      <c r="AO181" s="6">
        <v>3.1</v>
      </c>
      <c r="AP181" s="6">
        <v>22.9</v>
      </c>
      <c r="AQ181" s="6">
        <v>3.0</v>
      </c>
      <c r="AR181" s="6">
        <v>8.0</v>
      </c>
      <c r="AS181" s="9"/>
      <c r="AT181" s="9"/>
      <c r="AU181" s="9"/>
      <c r="AV181" s="9"/>
    </row>
    <row r="182">
      <c r="A182" s="6">
        <v>7.0</v>
      </c>
      <c r="B182" s="7" t="s">
        <v>97</v>
      </c>
      <c r="C182" s="6">
        <v>2015.0</v>
      </c>
      <c r="D182" s="6" t="s">
        <v>51</v>
      </c>
      <c r="E182" s="6" t="s">
        <v>103</v>
      </c>
      <c r="F182" s="6">
        <v>24.6</v>
      </c>
      <c r="G182" s="6">
        <v>77.5</v>
      </c>
      <c r="H182" s="6">
        <v>180.0</v>
      </c>
      <c r="I182" s="8">
        <v>1.0</v>
      </c>
      <c r="J182" s="6" t="s">
        <v>74</v>
      </c>
      <c r="K182" s="6" t="s">
        <v>53</v>
      </c>
      <c r="L182" s="6">
        <v>8.0</v>
      </c>
      <c r="M182" s="6" t="s">
        <v>75</v>
      </c>
      <c r="N182" s="6" t="s">
        <v>55</v>
      </c>
      <c r="O182" s="6" t="s">
        <v>101</v>
      </c>
      <c r="P182" s="6">
        <v>50.0</v>
      </c>
      <c r="Q182" s="6" t="s">
        <v>77</v>
      </c>
      <c r="R182" s="6">
        <v>6.0</v>
      </c>
      <c r="S182" s="6">
        <v>38.1</v>
      </c>
      <c r="T182" s="6">
        <v>150.0</v>
      </c>
      <c r="U182" s="6">
        <v>0.254</v>
      </c>
      <c r="V182" s="6" t="s">
        <v>68</v>
      </c>
      <c r="W182" s="6">
        <v>5.0</v>
      </c>
      <c r="X182" s="6" t="s">
        <v>59</v>
      </c>
      <c r="Y182" s="6" t="s">
        <v>59</v>
      </c>
      <c r="Z182" s="6">
        <v>5.0</v>
      </c>
      <c r="AA182" s="6">
        <v>3.0</v>
      </c>
      <c r="AB182" s="6">
        <v>1.0</v>
      </c>
      <c r="AC182" s="6">
        <v>5.0</v>
      </c>
      <c r="AD182" s="6">
        <v>100.0</v>
      </c>
      <c r="AE182" s="6" t="s">
        <v>60</v>
      </c>
      <c r="AF182" s="6" t="s">
        <v>100</v>
      </c>
      <c r="AG182" s="6" t="s">
        <v>62</v>
      </c>
      <c r="AH182" s="6">
        <v>60.0</v>
      </c>
      <c r="AI182" s="6" t="s">
        <v>63</v>
      </c>
      <c r="AJ182" s="6" t="s">
        <v>64</v>
      </c>
      <c r="AK182" s="6">
        <v>0.254</v>
      </c>
      <c r="AL182" s="6">
        <v>0.254</v>
      </c>
      <c r="AM182" s="6">
        <v>0.254</v>
      </c>
      <c r="AN182" s="6">
        <v>19.3</v>
      </c>
      <c r="AO182" s="6">
        <v>3.8</v>
      </c>
      <c r="AP182" s="6">
        <v>19.0</v>
      </c>
      <c r="AQ182" s="6">
        <v>3.8</v>
      </c>
      <c r="AR182" s="6">
        <v>8.0</v>
      </c>
      <c r="AS182" s="9"/>
      <c r="AT182" s="9"/>
      <c r="AU182" s="9"/>
      <c r="AV182" s="9"/>
    </row>
    <row r="183">
      <c r="A183" s="6">
        <v>7.0</v>
      </c>
      <c r="B183" s="7" t="s">
        <v>97</v>
      </c>
      <c r="C183" s="6">
        <v>2015.0</v>
      </c>
      <c r="D183" s="6" t="s">
        <v>51</v>
      </c>
      <c r="E183" s="6" t="s">
        <v>103</v>
      </c>
      <c r="F183" s="6">
        <v>24.6</v>
      </c>
      <c r="G183" s="6">
        <v>77.5</v>
      </c>
      <c r="H183" s="6">
        <v>180.0</v>
      </c>
      <c r="I183" s="8">
        <v>1.0</v>
      </c>
      <c r="J183" s="6" t="s">
        <v>74</v>
      </c>
      <c r="K183" s="6" t="s">
        <v>53</v>
      </c>
      <c r="L183" s="6">
        <v>8.0</v>
      </c>
      <c r="M183" s="6" t="s">
        <v>75</v>
      </c>
      <c r="N183" s="6" t="s">
        <v>55</v>
      </c>
      <c r="O183" s="6" t="s">
        <v>101</v>
      </c>
      <c r="P183" s="6">
        <v>60.0</v>
      </c>
      <c r="Q183" s="6" t="s">
        <v>77</v>
      </c>
      <c r="R183" s="6">
        <v>6.0</v>
      </c>
      <c r="S183" s="6">
        <v>38.1</v>
      </c>
      <c r="T183" s="6">
        <v>150.0</v>
      </c>
      <c r="U183" s="6">
        <v>0.254</v>
      </c>
      <c r="V183" s="6" t="s">
        <v>68</v>
      </c>
      <c r="W183" s="6">
        <v>5.0</v>
      </c>
      <c r="X183" s="6" t="s">
        <v>59</v>
      </c>
      <c r="Y183" s="6" t="s">
        <v>59</v>
      </c>
      <c r="Z183" s="6">
        <v>5.0</v>
      </c>
      <c r="AA183" s="6">
        <v>3.0</v>
      </c>
      <c r="AB183" s="6">
        <v>1.0</v>
      </c>
      <c r="AC183" s="6">
        <v>5.0</v>
      </c>
      <c r="AD183" s="6">
        <v>100.0</v>
      </c>
      <c r="AE183" s="6" t="s">
        <v>60</v>
      </c>
      <c r="AF183" s="6" t="s">
        <v>100</v>
      </c>
      <c r="AG183" s="6" t="s">
        <v>62</v>
      </c>
      <c r="AH183" s="6">
        <v>60.0</v>
      </c>
      <c r="AI183" s="6" t="s">
        <v>63</v>
      </c>
      <c r="AJ183" s="6" t="s">
        <v>64</v>
      </c>
      <c r="AK183" s="6">
        <v>0.254</v>
      </c>
      <c r="AL183" s="6">
        <v>0.254</v>
      </c>
      <c r="AM183" s="6">
        <v>0.254</v>
      </c>
      <c r="AN183" s="6">
        <v>14.9</v>
      </c>
      <c r="AO183" s="6">
        <v>2.9</v>
      </c>
      <c r="AP183" s="6">
        <v>15.0</v>
      </c>
      <c r="AQ183" s="6">
        <v>2.6</v>
      </c>
      <c r="AR183" s="6">
        <v>8.0</v>
      </c>
      <c r="AS183" s="9"/>
      <c r="AT183" s="9"/>
      <c r="AU183" s="9"/>
      <c r="AV183" s="9"/>
    </row>
    <row r="184">
      <c r="A184" s="6">
        <v>7.0</v>
      </c>
      <c r="B184" s="7" t="s">
        <v>97</v>
      </c>
      <c r="C184" s="6">
        <v>2015.0</v>
      </c>
      <c r="D184" s="6" t="s">
        <v>51</v>
      </c>
      <c r="E184" s="6" t="s">
        <v>103</v>
      </c>
      <c r="F184" s="6">
        <v>24.6</v>
      </c>
      <c r="G184" s="6">
        <v>77.5</v>
      </c>
      <c r="H184" s="6">
        <v>180.0</v>
      </c>
      <c r="I184" s="8">
        <v>1.0</v>
      </c>
      <c r="J184" s="6" t="s">
        <v>74</v>
      </c>
      <c r="K184" s="6" t="s">
        <v>53</v>
      </c>
      <c r="L184" s="6">
        <v>8.0</v>
      </c>
      <c r="M184" s="6" t="s">
        <v>75</v>
      </c>
      <c r="N184" s="6" t="s">
        <v>55</v>
      </c>
      <c r="O184" s="6" t="s">
        <v>101</v>
      </c>
      <c r="P184" s="6">
        <v>70.0</v>
      </c>
      <c r="Q184" s="6" t="s">
        <v>77</v>
      </c>
      <c r="R184" s="6">
        <v>6.0</v>
      </c>
      <c r="S184" s="6">
        <v>38.1</v>
      </c>
      <c r="T184" s="6">
        <v>150.0</v>
      </c>
      <c r="U184" s="6">
        <v>0.254</v>
      </c>
      <c r="V184" s="6" t="s">
        <v>68</v>
      </c>
      <c r="W184" s="6">
        <v>5.0</v>
      </c>
      <c r="X184" s="6" t="s">
        <v>59</v>
      </c>
      <c r="Y184" s="6" t="s">
        <v>59</v>
      </c>
      <c r="Z184" s="6">
        <v>5.0</v>
      </c>
      <c r="AA184" s="6">
        <v>3.0</v>
      </c>
      <c r="AB184" s="6">
        <v>1.0</v>
      </c>
      <c r="AC184" s="6">
        <v>5.0</v>
      </c>
      <c r="AD184" s="6">
        <v>100.0</v>
      </c>
      <c r="AE184" s="6" t="s">
        <v>60</v>
      </c>
      <c r="AF184" s="6" t="s">
        <v>100</v>
      </c>
      <c r="AG184" s="6" t="s">
        <v>62</v>
      </c>
      <c r="AH184" s="6">
        <v>60.0</v>
      </c>
      <c r="AI184" s="6" t="s">
        <v>63</v>
      </c>
      <c r="AJ184" s="6" t="s">
        <v>64</v>
      </c>
      <c r="AK184" s="6">
        <v>0.254</v>
      </c>
      <c r="AL184" s="6">
        <v>0.254</v>
      </c>
      <c r="AM184" s="6">
        <v>0.254</v>
      </c>
      <c r="AN184" s="6">
        <v>11.3</v>
      </c>
      <c r="AO184" s="6">
        <v>2.6</v>
      </c>
      <c r="AP184" s="6">
        <v>11.3</v>
      </c>
      <c r="AQ184" s="6">
        <v>2.4</v>
      </c>
      <c r="AR184" s="6">
        <v>8.0</v>
      </c>
      <c r="AS184" s="9"/>
      <c r="AT184" s="9"/>
      <c r="AU184" s="9"/>
      <c r="AV184" s="9"/>
    </row>
    <row r="185">
      <c r="A185" s="6">
        <v>7.0</v>
      </c>
      <c r="B185" s="7" t="s">
        <v>97</v>
      </c>
      <c r="C185" s="6">
        <v>2015.0</v>
      </c>
      <c r="D185" s="6" t="s">
        <v>51</v>
      </c>
      <c r="E185" s="6" t="s">
        <v>103</v>
      </c>
      <c r="F185" s="6">
        <v>24.6</v>
      </c>
      <c r="G185" s="6">
        <v>77.5</v>
      </c>
      <c r="H185" s="6">
        <v>180.0</v>
      </c>
      <c r="I185" s="8">
        <v>1.0</v>
      </c>
      <c r="J185" s="6" t="s">
        <v>74</v>
      </c>
      <c r="K185" s="6" t="s">
        <v>53</v>
      </c>
      <c r="L185" s="6">
        <v>8.0</v>
      </c>
      <c r="M185" s="6" t="s">
        <v>75</v>
      </c>
      <c r="N185" s="6" t="s">
        <v>55</v>
      </c>
      <c r="O185" s="6" t="s">
        <v>101</v>
      </c>
      <c r="P185" s="6">
        <v>80.0</v>
      </c>
      <c r="Q185" s="6" t="s">
        <v>77</v>
      </c>
      <c r="R185" s="6">
        <v>6.0</v>
      </c>
      <c r="S185" s="6">
        <v>38.1</v>
      </c>
      <c r="T185" s="6">
        <v>150.0</v>
      </c>
      <c r="U185" s="6">
        <v>0.254</v>
      </c>
      <c r="V185" s="6" t="s">
        <v>68</v>
      </c>
      <c r="W185" s="6">
        <v>5.0</v>
      </c>
      <c r="X185" s="6" t="s">
        <v>59</v>
      </c>
      <c r="Y185" s="6" t="s">
        <v>59</v>
      </c>
      <c r="Z185" s="6">
        <v>5.0</v>
      </c>
      <c r="AA185" s="6">
        <v>3.0</v>
      </c>
      <c r="AB185" s="6">
        <v>1.0</v>
      </c>
      <c r="AC185" s="6">
        <v>5.0</v>
      </c>
      <c r="AD185" s="6">
        <v>100.0</v>
      </c>
      <c r="AE185" s="6" t="s">
        <v>60</v>
      </c>
      <c r="AF185" s="6" t="s">
        <v>100</v>
      </c>
      <c r="AG185" s="6" t="s">
        <v>62</v>
      </c>
      <c r="AH185" s="6">
        <v>60.0</v>
      </c>
      <c r="AI185" s="6" t="s">
        <v>63</v>
      </c>
      <c r="AJ185" s="6" t="s">
        <v>64</v>
      </c>
      <c r="AK185" s="6">
        <v>0.254</v>
      </c>
      <c r="AL185" s="6">
        <v>0.254</v>
      </c>
      <c r="AM185" s="6">
        <v>0.254</v>
      </c>
      <c r="AN185" s="6">
        <v>7.8</v>
      </c>
      <c r="AO185" s="6">
        <v>2.1</v>
      </c>
      <c r="AP185" s="6">
        <v>7.8</v>
      </c>
      <c r="AQ185" s="6">
        <v>1.6</v>
      </c>
      <c r="AR185" s="6">
        <v>8.0</v>
      </c>
      <c r="AS185" s="9"/>
      <c r="AT185" s="9"/>
      <c r="AU185" s="9"/>
      <c r="AV185" s="9"/>
    </row>
    <row r="186">
      <c r="A186" s="6">
        <v>7.0</v>
      </c>
      <c r="B186" s="7" t="s">
        <v>97</v>
      </c>
      <c r="C186" s="6">
        <v>2015.0</v>
      </c>
      <c r="D186" s="6" t="s">
        <v>51</v>
      </c>
      <c r="E186" s="6" t="s">
        <v>103</v>
      </c>
      <c r="F186" s="6">
        <v>24.6</v>
      </c>
      <c r="G186" s="6">
        <v>77.5</v>
      </c>
      <c r="H186" s="6">
        <v>180.0</v>
      </c>
      <c r="I186" s="8">
        <v>1.0</v>
      </c>
      <c r="J186" s="6" t="s">
        <v>74</v>
      </c>
      <c r="K186" s="6" t="s">
        <v>53</v>
      </c>
      <c r="L186" s="6">
        <v>8.0</v>
      </c>
      <c r="M186" s="6" t="s">
        <v>75</v>
      </c>
      <c r="N186" s="6" t="s">
        <v>55</v>
      </c>
      <c r="O186" s="6" t="s">
        <v>101</v>
      </c>
      <c r="P186" s="6">
        <v>90.0</v>
      </c>
      <c r="Q186" s="6" t="s">
        <v>77</v>
      </c>
      <c r="R186" s="6">
        <v>6.0</v>
      </c>
      <c r="S186" s="6">
        <v>38.1</v>
      </c>
      <c r="T186" s="6">
        <v>150.0</v>
      </c>
      <c r="U186" s="6">
        <v>0.254</v>
      </c>
      <c r="V186" s="6" t="s">
        <v>68</v>
      </c>
      <c r="W186" s="6">
        <v>5.0</v>
      </c>
      <c r="X186" s="6" t="s">
        <v>59</v>
      </c>
      <c r="Y186" s="6" t="s">
        <v>59</v>
      </c>
      <c r="Z186" s="6">
        <v>5.0</v>
      </c>
      <c r="AA186" s="6">
        <v>3.0</v>
      </c>
      <c r="AB186" s="6">
        <v>1.0</v>
      </c>
      <c r="AC186" s="6">
        <v>5.0</v>
      </c>
      <c r="AD186" s="6">
        <v>100.0</v>
      </c>
      <c r="AE186" s="6" t="s">
        <v>60</v>
      </c>
      <c r="AF186" s="6" t="s">
        <v>100</v>
      </c>
      <c r="AG186" s="6" t="s">
        <v>62</v>
      </c>
      <c r="AH186" s="6">
        <v>60.0</v>
      </c>
      <c r="AI186" s="6" t="s">
        <v>63</v>
      </c>
      <c r="AJ186" s="6" t="s">
        <v>64</v>
      </c>
      <c r="AK186" s="6">
        <v>0.254</v>
      </c>
      <c r="AL186" s="6">
        <v>0.254</v>
      </c>
      <c r="AM186" s="6">
        <v>0.254</v>
      </c>
      <c r="AN186" s="6">
        <v>4.6</v>
      </c>
      <c r="AO186" s="6">
        <v>1.4</v>
      </c>
      <c r="AP186" s="6">
        <v>3.9</v>
      </c>
      <c r="AQ186" s="6">
        <v>1.4</v>
      </c>
      <c r="AR186" s="6">
        <v>8.0</v>
      </c>
      <c r="AS186" s="9"/>
      <c r="AT186" s="9"/>
      <c r="AU186" s="9"/>
      <c r="AV186" s="9"/>
    </row>
    <row r="187">
      <c r="A187" s="6">
        <v>7.0</v>
      </c>
      <c r="B187" s="7" t="s">
        <v>97</v>
      </c>
      <c r="C187" s="6">
        <v>2015.0</v>
      </c>
      <c r="D187" s="6" t="s">
        <v>51</v>
      </c>
      <c r="E187" s="6" t="s">
        <v>103</v>
      </c>
      <c r="F187" s="6">
        <v>24.6</v>
      </c>
      <c r="G187" s="6">
        <v>77.5</v>
      </c>
      <c r="H187" s="6">
        <v>180.0</v>
      </c>
      <c r="I187" s="8">
        <v>1.0</v>
      </c>
      <c r="J187" s="6" t="s">
        <v>74</v>
      </c>
      <c r="K187" s="6" t="s">
        <v>53</v>
      </c>
      <c r="L187" s="6">
        <v>8.0</v>
      </c>
      <c r="M187" s="6" t="s">
        <v>75</v>
      </c>
      <c r="N187" s="6" t="s">
        <v>55</v>
      </c>
      <c r="O187" s="6" t="s">
        <v>102</v>
      </c>
      <c r="P187" s="6">
        <v>10.0</v>
      </c>
      <c r="Q187" s="6" t="s">
        <v>77</v>
      </c>
      <c r="R187" s="6">
        <v>6.0</v>
      </c>
      <c r="S187" s="6">
        <v>38.1</v>
      </c>
      <c r="T187" s="6">
        <v>150.0</v>
      </c>
      <c r="U187" s="6">
        <v>0.254</v>
      </c>
      <c r="V187" s="6" t="s">
        <v>68</v>
      </c>
      <c r="W187" s="6">
        <v>5.0</v>
      </c>
      <c r="X187" s="6" t="s">
        <v>59</v>
      </c>
      <c r="Y187" s="6" t="s">
        <v>59</v>
      </c>
      <c r="Z187" s="6">
        <v>5.0</v>
      </c>
      <c r="AA187" s="6">
        <v>3.0</v>
      </c>
      <c r="AB187" s="6">
        <v>1.0</v>
      </c>
      <c r="AC187" s="6">
        <v>5.0</v>
      </c>
      <c r="AD187" s="6">
        <v>100.0</v>
      </c>
      <c r="AE187" s="6" t="s">
        <v>60</v>
      </c>
      <c r="AF187" s="6" t="s">
        <v>100</v>
      </c>
      <c r="AG187" s="6" t="s">
        <v>62</v>
      </c>
      <c r="AH187" s="6">
        <v>60.0</v>
      </c>
      <c r="AI187" s="6" t="s">
        <v>63</v>
      </c>
      <c r="AJ187" s="6" t="s">
        <v>64</v>
      </c>
      <c r="AK187" s="6">
        <v>0.254</v>
      </c>
      <c r="AL187" s="6">
        <v>0.254</v>
      </c>
      <c r="AM187" s="6">
        <v>0.254</v>
      </c>
      <c r="AN187" s="6">
        <v>6.0</v>
      </c>
      <c r="AO187" s="6">
        <v>1.5</v>
      </c>
      <c r="AP187" s="6">
        <v>5.59</v>
      </c>
      <c r="AQ187" s="6">
        <v>0.79</v>
      </c>
      <c r="AR187" s="6">
        <v>8.0</v>
      </c>
      <c r="AS187" s="9"/>
      <c r="AT187" s="9"/>
      <c r="AU187" s="9"/>
      <c r="AV187" s="9"/>
    </row>
    <row r="188">
      <c r="A188" s="6">
        <v>7.0</v>
      </c>
      <c r="B188" s="7" t="s">
        <v>97</v>
      </c>
      <c r="C188" s="6">
        <v>2015.0</v>
      </c>
      <c r="D188" s="6" t="s">
        <v>51</v>
      </c>
      <c r="E188" s="6" t="s">
        <v>103</v>
      </c>
      <c r="F188" s="6">
        <v>24.6</v>
      </c>
      <c r="G188" s="6">
        <v>77.5</v>
      </c>
      <c r="H188" s="6">
        <v>180.0</v>
      </c>
      <c r="I188" s="8">
        <v>1.0</v>
      </c>
      <c r="J188" s="6" t="s">
        <v>74</v>
      </c>
      <c r="K188" s="6" t="s">
        <v>53</v>
      </c>
      <c r="L188" s="6">
        <v>8.0</v>
      </c>
      <c r="M188" s="6" t="s">
        <v>75</v>
      </c>
      <c r="N188" s="6" t="s">
        <v>55</v>
      </c>
      <c r="O188" s="6" t="s">
        <v>102</v>
      </c>
      <c r="P188" s="6">
        <v>20.0</v>
      </c>
      <c r="Q188" s="6" t="s">
        <v>77</v>
      </c>
      <c r="R188" s="6">
        <v>6.0</v>
      </c>
      <c r="S188" s="6">
        <v>38.1</v>
      </c>
      <c r="T188" s="6">
        <v>150.0</v>
      </c>
      <c r="U188" s="6">
        <v>0.254</v>
      </c>
      <c r="V188" s="6" t="s">
        <v>68</v>
      </c>
      <c r="W188" s="6">
        <v>5.0</v>
      </c>
      <c r="X188" s="6" t="s">
        <v>59</v>
      </c>
      <c r="Y188" s="6" t="s">
        <v>59</v>
      </c>
      <c r="Z188" s="6">
        <v>5.0</v>
      </c>
      <c r="AA188" s="6">
        <v>3.0</v>
      </c>
      <c r="AB188" s="6">
        <v>1.0</v>
      </c>
      <c r="AC188" s="6">
        <v>5.0</v>
      </c>
      <c r="AD188" s="6">
        <v>100.0</v>
      </c>
      <c r="AE188" s="6" t="s">
        <v>60</v>
      </c>
      <c r="AF188" s="6" t="s">
        <v>100</v>
      </c>
      <c r="AG188" s="6" t="s">
        <v>62</v>
      </c>
      <c r="AH188" s="6">
        <v>60.0</v>
      </c>
      <c r="AI188" s="6" t="s">
        <v>63</v>
      </c>
      <c r="AJ188" s="6" t="s">
        <v>64</v>
      </c>
      <c r="AK188" s="6">
        <v>0.254</v>
      </c>
      <c r="AL188" s="6">
        <v>0.254</v>
      </c>
      <c r="AM188" s="6">
        <v>0.254</v>
      </c>
      <c r="AN188" s="6">
        <v>13.3</v>
      </c>
      <c r="AO188" s="6">
        <v>2.1</v>
      </c>
      <c r="AP188" s="6">
        <v>13.02</v>
      </c>
      <c r="AQ188" s="6">
        <v>2.04</v>
      </c>
      <c r="AR188" s="6">
        <v>8.0</v>
      </c>
      <c r="AS188" s="9"/>
      <c r="AT188" s="9"/>
      <c r="AU188" s="9"/>
      <c r="AV188" s="9"/>
    </row>
    <row r="189">
      <c r="A189" s="6">
        <v>7.0</v>
      </c>
      <c r="B189" s="7" t="s">
        <v>97</v>
      </c>
      <c r="C189" s="6">
        <v>2015.0</v>
      </c>
      <c r="D189" s="6" t="s">
        <v>51</v>
      </c>
      <c r="E189" s="6" t="s">
        <v>103</v>
      </c>
      <c r="F189" s="6">
        <v>24.6</v>
      </c>
      <c r="G189" s="6">
        <v>77.5</v>
      </c>
      <c r="H189" s="6">
        <v>180.0</v>
      </c>
      <c r="I189" s="8">
        <v>1.0</v>
      </c>
      <c r="J189" s="6" t="s">
        <v>74</v>
      </c>
      <c r="K189" s="6" t="s">
        <v>53</v>
      </c>
      <c r="L189" s="6">
        <v>8.0</v>
      </c>
      <c r="M189" s="6" t="s">
        <v>75</v>
      </c>
      <c r="N189" s="6" t="s">
        <v>55</v>
      </c>
      <c r="O189" s="6" t="s">
        <v>102</v>
      </c>
      <c r="P189" s="6">
        <v>30.0</v>
      </c>
      <c r="Q189" s="6" t="s">
        <v>77</v>
      </c>
      <c r="R189" s="6">
        <v>6.0</v>
      </c>
      <c r="S189" s="6">
        <v>38.1</v>
      </c>
      <c r="T189" s="6">
        <v>150.0</v>
      </c>
      <c r="U189" s="6">
        <v>0.254</v>
      </c>
      <c r="V189" s="6" t="s">
        <v>68</v>
      </c>
      <c r="W189" s="6">
        <v>5.0</v>
      </c>
      <c r="X189" s="6" t="s">
        <v>59</v>
      </c>
      <c r="Y189" s="6" t="s">
        <v>59</v>
      </c>
      <c r="Z189" s="6">
        <v>5.0</v>
      </c>
      <c r="AA189" s="6">
        <v>3.0</v>
      </c>
      <c r="AB189" s="6">
        <v>1.0</v>
      </c>
      <c r="AC189" s="6">
        <v>5.0</v>
      </c>
      <c r="AD189" s="6">
        <v>100.0</v>
      </c>
      <c r="AE189" s="6" t="s">
        <v>60</v>
      </c>
      <c r="AF189" s="6" t="s">
        <v>100</v>
      </c>
      <c r="AG189" s="6" t="s">
        <v>62</v>
      </c>
      <c r="AH189" s="6">
        <v>60.0</v>
      </c>
      <c r="AI189" s="6" t="s">
        <v>63</v>
      </c>
      <c r="AJ189" s="6" t="s">
        <v>64</v>
      </c>
      <c r="AK189" s="6">
        <v>0.254</v>
      </c>
      <c r="AL189" s="6">
        <v>0.254</v>
      </c>
      <c r="AM189" s="6">
        <v>0.254</v>
      </c>
      <c r="AN189" s="6">
        <v>17.5</v>
      </c>
      <c r="AO189" s="6">
        <v>3.4</v>
      </c>
      <c r="AP189" s="6">
        <v>17.84</v>
      </c>
      <c r="AQ189" s="6">
        <v>3.67</v>
      </c>
      <c r="AR189" s="6">
        <v>8.0</v>
      </c>
      <c r="AS189" s="9"/>
      <c r="AT189" s="9"/>
      <c r="AU189" s="9"/>
      <c r="AV189" s="9"/>
    </row>
    <row r="190">
      <c r="A190" s="6">
        <v>7.0</v>
      </c>
      <c r="B190" s="7" t="s">
        <v>97</v>
      </c>
      <c r="C190" s="6">
        <v>2015.0</v>
      </c>
      <c r="D190" s="6" t="s">
        <v>51</v>
      </c>
      <c r="E190" s="6" t="s">
        <v>103</v>
      </c>
      <c r="F190" s="6">
        <v>24.6</v>
      </c>
      <c r="G190" s="6">
        <v>77.5</v>
      </c>
      <c r="H190" s="6">
        <v>180.0</v>
      </c>
      <c r="I190" s="8">
        <v>1.0</v>
      </c>
      <c r="J190" s="6" t="s">
        <v>74</v>
      </c>
      <c r="K190" s="6" t="s">
        <v>53</v>
      </c>
      <c r="L190" s="6">
        <v>8.0</v>
      </c>
      <c r="M190" s="6" t="s">
        <v>75</v>
      </c>
      <c r="N190" s="6" t="s">
        <v>55</v>
      </c>
      <c r="O190" s="6" t="s">
        <v>102</v>
      </c>
      <c r="P190" s="6">
        <v>40.0</v>
      </c>
      <c r="Q190" s="6" t="s">
        <v>77</v>
      </c>
      <c r="R190" s="6">
        <v>6.0</v>
      </c>
      <c r="S190" s="6">
        <v>38.1</v>
      </c>
      <c r="T190" s="6">
        <v>150.0</v>
      </c>
      <c r="U190" s="6">
        <v>0.254</v>
      </c>
      <c r="V190" s="6" t="s">
        <v>68</v>
      </c>
      <c r="W190" s="6">
        <v>5.0</v>
      </c>
      <c r="X190" s="6" t="s">
        <v>59</v>
      </c>
      <c r="Y190" s="6" t="s">
        <v>59</v>
      </c>
      <c r="Z190" s="6">
        <v>5.0</v>
      </c>
      <c r="AA190" s="6">
        <v>3.0</v>
      </c>
      <c r="AB190" s="6">
        <v>1.0</v>
      </c>
      <c r="AC190" s="6">
        <v>5.0</v>
      </c>
      <c r="AD190" s="6">
        <v>100.0</v>
      </c>
      <c r="AE190" s="6" t="s">
        <v>60</v>
      </c>
      <c r="AF190" s="6" t="s">
        <v>100</v>
      </c>
      <c r="AG190" s="6" t="s">
        <v>62</v>
      </c>
      <c r="AH190" s="6">
        <v>60.0</v>
      </c>
      <c r="AI190" s="6" t="s">
        <v>63</v>
      </c>
      <c r="AJ190" s="6" t="s">
        <v>64</v>
      </c>
      <c r="AK190" s="6">
        <v>0.254</v>
      </c>
      <c r="AL190" s="6">
        <v>0.254</v>
      </c>
      <c r="AM190" s="6">
        <v>0.254</v>
      </c>
      <c r="AN190" s="6">
        <v>22.2</v>
      </c>
      <c r="AO190" s="6">
        <v>5.6</v>
      </c>
      <c r="AP190" s="6">
        <v>21.94</v>
      </c>
      <c r="AQ190" s="6">
        <v>5.02</v>
      </c>
      <c r="AR190" s="6">
        <v>8.0</v>
      </c>
      <c r="AS190" s="9"/>
      <c r="AT190" s="9"/>
      <c r="AU190" s="9"/>
      <c r="AV190" s="9"/>
    </row>
    <row r="191">
      <c r="A191" s="6">
        <v>7.0</v>
      </c>
      <c r="B191" s="7" t="s">
        <v>97</v>
      </c>
      <c r="C191" s="6">
        <v>2015.0</v>
      </c>
      <c r="D191" s="6" t="s">
        <v>51</v>
      </c>
      <c r="E191" s="6" t="s">
        <v>103</v>
      </c>
      <c r="F191" s="6">
        <v>24.6</v>
      </c>
      <c r="G191" s="6">
        <v>77.5</v>
      </c>
      <c r="H191" s="6">
        <v>180.0</v>
      </c>
      <c r="I191" s="8">
        <v>1.0</v>
      </c>
      <c r="J191" s="6" t="s">
        <v>74</v>
      </c>
      <c r="K191" s="6" t="s">
        <v>53</v>
      </c>
      <c r="L191" s="6">
        <v>8.0</v>
      </c>
      <c r="M191" s="6" t="s">
        <v>75</v>
      </c>
      <c r="N191" s="6" t="s">
        <v>55</v>
      </c>
      <c r="O191" s="6" t="s">
        <v>102</v>
      </c>
      <c r="P191" s="6">
        <v>50.0</v>
      </c>
      <c r="Q191" s="6" t="s">
        <v>77</v>
      </c>
      <c r="R191" s="6">
        <v>6.0</v>
      </c>
      <c r="S191" s="6">
        <v>38.1</v>
      </c>
      <c r="T191" s="6">
        <v>150.0</v>
      </c>
      <c r="U191" s="6">
        <v>0.254</v>
      </c>
      <c r="V191" s="6" t="s">
        <v>68</v>
      </c>
      <c r="W191" s="6">
        <v>5.0</v>
      </c>
      <c r="X191" s="6" t="s">
        <v>59</v>
      </c>
      <c r="Y191" s="6" t="s">
        <v>59</v>
      </c>
      <c r="Z191" s="6">
        <v>5.0</v>
      </c>
      <c r="AA191" s="6">
        <v>3.0</v>
      </c>
      <c r="AB191" s="6">
        <v>1.0</v>
      </c>
      <c r="AC191" s="6">
        <v>5.0</v>
      </c>
      <c r="AD191" s="6">
        <v>100.0</v>
      </c>
      <c r="AE191" s="6" t="s">
        <v>60</v>
      </c>
      <c r="AF191" s="6" t="s">
        <v>100</v>
      </c>
      <c r="AG191" s="6" t="s">
        <v>62</v>
      </c>
      <c r="AH191" s="6">
        <v>60.0</v>
      </c>
      <c r="AI191" s="6" t="s">
        <v>63</v>
      </c>
      <c r="AJ191" s="6" t="s">
        <v>64</v>
      </c>
      <c r="AK191" s="6">
        <v>0.254</v>
      </c>
      <c r="AL191" s="6">
        <v>0.254</v>
      </c>
      <c r="AM191" s="6">
        <v>0.254</v>
      </c>
      <c r="AN191" s="6">
        <v>25.7</v>
      </c>
      <c r="AO191" s="6">
        <v>5.7</v>
      </c>
      <c r="AP191" s="6">
        <v>24.56</v>
      </c>
      <c r="AQ191" s="6">
        <v>6.0</v>
      </c>
      <c r="AR191" s="6">
        <v>8.0</v>
      </c>
      <c r="AS191" s="9"/>
      <c r="AT191" s="9"/>
      <c r="AU191" s="9"/>
      <c r="AV191" s="9"/>
    </row>
    <row r="192">
      <c r="A192" s="6">
        <v>7.0</v>
      </c>
      <c r="B192" s="7" t="s">
        <v>97</v>
      </c>
      <c r="C192" s="6">
        <v>2015.0</v>
      </c>
      <c r="D192" s="6" t="s">
        <v>51</v>
      </c>
      <c r="E192" s="6" t="s">
        <v>103</v>
      </c>
      <c r="F192" s="6">
        <v>24.6</v>
      </c>
      <c r="G192" s="6">
        <v>77.5</v>
      </c>
      <c r="H192" s="6">
        <v>180.0</v>
      </c>
      <c r="I192" s="8">
        <v>1.0</v>
      </c>
      <c r="J192" s="6" t="s">
        <v>74</v>
      </c>
      <c r="K192" s="6" t="s">
        <v>53</v>
      </c>
      <c r="L192" s="6">
        <v>8.0</v>
      </c>
      <c r="M192" s="6" t="s">
        <v>75</v>
      </c>
      <c r="N192" s="6" t="s">
        <v>55</v>
      </c>
      <c r="O192" s="6" t="s">
        <v>102</v>
      </c>
      <c r="P192" s="6">
        <v>60.0</v>
      </c>
      <c r="Q192" s="6" t="s">
        <v>77</v>
      </c>
      <c r="R192" s="6">
        <v>6.0</v>
      </c>
      <c r="S192" s="6">
        <v>38.1</v>
      </c>
      <c r="T192" s="6">
        <v>150.0</v>
      </c>
      <c r="U192" s="6">
        <v>0.254</v>
      </c>
      <c r="V192" s="6" t="s">
        <v>68</v>
      </c>
      <c r="W192" s="6">
        <v>5.0</v>
      </c>
      <c r="X192" s="6" t="s">
        <v>59</v>
      </c>
      <c r="Y192" s="6" t="s">
        <v>59</v>
      </c>
      <c r="Z192" s="6">
        <v>5.0</v>
      </c>
      <c r="AA192" s="6">
        <v>3.0</v>
      </c>
      <c r="AB192" s="6">
        <v>1.0</v>
      </c>
      <c r="AC192" s="6">
        <v>5.0</v>
      </c>
      <c r="AD192" s="6">
        <v>100.0</v>
      </c>
      <c r="AE192" s="6" t="s">
        <v>60</v>
      </c>
      <c r="AF192" s="6" t="s">
        <v>100</v>
      </c>
      <c r="AG192" s="6" t="s">
        <v>62</v>
      </c>
      <c r="AH192" s="6">
        <v>60.0</v>
      </c>
      <c r="AI192" s="6" t="s">
        <v>63</v>
      </c>
      <c r="AJ192" s="6" t="s">
        <v>64</v>
      </c>
      <c r="AK192" s="6">
        <v>0.254</v>
      </c>
      <c r="AL192" s="6">
        <v>0.254</v>
      </c>
      <c r="AM192" s="6">
        <v>0.254</v>
      </c>
      <c r="AN192" s="6">
        <v>26.4</v>
      </c>
      <c r="AO192" s="6">
        <v>5.2</v>
      </c>
      <c r="AP192" s="6">
        <v>26.81</v>
      </c>
      <c r="AQ192" s="6">
        <v>5.3</v>
      </c>
      <c r="AR192" s="6">
        <v>8.0</v>
      </c>
      <c r="AS192" s="9"/>
      <c r="AT192" s="9"/>
      <c r="AU192" s="9"/>
      <c r="AV192" s="9"/>
    </row>
    <row r="193">
      <c r="A193" s="6">
        <v>7.0</v>
      </c>
      <c r="B193" s="7" t="s">
        <v>97</v>
      </c>
      <c r="C193" s="6">
        <v>2015.0</v>
      </c>
      <c r="D193" s="6" t="s">
        <v>51</v>
      </c>
      <c r="E193" s="6" t="s">
        <v>103</v>
      </c>
      <c r="F193" s="6">
        <v>24.6</v>
      </c>
      <c r="G193" s="6">
        <v>77.5</v>
      </c>
      <c r="H193" s="6">
        <v>180.0</v>
      </c>
      <c r="I193" s="8">
        <v>1.0</v>
      </c>
      <c r="J193" s="6" t="s">
        <v>74</v>
      </c>
      <c r="K193" s="6" t="s">
        <v>53</v>
      </c>
      <c r="L193" s="6">
        <v>8.0</v>
      </c>
      <c r="M193" s="6" t="s">
        <v>75</v>
      </c>
      <c r="N193" s="6" t="s">
        <v>55</v>
      </c>
      <c r="O193" s="6" t="s">
        <v>102</v>
      </c>
      <c r="P193" s="6">
        <v>70.0</v>
      </c>
      <c r="Q193" s="6" t="s">
        <v>77</v>
      </c>
      <c r="R193" s="6">
        <v>6.0</v>
      </c>
      <c r="S193" s="6">
        <v>38.1</v>
      </c>
      <c r="T193" s="6">
        <v>150.0</v>
      </c>
      <c r="U193" s="6">
        <v>0.254</v>
      </c>
      <c r="V193" s="6" t="s">
        <v>68</v>
      </c>
      <c r="W193" s="6">
        <v>5.0</v>
      </c>
      <c r="X193" s="6" t="s">
        <v>59</v>
      </c>
      <c r="Y193" s="6" t="s">
        <v>59</v>
      </c>
      <c r="Z193" s="6">
        <v>5.0</v>
      </c>
      <c r="AA193" s="6">
        <v>3.0</v>
      </c>
      <c r="AB193" s="6">
        <v>1.0</v>
      </c>
      <c r="AC193" s="6">
        <v>5.0</v>
      </c>
      <c r="AD193" s="6">
        <v>100.0</v>
      </c>
      <c r="AE193" s="6" t="s">
        <v>60</v>
      </c>
      <c r="AF193" s="6" t="s">
        <v>100</v>
      </c>
      <c r="AG193" s="6" t="s">
        <v>62</v>
      </c>
      <c r="AH193" s="6">
        <v>60.0</v>
      </c>
      <c r="AI193" s="6" t="s">
        <v>63</v>
      </c>
      <c r="AJ193" s="6" t="s">
        <v>64</v>
      </c>
      <c r="AK193" s="6">
        <v>0.254</v>
      </c>
      <c r="AL193" s="6">
        <v>0.254</v>
      </c>
      <c r="AM193" s="6">
        <v>0.254</v>
      </c>
      <c r="AN193" s="6">
        <v>22.8</v>
      </c>
      <c r="AO193" s="6">
        <v>5.8</v>
      </c>
      <c r="AP193" s="6">
        <v>22.96</v>
      </c>
      <c r="AQ193" s="6">
        <v>5.39</v>
      </c>
      <c r="AR193" s="6">
        <v>8.0</v>
      </c>
      <c r="AS193" s="9"/>
      <c r="AT193" s="9"/>
      <c r="AU193" s="9"/>
      <c r="AV193" s="9"/>
    </row>
    <row r="194">
      <c r="A194" s="6">
        <v>7.0</v>
      </c>
      <c r="B194" s="7" t="s">
        <v>97</v>
      </c>
      <c r="C194" s="6">
        <v>2015.0</v>
      </c>
      <c r="D194" s="6" t="s">
        <v>51</v>
      </c>
      <c r="E194" s="6" t="s">
        <v>103</v>
      </c>
      <c r="F194" s="6">
        <v>24.6</v>
      </c>
      <c r="G194" s="6">
        <v>77.5</v>
      </c>
      <c r="H194" s="6">
        <v>180.0</v>
      </c>
      <c r="I194" s="8">
        <v>1.0</v>
      </c>
      <c r="J194" s="6" t="s">
        <v>74</v>
      </c>
      <c r="K194" s="6" t="s">
        <v>53</v>
      </c>
      <c r="L194" s="6">
        <v>8.0</v>
      </c>
      <c r="M194" s="6" t="s">
        <v>75</v>
      </c>
      <c r="N194" s="6" t="s">
        <v>55</v>
      </c>
      <c r="O194" s="6" t="s">
        <v>102</v>
      </c>
      <c r="P194" s="6">
        <v>80.0</v>
      </c>
      <c r="Q194" s="6" t="s">
        <v>77</v>
      </c>
      <c r="R194" s="6">
        <v>6.0</v>
      </c>
      <c r="S194" s="6">
        <v>38.1</v>
      </c>
      <c r="T194" s="6">
        <v>150.0</v>
      </c>
      <c r="U194" s="6">
        <v>0.254</v>
      </c>
      <c r="V194" s="6" t="s">
        <v>68</v>
      </c>
      <c r="W194" s="6">
        <v>5.0</v>
      </c>
      <c r="X194" s="6" t="s">
        <v>59</v>
      </c>
      <c r="Y194" s="6" t="s">
        <v>59</v>
      </c>
      <c r="Z194" s="6">
        <v>5.0</v>
      </c>
      <c r="AA194" s="6">
        <v>3.0</v>
      </c>
      <c r="AB194" s="6">
        <v>1.0</v>
      </c>
      <c r="AC194" s="6">
        <v>5.0</v>
      </c>
      <c r="AD194" s="6">
        <v>100.0</v>
      </c>
      <c r="AE194" s="6" t="s">
        <v>60</v>
      </c>
      <c r="AF194" s="6" t="s">
        <v>100</v>
      </c>
      <c r="AG194" s="6" t="s">
        <v>62</v>
      </c>
      <c r="AH194" s="6">
        <v>60.0</v>
      </c>
      <c r="AI194" s="6" t="s">
        <v>63</v>
      </c>
      <c r="AJ194" s="6" t="s">
        <v>64</v>
      </c>
      <c r="AK194" s="6">
        <v>0.254</v>
      </c>
      <c r="AL194" s="6">
        <v>0.254</v>
      </c>
      <c r="AM194" s="6">
        <v>0.254</v>
      </c>
      <c r="AN194" s="6">
        <v>14.1</v>
      </c>
      <c r="AO194" s="6">
        <v>3.8</v>
      </c>
      <c r="AP194" s="6">
        <v>15.8</v>
      </c>
      <c r="AQ194" s="6">
        <v>5.19</v>
      </c>
      <c r="AR194" s="6">
        <v>8.0</v>
      </c>
      <c r="AS194" s="9"/>
      <c r="AT194" s="9"/>
      <c r="AU194" s="9"/>
      <c r="AV194" s="9"/>
    </row>
    <row r="195">
      <c r="A195" s="6">
        <v>7.0</v>
      </c>
      <c r="B195" s="7" t="s">
        <v>97</v>
      </c>
      <c r="C195" s="6">
        <v>2015.0</v>
      </c>
      <c r="D195" s="6" t="s">
        <v>51</v>
      </c>
      <c r="E195" s="6" t="s">
        <v>103</v>
      </c>
      <c r="F195" s="6">
        <v>24.6</v>
      </c>
      <c r="G195" s="6">
        <v>77.5</v>
      </c>
      <c r="H195" s="6">
        <v>180.0</v>
      </c>
      <c r="I195" s="8">
        <v>1.0</v>
      </c>
      <c r="J195" s="6" t="s">
        <v>74</v>
      </c>
      <c r="K195" s="6" t="s">
        <v>53</v>
      </c>
      <c r="L195" s="6">
        <v>8.0</v>
      </c>
      <c r="M195" s="6" t="s">
        <v>75</v>
      </c>
      <c r="N195" s="6" t="s">
        <v>55</v>
      </c>
      <c r="O195" s="6" t="s">
        <v>102</v>
      </c>
      <c r="P195" s="6">
        <v>90.0</v>
      </c>
      <c r="Q195" s="6" t="s">
        <v>77</v>
      </c>
      <c r="R195" s="6">
        <v>6.0</v>
      </c>
      <c r="S195" s="6">
        <v>38.1</v>
      </c>
      <c r="T195" s="6">
        <v>150.0</v>
      </c>
      <c r="U195" s="6">
        <v>0.254</v>
      </c>
      <c r="V195" s="6" t="s">
        <v>68</v>
      </c>
      <c r="W195" s="6">
        <v>5.0</v>
      </c>
      <c r="X195" s="6" t="s">
        <v>59</v>
      </c>
      <c r="Y195" s="6" t="s">
        <v>59</v>
      </c>
      <c r="Z195" s="6">
        <v>5.0</v>
      </c>
      <c r="AA195" s="6">
        <v>3.0</v>
      </c>
      <c r="AB195" s="6">
        <v>1.0</v>
      </c>
      <c r="AC195" s="6">
        <v>5.0</v>
      </c>
      <c r="AD195" s="6">
        <v>100.0</v>
      </c>
      <c r="AE195" s="6" t="s">
        <v>60</v>
      </c>
      <c r="AF195" s="6" t="s">
        <v>100</v>
      </c>
      <c r="AG195" s="6" t="s">
        <v>62</v>
      </c>
      <c r="AH195" s="6">
        <v>60.0</v>
      </c>
      <c r="AI195" s="6" t="s">
        <v>63</v>
      </c>
      <c r="AJ195" s="6" t="s">
        <v>64</v>
      </c>
      <c r="AK195" s="6">
        <v>0.254</v>
      </c>
      <c r="AL195" s="6">
        <v>0.254</v>
      </c>
      <c r="AM195" s="6">
        <v>0.254</v>
      </c>
      <c r="AN195" s="6">
        <v>7.8</v>
      </c>
      <c r="AO195" s="6">
        <v>4.0</v>
      </c>
      <c r="AP195" s="6">
        <v>7.07</v>
      </c>
      <c r="AQ195" s="6">
        <v>3.08</v>
      </c>
      <c r="AR195" s="6">
        <v>8.0</v>
      </c>
      <c r="AS195" s="9"/>
      <c r="AT195" s="9"/>
      <c r="AU195" s="9"/>
      <c r="AV195" s="9"/>
    </row>
    <row r="196">
      <c r="A196" s="6">
        <v>8.0</v>
      </c>
      <c r="B196" s="7" t="s">
        <v>104</v>
      </c>
      <c r="C196" s="6">
        <v>2021.0</v>
      </c>
      <c r="D196" s="6" t="s">
        <v>51</v>
      </c>
      <c r="E196" s="6" t="s">
        <v>105</v>
      </c>
      <c r="F196" s="6">
        <v>24.22</v>
      </c>
      <c r="G196" s="6">
        <v>64.48</v>
      </c>
      <c r="H196" s="6">
        <v>161.0</v>
      </c>
      <c r="I196" s="8">
        <v>0.0</v>
      </c>
      <c r="J196" s="6" t="s">
        <v>106</v>
      </c>
      <c r="K196" s="6" t="s">
        <v>53</v>
      </c>
      <c r="L196" s="6">
        <v>9.0</v>
      </c>
      <c r="M196" s="6" t="s">
        <v>54</v>
      </c>
      <c r="N196" s="6" t="s">
        <v>55</v>
      </c>
      <c r="O196" s="6" t="s">
        <v>99</v>
      </c>
      <c r="P196" s="6">
        <v>40.0</v>
      </c>
      <c r="Q196" s="6" t="s">
        <v>77</v>
      </c>
      <c r="R196" s="6">
        <v>12.0</v>
      </c>
      <c r="S196" s="6">
        <v>35.0</v>
      </c>
      <c r="T196" s="6">
        <v>150.0</v>
      </c>
      <c r="U196" s="6">
        <v>0.23333333</v>
      </c>
      <c r="V196" s="6" t="s">
        <v>58</v>
      </c>
      <c r="W196" s="6">
        <v>4.75</v>
      </c>
      <c r="X196" s="6" t="s">
        <v>59</v>
      </c>
      <c r="Y196" s="6" t="s">
        <v>62</v>
      </c>
      <c r="Z196" s="6">
        <v>7.0</v>
      </c>
      <c r="AA196" s="6">
        <v>3.0</v>
      </c>
      <c r="AB196" s="6">
        <v>1.0</v>
      </c>
      <c r="AC196" s="6">
        <v>4.0</v>
      </c>
      <c r="AD196" s="6">
        <v>60.0</v>
      </c>
      <c r="AE196" s="6" t="s">
        <v>90</v>
      </c>
      <c r="AF196" s="6" t="s">
        <v>94</v>
      </c>
      <c r="AG196" s="6" t="s">
        <v>62</v>
      </c>
      <c r="AH196" s="6">
        <v>180.0</v>
      </c>
      <c r="AI196" s="6" t="s">
        <v>91</v>
      </c>
      <c r="AJ196" s="6" t="s">
        <v>81</v>
      </c>
      <c r="AK196" s="6">
        <f t="shared" ref="AK196:AK199" si="2">AVERAGE(AL196:AM196)</f>
        <v>0.6980769148</v>
      </c>
      <c r="AL196" s="9">
        <v>0.7564102565769231</v>
      </c>
      <c r="AM196" s="9">
        <v>0.6397435730769231</v>
      </c>
      <c r="AN196" s="6">
        <v>7.8</v>
      </c>
      <c r="AO196" s="6">
        <v>2.35</v>
      </c>
      <c r="AP196" s="6">
        <v>9.43</v>
      </c>
      <c r="AQ196" s="6">
        <v>2.77</v>
      </c>
      <c r="AR196" s="6">
        <v>9.0</v>
      </c>
      <c r="AS196" s="9"/>
      <c r="AT196" s="6"/>
      <c r="AU196" s="9"/>
      <c r="AV196" s="9"/>
    </row>
    <row r="197">
      <c r="A197" s="6">
        <v>8.0</v>
      </c>
      <c r="B197" s="7" t="s">
        <v>104</v>
      </c>
      <c r="C197" s="6">
        <v>2021.0</v>
      </c>
      <c r="D197" s="6" t="s">
        <v>51</v>
      </c>
      <c r="E197" s="6" t="s">
        <v>105</v>
      </c>
      <c r="F197" s="6">
        <v>24.22</v>
      </c>
      <c r="G197" s="6">
        <v>64.48</v>
      </c>
      <c r="H197" s="6">
        <v>161.0</v>
      </c>
      <c r="I197" s="8">
        <v>0.0</v>
      </c>
      <c r="J197" s="6" t="s">
        <v>106</v>
      </c>
      <c r="K197" s="6" t="s">
        <v>53</v>
      </c>
      <c r="L197" s="6">
        <v>9.0</v>
      </c>
      <c r="M197" s="6" t="s">
        <v>54</v>
      </c>
      <c r="N197" s="6" t="s">
        <v>55</v>
      </c>
      <c r="O197" s="6" t="s">
        <v>99</v>
      </c>
      <c r="P197" s="6">
        <v>50.0</v>
      </c>
      <c r="Q197" s="6" t="s">
        <v>77</v>
      </c>
      <c r="R197" s="6">
        <v>12.0</v>
      </c>
      <c r="S197" s="6">
        <v>35.0</v>
      </c>
      <c r="T197" s="6">
        <v>150.0</v>
      </c>
      <c r="U197" s="6">
        <v>0.23333333</v>
      </c>
      <c r="V197" s="6" t="s">
        <v>58</v>
      </c>
      <c r="W197" s="6">
        <v>4.75</v>
      </c>
      <c r="X197" s="6" t="s">
        <v>59</v>
      </c>
      <c r="Y197" s="6" t="s">
        <v>62</v>
      </c>
      <c r="Z197" s="6">
        <v>7.0</v>
      </c>
      <c r="AA197" s="6">
        <v>3.0</v>
      </c>
      <c r="AB197" s="6">
        <v>1.0</v>
      </c>
      <c r="AC197" s="6">
        <v>4.0</v>
      </c>
      <c r="AD197" s="6">
        <v>60.0</v>
      </c>
      <c r="AE197" s="6" t="s">
        <v>90</v>
      </c>
      <c r="AF197" s="6" t="s">
        <v>94</v>
      </c>
      <c r="AG197" s="6" t="s">
        <v>62</v>
      </c>
      <c r="AH197" s="6">
        <v>180.0</v>
      </c>
      <c r="AI197" s="6" t="s">
        <v>91</v>
      </c>
      <c r="AJ197" s="6" t="s">
        <v>81</v>
      </c>
      <c r="AK197" s="6">
        <f t="shared" si="2"/>
        <v>0.6980769148</v>
      </c>
      <c r="AL197" s="9">
        <v>0.7564102565769231</v>
      </c>
      <c r="AM197" s="9">
        <v>0.6397435730769231</v>
      </c>
      <c r="AN197" s="6">
        <v>5.79</v>
      </c>
      <c r="AO197" s="6">
        <v>1.88</v>
      </c>
      <c r="AP197" s="6">
        <v>7.23</v>
      </c>
      <c r="AQ197" s="6">
        <v>1.85</v>
      </c>
      <c r="AR197" s="6">
        <v>9.0</v>
      </c>
      <c r="AS197" s="9"/>
      <c r="AT197" s="9"/>
      <c r="AU197" s="9"/>
      <c r="AV197" s="9"/>
    </row>
    <row r="198">
      <c r="A198" s="6">
        <v>8.0</v>
      </c>
      <c r="B198" s="7" t="s">
        <v>104</v>
      </c>
      <c r="C198" s="6">
        <v>2021.0</v>
      </c>
      <c r="D198" s="6" t="s">
        <v>51</v>
      </c>
      <c r="E198" s="6" t="s">
        <v>105</v>
      </c>
      <c r="F198" s="6">
        <v>24.22</v>
      </c>
      <c r="G198" s="6">
        <v>64.48</v>
      </c>
      <c r="H198" s="6">
        <v>161.0</v>
      </c>
      <c r="I198" s="8">
        <v>0.0</v>
      </c>
      <c r="J198" s="6" t="s">
        <v>106</v>
      </c>
      <c r="K198" s="6" t="s">
        <v>53</v>
      </c>
      <c r="L198" s="6">
        <v>9.0</v>
      </c>
      <c r="M198" s="6" t="s">
        <v>54</v>
      </c>
      <c r="N198" s="6" t="s">
        <v>55</v>
      </c>
      <c r="O198" s="6" t="s">
        <v>99</v>
      </c>
      <c r="P198" s="6">
        <v>60.0</v>
      </c>
      <c r="Q198" s="6" t="s">
        <v>77</v>
      </c>
      <c r="R198" s="6">
        <v>12.0</v>
      </c>
      <c r="S198" s="6">
        <v>35.0</v>
      </c>
      <c r="T198" s="6">
        <v>150.0</v>
      </c>
      <c r="U198" s="6">
        <v>0.23333333</v>
      </c>
      <c r="V198" s="6" t="s">
        <v>58</v>
      </c>
      <c r="W198" s="6">
        <v>4.75</v>
      </c>
      <c r="X198" s="6" t="s">
        <v>59</v>
      </c>
      <c r="Y198" s="6" t="s">
        <v>62</v>
      </c>
      <c r="Z198" s="6">
        <v>7.0</v>
      </c>
      <c r="AA198" s="6">
        <v>3.0</v>
      </c>
      <c r="AB198" s="6">
        <v>1.0</v>
      </c>
      <c r="AC198" s="6">
        <v>4.0</v>
      </c>
      <c r="AD198" s="6">
        <v>60.0</v>
      </c>
      <c r="AE198" s="6" t="s">
        <v>90</v>
      </c>
      <c r="AF198" s="6" t="s">
        <v>94</v>
      </c>
      <c r="AG198" s="6" t="s">
        <v>62</v>
      </c>
      <c r="AH198" s="6">
        <v>180.0</v>
      </c>
      <c r="AI198" s="6" t="s">
        <v>91</v>
      </c>
      <c r="AJ198" s="6" t="s">
        <v>81</v>
      </c>
      <c r="AK198" s="6">
        <f t="shared" si="2"/>
        <v>0.6980769148</v>
      </c>
      <c r="AL198" s="9">
        <v>0.7564102565769231</v>
      </c>
      <c r="AM198" s="9">
        <v>0.6397435730769231</v>
      </c>
      <c r="AN198" s="6">
        <v>3.66</v>
      </c>
      <c r="AO198" s="6">
        <v>1.19</v>
      </c>
      <c r="AP198" s="6">
        <v>4.45</v>
      </c>
      <c r="AQ198" s="6">
        <v>1.25</v>
      </c>
      <c r="AR198" s="6">
        <v>9.0</v>
      </c>
      <c r="AS198" s="9"/>
      <c r="AT198" s="9"/>
      <c r="AU198" s="9"/>
      <c r="AV198" s="9"/>
    </row>
    <row r="199">
      <c r="A199" s="6">
        <v>8.0</v>
      </c>
      <c r="B199" s="7" t="s">
        <v>104</v>
      </c>
      <c r="C199" s="6">
        <v>2021.0</v>
      </c>
      <c r="D199" s="6" t="s">
        <v>51</v>
      </c>
      <c r="E199" s="6" t="s">
        <v>105</v>
      </c>
      <c r="F199" s="6">
        <v>24.22</v>
      </c>
      <c r="G199" s="6">
        <v>64.48</v>
      </c>
      <c r="H199" s="6">
        <v>161.0</v>
      </c>
      <c r="I199" s="8">
        <v>0.0</v>
      </c>
      <c r="J199" s="6" t="s">
        <v>106</v>
      </c>
      <c r="K199" s="6" t="s">
        <v>53</v>
      </c>
      <c r="L199" s="6">
        <v>9.0</v>
      </c>
      <c r="M199" s="6" t="s">
        <v>54</v>
      </c>
      <c r="N199" s="6" t="s">
        <v>55</v>
      </c>
      <c r="O199" s="6" t="s">
        <v>99</v>
      </c>
      <c r="P199" s="6">
        <v>70.0</v>
      </c>
      <c r="Q199" s="6" t="s">
        <v>77</v>
      </c>
      <c r="R199" s="6">
        <v>12.0</v>
      </c>
      <c r="S199" s="6">
        <v>35.0</v>
      </c>
      <c r="T199" s="6">
        <v>150.0</v>
      </c>
      <c r="U199" s="6">
        <v>0.23333333</v>
      </c>
      <c r="V199" s="6" t="s">
        <v>58</v>
      </c>
      <c r="W199" s="6">
        <v>4.75</v>
      </c>
      <c r="X199" s="6" t="s">
        <v>59</v>
      </c>
      <c r="Y199" s="6" t="s">
        <v>62</v>
      </c>
      <c r="Z199" s="6">
        <v>7.0</v>
      </c>
      <c r="AA199" s="6">
        <v>3.0</v>
      </c>
      <c r="AB199" s="6">
        <v>1.0</v>
      </c>
      <c r="AC199" s="6">
        <v>4.0</v>
      </c>
      <c r="AD199" s="6">
        <v>60.0</v>
      </c>
      <c r="AE199" s="6" t="s">
        <v>90</v>
      </c>
      <c r="AF199" s="6" t="s">
        <v>94</v>
      </c>
      <c r="AG199" s="6" t="s">
        <v>62</v>
      </c>
      <c r="AH199" s="6">
        <v>180.0</v>
      </c>
      <c r="AI199" s="6" t="s">
        <v>91</v>
      </c>
      <c r="AJ199" s="6" t="s">
        <v>81</v>
      </c>
      <c r="AK199" s="6">
        <f t="shared" si="2"/>
        <v>0.6980769148</v>
      </c>
      <c r="AL199" s="9">
        <v>0.7564102565769231</v>
      </c>
      <c r="AM199" s="9">
        <v>0.6397435730769231</v>
      </c>
      <c r="AN199" s="6">
        <v>1.26</v>
      </c>
      <c r="AO199" s="6">
        <v>0.53</v>
      </c>
      <c r="AP199" s="6">
        <v>1.64</v>
      </c>
      <c r="AQ199" s="6">
        <v>0.7</v>
      </c>
      <c r="AR199" s="6">
        <v>9.0</v>
      </c>
      <c r="AS199" s="9"/>
      <c r="AT199" s="9"/>
      <c r="AU199" s="9"/>
      <c r="AV199" s="9"/>
    </row>
    <row r="200">
      <c r="A200" s="6">
        <v>8.0</v>
      </c>
      <c r="B200" s="7" t="s">
        <v>104</v>
      </c>
      <c r="C200" s="6">
        <v>2021.0</v>
      </c>
      <c r="D200" s="6" t="s">
        <v>51</v>
      </c>
      <c r="E200" s="6" t="s">
        <v>105</v>
      </c>
      <c r="F200" s="6">
        <v>24.22</v>
      </c>
      <c r="G200" s="6">
        <v>64.48</v>
      </c>
      <c r="H200" s="6">
        <v>161.0</v>
      </c>
      <c r="I200" s="8">
        <v>0.0</v>
      </c>
      <c r="J200" s="6" t="s">
        <v>106</v>
      </c>
      <c r="K200" s="6" t="s">
        <v>53</v>
      </c>
      <c r="L200" s="6">
        <v>9.0</v>
      </c>
      <c r="M200" s="6" t="s">
        <v>54</v>
      </c>
      <c r="N200" s="6" t="s">
        <v>55</v>
      </c>
      <c r="O200" s="6" t="s">
        <v>56</v>
      </c>
      <c r="P200" s="6">
        <v>40.0</v>
      </c>
      <c r="Q200" s="6" t="s">
        <v>77</v>
      </c>
      <c r="R200" s="6">
        <v>12.0</v>
      </c>
      <c r="S200" s="6">
        <v>35.0</v>
      </c>
      <c r="T200" s="6">
        <v>150.0</v>
      </c>
      <c r="U200" s="6">
        <v>0.23333333</v>
      </c>
      <c r="V200" s="6" t="s">
        <v>58</v>
      </c>
      <c r="W200" s="6">
        <v>4.75</v>
      </c>
      <c r="X200" s="6" t="s">
        <v>59</v>
      </c>
      <c r="Y200" s="6" t="s">
        <v>62</v>
      </c>
      <c r="Z200" s="6">
        <v>7.0</v>
      </c>
      <c r="AA200" s="6">
        <v>3.0</v>
      </c>
      <c r="AB200" s="6">
        <v>1.0</v>
      </c>
      <c r="AC200" s="6">
        <v>4.0</v>
      </c>
      <c r="AD200" s="6">
        <v>60.0</v>
      </c>
      <c r="AE200" s="6" t="s">
        <v>90</v>
      </c>
      <c r="AF200" s="6" t="s">
        <v>94</v>
      </c>
      <c r="AG200" s="6" t="s">
        <v>62</v>
      </c>
      <c r="AH200" s="6">
        <v>180.0</v>
      </c>
      <c r="AI200" s="6" t="s">
        <v>91</v>
      </c>
      <c r="AJ200" s="6" t="s">
        <v>81</v>
      </c>
      <c r="AK200" s="6">
        <v>0.55</v>
      </c>
      <c r="AL200" s="6">
        <v>0.666666667</v>
      </c>
      <c r="AM200" s="6">
        <v>0.4333333</v>
      </c>
      <c r="AN200" s="6">
        <v>16.2</v>
      </c>
      <c r="AO200" s="6">
        <v>3.32</v>
      </c>
      <c r="AP200" s="6">
        <v>18.17</v>
      </c>
      <c r="AQ200" s="6">
        <v>3.41</v>
      </c>
      <c r="AR200" s="6">
        <v>9.0</v>
      </c>
      <c r="AS200" s="9"/>
      <c r="AT200" s="9"/>
      <c r="AU200" s="9"/>
      <c r="AV200" s="9"/>
    </row>
    <row r="201">
      <c r="A201" s="6">
        <v>8.0</v>
      </c>
      <c r="B201" s="7" t="s">
        <v>104</v>
      </c>
      <c r="C201" s="6">
        <v>2021.0</v>
      </c>
      <c r="D201" s="6" t="s">
        <v>51</v>
      </c>
      <c r="E201" s="6" t="s">
        <v>105</v>
      </c>
      <c r="F201" s="6">
        <v>24.22</v>
      </c>
      <c r="G201" s="6">
        <v>64.48</v>
      </c>
      <c r="H201" s="6">
        <v>161.0</v>
      </c>
      <c r="I201" s="8">
        <v>0.0</v>
      </c>
      <c r="J201" s="6" t="s">
        <v>106</v>
      </c>
      <c r="K201" s="6" t="s">
        <v>53</v>
      </c>
      <c r="L201" s="6">
        <v>9.0</v>
      </c>
      <c r="M201" s="6" t="s">
        <v>54</v>
      </c>
      <c r="N201" s="6" t="s">
        <v>55</v>
      </c>
      <c r="O201" s="6" t="s">
        <v>56</v>
      </c>
      <c r="P201" s="6">
        <v>50.0</v>
      </c>
      <c r="Q201" s="6" t="s">
        <v>77</v>
      </c>
      <c r="R201" s="6">
        <v>12.0</v>
      </c>
      <c r="S201" s="6">
        <v>35.0</v>
      </c>
      <c r="T201" s="6">
        <v>150.0</v>
      </c>
      <c r="U201" s="6">
        <v>0.23333333</v>
      </c>
      <c r="V201" s="6" t="s">
        <v>58</v>
      </c>
      <c r="W201" s="6">
        <v>4.75</v>
      </c>
      <c r="X201" s="6" t="s">
        <v>59</v>
      </c>
      <c r="Y201" s="6" t="s">
        <v>62</v>
      </c>
      <c r="Z201" s="6">
        <v>7.0</v>
      </c>
      <c r="AA201" s="6">
        <v>3.0</v>
      </c>
      <c r="AB201" s="6">
        <v>1.0</v>
      </c>
      <c r="AC201" s="6">
        <v>4.0</v>
      </c>
      <c r="AD201" s="6">
        <v>60.0</v>
      </c>
      <c r="AE201" s="6" t="s">
        <v>90</v>
      </c>
      <c r="AF201" s="6" t="s">
        <v>94</v>
      </c>
      <c r="AG201" s="6" t="s">
        <v>62</v>
      </c>
      <c r="AH201" s="6">
        <v>180.0</v>
      </c>
      <c r="AI201" s="6" t="s">
        <v>91</v>
      </c>
      <c r="AJ201" s="6" t="s">
        <v>81</v>
      </c>
      <c r="AK201" s="6">
        <v>0.55</v>
      </c>
      <c r="AL201" s="6">
        <v>0.666666667</v>
      </c>
      <c r="AM201" s="6">
        <v>0.4333333</v>
      </c>
      <c r="AN201" s="6">
        <v>16.4</v>
      </c>
      <c r="AO201" s="6">
        <v>3.02</v>
      </c>
      <c r="AP201" s="6">
        <v>19.02</v>
      </c>
      <c r="AQ201" s="6">
        <v>3.7</v>
      </c>
      <c r="AR201" s="6">
        <v>9.0</v>
      </c>
      <c r="AS201" s="9"/>
      <c r="AT201" s="9"/>
      <c r="AU201" s="9"/>
      <c r="AV201" s="9"/>
    </row>
    <row r="202">
      <c r="A202" s="6">
        <v>8.0</v>
      </c>
      <c r="B202" s="7" t="s">
        <v>104</v>
      </c>
      <c r="C202" s="6">
        <v>2021.0</v>
      </c>
      <c r="D202" s="6" t="s">
        <v>51</v>
      </c>
      <c r="E202" s="6" t="s">
        <v>105</v>
      </c>
      <c r="F202" s="6">
        <v>24.22</v>
      </c>
      <c r="G202" s="6">
        <v>64.48</v>
      </c>
      <c r="H202" s="6">
        <v>161.0</v>
      </c>
      <c r="I202" s="8">
        <v>0.0</v>
      </c>
      <c r="J202" s="6" t="s">
        <v>106</v>
      </c>
      <c r="K202" s="6" t="s">
        <v>53</v>
      </c>
      <c r="L202" s="6">
        <v>9.0</v>
      </c>
      <c r="M202" s="6" t="s">
        <v>54</v>
      </c>
      <c r="N202" s="6" t="s">
        <v>55</v>
      </c>
      <c r="O202" s="6" t="s">
        <v>56</v>
      </c>
      <c r="P202" s="6">
        <v>60.0</v>
      </c>
      <c r="Q202" s="6" t="s">
        <v>77</v>
      </c>
      <c r="R202" s="6">
        <v>12.0</v>
      </c>
      <c r="S202" s="6">
        <v>35.0</v>
      </c>
      <c r="T202" s="6">
        <v>150.0</v>
      </c>
      <c r="U202" s="6">
        <v>0.23333333</v>
      </c>
      <c r="V202" s="6" t="s">
        <v>58</v>
      </c>
      <c r="W202" s="6">
        <v>4.75</v>
      </c>
      <c r="X202" s="6" t="s">
        <v>59</v>
      </c>
      <c r="Y202" s="6" t="s">
        <v>62</v>
      </c>
      <c r="Z202" s="6">
        <v>7.0</v>
      </c>
      <c r="AA202" s="6">
        <v>3.0</v>
      </c>
      <c r="AB202" s="6">
        <v>1.0</v>
      </c>
      <c r="AC202" s="6">
        <v>4.0</v>
      </c>
      <c r="AD202" s="6">
        <v>60.0</v>
      </c>
      <c r="AE202" s="6" t="s">
        <v>90</v>
      </c>
      <c r="AF202" s="6" t="s">
        <v>94</v>
      </c>
      <c r="AG202" s="6" t="s">
        <v>62</v>
      </c>
      <c r="AH202" s="6">
        <v>180.0</v>
      </c>
      <c r="AI202" s="6" t="s">
        <v>91</v>
      </c>
      <c r="AJ202" s="6" t="s">
        <v>81</v>
      </c>
      <c r="AK202" s="6">
        <v>0.55</v>
      </c>
      <c r="AL202" s="6">
        <v>0.666666667</v>
      </c>
      <c r="AM202" s="6">
        <v>0.4333333</v>
      </c>
      <c r="AN202" s="6">
        <v>13.97</v>
      </c>
      <c r="AO202" s="6">
        <v>3.25</v>
      </c>
      <c r="AP202" s="6">
        <v>16.03</v>
      </c>
      <c r="AQ202" s="6">
        <v>3.67</v>
      </c>
      <c r="AR202" s="6">
        <v>9.0</v>
      </c>
      <c r="AS202" s="9"/>
      <c r="AT202" s="9"/>
      <c r="AU202" s="9"/>
      <c r="AV202" s="9"/>
    </row>
    <row r="203">
      <c r="A203" s="6">
        <v>8.0</v>
      </c>
      <c r="B203" s="7" t="s">
        <v>104</v>
      </c>
      <c r="C203" s="6">
        <v>2021.0</v>
      </c>
      <c r="D203" s="6" t="s">
        <v>51</v>
      </c>
      <c r="E203" s="6" t="s">
        <v>105</v>
      </c>
      <c r="F203" s="6">
        <v>24.22</v>
      </c>
      <c r="G203" s="6">
        <v>64.48</v>
      </c>
      <c r="H203" s="6">
        <v>161.0</v>
      </c>
      <c r="I203" s="8">
        <v>0.0</v>
      </c>
      <c r="J203" s="6" t="s">
        <v>106</v>
      </c>
      <c r="K203" s="6" t="s">
        <v>53</v>
      </c>
      <c r="L203" s="6">
        <v>9.0</v>
      </c>
      <c r="M203" s="6" t="s">
        <v>54</v>
      </c>
      <c r="N203" s="6" t="s">
        <v>55</v>
      </c>
      <c r="O203" s="6" t="s">
        <v>56</v>
      </c>
      <c r="P203" s="6">
        <v>70.0</v>
      </c>
      <c r="Q203" s="6" t="s">
        <v>77</v>
      </c>
      <c r="R203" s="6">
        <v>12.0</v>
      </c>
      <c r="S203" s="6">
        <v>35.0</v>
      </c>
      <c r="T203" s="6">
        <v>150.0</v>
      </c>
      <c r="U203" s="6">
        <v>0.23333333</v>
      </c>
      <c r="V203" s="6" t="s">
        <v>58</v>
      </c>
      <c r="W203" s="6">
        <v>4.75</v>
      </c>
      <c r="X203" s="6" t="s">
        <v>59</v>
      </c>
      <c r="Y203" s="6" t="s">
        <v>62</v>
      </c>
      <c r="Z203" s="6">
        <v>7.0</v>
      </c>
      <c r="AA203" s="6">
        <v>3.0</v>
      </c>
      <c r="AB203" s="6">
        <v>1.0</v>
      </c>
      <c r="AC203" s="6">
        <v>4.0</v>
      </c>
      <c r="AD203" s="6">
        <v>60.0</v>
      </c>
      <c r="AE203" s="6" t="s">
        <v>90</v>
      </c>
      <c r="AF203" s="6" t="s">
        <v>94</v>
      </c>
      <c r="AG203" s="6" t="s">
        <v>62</v>
      </c>
      <c r="AH203" s="6">
        <v>180.0</v>
      </c>
      <c r="AI203" s="6" t="s">
        <v>91</v>
      </c>
      <c r="AJ203" s="6" t="s">
        <v>81</v>
      </c>
      <c r="AK203" s="6">
        <v>0.55</v>
      </c>
      <c r="AL203" s="6">
        <v>0.666666667</v>
      </c>
      <c r="AM203" s="6">
        <v>0.4333333</v>
      </c>
      <c r="AN203" s="6">
        <v>9.16</v>
      </c>
      <c r="AO203" s="6">
        <v>3.18</v>
      </c>
      <c r="AP203" s="6">
        <v>10.59</v>
      </c>
      <c r="AQ203" s="6">
        <v>3.19</v>
      </c>
      <c r="AR203" s="6">
        <v>9.0</v>
      </c>
      <c r="AS203" s="9"/>
      <c r="AT203" s="9"/>
      <c r="AU203" s="9"/>
      <c r="AV203" s="9"/>
    </row>
    <row r="204">
      <c r="A204" s="6">
        <v>8.0</v>
      </c>
      <c r="B204" s="7" t="s">
        <v>104</v>
      </c>
      <c r="C204" s="6">
        <v>2021.0</v>
      </c>
      <c r="D204" s="6" t="s">
        <v>51</v>
      </c>
      <c r="E204" s="6" t="s">
        <v>107</v>
      </c>
      <c r="F204" s="6">
        <v>23.0</v>
      </c>
      <c r="G204" s="6">
        <v>60.28</v>
      </c>
      <c r="H204" s="6">
        <v>161.0</v>
      </c>
      <c r="I204" s="8">
        <v>0.0</v>
      </c>
      <c r="J204" s="6" t="s">
        <v>106</v>
      </c>
      <c r="K204" s="6" t="s">
        <v>53</v>
      </c>
      <c r="L204" s="6">
        <v>9.0</v>
      </c>
      <c r="M204" s="6" t="s">
        <v>54</v>
      </c>
      <c r="N204" s="6" t="s">
        <v>55</v>
      </c>
      <c r="O204" s="6" t="s">
        <v>99</v>
      </c>
      <c r="P204" s="6">
        <v>40.0</v>
      </c>
      <c r="Q204" s="6" t="s">
        <v>77</v>
      </c>
      <c r="R204" s="6">
        <v>12.0</v>
      </c>
      <c r="S204" s="6">
        <v>35.0</v>
      </c>
      <c r="T204" s="6">
        <v>150.0</v>
      </c>
      <c r="U204" s="6">
        <v>0.23333333</v>
      </c>
      <c r="V204" s="6" t="s">
        <v>68</v>
      </c>
      <c r="W204" s="6">
        <v>4.75</v>
      </c>
      <c r="X204" s="6" t="s">
        <v>59</v>
      </c>
      <c r="Y204" s="6" t="s">
        <v>62</v>
      </c>
      <c r="Z204" s="6">
        <v>7.0</v>
      </c>
      <c r="AA204" s="6">
        <v>3.0</v>
      </c>
      <c r="AB204" s="6">
        <v>1.0</v>
      </c>
      <c r="AC204" s="6">
        <v>4.0</v>
      </c>
      <c r="AD204" s="6">
        <v>60.0</v>
      </c>
      <c r="AE204" s="6" t="s">
        <v>90</v>
      </c>
      <c r="AF204" s="6" t="s">
        <v>94</v>
      </c>
      <c r="AG204" s="6" t="s">
        <v>62</v>
      </c>
      <c r="AH204" s="6">
        <v>180.0</v>
      </c>
      <c r="AI204" s="6" t="s">
        <v>91</v>
      </c>
      <c r="AJ204" s="6" t="s">
        <v>81</v>
      </c>
      <c r="AK204" s="6">
        <v>0.3166667</v>
      </c>
      <c r="AL204" s="9">
        <v>0.639743589576923</v>
      </c>
      <c r="AM204" s="9">
        <v>0.5230769230769231</v>
      </c>
      <c r="AN204" s="6">
        <v>7.9</v>
      </c>
      <c r="AO204" s="6">
        <v>2.77</v>
      </c>
      <c r="AP204" s="6">
        <v>8.67</v>
      </c>
      <c r="AQ204" s="6">
        <v>3.24</v>
      </c>
      <c r="AR204" s="6">
        <v>9.0</v>
      </c>
      <c r="AS204" s="9"/>
      <c r="AT204" s="9"/>
      <c r="AU204" s="9"/>
      <c r="AV204" s="9"/>
    </row>
    <row r="205">
      <c r="A205" s="6">
        <v>8.0</v>
      </c>
      <c r="B205" s="7" t="s">
        <v>104</v>
      </c>
      <c r="C205" s="6">
        <v>2021.0</v>
      </c>
      <c r="D205" s="6" t="s">
        <v>51</v>
      </c>
      <c r="E205" s="6" t="s">
        <v>107</v>
      </c>
      <c r="F205" s="6">
        <v>23.0</v>
      </c>
      <c r="G205" s="6">
        <v>60.28</v>
      </c>
      <c r="H205" s="6">
        <v>161.0</v>
      </c>
      <c r="I205" s="8">
        <v>0.0</v>
      </c>
      <c r="J205" s="6" t="s">
        <v>106</v>
      </c>
      <c r="K205" s="6" t="s">
        <v>53</v>
      </c>
      <c r="L205" s="6">
        <v>9.0</v>
      </c>
      <c r="M205" s="6" t="s">
        <v>54</v>
      </c>
      <c r="N205" s="6" t="s">
        <v>55</v>
      </c>
      <c r="O205" s="6" t="s">
        <v>99</v>
      </c>
      <c r="P205" s="6">
        <v>50.0</v>
      </c>
      <c r="Q205" s="6" t="s">
        <v>77</v>
      </c>
      <c r="R205" s="6">
        <v>12.0</v>
      </c>
      <c r="S205" s="6">
        <v>35.0</v>
      </c>
      <c r="T205" s="6">
        <v>150.0</v>
      </c>
      <c r="U205" s="6">
        <v>0.23333333</v>
      </c>
      <c r="V205" s="6" t="s">
        <v>68</v>
      </c>
      <c r="W205" s="6">
        <v>4.75</v>
      </c>
      <c r="X205" s="6" t="s">
        <v>59</v>
      </c>
      <c r="Y205" s="6" t="s">
        <v>62</v>
      </c>
      <c r="Z205" s="6">
        <v>7.0</v>
      </c>
      <c r="AA205" s="6">
        <v>3.0</v>
      </c>
      <c r="AB205" s="6">
        <v>1.0</v>
      </c>
      <c r="AC205" s="6">
        <v>4.0</v>
      </c>
      <c r="AD205" s="6">
        <v>60.0</v>
      </c>
      <c r="AE205" s="6" t="s">
        <v>90</v>
      </c>
      <c r="AF205" s="6" t="s">
        <v>94</v>
      </c>
      <c r="AG205" s="6" t="s">
        <v>62</v>
      </c>
      <c r="AH205" s="6">
        <v>180.0</v>
      </c>
      <c r="AI205" s="6" t="s">
        <v>91</v>
      </c>
      <c r="AJ205" s="6" t="s">
        <v>81</v>
      </c>
      <c r="AK205" s="6">
        <v>0.3166667</v>
      </c>
      <c r="AL205" s="9">
        <v>0.639743589576923</v>
      </c>
      <c r="AM205" s="9">
        <v>0.5230769230769231</v>
      </c>
      <c r="AN205" s="6">
        <v>5.85</v>
      </c>
      <c r="AO205" s="6">
        <v>2.32</v>
      </c>
      <c r="AP205" s="6">
        <v>6.46</v>
      </c>
      <c r="AQ205" s="6">
        <v>3.0</v>
      </c>
      <c r="AR205" s="6">
        <v>9.0</v>
      </c>
      <c r="AS205" s="9"/>
      <c r="AT205" s="9"/>
      <c r="AU205" s="9"/>
      <c r="AV205" s="9"/>
    </row>
    <row r="206">
      <c r="A206" s="6">
        <v>8.0</v>
      </c>
      <c r="B206" s="7" t="s">
        <v>104</v>
      </c>
      <c r="C206" s="6">
        <v>2021.0</v>
      </c>
      <c r="D206" s="6" t="s">
        <v>51</v>
      </c>
      <c r="E206" s="6" t="s">
        <v>107</v>
      </c>
      <c r="F206" s="6">
        <v>23.0</v>
      </c>
      <c r="G206" s="6">
        <v>60.28</v>
      </c>
      <c r="H206" s="6">
        <v>161.0</v>
      </c>
      <c r="I206" s="8">
        <v>0.0</v>
      </c>
      <c r="J206" s="6" t="s">
        <v>106</v>
      </c>
      <c r="K206" s="6" t="s">
        <v>53</v>
      </c>
      <c r="L206" s="6">
        <v>9.0</v>
      </c>
      <c r="M206" s="6" t="s">
        <v>54</v>
      </c>
      <c r="N206" s="6" t="s">
        <v>55</v>
      </c>
      <c r="O206" s="6" t="s">
        <v>99</v>
      </c>
      <c r="P206" s="6">
        <v>60.0</v>
      </c>
      <c r="Q206" s="6" t="s">
        <v>77</v>
      </c>
      <c r="R206" s="6">
        <v>12.0</v>
      </c>
      <c r="S206" s="6">
        <v>35.0</v>
      </c>
      <c r="T206" s="6">
        <v>150.0</v>
      </c>
      <c r="U206" s="6">
        <v>0.23333333</v>
      </c>
      <c r="V206" s="6" t="s">
        <v>68</v>
      </c>
      <c r="W206" s="6">
        <v>4.75</v>
      </c>
      <c r="X206" s="6" t="s">
        <v>59</v>
      </c>
      <c r="Y206" s="6" t="s">
        <v>62</v>
      </c>
      <c r="Z206" s="6">
        <v>7.0</v>
      </c>
      <c r="AA206" s="6">
        <v>3.0</v>
      </c>
      <c r="AB206" s="6">
        <v>1.0</v>
      </c>
      <c r="AC206" s="6">
        <v>4.0</v>
      </c>
      <c r="AD206" s="6">
        <v>60.0</v>
      </c>
      <c r="AE206" s="6" t="s">
        <v>90</v>
      </c>
      <c r="AF206" s="6" t="s">
        <v>94</v>
      </c>
      <c r="AG206" s="6" t="s">
        <v>62</v>
      </c>
      <c r="AH206" s="6">
        <v>180.0</v>
      </c>
      <c r="AI206" s="6" t="s">
        <v>91</v>
      </c>
      <c r="AJ206" s="6" t="s">
        <v>81</v>
      </c>
      <c r="AK206" s="6">
        <v>0.3166667</v>
      </c>
      <c r="AL206" s="9">
        <v>0.639743589576923</v>
      </c>
      <c r="AM206" s="9">
        <v>0.5230769230769231</v>
      </c>
      <c r="AN206" s="6">
        <v>3.62</v>
      </c>
      <c r="AO206" s="6">
        <v>1.55</v>
      </c>
      <c r="AP206" s="6">
        <v>3.95</v>
      </c>
      <c r="AQ206" s="6">
        <v>1.96</v>
      </c>
      <c r="AR206" s="6">
        <v>9.0</v>
      </c>
      <c r="AS206" s="9"/>
      <c r="AT206" s="9"/>
      <c r="AU206" s="9"/>
      <c r="AV206" s="9"/>
    </row>
    <row r="207">
      <c r="A207" s="6">
        <v>8.0</v>
      </c>
      <c r="B207" s="7" t="s">
        <v>104</v>
      </c>
      <c r="C207" s="6">
        <v>2021.0</v>
      </c>
      <c r="D207" s="6" t="s">
        <v>51</v>
      </c>
      <c r="E207" s="6" t="s">
        <v>107</v>
      </c>
      <c r="F207" s="6">
        <v>23.0</v>
      </c>
      <c r="G207" s="6">
        <v>60.28</v>
      </c>
      <c r="H207" s="6">
        <v>161.0</v>
      </c>
      <c r="I207" s="8">
        <v>0.0</v>
      </c>
      <c r="J207" s="6" t="s">
        <v>106</v>
      </c>
      <c r="K207" s="6" t="s">
        <v>53</v>
      </c>
      <c r="L207" s="6">
        <v>9.0</v>
      </c>
      <c r="M207" s="6" t="s">
        <v>54</v>
      </c>
      <c r="N207" s="6" t="s">
        <v>55</v>
      </c>
      <c r="O207" s="6" t="s">
        <v>99</v>
      </c>
      <c r="P207" s="6">
        <v>70.0</v>
      </c>
      <c r="Q207" s="6" t="s">
        <v>77</v>
      </c>
      <c r="R207" s="6">
        <v>12.0</v>
      </c>
      <c r="S207" s="6">
        <v>35.0</v>
      </c>
      <c r="T207" s="6">
        <v>150.0</v>
      </c>
      <c r="U207" s="6">
        <v>0.23333333</v>
      </c>
      <c r="V207" s="6" t="s">
        <v>68</v>
      </c>
      <c r="W207" s="6">
        <v>4.75</v>
      </c>
      <c r="X207" s="6" t="s">
        <v>59</v>
      </c>
      <c r="Y207" s="6" t="s">
        <v>62</v>
      </c>
      <c r="Z207" s="6">
        <v>7.0</v>
      </c>
      <c r="AA207" s="6">
        <v>3.0</v>
      </c>
      <c r="AB207" s="6">
        <v>1.0</v>
      </c>
      <c r="AC207" s="6">
        <v>4.0</v>
      </c>
      <c r="AD207" s="6">
        <v>60.0</v>
      </c>
      <c r="AE207" s="6" t="s">
        <v>90</v>
      </c>
      <c r="AF207" s="6" t="s">
        <v>94</v>
      </c>
      <c r="AG207" s="6" t="s">
        <v>62</v>
      </c>
      <c r="AH207" s="6">
        <v>180.0</v>
      </c>
      <c r="AI207" s="6" t="s">
        <v>91</v>
      </c>
      <c r="AJ207" s="6" t="s">
        <v>81</v>
      </c>
      <c r="AK207" s="6">
        <v>0.3166667</v>
      </c>
      <c r="AL207" s="9">
        <v>0.639743589576923</v>
      </c>
      <c r="AM207" s="9">
        <v>0.5230769230769231</v>
      </c>
      <c r="AN207" s="6">
        <v>1.65</v>
      </c>
      <c r="AO207" s="6">
        <v>0.93</v>
      </c>
      <c r="AP207" s="6">
        <v>1.67</v>
      </c>
      <c r="AQ207" s="6">
        <v>1.16</v>
      </c>
      <c r="AR207" s="6">
        <v>9.0</v>
      </c>
      <c r="AS207" s="9"/>
      <c r="AT207" s="9"/>
      <c r="AU207" s="9"/>
      <c r="AV207" s="9"/>
    </row>
    <row r="208">
      <c r="A208" s="6">
        <v>8.0</v>
      </c>
      <c r="B208" s="7" t="s">
        <v>104</v>
      </c>
      <c r="C208" s="6">
        <v>2021.0</v>
      </c>
      <c r="D208" s="6" t="s">
        <v>51</v>
      </c>
      <c r="E208" s="6" t="s">
        <v>107</v>
      </c>
      <c r="F208" s="6">
        <v>23.0</v>
      </c>
      <c r="G208" s="6">
        <v>60.28</v>
      </c>
      <c r="H208" s="6">
        <v>161.0</v>
      </c>
      <c r="I208" s="8">
        <v>0.0</v>
      </c>
      <c r="J208" s="6" t="s">
        <v>106</v>
      </c>
      <c r="K208" s="6" t="s">
        <v>53</v>
      </c>
      <c r="L208" s="6">
        <v>9.0</v>
      </c>
      <c r="M208" s="6" t="s">
        <v>54</v>
      </c>
      <c r="N208" s="6" t="s">
        <v>55</v>
      </c>
      <c r="O208" s="6" t="s">
        <v>56</v>
      </c>
      <c r="P208" s="6">
        <v>40.0</v>
      </c>
      <c r="Q208" s="6" t="s">
        <v>77</v>
      </c>
      <c r="R208" s="6">
        <v>12.0</v>
      </c>
      <c r="S208" s="6">
        <v>35.0</v>
      </c>
      <c r="T208" s="6">
        <v>150.0</v>
      </c>
      <c r="U208" s="6">
        <v>0.23333333</v>
      </c>
      <c r="V208" s="6" t="s">
        <v>68</v>
      </c>
      <c r="W208" s="6">
        <v>4.75</v>
      </c>
      <c r="X208" s="6" t="s">
        <v>59</v>
      </c>
      <c r="Y208" s="6" t="s">
        <v>62</v>
      </c>
      <c r="Z208" s="6">
        <v>7.0</v>
      </c>
      <c r="AA208" s="6">
        <v>3.0</v>
      </c>
      <c r="AB208" s="6">
        <v>1.0</v>
      </c>
      <c r="AC208" s="6">
        <v>4.0</v>
      </c>
      <c r="AD208" s="6">
        <v>60.0</v>
      </c>
      <c r="AE208" s="6" t="s">
        <v>90</v>
      </c>
      <c r="AF208" s="6" t="s">
        <v>94</v>
      </c>
      <c r="AG208" s="6" t="s">
        <v>62</v>
      </c>
      <c r="AH208" s="6">
        <v>180.0</v>
      </c>
      <c r="AI208" s="6" t="s">
        <v>91</v>
      </c>
      <c r="AJ208" s="6" t="s">
        <v>81</v>
      </c>
      <c r="AK208" s="6">
        <v>0.3166667</v>
      </c>
      <c r="AL208" s="6">
        <v>0.433333333</v>
      </c>
      <c r="AM208" s="6">
        <v>0.2</v>
      </c>
      <c r="AN208" s="6">
        <v>15.08</v>
      </c>
      <c r="AO208" s="6">
        <v>3.18</v>
      </c>
      <c r="AP208" s="6">
        <v>17.28</v>
      </c>
      <c r="AQ208" s="6">
        <v>2.24</v>
      </c>
      <c r="AR208" s="6">
        <v>9.0</v>
      </c>
      <c r="AS208" s="9"/>
      <c r="AT208" s="9"/>
      <c r="AU208" s="9"/>
      <c r="AV208" s="9"/>
    </row>
    <row r="209">
      <c r="A209" s="6">
        <v>8.0</v>
      </c>
      <c r="B209" s="7" t="s">
        <v>104</v>
      </c>
      <c r="C209" s="6">
        <v>2021.0</v>
      </c>
      <c r="D209" s="6" t="s">
        <v>51</v>
      </c>
      <c r="E209" s="6" t="s">
        <v>107</v>
      </c>
      <c r="F209" s="6">
        <v>23.0</v>
      </c>
      <c r="G209" s="6">
        <v>60.28</v>
      </c>
      <c r="H209" s="6">
        <v>161.0</v>
      </c>
      <c r="I209" s="8">
        <v>0.0</v>
      </c>
      <c r="J209" s="6" t="s">
        <v>106</v>
      </c>
      <c r="K209" s="6" t="s">
        <v>53</v>
      </c>
      <c r="L209" s="6">
        <v>9.0</v>
      </c>
      <c r="M209" s="6" t="s">
        <v>54</v>
      </c>
      <c r="N209" s="6" t="s">
        <v>55</v>
      </c>
      <c r="O209" s="6" t="s">
        <v>56</v>
      </c>
      <c r="P209" s="6">
        <v>50.0</v>
      </c>
      <c r="Q209" s="6" t="s">
        <v>77</v>
      </c>
      <c r="R209" s="6">
        <v>12.0</v>
      </c>
      <c r="S209" s="6">
        <v>35.0</v>
      </c>
      <c r="T209" s="6">
        <v>150.0</v>
      </c>
      <c r="U209" s="6">
        <v>0.23333333</v>
      </c>
      <c r="V209" s="6" t="s">
        <v>68</v>
      </c>
      <c r="W209" s="6">
        <v>4.75</v>
      </c>
      <c r="X209" s="6" t="s">
        <v>59</v>
      </c>
      <c r="Y209" s="6" t="s">
        <v>62</v>
      </c>
      <c r="Z209" s="6">
        <v>7.0</v>
      </c>
      <c r="AA209" s="6">
        <v>3.0</v>
      </c>
      <c r="AB209" s="6">
        <v>1.0</v>
      </c>
      <c r="AC209" s="6">
        <v>4.0</v>
      </c>
      <c r="AD209" s="6">
        <v>60.0</v>
      </c>
      <c r="AE209" s="6" t="s">
        <v>90</v>
      </c>
      <c r="AF209" s="6" t="s">
        <v>94</v>
      </c>
      <c r="AG209" s="6" t="s">
        <v>62</v>
      </c>
      <c r="AH209" s="6">
        <v>180.0</v>
      </c>
      <c r="AI209" s="6" t="s">
        <v>91</v>
      </c>
      <c r="AJ209" s="6" t="s">
        <v>81</v>
      </c>
      <c r="AK209" s="6">
        <v>0.3166667</v>
      </c>
      <c r="AL209" s="6">
        <v>0.433333333</v>
      </c>
      <c r="AM209" s="6">
        <v>0.2</v>
      </c>
      <c r="AN209" s="6">
        <v>15.98</v>
      </c>
      <c r="AO209" s="6">
        <v>3.33</v>
      </c>
      <c r="AP209" s="6">
        <v>17.44</v>
      </c>
      <c r="AQ209" s="6">
        <v>2.74</v>
      </c>
      <c r="AR209" s="6">
        <v>9.0</v>
      </c>
      <c r="AS209" s="9"/>
      <c r="AT209" s="9"/>
      <c r="AU209" s="9"/>
      <c r="AV209" s="9"/>
    </row>
    <row r="210">
      <c r="A210" s="6">
        <v>8.0</v>
      </c>
      <c r="B210" s="7" t="s">
        <v>104</v>
      </c>
      <c r="C210" s="6">
        <v>2021.0</v>
      </c>
      <c r="D210" s="6" t="s">
        <v>51</v>
      </c>
      <c r="E210" s="6" t="s">
        <v>107</v>
      </c>
      <c r="F210" s="6">
        <v>23.0</v>
      </c>
      <c r="G210" s="6">
        <v>60.28</v>
      </c>
      <c r="H210" s="6">
        <v>161.0</v>
      </c>
      <c r="I210" s="8">
        <v>0.0</v>
      </c>
      <c r="J210" s="6" t="s">
        <v>106</v>
      </c>
      <c r="K210" s="6" t="s">
        <v>53</v>
      </c>
      <c r="L210" s="6">
        <v>9.0</v>
      </c>
      <c r="M210" s="6" t="s">
        <v>54</v>
      </c>
      <c r="N210" s="6" t="s">
        <v>55</v>
      </c>
      <c r="O210" s="6" t="s">
        <v>56</v>
      </c>
      <c r="P210" s="6">
        <v>60.0</v>
      </c>
      <c r="Q210" s="6" t="s">
        <v>77</v>
      </c>
      <c r="R210" s="6">
        <v>12.0</v>
      </c>
      <c r="S210" s="6">
        <v>35.0</v>
      </c>
      <c r="T210" s="6">
        <v>150.0</v>
      </c>
      <c r="U210" s="6">
        <v>0.23333333</v>
      </c>
      <c r="V210" s="6" t="s">
        <v>68</v>
      </c>
      <c r="W210" s="6">
        <v>4.75</v>
      </c>
      <c r="X210" s="6" t="s">
        <v>59</v>
      </c>
      <c r="Y210" s="6" t="s">
        <v>62</v>
      </c>
      <c r="Z210" s="6">
        <v>7.0</v>
      </c>
      <c r="AA210" s="6">
        <v>3.0</v>
      </c>
      <c r="AB210" s="6">
        <v>1.0</v>
      </c>
      <c r="AC210" s="6">
        <v>4.0</v>
      </c>
      <c r="AD210" s="6">
        <v>60.0</v>
      </c>
      <c r="AE210" s="6" t="s">
        <v>90</v>
      </c>
      <c r="AF210" s="6" t="s">
        <v>94</v>
      </c>
      <c r="AG210" s="6" t="s">
        <v>62</v>
      </c>
      <c r="AH210" s="6">
        <v>180.0</v>
      </c>
      <c r="AI210" s="6" t="s">
        <v>91</v>
      </c>
      <c r="AJ210" s="6" t="s">
        <v>81</v>
      </c>
      <c r="AK210" s="6">
        <v>0.3166667</v>
      </c>
      <c r="AL210" s="6">
        <v>0.433333333</v>
      </c>
      <c r="AM210" s="6">
        <v>0.2</v>
      </c>
      <c r="AN210" s="6">
        <v>13.87</v>
      </c>
      <c r="AO210" s="6">
        <v>4.38</v>
      </c>
      <c r="AP210" s="6">
        <v>14.54</v>
      </c>
      <c r="AQ210" s="6">
        <v>3.99</v>
      </c>
      <c r="AR210" s="6">
        <v>9.0</v>
      </c>
      <c r="AS210" s="9"/>
      <c r="AT210" s="9"/>
      <c r="AU210" s="9"/>
      <c r="AV210" s="9"/>
    </row>
    <row r="211">
      <c r="A211" s="6">
        <v>8.0</v>
      </c>
      <c r="B211" s="7" t="s">
        <v>104</v>
      </c>
      <c r="C211" s="6">
        <v>2021.0</v>
      </c>
      <c r="D211" s="6" t="s">
        <v>51</v>
      </c>
      <c r="E211" s="6" t="s">
        <v>107</v>
      </c>
      <c r="F211" s="6">
        <v>23.0</v>
      </c>
      <c r="G211" s="6">
        <v>60.28</v>
      </c>
      <c r="H211" s="6">
        <v>161.0</v>
      </c>
      <c r="I211" s="8">
        <v>0.0</v>
      </c>
      <c r="J211" s="6" t="s">
        <v>106</v>
      </c>
      <c r="K211" s="6" t="s">
        <v>53</v>
      </c>
      <c r="L211" s="6">
        <v>9.0</v>
      </c>
      <c r="M211" s="6" t="s">
        <v>54</v>
      </c>
      <c r="N211" s="6" t="s">
        <v>55</v>
      </c>
      <c r="O211" s="6" t="s">
        <v>56</v>
      </c>
      <c r="P211" s="6">
        <v>70.0</v>
      </c>
      <c r="Q211" s="6" t="s">
        <v>77</v>
      </c>
      <c r="R211" s="6">
        <v>12.0</v>
      </c>
      <c r="S211" s="6">
        <v>35.0</v>
      </c>
      <c r="T211" s="6">
        <v>150.0</v>
      </c>
      <c r="U211" s="6">
        <v>0.23333333</v>
      </c>
      <c r="V211" s="6" t="s">
        <v>68</v>
      </c>
      <c r="W211" s="6">
        <v>4.75</v>
      </c>
      <c r="X211" s="6" t="s">
        <v>59</v>
      </c>
      <c r="Y211" s="6" t="s">
        <v>62</v>
      </c>
      <c r="Z211" s="6">
        <v>7.0</v>
      </c>
      <c r="AA211" s="6">
        <v>3.0</v>
      </c>
      <c r="AB211" s="6">
        <v>1.0</v>
      </c>
      <c r="AC211" s="6">
        <v>4.0</v>
      </c>
      <c r="AD211" s="6">
        <v>60.0</v>
      </c>
      <c r="AE211" s="6" t="s">
        <v>90</v>
      </c>
      <c r="AF211" s="6" t="s">
        <v>94</v>
      </c>
      <c r="AG211" s="6" t="s">
        <v>62</v>
      </c>
      <c r="AH211" s="6">
        <v>180.0</v>
      </c>
      <c r="AI211" s="6" t="s">
        <v>91</v>
      </c>
      <c r="AJ211" s="6" t="s">
        <v>81</v>
      </c>
      <c r="AK211" s="6">
        <v>0.3166667</v>
      </c>
      <c r="AL211" s="6">
        <v>0.433333333</v>
      </c>
      <c r="AM211" s="6">
        <v>0.2</v>
      </c>
      <c r="AN211" s="6">
        <v>10.16</v>
      </c>
      <c r="AO211" s="6">
        <v>3.15</v>
      </c>
      <c r="AP211" s="6">
        <v>10.27</v>
      </c>
      <c r="AQ211" s="6">
        <v>3.1</v>
      </c>
      <c r="AR211" s="6">
        <v>9.0</v>
      </c>
      <c r="AS211" s="9"/>
      <c r="AT211" s="9"/>
      <c r="AU211" s="9"/>
      <c r="AV211" s="9"/>
    </row>
    <row r="212">
      <c r="A212" s="6">
        <v>8.0</v>
      </c>
      <c r="B212" s="7" t="s">
        <v>104</v>
      </c>
      <c r="C212" s="6">
        <v>2021.0</v>
      </c>
      <c r="D212" s="6" t="s">
        <v>51</v>
      </c>
      <c r="E212" s="6" t="s">
        <v>108</v>
      </c>
      <c r="F212" s="6">
        <v>21.89</v>
      </c>
      <c r="G212" s="6">
        <v>59.16</v>
      </c>
      <c r="H212" s="6">
        <v>161.0</v>
      </c>
      <c r="I212" s="8">
        <v>0.0</v>
      </c>
      <c r="J212" s="6" t="s">
        <v>106</v>
      </c>
      <c r="K212" s="6" t="s">
        <v>53</v>
      </c>
      <c r="L212" s="6">
        <v>9.0</v>
      </c>
      <c r="M212" s="6" t="s">
        <v>54</v>
      </c>
      <c r="N212" s="6" t="s">
        <v>55</v>
      </c>
      <c r="O212" s="6" t="s">
        <v>99</v>
      </c>
      <c r="P212" s="6">
        <v>40.0</v>
      </c>
      <c r="Q212" s="6" t="s">
        <v>77</v>
      </c>
      <c r="R212" s="6">
        <v>12.0</v>
      </c>
      <c r="S212" s="6">
        <v>70.0</v>
      </c>
      <c r="T212" s="6">
        <v>150.0</v>
      </c>
      <c r="U212" s="6">
        <v>0.46666667</v>
      </c>
      <c r="V212" s="6" t="s">
        <v>109</v>
      </c>
      <c r="W212" s="6">
        <v>4.75</v>
      </c>
      <c r="X212" s="6" t="s">
        <v>59</v>
      </c>
      <c r="Y212" s="6" t="s">
        <v>62</v>
      </c>
      <c r="Z212" s="6">
        <v>7.0</v>
      </c>
      <c r="AA212" s="6">
        <v>3.0</v>
      </c>
      <c r="AB212" s="6">
        <v>1.0</v>
      </c>
      <c r="AC212" s="6">
        <v>4.0</v>
      </c>
      <c r="AD212" s="6">
        <v>60.0</v>
      </c>
      <c r="AE212" s="6" t="s">
        <v>90</v>
      </c>
      <c r="AF212" s="6" t="s">
        <v>94</v>
      </c>
      <c r="AG212" s="6" t="s">
        <v>62</v>
      </c>
      <c r="AH212" s="6">
        <v>180.0</v>
      </c>
      <c r="AI212" s="6" t="s">
        <v>91</v>
      </c>
      <c r="AJ212" s="6" t="s">
        <v>81</v>
      </c>
      <c r="AK212" s="9">
        <v>0.5230769230769231</v>
      </c>
      <c r="AL212" s="9">
        <v>0.7564102565769231</v>
      </c>
      <c r="AM212" s="6">
        <v>0.2</v>
      </c>
      <c r="AN212" s="6">
        <v>8.17</v>
      </c>
      <c r="AO212" s="6">
        <v>2.57</v>
      </c>
      <c r="AP212" s="6">
        <v>9.55</v>
      </c>
      <c r="AQ212" s="6">
        <v>2.7</v>
      </c>
      <c r="AR212" s="6">
        <v>9.0</v>
      </c>
      <c r="AS212" s="9"/>
      <c r="AT212" s="9"/>
      <c r="AU212" s="9"/>
      <c r="AV212" s="9"/>
    </row>
    <row r="213">
      <c r="A213" s="6">
        <v>8.0</v>
      </c>
      <c r="B213" s="7" t="s">
        <v>104</v>
      </c>
      <c r="C213" s="6">
        <v>2021.0</v>
      </c>
      <c r="D213" s="6" t="s">
        <v>51</v>
      </c>
      <c r="E213" s="6" t="s">
        <v>108</v>
      </c>
      <c r="F213" s="6">
        <v>21.89</v>
      </c>
      <c r="G213" s="6">
        <v>59.16</v>
      </c>
      <c r="H213" s="6">
        <v>161.0</v>
      </c>
      <c r="I213" s="8">
        <v>0.0</v>
      </c>
      <c r="J213" s="6" t="s">
        <v>106</v>
      </c>
      <c r="K213" s="6" t="s">
        <v>53</v>
      </c>
      <c r="L213" s="6">
        <v>9.0</v>
      </c>
      <c r="M213" s="6" t="s">
        <v>54</v>
      </c>
      <c r="N213" s="6" t="s">
        <v>55</v>
      </c>
      <c r="O213" s="6" t="s">
        <v>99</v>
      </c>
      <c r="P213" s="6">
        <v>50.0</v>
      </c>
      <c r="Q213" s="6" t="s">
        <v>77</v>
      </c>
      <c r="R213" s="6">
        <v>12.0</v>
      </c>
      <c r="S213" s="6">
        <v>70.0</v>
      </c>
      <c r="T213" s="6">
        <v>150.0</v>
      </c>
      <c r="U213" s="6">
        <v>0.46666667</v>
      </c>
      <c r="V213" s="6" t="s">
        <v>109</v>
      </c>
      <c r="W213" s="6">
        <v>4.75</v>
      </c>
      <c r="X213" s="6" t="s">
        <v>59</v>
      </c>
      <c r="Y213" s="6" t="s">
        <v>62</v>
      </c>
      <c r="Z213" s="6">
        <v>7.0</v>
      </c>
      <c r="AA213" s="6">
        <v>3.0</v>
      </c>
      <c r="AB213" s="6">
        <v>1.0</v>
      </c>
      <c r="AC213" s="6">
        <v>4.0</v>
      </c>
      <c r="AD213" s="6">
        <v>60.0</v>
      </c>
      <c r="AE213" s="6" t="s">
        <v>90</v>
      </c>
      <c r="AF213" s="6" t="s">
        <v>94</v>
      </c>
      <c r="AG213" s="6" t="s">
        <v>62</v>
      </c>
      <c r="AH213" s="6">
        <v>180.0</v>
      </c>
      <c r="AI213" s="6" t="s">
        <v>91</v>
      </c>
      <c r="AJ213" s="6" t="s">
        <v>81</v>
      </c>
      <c r="AK213" s="9">
        <v>0.5230769230769231</v>
      </c>
      <c r="AL213" s="9">
        <v>0.7564102565769231</v>
      </c>
      <c r="AM213" s="6">
        <v>0.2</v>
      </c>
      <c r="AN213" s="6">
        <v>6.18</v>
      </c>
      <c r="AO213" s="6">
        <v>2.06</v>
      </c>
      <c r="AP213" s="6">
        <v>7.4</v>
      </c>
      <c r="AQ213" s="6">
        <v>2.23</v>
      </c>
      <c r="AR213" s="6">
        <v>9.0</v>
      </c>
      <c r="AS213" s="9"/>
      <c r="AT213" s="9"/>
      <c r="AU213" s="9"/>
      <c r="AV213" s="9"/>
    </row>
    <row r="214">
      <c r="A214" s="6">
        <v>8.0</v>
      </c>
      <c r="B214" s="7" t="s">
        <v>104</v>
      </c>
      <c r="C214" s="6">
        <v>2021.0</v>
      </c>
      <c r="D214" s="6" t="s">
        <v>51</v>
      </c>
      <c r="E214" s="6" t="s">
        <v>108</v>
      </c>
      <c r="F214" s="6">
        <v>21.89</v>
      </c>
      <c r="G214" s="6">
        <v>59.16</v>
      </c>
      <c r="H214" s="6">
        <v>161.0</v>
      </c>
      <c r="I214" s="8">
        <v>0.0</v>
      </c>
      <c r="J214" s="6" t="s">
        <v>106</v>
      </c>
      <c r="K214" s="6" t="s">
        <v>53</v>
      </c>
      <c r="L214" s="6">
        <v>9.0</v>
      </c>
      <c r="M214" s="6" t="s">
        <v>54</v>
      </c>
      <c r="N214" s="6" t="s">
        <v>55</v>
      </c>
      <c r="O214" s="6" t="s">
        <v>99</v>
      </c>
      <c r="P214" s="6">
        <v>60.0</v>
      </c>
      <c r="Q214" s="6" t="s">
        <v>77</v>
      </c>
      <c r="R214" s="6">
        <v>12.0</v>
      </c>
      <c r="S214" s="6">
        <v>70.0</v>
      </c>
      <c r="T214" s="6">
        <v>150.0</v>
      </c>
      <c r="U214" s="6">
        <v>0.46666667</v>
      </c>
      <c r="V214" s="6" t="s">
        <v>109</v>
      </c>
      <c r="W214" s="6">
        <v>4.75</v>
      </c>
      <c r="X214" s="6" t="s">
        <v>59</v>
      </c>
      <c r="Y214" s="6" t="s">
        <v>62</v>
      </c>
      <c r="Z214" s="6">
        <v>7.0</v>
      </c>
      <c r="AA214" s="6">
        <v>3.0</v>
      </c>
      <c r="AB214" s="6">
        <v>1.0</v>
      </c>
      <c r="AC214" s="6">
        <v>4.0</v>
      </c>
      <c r="AD214" s="6">
        <v>60.0</v>
      </c>
      <c r="AE214" s="6" t="s">
        <v>90</v>
      </c>
      <c r="AF214" s="6" t="s">
        <v>94</v>
      </c>
      <c r="AG214" s="6" t="s">
        <v>62</v>
      </c>
      <c r="AH214" s="6">
        <v>180.0</v>
      </c>
      <c r="AI214" s="6" t="s">
        <v>91</v>
      </c>
      <c r="AJ214" s="6" t="s">
        <v>81</v>
      </c>
      <c r="AK214" s="9">
        <v>0.5230769230769231</v>
      </c>
      <c r="AL214" s="9">
        <v>0.7564102565769231</v>
      </c>
      <c r="AM214" s="6">
        <v>0.2</v>
      </c>
      <c r="AN214" s="6">
        <v>3.97</v>
      </c>
      <c r="AO214" s="6">
        <v>1.62</v>
      </c>
      <c r="AP214" s="6">
        <v>4.91</v>
      </c>
      <c r="AQ214" s="6">
        <v>2.0</v>
      </c>
      <c r="AR214" s="6">
        <v>9.0</v>
      </c>
      <c r="AS214" s="9"/>
      <c r="AT214" s="9"/>
      <c r="AU214" s="9"/>
      <c r="AV214" s="9"/>
    </row>
    <row r="215">
      <c r="A215" s="6">
        <v>8.0</v>
      </c>
      <c r="B215" s="7" t="s">
        <v>104</v>
      </c>
      <c r="C215" s="6">
        <v>2021.0</v>
      </c>
      <c r="D215" s="6" t="s">
        <v>51</v>
      </c>
      <c r="E215" s="6" t="s">
        <v>108</v>
      </c>
      <c r="F215" s="6">
        <v>21.89</v>
      </c>
      <c r="G215" s="6">
        <v>59.16</v>
      </c>
      <c r="H215" s="6">
        <v>161.0</v>
      </c>
      <c r="I215" s="8">
        <v>0.0</v>
      </c>
      <c r="J215" s="6" t="s">
        <v>106</v>
      </c>
      <c r="K215" s="6" t="s">
        <v>53</v>
      </c>
      <c r="L215" s="6">
        <v>9.0</v>
      </c>
      <c r="M215" s="6" t="s">
        <v>54</v>
      </c>
      <c r="N215" s="6" t="s">
        <v>55</v>
      </c>
      <c r="O215" s="6" t="s">
        <v>99</v>
      </c>
      <c r="P215" s="6">
        <v>70.0</v>
      </c>
      <c r="Q215" s="6" t="s">
        <v>77</v>
      </c>
      <c r="R215" s="6">
        <v>12.0</v>
      </c>
      <c r="S215" s="6">
        <v>70.0</v>
      </c>
      <c r="T215" s="6">
        <v>150.0</v>
      </c>
      <c r="U215" s="6">
        <v>0.46666667</v>
      </c>
      <c r="V215" s="6" t="s">
        <v>109</v>
      </c>
      <c r="W215" s="6">
        <v>4.75</v>
      </c>
      <c r="X215" s="6" t="s">
        <v>59</v>
      </c>
      <c r="Y215" s="6" t="s">
        <v>62</v>
      </c>
      <c r="Z215" s="6">
        <v>7.0</v>
      </c>
      <c r="AA215" s="6">
        <v>3.0</v>
      </c>
      <c r="AB215" s="6">
        <v>1.0</v>
      </c>
      <c r="AC215" s="6">
        <v>4.0</v>
      </c>
      <c r="AD215" s="6">
        <v>60.0</v>
      </c>
      <c r="AE215" s="6" t="s">
        <v>90</v>
      </c>
      <c r="AF215" s="6" t="s">
        <v>94</v>
      </c>
      <c r="AG215" s="6" t="s">
        <v>62</v>
      </c>
      <c r="AH215" s="6">
        <v>180.0</v>
      </c>
      <c r="AI215" s="6" t="s">
        <v>91</v>
      </c>
      <c r="AJ215" s="6" t="s">
        <v>81</v>
      </c>
      <c r="AK215" s="9">
        <v>0.5230769230769231</v>
      </c>
      <c r="AL215" s="9">
        <v>0.7564102565769231</v>
      </c>
      <c r="AM215" s="6">
        <v>0.2</v>
      </c>
      <c r="AN215" s="6">
        <v>1.86</v>
      </c>
      <c r="AO215" s="6">
        <v>0.95</v>
      </c>
      <c r="AP215" s="6">
        <v>2.26</v>
      </c>
      <c r="AQ215" s="6">
        <v>1.05</v>
      </c>
      <c r="AR215" s="6">
        <v>9.0</v>
      </c>
      <c r="AS215" s="9"/>
      <c r="AT215" s="9"/>
      <c r="AU215" s="9"/>
      <c r="AV215" s="9"/>
    </row>
    <row r="216">
      <c r="A216" s="6">
        <v>8.0</v>
      </c>
      <c r="B216" s="7" t="s">
        <v>104</v>
      </c>
      <c r="C216" s="6">
        <v>2021.0</v>
      </c>
      <c r="D216" s="6" t="s">
        <v>51</v>
      </c>
      <c r="E216" s="6" t="s">
        <v>108</v>
      </c>
      <c r="F216" s="6">
        <v>21.89</v>
      </c>
      <c r="G216" s="6">
        <v>59.16</v>
      </c>
      <c r="H216" s="6">
        <v>161.0</v>
      </c>
      <c r="I216" s="8">
        <v>0.0</v>
      </c>
      <c r="J216" s="6" t="s">
        <v>106</v>
      </c>
      <c r="K216" s="6" t="s">
        <v>53</v>
      </c>
      <c r="L216" s="6">
        <v>9.0</v>
      </c>
      <c r="M216" s="6" t="s">
        <v>54</v>
      </c>
      <c r="N216" s="6" t="s">
        <v>55</v>
      </c>
      <c r="O216" s="6" t="s">
        <v>56</v>
      </c>
      <c r="P216" s="6">
        <v>40.0</v>
      </c>
      <c r="Q216" s="6" t="s">
        <v>77</v>
      </c>
      <c r="R216" s="6">
        <v>12.0</v>
      </c>
      <c r="S216" s="6">
        <v>70.0</v>
      </c>
      <c r="T216" s="6">
        <v>150.0</v>
      </c>
      <c r="U216" s="6">
        <v>0.46666667</v>
      </c>
      <c r="V216" s="6" t="s">
        <v>109</v>
      </c>
      <c r="W216" s="6">
        <v>4.75</v>
      </c>
      <c r="X216" s="6" t="s">
        <v>59</v>
      </c>
      <c r="Y216" s="6" t="s">
        <v>62</v>
      </c>
      <c r="Z216" s="6">
        <v>7.0</v>
      </c>
      <c r="AA216" s="6">
        <v>3.0</v>
      </c>
      <c r="AB216" s="6">
        <v>1.0</v>
      </c>
      <c r="AC216" s="6">
        <v>4.0</v>
      </c>
      <c r="AD216" s="6">
        <v>60.0</v>
      </c>
      <c r="AE216" s="6" t="s">
        <v>90</v>
      </c>
      <c r="AF216" s="6" t="s">
        <v>94</v>
      </c>
      <c r="AG216" s="6" t="s">
        <v>62</v>
      </c>
      <c r="AH216" s="6">
        <v>180.0</v>
      </c>
      <c r="AI216" s="6" t="s">
        <v>91</v>
      </c>
      <c r="AJ216" s="6" t="s">
        <v>81</v>
      </c>
      <c r="AK216" s="6">
        <v>0.4333333</v>
      </c>
      <c r="AL216" s="6">
        <v>0.666666667</v>
      </c>
      <c r="AM216" s="6">
        <v>0.2</v>
      </c>
      <c r="AN216" s="6">
        <v>15.88</v>
      </c>
      <c r="AO216" s="6">
        <v>2.91</v>
      </c>
      <c r="AP216" s="6">
        <v>18.8</v>
      </c>
      <c r="AQ216" s="6">
        <v>3.04</v>
      </c>
      <c r="AR216" s="6">
        <v>9.0</v>
      </c>
      <c r="AS216" s="9"/>
      <c r="AT216" s="9"/>
      <c r="AU216" s="9"/>
      <c r="AV216" s="9"/>
    </row>
    <row r="217">
      <c r="A217" s="6">
        <v>8.0</v>
      </c>
      <c r="B217" s="7" t="s">
        <v>104</v>
      </c>
      <c r="C217" s="6">
        <v>2021.0</v>
      </c>
      <c r="D217" s="6" t="s">
        <v>51</v>
      </c>
      <c r="E217" s="6" t="s">
        <v>108</v>
      </c>
      <c r="F217" s="6">
        <v>21.89</v>
      </c>
      <c r="G217" s="6">
        <v>59.16</v>
      </c>
      <c r="H217" s="6">
        <v>161.0</v>
      </c>
      <c r="I217" s="8">
        <v>0.0</v>
      </c>
      <c r="J217" s="6" t="s">
        <v>106</v>
      </c>
      <c r="K217" s="6" t="s">
        <v>53</v>
      </c>
      <c r="L217" s="6">
        <v>9.0</v>
      </c>
      <c r="M217" s="6" t="s">
        <v>54</v>
      </c>
      <c r="N217" s="6" t="s">
        <v>55</v>
      </c>
      <c r="O217" s="6" t="s">
        <v>56</v>
      </c>
      <c r="P217" s="6">
        <v>50.0</v>
      </c>
      <c r="Q217" s="6" t="s">
        <v>77</v>
      </c>
      <c r="R217" s="6">
        <v>12.0</v>
      </c>
      <c r="S217" s="6">
        <v>70.0</v>
      </c>
      <c r="T217" s="6">
        <v>150.0</v>
      </c>
      <c r="U217" s="6">
        <v>0.46666667</v>
      </c>
      <c r="V217" s="6" t="s">
        <v>109</v>
      </c>
      <c r="W217" s="6">
        <v>4.75</v>
      </c>
      <c r="X217" s="6" t="s">
        <v>59</v>
      </c>
      <c r="Y217" s="6" t="s">
        <v>62</v>
      </c>
      <c r="Z217" s="6">
        <v>7.0</v>
      </c>
      <c r="AA217" s="6">
        <v>3.0</v>
      </c>
      <c r="AB217" s="6">
        <v>1.0</v>
      </c>
      <c r="AC217" s="6">
        <v>4.0</v>
      </c>
      <c r="AD217" s="6">
        <v>60.0</v>
      </c>
      <c r="AE217" s="6" t="s">
        <v>90</v>
      </c>
      <c r="AF217" s="6" t="s">
        <v>94</v>
      </c>
      <c r="AG217" s="6" t="s">
        <v>62</v>
      </c>
      <c r="AH217" s="6">
        <v>180.0</v>
      </c>
      <c r="AI217" s="6" t="s">
        <v>91</v>
      </c>
      <c r="AJ217" s="6" t="s">
        <v>81</v>
      </c>
      <c r="AK217" s="6">
        <v>0.4333333</v>
      </c>
      <c r="AL217" s="6">
        <v>0.666666667</v>
      </c>
      <c r="AM217" s="6">
        <v>0.2</v>
      </c>
      <c r="AN217" s="6">
        <v>16.79</v>
      </c>
      <c r="AO217" s="6">
        <v>3.23</v>
      </c>
      <c r="AP217" s="6">
        <v>19.39</v>
      </c>
      <c r="AQ217" s="6">
        <v>3.53</v>
      </c>
      <c r="AR217" s="6">
        <v>9.0</v>
      </c>
      <c r="AS217" s="9"/>
      <c r="AT217" s="9"/>
      <c r="AU217" s="9"/>
      <c r="AV217" s="9"/>
    </row>
    <row r="218">
      <c r="A218" s="6">
        <v>8.0</v>
      </c>
      <c r="B218" s="7" t="s">
        <v>104</v>
      </c>
      <c r="C218" s="6">
        <v>2021.0</v>
      </c>
      <c r="D218" s="6" t="s">
        <v>51</v>
      </c>
      <c r="E218" s="6" t="s">
        <v>108</v>
      </c>
      <c r="F218" s="6">
        <v>21.89</v>
      </c>
      <c r="G218" s="6">
        <v>59.16</v>
      </c>
      <c r="H218" s="6">
        <v>161.0</v>
      </c>
      <c r="I218" s="8">
        <v>0.0</v>
      </c>
      <c r="J218" s="6" t="s">
        <v>106</v>
      </c>
      <c r="K218" s="6" t="s">
        <v>53</v>
      </c>
      <c r="L218" s="6">
        <v>9.0</v>
      </c>
      <c r="M218" s="6" t="s">
        <v>54</v>
      </c>
      <c r="N218" s="6" t="s">
        <v>55</v>
      </c>
      <c r="O218" s="6" t="s">
        <v>56</v>
      </c>
      <c r="P218" s="6">
        <v>60.0</v>
      </c>
      <c r="Q218" s="6" t="s">
        <v>77</v>
      </c>
      <c r="R218" s="6">
        <v>12.0</v>
      </c>
      <c r="S218" s="6">
        <v>70.0</v>
      </c>
      <c r="T218" s="6">
        <v>150.0</v>
      </c>
      <c r="U218" s="6">
        <v>0.46666667</v>
      </c>
      <c r="V218" s="6" t="s">
        <v>109</v>
      </c>
      <c r="W218" s="6">
        <v>4.75</v>
      </c>
      <c r="X218" s="6" t="s">
        <v>59</v>
      </c>
      <c r="Y218" s="6" t="s">
        <v>62</v>
      </c>
      <c r="Z218" s="6">
        <v>7.0</v>
      </c>
      <c r="AA218" s="6">
        <v>3.0</v>
      </c>
      <c r="AB218" s="6">
        <v>1.0</v>
      </c>
      <c r="AC218" s="6">
        <v>4.0</v>
      </c>
      <c r="AD218" s="6">
        <v>60.0</v>
      </c>
      <c r="AE218" s="6" t="s">
        <v>90</v>
      </c>
      <c r="AF218" s="6" t="s">
        <v>94</v>
      </c>
      <c r="AG218" s="6" t="s">
        <v>62</v>
      </c>
      <c r="AH218" s="6">
        <v>180.0</v>
      </c>
      <c r="AI218" s="6" t="s">
        <v>91</v>
      </c>
      <c r="AJ218" s="6" t="s">
        <v>81</v>
      </c>
      <c r="AK218" s="6">
        <v>0.4333333</v>
      </c>
      <c r="AL218" s="6">
        <v>0.666666667</v>
      </c>
      <c r="AM218" s="6">
        <v>0.2</v>
      </c>
      <c r="AN218" s="6">
        <v>14.42</v>
      </c>
      <c r="AO218" s="6">
        <v>2.98</v>
      </c>
      <c r="AP218" s="6">
        <v>16.26</v>
      </c>
      <c r="AQ218" s="6">
        <v>3.02</v>
      </c>
      <c r="AR218" s="6">
        <v>9.0</v>
      </c>
      <c r="AS218" s="9"/>
      <c r="AT218" s="9"/>
      <c r="AU218" s="9"/>
      <c r="AV218" s="9"/>
    </row>
    <row r="219">
      <c r="A219" s="6">
        <v>8.0</v>
      </c>
      <c r="B219" s="7" t="s">
        <v>104</v>
      </c>
      <c r="C219" s="6">
        <v>2021.0</v>
      </c>
      <c r="D219" s="6" t="s">
        <v>51</v>
      </c>
      <c r="E219" s="6" t="s">
        <v>108</v>
      </c>
      <c r="F219" s="6">
        <v>21.89</v>
      </c>
      <c r="G219" s="6">
        <v>59.16</v>
      </c>
      <c r="H219" s="6">
        <v>161.0</v>
      </c>
      <c r="I219" s="8">
        <v>0.0</v>
      </c>
      <c r="J219" s="6" t="s">
        <v>106</v>
      </c>
      <c r="K219" s="6" t="s">
        <v>53</v>
      </c>
      <c r="L219" s="6">
        <v>9.0</v>
      </c>
      <c r="M219" s="6" t="s">
        <v>54</v>
      </c>
      <c r="N219" s="6" t="s">
        <v>55</v>
      </c>
      <c r="O219" s="6" t="s">
        <v>56</v>
      </c>
      <c r="P219" s="6">
        <v>70.0</v>
      </c>
      <c r="Q219" s="6" t="s">
        <v>77</v>
      </c>
      <c r="R219" s="6">
        <v>12.0</v>
      </c>
      <c r="S219" s="6">
        <v>70.0</v>
      </c>
      <c r="T219" s="6">
        <v>150.0</v>
      </c>
      <c r="U219" s="6">
        <v>0.46666667</v>
      </c>
      <c r="V219" s="6" t="s">
        <v>109</v>
      </c>
      <c r="W219" s="6">
        <v>4.75</v>
      </c>
      <c r="X219" s="6" t="s">
        <v>59</v>
      </c>
      <c r="Y219" s="6" t="s">
        <v>62</v>
      </c>
      <c r="Z219" s="6">
        <v>7.0</v>
      </c>
      <c r="AA219" s="6">
        <v>3.0</v>
      </c>
      <c r="AB219" s="6">
        <v>1.0</v>
      </c>
      <c r="AC219" s="6">
        <v>4.0</v>
      </c>
      <c r="AD219" s="6">
        <v>60.0</v>
      </c>
      <c r="AE219" s="6" t="s">
        <v>90</v>
      </c>
      <c r="AF219" s="6" t="s">
        <v>94</v>
      </c>
      <c r="AG219" s="6" t="s">
        <v>62</v>
      </c>
      <c r="AH219" s="6">
        <v>180.0</v>
      </c>
      <c r="AI219" s="6" t="s">
        <v>91</v>
      </c>
      <c r="AJ219" s="6" t="s">
        <v>81</v>
      </c>
      <c r="AK219" s="6">
        <v>0.4333333</v>
      </c>
      <c r="AL219" s="6">
        <v>0.666666667</v>
      </c>
      <c r="AM219" s="6">
        <v>0.2</v>
      </c>
      <c r="AN219" s="6">
        <v>10.16</v>
      </c>
      <c r="AO219" s="6">
        <v>2.54</v>
      </c>
      <c r="AP219" s="6">
        <v>11.38</v>
      </c>
      <c r="AQ219" s="6">
        <v>2.66</v>
      </c>
      <c r="AR219" s="6">
        <v>9.0</v>
      </c>
      <c r="AS219" s="9"/>
      <c r="AT219" s="9"/>
      <c r="AU219" s="9"/>
      <c r="AV219" s="9"/>
    </row>
    <row r="220">
      <c r="A220" s="6">
        <v>8.0</v>
      </c>
      <c r="B220" s="7" t="s">
        <v>104</v>
      </c>
      <c r="C220" s="6">
        <v>2021.0</v>
      </c>
      <c r="D220" s="6" t="s">
        <v>51</v>
      </c>
      <c r="E220" s="6" t="s">
        <v>110</v>
      </c>
      <c r="F220" s="6">
        <v>23.44</v>
      </c>
      <c r="G220" s="6">
        <v>59.69</v>
      </c>
      <c r="H220" s="6">
        <v>161.0</v>
      </c>
      <c r="I220" s="8">
        <v>0.0</v>
      </c>
      <c r="J220" s="6" t="s">
        <v>106</v>
      </c>
      <c r="K220" s="6" t="s">
        <v>53</v>
      </c>
      <c r="L220" s="6">
        <v>9.0</v>
      </c>
      <c r="M220" s="6" t="s">
        <v>54</v>
      </c>
      <c r="N220" s="6" t="s">
        <v>55</v>
      </c>
      <c r="O220" s="6" t="s">
        <v>99</v>
      </c>
      <c r="P220" s="6">
        <v>40.0</v>
      </c>
      <c r="Q220" s="6" t="s">
        <v>77</v>
      </c>
      <c r="R220" s="6">
        <v>12.0</v>
      </c>
      <c r="S220" s="6">
        <v>70.0</v>
      </c>
      <c r="T220" s="6">
        <v>150.0</v>
      </c>
      <c r="U220" s="6">
        <v>0.46666667</v>
      </c>
      <c r="V220" s="6" t="s">
        <v>109</v>
      </c>
      <c r="W220" s="6">
        <v>4.75</v>
      </c>
      <c r="X220" s="6" t="s">
        <v>59</v>
      </c>
      <c r="Y220" s="6" t="s">
        <v>62</v>
      </c>
      <c r="Z220" s="6">
        <v>7.0</v>
      </c>
      <c r="AA220" s="6">
        <v>3.0</v>
      </c>
      <c r="AB220" s="6">
        <v>1.0</v>
      </c>
      <c r="AC220" s="6">
        <v>4.0</v>
      </c>
      <c r="AD220" s="6">
        <v>60.0</v>
      </c>
      <c r="AE220" s="6" t="s">
        <v>90</v>
      </c>
      <c r="AF220" s="6" t="s">
        <v>94</v>
      </c>
      <c r="AG220" s="6" t="s">
        <v>62</v>
      </c>
      <c r="AH220" s="6">
        <v>180.0</v>
      </c>
      <c r="AI220" s="6" t="s">
        <v>91</v>
      </c>
      <c r="AJ220" s="6" t="s">
        <v>81</v>
      </c>
      <c r="AK220" s="9">
        <v>0.6397435730769231</v>
      </c>
      <c r="AL220" s="9">
        <v>0.7564102565769231</v>
      </c>
      <c r="AM220" s="6">
        <v>0.2</v>
      </c>
      <c r="AN220" s="6">
        <v>7.46</v>
      </c>
      <c r="AO220" s="6">
        <v>2.01</v>
      </c>
      <c r="AP220" s="6">
        <v>8.18</v>
      </c>
      <c r="AQ220" s="6">
        <v>2.17</v>
      </c>
      <c r="AR220" s="6">
        <v>9.0</v>
      </c>
      <c r="AS220" s="9"/>
      <c r="AT220" s="9"/>
      <c r="AU220" s="9"/>
      <c r="AV220" s="9"/>
    </row>
    <row r="221">
      <c r="A221" s="6">
        <v>8.0</v>
      </c>
      <c r="B221" s="7" t="s">
        <v>104</v>
      </c>
      <c r="C221" s="6">
        <v>2021.0</v>
      </c>
      <c r="D221" s="6" t="s">
        <v>51</v>
      </c>
      <c r="E221" s="6" t="s">
        <v>110</v>
      </c>
      <c r="F221" s="6">
        <v>23.44</v>
      </c>
      <c r="G221" s="6">
        <v>59.69</v>
      </c>
      <c r="H221" s="6">
        <v>161.0</v>
      </c>
      <c r="I221" s="8">
        <v>0.0</v>
      </c>
      <c r="J221" s="6" t="s">
        <v>106</v>
      </c>
      <c r="K221" s="6" t="s">
        <v>53</v>
      </c>
      <c r="L221" s="6">
        <v>9.0</v>
      </c>
      <c r="M221" s="6" t="s">
        <v>54</v>
      </c>
      <c r="N221" s="6" t="s">
        <v>55</v>
      </c>
      <c r="O221" s="6" t="s">
        <v>99</v>
      </c>
      <c r="P221" s="6">
        <v>50.0</v>
      </c>
      <c r="Q221" s="6" t="s">
        <v>77</v>
      </c>
      <c r="R221" s="6">
        <v>12.0</v>
      </c>
      <c r="S221" s="6">
        <v>70.0</v>
      </c>
      <c r="T221" s="6">
        <v>150.0</v>
      </c>
      <c r="U221" s="6">
        <v>0.46666667</v>
      </c>
      <c r="V221" s="6" t="s">
        <v>109</v>
      </c>
      <c r="W221" s="6">
        <v>4.75</v>
      </c>
      <c r="X221" s="6" t="s">
        <v>59</v>
      </c>
      <c r="Y221" s="6" t="s">
        <v>62</v>
      </c>
      <c r="Z221" s="6">
        <v>7.0</v>
      </c>
      <c r="AA221" s="6">
        <v>3.0</v>
      </c>
      <c r="AB221" s="6">
        <v>1.0</v>
      </c>
      <c r="AC221" s="6">
        <v>4.0</v>
      </c>
      <c r="AD221" s="6">
        <v>60.0</v>
      </c>
      <c r="AE221" s="6" t="s">
        <v>90</v>
      </c>
      <c r="AF221" s="6" t="s">
        <v>94</v>
      </c>
      <c r="AG221" s="6" t="s">
        <v>62</v>
      </c>
      <c r="AH221" s="6">
        <v>180.0</v>
      </c>
      <c r="AI221" s="6" t="s">
        <v>91</v>
      </c>
      <c r="AJ221" s="6" t="s">
        <v>81</v>
      </c>
      <c r="AK221" s="9">
        <v>0.6397435730769231</v>
      </c>
      <c r="AL221" s="9">
        <v>0.7564102565769231</v>
      </c>
      <c r="AM221" s="6">
        <v>0.2</v>
      </c>
      <c r="AN221" s="6">
        <v>5.75</v>
      </c>
      <c r="AO221" s="6">
        <v>1.61</v>
      </c>
      <c r="AP221" s="6">
        <v>6.5</v>
      </c>
      <c r="AQ221" s="6">
        <v>1.97</v>
      </c>
      <c r="AR221" s="6">
        <v>9.0</v>
      </c>
      <c r="AS221" s="9"/>
      <c r="AT221" s="9"/>
      <c r="AU221" s="9"/>
      <c r="AV221" s="9"/>
    </row>
    <row r="222">
      <c r="A222" s="6">
        <v>8.0</v>
      </c>
      <c r="B222" s="7" t="s">
        <v>104</v>
      </c>
      <c r="C222" s="6">
        <v>2021.0</v>
      </c>
      <c r="D222" s="6" t="s">
        <v>51</v>
      </c>
      <c r="E222" s="6" t="s">
        <v>110</v>
      </c>
      <c r="F222" s="6">
        <v>23.44</v>
      </c>
      <c r="G222" s="6">
        <v>59.69</v>
      </c>
      <c r="H222" s="6">
        <v>161.0</v>
      </c>
      <c r="I222" s="8">
        <v>0.0</v>
      </c>
      <c r="J222" s="6" t="s">
        <v>106</v>
      </c>
      <c r="K222" s="6" t="s">
        <v>53</v>
      </c>
      <c r="L222" s="6">
        <v>9.0</v>
      </c>
      <c r="M222" s="6" t="s">
        <v>54</v>
      </c>
      <c r="N222" s="6" t="s">
        <v>55</v>
      </c>
      <c r="O222" s="6" t="s">
        <v>99</v>
      </c>
      <c r="P222" s="6">
        <v>60.0</v>
      </c>
      <c r="Q222" s="6" t="s">
        <v>77</v>
      </c>
      <c r="R222" s="6">
        <v>12.0</v>
      </c>
      <c r="S222" s="6">
        <v>70.0</v>
      </c>
      <c r="T222" s="6">
        <v>150.0</v>
      </c>
      <c r="U222" s="6">
        <v>0.46666667</v>
      </c>
      <c r="V222" s="6" t="s">
        <v>109</v>
      </c>
      <c r="W222" s="6">
        <v>4.75</v>
      </c>
      <c r="X222" s="6" t="s">
        <v>59</v>
      </c>
      <c r="Y222" s="6" t="s">
        <v>62</v>
      </c>
      <c r="Z222" s="6">
        <v>7.0</v>
      </c>
      <c r="AA222" s="6">
        <v>3.0</v>
      </c>
      <c r="AB222" s="6">
        <v>1.0</v>
      </c>
      <c r="AC222" s="6">
        <v>4.0</v>
      </c>
      <c r="AD222" s="6">
        <v>60.0</v>
      </c>
      <c r="AE222" s="6" t="s">
        <v>90</v>
      </c>
      <c r="AF222" s="6" t="s">
        <v>94</v>
      </c>
      <c r="AG222" s="6" t="s">
        <v>62</v>
      </c>
      <c r="AH222" s="6">
        <v>180.0</v>
      </c>
      <c r="AI222" s="6" t="s">
        <v>91</v>
      </c>
      <c r="AJ222" s="6" t="s">
        <v>81</v>
      </c>
      <c r="AK222" s="9">
        <v>0.6397435730769231</v>
      </c>
      <c r="AL222" s="9">
        <v>0.7564102565769231</v>
      </c>
      <c r="AM222" s="6">
        <v>0.2</v>
      </c>
      <c r="AN222" s="6">
        <v>3.62</v>
      </c>
      <c r="AO222" s="6">
        <v>1.14</v>
      </c>
      <c r="AP222" s="6">
        <v>4.29</v>
      </c>
      <c r="AQ222" s="6">
        <v>1.52</v>
      </c>
      <c r="AR222" s="6">
        <v>9.0</v>
      </c>
      <c r="AS222" s="9"/>
      <c r="AT222" s="9"/>
      <c r="AU222" s="9"/>
      <c r="AV222" s="9"/>
    </row>
    <row r="223">
      <c r="A223" s="6">
        <v>8.0</v>
      </c>
      <c r="B223" s="7" t="s">
        <v>104</v>
      </c>
      <c r="C223" s="6">
        <v>2021.0</v>
      </c>
      <c r="D223" s="6" t="s">
        <v>51</v>
      </c>
      <c r="E223" s="6" t="s">
        <v>110</v>
      </c>
      <c r="F223" s="6">
        <v>23.44</v>
      </c>
      <c r="G223" s="6">
        <v>59.69</v>
      </c>
      <c r="H223" s="6">
        <v>161.0</v>
      </c>
      <c r="I223" s="8">
        <v>0.0</v>
      </c>
      <c r="J223" s="6" t="s">
        <v>106</v>
      </c>
      <c r="K223" s="6" t="s">
        <v>53</v>
      </c>
      <c r="L223" s="6">
        <v>9.0</v>
      </c>
      <c r="M223" s="6" t="s">
        <v>54</v>
      </c>
      <c r="N223" s="6" t="s">
        <v>55</v>
      </c>
      <c r="O223" s="6" t="s">
        <v>99</v>
      </c>
      <c r="P223" s="6">
        <v>70.0</v>
      </c>
      <c r="Q223" s="6" t="s">
        <v>77</v>
      </c>
      <c r="R223" s="6">
        <v>12.0</v>
      </c>
      <c r="S223" s="6">
        <v>70.0</v>
      </c>
      <c r="T223" s="6">
        <v>150.0</v>
      </c>
      <c r="U223" s="6">
        <v>0.46666667</v>
      </c>
      <c r="V223" s="6" t="s">
        <v>109</v>
      </c>
      <c r="W223" s="6">
        <v>4.75</v>
      </c>
      <c r="X223" s="6" t="s">
        <v>59</v>
      </c>
      <c r="Y223" s="6" t="s">
        <v>62</v>
      </c>
      <c r="Z223" s="6">
        <v>7.0</v>
      </c>
      <c r="AA223" s="6">
        <v>3.0</v>
      </c>
      <c r="AB223" s="6">
        <v>1.0</v>
      </c>
      <c r="AC223" s="6">
        <v>4.0</v>
      </c>
      <c r="AD223" s="6">
        <v>60.0</v>
      </c>
      <c r="AE223" s="6" t="s">
        <v>90</v>
      </c>
      <c r="AF223" s="6" t="s">
        <v>94</v>
      </c>
      <c r="AG223" s="6" t="s">
        <v>62</v>
      </c>
      <c r="AH223" s="6">
        <v>180.0</v>
      </c>
      <c r="AI223" s="6" t="s">
        <v>91</v>
      </c>
      <c r="AJ223" s="6" t="s">
        <v>81</v>
      </c>
      <c r="AK223" s="9">
        <v>0.6397435730769231</v>
      </c>
      <c r="AL223" s="9">
        <v>0.7564102565769231</v>
      </c>
      <c r="AM223" s="6">
        <v>0.2</v>
      </c>
      <c r="AN223" s="6">
        <v>1.81</v>
      </c>
      <c r="AO223" s="6">
        <v>0.93</v>
      </c>
      <c r="AP223" s="6">
        <v>2.13</v>
      </c>
      <c r="AQ223" s="6">
        <v>1.21</v>
      </c>
      <c r="AR223" s="6">
        <v>9.0</v>
      </c>
      <c r="AS223" s="9"/>
      <c r="AT223" s="9"/>
      <c r="AU223" s="9"/>
      <c r="AV223" s="9"/>
    </row>
    <row r="224">
      <c r="A224" s="6">
        <v>8.0</v>
      </c>
      <c r="B224" s="7" t="s">
        <v>104</v>
      </c>
      <c r="C224" s="6">
        <v>2021.0</v>
      </c>
      <c r="D224" s="6" t="s">
        <v>51</v>
      </c>
      <c r="E224" s="6" t="s">
        <v>110</v>
      </c>
      <c r="F224" s="6">
        <v>23.44</v>
      </c>
      <c r="G224" s="6">
        <v>59.69</v>
      </c>
      <c r="H224" s="6">
        <v>161.0</v>
      </c>
      <c r="I224" s="8">
        <v>0.0</v>
      </c>
      <c r="J224" s="6" t="s">
        <v>106</v>
      </c>
      <c r="K224" s="6" t="s">
        <v>53</v>
      </c>
      <c r="L224" s="6">
        <v>9.0</v>
      </c>
      <c r="M224" s="6" t="s">
        <v>54</v>
      </c>
      <c r="N224" s="6" t="s">
        <v>55</v>
      </c>
      <c r="O224" s="6" t="s">
        <v>56</v>
      </c>
      <c r="P224" s="6">
        <v>40.0</v>
      </c>
      <c r="Q224" s="6" t="s">
        <v>77</v>
      </c>
      <c r="R224" s="6">
        <v>12.0</v>
      </c>
      <c r="S224" s="6">
        <v>70.0</v>
      </c>
      <c r="T224" s="6">
        <v>150.0</v>
      </c>
      <c r="U224" s="6">
        <v>0.46666667</v>
      </c>
      <c r="V224" s="6" t="s">
        <v>109</v>
      </c>
      <c r="W224" s="6">
        <v>4.75</v>
      </c>
      <c r="X224" s="6" t="s">
        <v>59</v>
      </c>
      <c r="Y224" s="6" t="s">
        <v>62</v>
      </c>
      <c r="Z224" s="6">
        <v>7.0</v>
      </c>
      <c r="AA224" s="6">
        <v>3.0</v>
      </c>
      <c r="AB224" s="6">
        <v>1.0</v>
      </c>
      <c r="AC224" s="6">
        <v>4.0</v>
      </c>
      <c r="AD224" s="6">
        <v>60.0</v>
      </c>
      <c r="AE224" s="6" t="s">
        <v>90</v>
      </c>
      <c r="AF224" s="6" t="s">
        <v>94</v>
      </c>
      <c r="AG224" s="6" t="s">
        <v>62</v>
      </c>
      <c r="AH224" s="6">
        <v>180.0</v>
      </c>
      <c r="AI224" s="6" t="s">
        <v>91</v>
      </c>
      <c r="AJ224" s="6" t="s">
        <v>81</v>
      </c>
      <c r="AK224" s="6">
        <v>0.4333333</v>
      </c>
      <c r="AL224" s="6">
        <v>0.666666667</v>
      </c>
      <c r="AM224" s="6">
        <v>0.2</v>
      </c>
      <c r="AN224" s="6">
        <v>13.38</v>
      </c>
      <c r="AO224" s="6">
        <v>2.72</v>
      </c>
      <c r="AP224" s="6">
        <v>15.44</v>
      </c>
      <c r="AQ224" s="6">
        <v>3.11</v>
      </c>
      <c r="AR224" s="6">
        <v>9.0</v>
      </c>
      <c r="AS224" s="9"/>
      <c r="AT224" s="9"/>
      <c r="AU224" s="9"/>
      <c r="AV224" s="9"/>
    </row>
    <row r="225">
      <c r="A225" s="6">
        <v>8.0</v>
      </c>
      <c r="B225" s="7" t="s">
        <v>104</v>
      </c>
      <c r="C225" s="6">
        <v>2021.0</v>
      </c>
      <c r="D225" s="6" t="s">
        <v>51</v>
      </c>
      <c r="E225" s="6" t="s">
        <v>110</v>
      </c>
      <c r="F225" s="6">
        <v>23.44</v>
      </c>
      <c r="G225" s="6">
        <v>59.69</v>
      </c>
      <c r="H225" s="6">
        <v>161.0</v>
      </c>
      <c r="I225" s="8">
        <v>0.0</v>
      </c>
      <c r="J225" s="6" t="s">
        <v>106</v>
      </c>
      <c r="K225" s="6" t="s">
        <v>53</v>
      </c>
      <c r="L225" s="6">
        <v>9.0</v>
      </c>
      <c r="M225" s="6" t="s">
        <v>54</v>
      </c>
      <c r="N225" s="6" t="s">
        <v>55</v>
      </c>
      <c r="O225" s="6" t="s">
        <v>56</v>
      </c>
      <c r="P225" s="6">
        <v>50.0</v>
      </c>
      <c r="Q225" s="6" t="s">
        <v>77</v>
      </c>
      <c r="R225" s="6">
        <v>12.0</v>
      </c>
      <c r="S225" s="6">
        <v>70.0</v>
      </c>
      <c r="T225" s="6">
        <v>150.0</v>
      </c>
      <c r="U225" s="6">
        <v>0.46666667</v>
      </c>
      <c r="V225" s="6" t="s">
        <v>109</v>
      </c>
      <c r="W225" s="6">
        <v>4.75</v>
      </c>
      <c r="X225" s="6" t="s">
        <v>59</v>
      </c>
      <c r="Y225" s="6" t="s">
        <v>62</v>
      </c>
      <c r="Z225" s="6">
        <v>7.0</v>
      </c>
      <c r="AA225" s="6">
        <v>3.0</v>
      </c>
      <c r="AB225" s="6">
        <v>1.0</v>
      </c>
      <c r="AC225" s="6">
        <v>4.0</v>
      </c>
      <c r="AD225" s="6">
        <v>60.0</v>
      </c>
      <c r="AE225" s="6" t="s">
        <v>90</v>
      </c>
      <c r="AF225" s="6" t="s">
        <v>94</v>
      </c>
      <c r="AG225" s="6" t="s">
        <v>62</v>
      </c>
      <c r="AH225" s="6">
        <v>180.0</v>
      </c>
      <c r="AI225" s="6" t="s">
        <v>91</v>
      </c>
      <c r="AJ225" s="6" t="s">
        <v>81</v>
      </c>
      <c r="AK225" s="6">
        <v>0.4333333</v>
      </c>
      <c r="AL225" s="6">
        <v>0.666666667</v>
      </c>
      <c r="AM225" s="6">
        <v>0.2</v>
      </c>
      <c r="AN225" s="6">
        <v>14.48</v>
      </c>
      <c r="AO225" s="6">
        <v>3.7</v>
      </c>
      <c r="AP225" s="6">
        <v>16.28</v>
      </c>
      <c r="AQ225" s="6">
        <v>3.61</v>
      </c>
      <c r="AR225" s="6">
        <v>9.0</v>
      </c>
      <c r="AS225" s="9"/>
      <c r="AT225" s="9"/>
      <c r="AU225" s="9"/>
      <c r="AV225" s="9"/>
    </row>
    <row r="226">
      <c r="A226" s="6">
        <v>8.0</v>
      </c>
      <c r="B226" s="7" t="s">
        <v>104</v>
      </c>
      <c r="C226" s="6">
        <v>2021.0</v>
      </c>
      <c r="D226" s="6" t="s">
        <v>51</v>
      </c>
      <c r="E226" s="6" t="s">
        <v>110</v>
      </c>
      <c r="F226" s="6">
        <v>23.44</v>
      </c>
      <c r="G226" s="6">
        <v>59.69</v>
      </c>
      <c r="H226" s="6">
        <v>161.0</v>
      </c>
      <c r="I226" s="8">
        <v>0.0</v>
      </c>
      <c r="J226" s="6" t="s">
        <v>106</v>
      </c>
      <c r="K226" s="6" t="s">
        <v>53</v>
      </c>
      <c r="L226" s="6">
        <v>9.0</v>
      </c>
      <c r="M226" s="6" t="s">
        <v>54</v>
      </c>
      <c r="N226" s="6" t="s">
        <v>55</v>
      </c>
      <c r="O226" s="6" t="s">
        <v>56</v>
      </c>
      <c r="P226" s="6">
        <v>60.0</v>
      </c>
      <c r="Q226" s="6" t="s">
        <v>77</v>
      </c>
      <c r="R226" s="6">
        <v>12.0</v>
      </c>
      <c r="S226" s="6">
        <v>70.0</v>
      </c>
      <c r="T226" s="6">
        <v>150.0</v>
      </c>
      <c r="U226" s="6">
        <v>0.46666667</v>
      </c>
      <c r="V226" s="6" t="s">
        <v>109</v>
      </c>
      <c r="W226" s="6">
        <v>4.75</v>
      </c>
      <c r="X226" s="6" t="s">
        <v>59</v>
      </c>
      <c r="Y226" s="6" t="s">
        <v>62</v>
      </c>
      <c r="Z226" s="6">
        <v>7.0</v>
      </c>
      <c r="AA226" s="6">
        <v>3.0</v>
      </c>
      <c r="AB226" s="6">
        <v>1.0</v>
      </c>
      <c r="AC226" s="6">
        <v>4.0</v>
      </c>
      <c r="AD226" s="6">
        <v>60.0</v>
      </c>
      <c r="AE226" s="6" t="s">
        <v>90</v>
      </c>
      <c r="AF226" s="6" t="s">
        <v>94</v>
      </c>
      <c r="AG226" s="6" t="s">
        <v>62</v>
      </c>
      <c r="AH226" s="6">
        <v>180.0</v>
      </c>
      <c r="AI226" s="6" t="s">
        <v>91</v>
      </c>
      <c r="AJ226" s="6" t="s">
        <v>81</v>
      </c>
      <c r="AK226" s="6">
        <v>0.4333333</v>
      </c>
      <c r="AL226" s="6">
        <v>0.666666667</v>
      </c>
      <c r="AM226" s="6">
        <v>0.2</v>
      </c>
      <c r="AN226" s="6">
        <v>12.94</v>
      </c>
      <c r="AO226" s="6">
        <v>3.6</v>
      </c>
      <c r="AP226" s="6">
        <v>14.32</v>
      </c>
      <c r="AQ226" s="6">
        <v>3.51</v>
      </c>
      <c r="AR226" s="6">
        <v>9.0</v>
      </c>
      <c r="AS226" s="9"/>
      <c r="AT226" s="9"/>
      <c r="AU226" s="9"/>
      <c r="AV226" s="9"/>
    </row>
    <row r="227">
      <c r="A227" s="6">
        <v>8.0</v>
      </c>
      <c r="B227" s="7" t="s">
        <v>104</v>
      </c>
      <c r="C227" s="6">
        <v>2021.0</v>
      </c>
      <c r="D227" s="6" t="s">
        <v>51</v>
      </c>
      <c r="E227" s="6" t="s">
        <v>110</v>
      </c>
      <c r="F227" s="6">
        <v>23.44</v>
      </c>
      <c r="G227" s="6">
        <v>59.69</v>
      </c>
      <c r="H227" s="6">
        <v>161.0</v>
      </c>
      <c r="I227" s="8">
        <v>0.0</v>
      </c>
      <c r="J227" s="6" t="s">
        <v>106</v>
      </c>
      <c r="K227" s="6" t="s">
        <v>53</v>
      </c>
      <c r="L227" s="6">
        <v>9.0</v>
      </c>
      <c r="M227" s="6" t="s">
        <v>54</v>
      </c>
      <c r="N227" s="6" t="s">
        <v>55</v>
      </c>
      <c r="O227" s="6" t="s">
        <v>56</v>
      </c>
      <c r="P227" s="6">
        <v>70.0</v>
      </c>
      <c r="Q227" s="6" t="s">
        <v>77</v>
      </c>
      <c r="R227" s="6">
        <v>12.0</v>
      </c>
      <c r="S227" s="6">
        <v>70.0</v>
      </c>
      <c r="T227" s="6">
        <v>150.0</v>
      </c>
      <c r="U227" s="6">
        <v>0.46666667</v>
      </c>
      <c r="V227" s="6" t="s">
        <v>109</v>
      </c>
      <c r="W227" s="6">
        <v>4.75</v>
      </c>
      <c r="X227" s="6" t="s">
        <v>59</v>
      </c>
      <c r="Y227" s="6" t="s">
        <v>62</v>
      </c>
      <c r="Z227" s="6">
        <v>7.0</v>
      </c>
      <c r="AA227" s="6">
        <v>3.0</v>
      </c>
      <c r="AB227" s="6">
        <v>1.0</v>
      </c>
      <c r="AC227" s="6">
        <v>4.0</v>
      </c>
      <c r="AD227" s="6">
        <v>60.0</v>
      </c>
      <c r="AE227" s="6" t="s">
        <v>90</v>
      </c>
      <c r="AF227" s="6" t="s">
        <v>94</v>
      </c>
      <c r="AG227" s="6" t="s">
        <v>62</v>
      </c>
      <c r="AH227" s="6">
        <v>180.0</v>
      </c>
      <c r="AI227" s="6" t="s">
        <v>91</v>
      </c>
      <c r="AJ227" s="6" t="s">
        <v>81</v>
      </c>
      <c r="AK227" s="6">
        <v>0.4333333</v>
      </c>
      <c r="AL227" s="6">
        <v>0.666666667</v>
      </c>
      <c r="AM227" s="6">
        <v>0.2</v>
      </c>
      <c r="AN227" s="6">
        <v>9.14</v>
      </c>
      <c r="AO227" s="6">
        <v>2.82</v>
      </c>
      <c r="AP227" s="6">
        <v>10.07</v>
      </c>
      <c r="AQ227" s="6">
        <v>3.09</v>
      </c>
      <c r="AR227" s="6">
        <v>9.0</v>
      </c>
      <c r="AS227" s="9"/>
      <c r="AT227" s="6"/>
      <c r="AU227" s="9"/>
      <c r="AV227" s="9"/>
    </row>
    <row r="228">
      <c r="A228" s="6">
        <v>9.0</v>
      </c>
      <c r="B228" s="7" t="s">
        <v>104</v>
      </c>
      <c r="C228" s="6">
        <v>2023.0</v>
      </c>
      <c r="D228" s="6" t="s">
        <v>87</v>
      </c>
      <c r="E228" s="6" t="s">
        <v>105</v>
      </c>
      <c r="F228" s="6">
        <v>22.8</v>
      </c>
      <c r="G228" s="6">
        <v>64.5</v>
      </c>
      <c r="H228" s="6">
        <v>164.1</v>
      </c>
      <c r="I228" s="8">
        <v>0.0</v>
      </c>
      <c r="J228" s="6" t="s">
        <v>106</v>
      </c>
      <c r="K228" s="6" t="s">
        <v>53</v>
      </c>
      <c r="L228" s="6">
        <v>19.0</v>
      </c>
      <c r="M228" s="6" t="s">
        <v>54</v>
      </c>
      <c r="N228" s="6" t="s">
        <v>111</v>
      </c>
      <c r="O228" s="6" t="s">
        <v>112</v>
      </c>
      <c r="P228" s="6">
        <v>50.0</v>
      </c>
      <c r="Q228" s="6" t="s">
        <v>77</v>
      </c>
      <c r="R228" s="6">
        <v>8.0</v>
      </c>
      <c r="S228" s="6">
        <v>68.0</v>
      </c>
      <c r="T228" s="6">
        <v>140.0</v>
      </c>
      <c r="U228" s="6">
        <f t="shared" ref="U228:U257" si="3">S228/T228</f>
        <v>0.4857142857</v>
      </c>
      <c r="V228" s="6" t="s">
        <v>58</v>
      </c>
      <c r="W228" s="6">
        <v>4.5</v>
      </c>
      <c r="X228" s="6" t="s">
        <v>59</v>
      </c>
      <c r="Y228" s="6" t="s">
        <v>62</v>
      </c>
      <c r="Z228" s="6">
        <v>9.0</v>
      </c>
      <c r="AA228" s="6">
        <v>3.0</v>
      </c>
      <c r="AB228" s="6">
        <v>1.0</v>
      </c>
      <c r="AC228" s="6">
        <v>4.0</v>
      </c>
      <c r="AD228" s="9"/>
      <c r="AE228" s="9"/>
      <c r="AF228" s="6" t="s">
        <v>113</v>
      </c>
      <c r="AG228" s="6" t="s">
        <v>62</v>
      </c>
      <c r="AH228" s="6">
        <v>180.0</v>
      </c>
      <c r="AI228" s="6" t="s">
        <v>80</v>
      </c>
      <c r="AJ228" s="6" t="s">
        <v>81</v>
      </c>
      <c r="AK228" s="6">
        <f t="shared" ref="AK228:AK238" si="4">AVERAGE(AL228:AM228)</f>
        <v>0.725</v>
      </c>
      <c r="AL228" s="6">
        <f>(135/140)</f>
        <v>0.9642857143</v>
      </c>
      <c r="AM228" s="6">
        <f t="shared" ref="AM228:AM229" si="5">68/140</f>
        <v>0.4857142857</v>
      </c>
      <c r="AN228" s="6">
        <v>4.77</v>
      </c>
      <c r="AO228" s="6">
        <v>0.99</v>
      </c>
      <c r="AP228" s="6">
        <v>5.7</v>
      </c>
      <c r="AQ228" s="6">
        <v>1.11</v>
      </c>
      <c r="AR228" s="6">
        <v>19.0</v>
      </c>
      <c r="AS228" s="9"/>
      <c r="AT228" s="9"/>
      <c r="AU228" s="9"/>
      <c r="AV228" s="9"/>
    </row>
    <row r="229">
      <c r="A229" s="6">
        <v>9.0</v>
      </c>
      <c r="B229" s="7" t="s">
        <v>104</v>
      </c>
      <c r="C229" s="6">
        <v>2023.0</v>
      </c>
      <c r="D229" s="6" t="s">
        <v>87</v>
      </c>
      <c r="E229" s="6" t="s">
        <v>105</v>
      </c>
      <c r="F229" s="6">
        <v>22.8</v>
      </c>
      <c r="G229" s="6">
        <v>64.5</v>
      </c>
      <c r="H229" s="6">
        <v>164.1</v>
      </c>
      <c r="I229" s="8">
        <v>0.0</v>
      </c>
      <c r="J229" s="6" t="s">
        <v>106</v>
      </c>
      <c r="K229" s="6" t="s">
        <v>53</v>
      </c>
      <c r="L229" s="6">
        <v>19.0</v>
      </c>
      <c r="M229" s="6" t="s">
        <v>54</v>
      </c>
      <c r="N229" s="6" t="s">
        <v>111</v>
      </c>
      <c r="O229" s="6" t="s">
        <v>112</v>
      </c>
      <c r="P229" s="6">
        <v>70.0</v>
      </c>
      <c r="Q229" s="6" t="s">
        <v>77</v>
      </c>
      <c r="R229" s="6">
        <v>8.0</v>
      </c>
      <c r="S229" s="6">
        <v>68.0</v>
      </c>
      <c r="T229" s="6">
        <v>140.0</v>
      </c>
      <c r="U229" s="6">
        <f t="shared" si="3"/>
        <v>0.4857142857</v>
      </c>
      <c r="V229" s="6" t="s">
        <v>58</v>
      </c>
      <c r="W229" s="6">
        <v>4.5</v>
      </c>
      <c r="X229" s="6" t="s">
        <v>59</v>
      </c>
      <c r="Y229" s="6" t="s">
        <v>62</v>
      </c>
      <c r="Z229" s="6">
        <v>9.0</v>
      </c>
      <c r="AA229" s="6">
        <v>3.0</v>
      </c>
      <c r="AB229" s="6">
        <v>1.0</v>
      </c>
      <c r="AC229" s="6">
        <v>4.0</v>
      </c>
      <c r="AD229" s="9"/>
      <c r="AE229" s="9"/>
      <c r="AF229" s="6" t="s">
        <v>113</v>
      </c>
      <c r="AG229" s="6" t="s">
        <v>62</v>
      </c>
      <c r="AH229" s="6">
        <v>180.0</v>
      </c>
      <c r="AI229" s="6" t="s">
        <v>80</v>
      </c>
      <c r="AJ229" s="6" t="s">
        <v>81</v>
      </c>
      <c r="AK229" s="6">
        <f t="shared" si="4"/>
        <v>0.725</v>
      </c>
      <c r="AL229" s="6">
        <v>0.9642857142857143</v>
      </c>
      <c r="AM229" s="6">
        <f t="shared" si="5"/>
        <v>0.4857142857</v>
      </c>
      <c r="AN229" s="6">
        <v>3.86</v>
      </c>
      <c r="AO229" s="6">
        <v>1.19</v>
      </c>
      <c r="AP229" s="6">
        <v>4.79</v>
      </c>
      <c r="AQ229" s="6">
        <v>1.53</v>
      </c>
      <c r="AR229" s="6">
        <v>19.0</v>
      </c>
      <c r="AS229" s="9"/>
      <c r="AT229" s="9"/>
      <c r="AU229" s="9"/>
      <c r="AV229" s="9"/>
    </row>
    <row r="230">
      <c r="A230" s="6">
        <v>9.0</v>
      </c>
      <c r="B230" s="7" t="s">
        <v>104</v>
      </c>
      <c r="C230" s="6">
        <v>2023.0</v>
      </c>
      <c r="D230" s="6" t="s">
        <v>87</v>
      </c>
      <c r="E230" s="6" t="s">
        <v>107</v>
      </c>
      <c r="F230" s="6">
        <v>22.8</v>
      </c>
      <c r="G230" s="6">
        <v>64.5</v>
      </c>
      <c r="H230" s="6">
        <v>164.1</v>
      </c>
      <c r="I230" s="8">
        <v>0.0</v>
      </c>
      <c r="J230" s="6" t="s">
        <v>106</v>
      </c>
      <c r="K230" s="6" t="s">
        <v>53</v>
      </c>
      <c r="L230" s="6">
        <v>19.0</v>
      </c>
      <c r="M230" s="6" t="s">
        <v>54</v>
      </c>
      <c r="N230" s="6" t="s">
        <v>111</v>
      </c>
      <c r="O230" s="6" t="s">
        <v>112</v>
      </c>
      <c r="P230" s="6">
        <v>50.0</v>
      </c>
      <c r="Q230" s="6" t="s">
        <v>77</v>
      </c>
      <c r="R230" s="6">
        <v>8.0</v>
      </c>
      <c r="S230" s="6">
        <v>67.0</v>
      </c>
      <c r="T230" s="6">
        <v>140.0</v>
      </c>
      <c r="U230" s="6">
        <f t="shared" si="3"/>
        <v>0.4785714286</v>
      </c>
      <c r="V230" s="6" t="s">
        <v>68</v>
      </c>
      <c r="W230" s="6">
        <v>4.5</v>
      </c>
      <c r="X230" s="6" t="s">
        <v>59</v>
      </c>
      <c r="Y230" s="6" t="s">
        <v>62</v>
      </c>
      <c r="Z230" s="6">
        <v>9.0</v>
      </c>
      <c r="AA230" s="6">
        <v>3.0</v>
      </c>
      <c r="AB230" s="6">
        <v>1.0</v>
      </c>
      <c r="AC230" s="6">
        <v>4.0</v>
      </c>
      <c r="AD230" s="9"/>
      <c r="AE230" s="9"/>
      <c r="AF230" s="6" t="s">
        <v>113</v>
      </c>
      <c r="AG230" s="6" t="s">
        <v>62</v>
      </c>
      <c r="AH230" s="6">
        <v>180.0</v>
      </c>
      <c r="AI230" s="6" t="s">
        <v>80</v>
      </c>
      <c r="AJ230" s="6" t="s">
        <v>81</v>
      </c>
      <c r="AK230" s="6">
        <f t="shared" si="4"/>
        <v>0.2428571429</v>
      </c>
      <c r="AL230" s="6">
        <f>68/140</f>
        <v>0.4857142857</v>
      </c>
      <c r="AM230" s="6">
        <f>0/140</f>
        <v>0</v>
      </c>
      <c r="AN230" s="6">
        <v>4.83</v>
      </c>
      <c r="AO230" s="6">
        <v>0.92</v>
      </c>
      <c r="AP230" s="6">
        <v>5.84</v>
      </c>
      <c r="AQ230" s="6">
        <v>1.13</v>
      </c>
      <c r="AR230" s="6">
        <v>19.0</v>
      </c>
      <c r="AS230" s="9"/>
      <c r="AT230" s="9"/>
      <c r="AU230" s="9"/>
      <c r="AV230" s="9"/>
    </row>
    <row r="231">
      <c r="A231" s="6">
        <v>9.0</v>
      </c>
      <c r="B231" s="7" t="s">
        <v>104</v>
      </c>
      <c r="C231" s="6">
        <v>2023.0</v>
      </c>
      <c r="D231" s="6" t="s">
        <v>87</v>
      </c>
      <c r="E231" s="6" t="s">
        <v>107</v>
      </c>
      <c r="F231" s="6">
        <v>22.8</v>
      </c>
      <c r="G231" s="6">
        <v>64.5</v>
      </c>
      <c r="H231" s="6">
        <v>164.1</v>
      </c>
      <c r="I231" s="8">
        <v>0.0</v>
      </c>
      <c r="J231" s="6" t="s">
        <v>106</v>
      </c>
      <c r="K231" s="6" t="s">
        <v>53</v>
      </c>
      <c r="L231" s="6">
        <v>19.0</v>
      </c>
      <c r="M231" s="6" t="s">
        <v>54</v>
      </c>
      <c r="N231" s="6" t="s">
        <v>111</v>
      </c>
      <c r="O231" s="6" t="s">
        <v>112</v>
      </c>
      <c r="P231" s="6">
        <v>70.0</v>
      </c>
      <c r="Q231" s="6" t="s">
        <v>77</v>
      </c>
      <c r="R231" s="6">
        <v>8.0</v>
      </c>
      <c r="S231" s="6">
        <v>67.0</v>
      </c>
      <c r="T231" s="6">
        <v>140.0</v>
      </c>
      <c r="U231" s="6">
        <f t="shared" si="3"/>
        <v>0.4785714286</v>
      </c>
      <c r="V231" s="6" t="s">
        <v>68</v>
      </c>
      <c r="W231" s="6">
        <v>4.5</v>
      </c>
      <c r="X231" s="6" t="s">
        <v>59</v>
      </c>
      <c r="Y231" s="6" t="s">
        <v>62</v>
      </c>
      <c r="Z231" s="6">
        <v>9.0</v>
      </c>
      <c r="AA231" s="6">
        <v>3.0</v>
      </c>
      <c r="AB231" s="6">
        <v>1.0</v>
      </c>
      <c r="AC231" s="6">
        <v>4.0</v>
      </c>
      <c r="AD231" s="9"/>
      <c r="AE231" s="9"/>
      <c r="AF231" s="6" t="s">
        <v>113</v>
      </c>
      <c r="AG231" s="6" t="s">
        <v>62</v>
      </c>
      <c r="AH231" s="6">
        <v>180.0</v>
      </c>
      <c r="AI231" s="6" t="s">
        <v>80</v>
      </c>
      <c r="AJ231" s="6" t="s">
        <v>81</v>
      </c>
      <c r="AK231" s="6">
        <f t="shared" si="4"/>
        <v>0.2428571429</v>
      </c>
      <c r="AL231" s="6">
        <v>0.4857142857142857</v>
      </c>
      <c r="AM231" s="6">
        <v>0.0</v>
      </c>
      <c r="AN231" s="6">
        <v>3.93</v>
      </c>
      <c r="AO231" s="6">
        <v>1.21</v>
      </c>
      <c r="AP231" s="6">
        <v>4.47</v>
      </c>
      <c r="AQ231" s="6">
        <v>1.5</v>
      </c>
      <c r="AR231" s="6">
        <v>19.0</v>
      </c>
      <c r="AS231" s="9"/>
      <c r="AT231" s="9"/>
      <c r="AU231" s="9"/>
      <c r="AV231" s="9"/>
    </row>
    <row r="232">
      <c r="A232" s="6">
        <v>10.0</v>
      </c>
      <c r="B232" s="7" t="s">
        <v>114</v>
      </c>
      <c r="C232" s="6">
        <v>2021.0</v>
      </c>
      <c r="D232" s="6" t="s">
        <v>51</v>
      </c>
      <c r="E232" s="6" t="s">
        <v>115</v>
      </c>
      <c r="F232" s="6">
        <v>20.7</v>
      </c>
      <c r="G232" s="6">
        <v>60.9</v>
      </c>
      <c r="H232" s="6">
        <v>167.1</v>
      </c>
      <c r="I232" s="10">
        <v>0.583333</v>
      </c>
      <c r="J232" s="6" t="s">
        <v>52</v>
      </c>
      <c r="K232" s="6" t="s">
        <v>53</v>
      </c>
      <c r="L232" s="6">
        <v>12.0</v>
      </c>
      <c r="M232" s="6" t="s">
        <v>54</v>
      </c>
      <c r="N232" s="6" t="s">
        <v>111</v>
      </c>
      <c r="O232" s="6" t="s">
        <v>112</v>
      </c>
      <c r="P232" s="6">
        <v>50.0</v>
      </c>
      <c r="Q232" s="6" t="s">
        <v>57</v>
      </c>
      <c r="R232" s="6">
        <v>5.0</v>
      </c>
      <c r="S232" s="6">
        <v>50.0</v>
      </c>
      <c r="T232" s="6">
        <v>140.0</v>
      </c>
      <c r="U232" s="6">
        <f t="shared" si="3"/>
        <v>0.3571428571</v>
      </c>
      <c r="V232" s="6" t="s">
        <v>58</v>
      </c>
      <c r="W232" s="6">
        <v>3.0</v>
      </c>
      <c r="X232" s="6" t="s">
        <v>59</v>
      </c>
      <c r="Y232" s="6" t="s">
        <v>62</v>
      </c>
      <c r="Z232" s="6">
        <v>10.0</v>
      </c>
      <c r="AA232" s="6">
        <v>2.0</v>
      </c>
      <c r="AB232" s="6">
        <v>1.0</v>
      </c>
      <c r="AC232" s="6">
        <v>4.0</v>
      </c>
      <c r="AD232" s="18">
        <v>0.71</v>
      </c>
      <c r="AE232" s="6" t="s">
        <v>60</v>
      </c>
      <c r="AF232" s="6" t="s">
        <v>94</v>
      </c>
      <c r="AG232" s="6" t="s">
        <v>62</v>
      </c>
      <c r="AH232" s="6">
        <v>180.0</v>
      </c>
      <c r="AI232" s="6" t="s">
        <v>63</v>
      </c>
      <c r="AJ232" s="6" t="s">
        <v>81</v>
      </c>
      <c r="AK232" s="6">
        <f t="shared" si="4"/>
        <v>0.75</v>
      </c>
      <c r="AL232" s="6">
        <f t="shared" ref="AL232:AL234" si="6">130/140</f>
        <v>0.9285714286</v>
      </c>
      <c r="AM232" s="6">
        <f t="shared" ref="AM232:AM234" si="7">80/140</f>
        <v>0.5714285714</v>
      </c>
      <c r="AN232" s="6">
        <v>21.8</v>
      </c>
      <c r="AO232" s="6">
        <v>4.4</v>
      </c>
      <c r="AP232" s="6">
        <v>22.9</v>
      </c>
      <c r="AQ232" s="6">
        <v>4.2</v>
      </c>
      <c r="AR232" s="6">
        <v>12.0</v>
      </c>
      <c r="AS232" s="9"/>
      <c r="AT232" s="9"/>
      <c r="AU232" s="9"/>
      <c r="AV232" s="9"/>
    </row>
    <row r="233">
      <c r="A233" s="6">
        <v>10.0</v>
      </c>
      <c r="B233" s="7" t="s">
        <v>114</v>
      </c>
      <c r="C233" s="6">
        <v>2021.0</v>
      </c>
      <c r="D233" s="6" t="s">
        <v>51</v>
      </c>
      <c r="E233" s="6" t="s">
        <v>115</v>
      </c>
      <c r="F233" s="6">
        <v>20.7</v>
      </c>
      <c r="G233" s="6">
        <v>60.9</v>
      </c>
      <c r="H233" s="6">
        <v>167.1</v>
      </c>
      <c r="I233" s="10">
        <v>0.583333</v>
      </c>
      <c r="J233" s="6" t="s">
        <v>52</v>
      </c>
      <c r="K233" s="6" t="s">
        <v>53</v>
      </c>
      <c r="L233" s="6">
        <v>12.0</v>
      </c>
      <c r="M233" s="6" t="s">
        <v>54</v>
      </c>
      <c r="N233" s="6" t="s">
        <v>111</v>
      </c>
      <c r="O233" s="6" t="s">
        <v>112</v>
      </c>
      <c r="P233" s="6">
        <v>60.0</v>
      </c>
      <c r="Q233" s="6" t="s">
        <v>57</v>
      </c>
      <c r="R233" s="6">
        <v>5.0</v>
      </c>
      <c r="S233" s="6">
        <v>50.0</v>
      </c>
      <c r="T233" s="6">
        <v>140.0</v>
      </c>
      <c r="U233" s="6">
        <f t="shared" si="3"/>
        <v>0.3571428571</v>
      </c>
      <c r="V233" s="6" t="s">
        <v>58</v>
      </c>
      <c r="W233" s="6">
        <v>3.0</v>
      </c>
      <c r="X233" s="6" t="s">
        <v>59</v>
      </c>
      <c r="Y233" s="6" t="s">
        <v>62</v>
      </c>
      <c r="Z233" s="6">
        <v>10.0</v>
      </c>
      <c r="AA233" s="6">
        <v>2.0</v>
      </c>
      <c r="AB233" s="6">
        <v>1.0</v>
      </c>
      <c r="AC233" s="6">
        <v>4.0</v>
      </c>
      <c r="AD233" s="18">
        <v>0.71</v>
      </c>
      <c r="AE233" s="6" t="s">
        <v>60</v>
      </c>
      <c r="AF233" s="6" t="s">
        <v>94</v>
      </c>
      <c r="AG233" s="6" t="s">
        <v>62</v>
      </c>
      <c r="AH233" s="6">
        <v>180.0</v>
      </c>
      <c r="AI233" s="6" t="s">
        <v>63</v>
      </c>
      <c r="AJ233" s="6" t="s">
        <v>81</v>
      </c>
      <c r="AK233" s="6">
        <f t="shared" si="4"/>
        <v>0.75</v>
      </c>
      <c r="AL233" s="6">
        <f t="shared" si="6"/>
        <v>0.9285714286</v>
      </c>
      <c r="AM233" s="6">
        <f t="shared" si="7"/>
        <v>0.5714285714</v>
      </c>
      <c r="AN233" s="6">
        <v>21.8</v>
      </c>
      <c r="AO233" s="6">
        <v>4.1</v>
      </c>
      <c r="AP233" s="6">
        <v>23.3</v>
      </c>
      <c r="AQ233" s="6">
        <v>4.0</v>
      </c>
      <c r="AR233" s="6">
        <v>12.0</v>
      </c>
      <c r="AS233" s="9"/>
      <c r="AT233" s="9"/>
      <c r="AU233" s="9"/>
      <c r="AV233" s="9"/>
    </row>
    <row r="234">
      <c r="A234" s="6">
        <v>10.0</v>
      </c>
      <c r="B234" s="7" t="s">
        <v>114</v>
      </c>
      <c r="C234" s="6">
        <v>2021.0</v>
      </c>
      <c r="D234" s="6" t="s">
        <v>51</v>
      </c>
      <c r="E234" s="6" t="s">
        <v>115</v>
      </c>
      <c r="F234" s="6">
        <v>20.7</v>
      </c>
      <c r="G234" s="6">
        <v>60.9</v>
      </c>
      <c r="H234" s="6">
        <v>167.1</v>
      </c>
      <c r="I234" s="10">
        <v>0.583333</v>
      </c>
      <c r="J234" s="6" t="s">
        <v>52</v>
      </c>
      <c r="K234" s="6" t="s">
        <v>53</v>
      </c>
      <c r="L234" s="6">
        <v>12.0</v>
      </c>
      <c r="M234" s="6" t="s">
        <v>54</v>
      </c>
      <c r="N234" s="6" t="s">
        <v>111</v>
      </c>
      <c r="O234" s="6" t="s">
        <v>112</v>
      </c>
      <c r="P234" s="6">
        <v>70.0</v>
      </c>
      <c r="Q234" s="6" t="s">
        <v>57</v>
      </c>
      <c r="R234" s="6">
        <v>5.0</v>
      </c>
      <c r="S234" s="6">
        <v>50.0</v>
      </c>
      <c r="T234" s="6">
        <v>140.0</v>
      </c>
      <c r="U234" s="6">
        <f t="shared" si="3"/>
        <v>0.3571428571</v>
      </c>
      <c r="V234" s="6" t="s">
        <v>58</v>
      </c>
      <c r="W234" s="6">
        <v>3.0</v>
      </c>
      <c r="X234" s="6" t="s">
        <v>59</v>
      </c>
      <c r="Y234" s="6" t="s">
        <v>62</v>
      </c>
      <c r="Z234" s="6">
        <v>10.0</v>
      </c>
      <c r="AA234" s="6">
        <v>2.0</v>
      </c>
      <c r="AB234" s="6">
        <v>1.0</v>
      </c>
      <c r="AC234" s="6">
        <v>4.0</v>
      </c>
      <c r="AD234" s="18">
        <v>0.71</v>
      </c>
      <c r="AE234" s="6" t="s">
        <v>60</v>
      </c>
      <c r="AF234" s="6" t="s">
        <v>94</v>
      </c>
      <c r="AG234" s="6" t="s">
        <v>62</v>
      </c>
      <c r="AH234" s="6">
        <v>180.0</v>
      </c>
      <c r="AI234" s="6" t="s">
        <v>63</v>
      </c>
      <c r="AJ234" s="6" t="s">
        <v>81</v>
      </c>
      <c r="AK234" s="6">
        <f t="shared" si="4"/>
        <v>0.75</v>
      </c>
      <c r="AL234" s="6">
        <f t="shared" si="6"/>
        <v>0.9285714286</v>
      </c>
      <c r="AM234" s="6">
        <f t="shared" si="7"/>
        <v>0.5714285714</v>
      </c>
      <c r="AN234" s="6">
        <v>23.7</v>
      </c>
      <c r="AO234" s="6">
        <v>3.7</v>
      </c>
      <c r="AP234" s="6">
        <v>26.7</v>
      </c>
      <c r="AQ234" s="6">
        <v>3.6</v>
      </c>
      <c r="AR234" s="6">
        <v>12.0</v>
      </c>
      <c r="AS234" s="9"/>
      <c r="AT234" s="9"/>
      <c r="AU234" s="9"/>
      <c r="AV234" s="9"/>
    </row>
    <row r="235">
      <c r="A235" s="6">
        <v>10.0</v>
      </c>
      <c r="B235" s="7" t="s">
        <v>114</v>
      </c>
      <c r="C235" s="6">
        <v>2021.0</v>
      </c>
      <c r="D235" s="6" t="s">
        <v>51</v>
      </c>
      <c r="E235" s="6" t="s">
        <v>116</v>
      </c>
      <c r="F235" s="6">
        <v>21.4</v>
      </c>
      <c r="G235" s="6">
        <v>58.8</v>
      </c>
      <c r="H235" s="6">
        <v>165.7</v>
      </c>
      <c r="I235" s="10">
        <v>0.666667</v>
      </c>
      <c r="J235" s="6" t="s">
        <v>52</v>
      </c>
      <c r="K235" s="6" t="s">
        <v>53</v>
      </c>
      <c r="L235" s="6">
        <v>12.0</v>
      </c>
      <c r="M235" s="6" t="s">
        <v>54</v>
      </c>
      <c r="N235" s="6" t="s">
        <v>111</v>
      </c>
      <c r="O235" s="6" t="s">
        <v>112</v>
      </c>
      <c r="P235" s="6">
        <v>50.0</v>
      </c>
      <c r="Q235" s="6" t="s">
        <v>57</v>
      </c>
      <c r="R235" s="6">
        <v>5.0</v>
      </c>
      <c r="S235" s="6">
        <v>50.0</v>
      </c>
      <c r="T235" s="6">
        <v>140.0</v>
      </c>
      <c r="U235" s="6">
        <f t="shared" si="3"/>
        <v>0.3571428571</v>
      </c>
      <c r="V235" s="6" t="s">
        <v>68</v>
      </c>
      <c r="W235" s="6">
        <v>3.0</v>
      </c>
      <c r="X235" s="6" t="s">
        <v>59</v>
      </c>
      <c r="Y235" s="6" t="s">
        <v>62</v>
      </c>
      <c r="Z235" s="6">
        <v>10.0</v>
      </c>
      <c r="AA235" s="6">
        <v>2.0</v>
      </c>
      <c r="AB235" s="6">
        <v>1.0</v>
      </c>
      <c r="AC235" s="6">
        <v>4.0</v>
      </c>
      <c r="AD235" s="18">
        <v>0.71</v>
      </c>
      <c r="AE235" s="6" t="s">
        <v>60</v>
      </c>
      <c r="AF235" s="6" t="s">
        <v>94</v>
      </c>
      <c r="AG235" s="6" t="s">
        <v>62</v>
      </c>
      <c r="AH235" s="6">
        <v>180.0</v>
      </c>
      <c r="AI235" s="6" t="s">
        <v>63</v>
      </c>
      <c r="AJ235" s="6" t="s">
        <v>81</v>
      </c>
      <c r="AK235" s="6">
        <f t="shared" si="4"/>
        <v>0.1785714286</v>
      </c>
      <c r="AL235" s="6">
        <f t="shared" ref="AL235:AL237" si="8">50/140</f>
        <v>0.3571428571</v>
      </c>
      <c r="AM235" s="6">
        <v>0.0</v>
      </c>
      <c r="AN235" s="6">
        <v>21.9</v>
      </c>
      <c r="AO235" s="6">
        <v>5.1</v>
      </c>
      <c r="AP235" s="6">
        <v>22.7</v>
      </c>
      <c r="AQ235" s="6">
        <v>5.1</v>
      </c>
      <c r="AR235" s="6">
        <v>12.0</v>
      </c>
      <c r="AS235" s="9"/>
      <c r="AT235" s="9"/>
      <c r="AU235" s="9"/>
      <c r="AV235" s="9"/>
    </row>
    <row r="236">
      <c r="A236" s="6">
        <v>10.0</v>
      </c>
      <c r="B236" s="7" t="s">
        <v>114</v>
      </c>
      <c r="C236" s="6">
        <v>2021.0</v>
      </c>
      <c r="D236" s="6" t="s">
        <v>51</v>
      </c>
      <c r="E236" s="6" t="s">
        <v>116</v>
      </c>
      <c r="F236" s="6">
        <v>21.4</v>
      </c>
      <c r="G236" s="6">
        <v>58.8</v>
      </c>
      <c r="H236" s="6">
        <v>165.7</v>
      </c>
      <c r="I236" s="10">
        <v>0.666667</v>
      </c>
      <c r="J236" s="6" t="s">
        <v>52</v>
      </c>
      <c r="K236" s="6" t="s">
        <v>53</v>
      </c>
      <c r="L236" s="6">
        <v>12.0</v>
      </c>
      <c r="M236" s="6" t="s">
        <v>54</v>
      </c>
      <c r="N236" s="6" t="s">
        <v>111</v>
      </c>
      <c r="O236" s="6" t="s">
        <v>112</v>
      </c>
      <c r="P236" s="6">
        <v>60.0</v>
      </c>
      <c r="Q236" s="6" t="s">
        <v>57</v>
      </c>
      <c r="R236" s="6">
        <v>5.0</v>
      </c>
      <c r="S236" s="6">
        <v>50.0</v>
      </c>
      <c r="T236" s="6">
        <v>140.0</v>
      </c>
      <c r="U236" s="6">
        <f t="shared" si="3"/>
        <v>0.3571428571</v>
      </c>
      <c r="V236" s="6" t="s">
        <v>68</v>
      </c>
      <c r="W236" s="6">
        <v>3.0</v>
      </c>
      <c r="X236" s="6" t="s">
        <v>59</v>
      </c>
      <c r="Y236" s="6" t="s">
        <v>62</v>
      </c>
      <c r="Z236" s="6">
        <v>10.0</v>
      </c>
      <c r="AA236" s="6">
        <v>2.0</v>
      </c>
      <c r="AB236" s="6">
        <v>1.0</v>
      </c>
      <c r="AC236" s="6">
        <v>4.0</v>
      </c>
      <c r="AD236" s="18">
        <v>0.71</v>
      </c>
      <c r="AE236" s="6" t="s">
        <v>60</v>
      </c>
      <c r="AF236" s="6" t="s">
        <v>94</v>
      </c>
      <c r="AG236" s="6" t="s">
        <v>62</v>
      </c>
      <c r="AH236" s="6">
        <v>180.0</v>
      </c>
      <c r="AI236" s="6" t="s">
        <v>63</v>
      </c>
      <c r="AJ236" s="6" t="s">
        <v>81</v>
      </c>
      <c r="AK236" s="6">
        <f t="shared" si="4"/>
        <v>0.1785714286</v>
      </c>
      <c r="AL236" s="6">
        <f t="shared" si="8"/>
        <v>0.3571428571</v>
      </c>
      <c r="AM236" s="6">
        <v>0.0</v>
      </c>
      <c r="AN236" s="6">
        <v>21.9</v>
      </c>
      <c r="AO236" s="6">
        <v>5.3</v>
      </c>
      <c r="AP236" s="6">
        <v>23.0</v>
      </c>
      <c r="AQ236" s="6">
        <v>5.6</v>
      </c>
      <c r="AR236" s="6">
        <v>12.0</v>
      </c>
      <c r="AS236" s="9"/>
      <c r="AT236" s="9"/>
      <c r="AU236" s="9"/>
      <c r="AV236" s="9"/>
    </row>
    <row r="237">
      <c r="A237" s="6">
        <v>10.0</v>
      </c>
      <c r="B237" s="7" t="s">
        <v>114</v>
      </c>
      <c r="C237" s="6">
        <v>2021.0</v>
      </c>
      <c r="D237" s="6" t="s">
        <v>51</v>
      </c>
      <c r="E237" s="6" t="s">
        <v>116</v>
      </c>
      <c r="F237" s="6">
        <v>21.4</v>
      </c>
      <c r="G237" s="6">
        <v>58.8</v>
      </c>
      <c r="H237" s="6">
        <v>165.7</v>
      </c>
      <c r="I237" s="10">
        <v>0.666667</v>
      </c>
      <c r="J237" s="6" t="s">
        <v>52</v>
      </c>
      <c r="K237" s="6" t="s">
        <v>53</v>
      </c>
      <c r="L237" s="6">
        <v>12.0</v>
      </c>
      <c r="M237" s="6" t="s">
        <v>54</v>
      </c>
      <c r="N237" s="6" t="s">
        <v>111</v>
      </c>
      <c r="O237" s="6" t="s">
        <v>112</v>
      </c>
      <c r="P237" s="6">
        <v>70.0</v>
      </c>
      <c r="Q237" s="6" t="s">
        <v>57</v>
      </c>
      <c r="R237" s="6">
        <v>5.0</v>
      </c>
      <c r="S237" s="6">
        <v>50.0</v>
      </c>
      <c r="T237" s="6">
        <v>140.0</v>
      </c>
      <c r="U237" s="6">
        <f t="shared" si="3"/>
        <v>0.3571428571</v>
      </c>
      <c r="V237" s="6" t="s">
        <v>68</v>
      </c>
      <c r="W237" s="6">
        <v>3.0</v>
      </c>
      <c r="X237" s="6" t="s">
        <v>59</v>
      </c>
      <c r="Y237" s="6" t="s">
        <v>62</v>
      </c>
      <c r="Z237" s="6">
        <v>10.0</v>
      </c>
      <c r="AA237" s="6">
        <v>2.0</v>
      </c>
      <c r="AB237" s="6">
        <v>1.0</v>
      </c>
      <c r="AC237" s="6">
        <v>4.0</v>
      </c>
      <c r="AD237" s="18">
        <v>0.71</v>
      </c>
      <c r="AE237" s="6" t="s">
        <v>60</v>
      </c>
      <c r="AF237" s="6" t="s">
        <v>94</v>
      </c>
      <c r="AG237" s="6" t="s">
        <v>62</v>
      </c>
      <c r="AH237" s="6">
        <v>180.0</v>
      </c>
      <c r="AI237" s="6" t="s">
        <v>63</v>
      </c>
      <c r="AJ237" s="6" t="s">
        <v>81</v>
      </c>
      <c r="AK237" s="6">
        <f t="shared" si="4"/>
        <v>0.1785714286</v>
      </c>
      <c r="AL237" s="6">
        <f t="shared" si="8"/>
        <v>0.3571428571</v>
      </c>
      <c r="AM237" s="6">
        <v>0.0</v>
      </c>
      <c r="AN237" s="6">
        <v>23.5</v>
      </c>
      <c r="AO237" s="6">
        <v>5.0</v>
      </c>
      <c r="AP237" s="6">
        <v>24.0</v>
      </c>
      <c r="AQ237" s="6">
        <v>5.0</v>
      </c>
      <c r="AR237" s="6">
        <v>12.0</v>
      </c>
      <c r="AS237" s="9"/>
      <c r="AT237" s="9"/>
      <c r="AU237" s="9"/>
      <c r="AV237" s="9"/>
    </row>
    <row r="238">
      <c r="A238" s="6">
        <v>11.0</v>
      </c>
      <c r="B238" s="7" t="s">
        <v>117</v>
      </c>
      <c r="C238" s="6">
        <v>2018.0</v>
      </c>
      <c r="D238" s="6" t="s">
        <v>87</v>
      </c>
      <c r="E238" s="6" t="s">
        <v>98</v>
      </c>
      <c r="F238" s="6">
        <v>19.3</v>
      </c>
      <c r="G238" s="6">
        <v>60.1</v>
      </c>
      <c r="H238" s="6">
        <v>166.3</v>
      </c>
      <c r="I238" s="8">
        <v>0.0</v>
      </c>
      <c r="J238" s="6" t="s">
        <v>106</v>
      </c>
      <c r="K238" s="6" t="s">
        <v>53</v>
      </c>
      <c r="L238" s="6">
        <v>9.0</v>
      </c>
      <c r="M238" s="6" t="s">
        <v>54</v>
      </c>
      <c r="N238" s="6" t="s">
        <v>111</v>
      </c>
      <c r="O238" s="6" t="s">
        <v>118</v>
      </c>
      <c r="P238" s="6">
        <v>50.0</v>
      </c>
      <c r="Q238" s="6" t="s">
        <v>57</v>
      </c>
      <c r="R238" s="6">
        <v>6.0</v>
      </c>
      <c r="S238" s="6">
        <v>80.0</v>
      </c>
      <c r="T238" s="6">
        <v>140.0</v>
      </c>
      <c r="U238" s="6">
        <f t="shared" si="3"/>
        <v>0.5714285714</v>
      </c>
      <c r="V238" s="6" t="s">
        <v>58</v>
      </c>
      <c r="W238" s="6">
        <v>6.0</v>
      </c>
      <c r="X238" s="6" t="s">
        <v>59</v>
      </c>
      <c r="Y238" s="6" t="s">
        <v>62</v>
      </c>
      <c r="Z238" s="6">
        <v>6.0</v>
      </c>
      <c r="AA238" s="6">
        <v>2.0</v>
      </c>
      <c r="AB238" s="6">
        <v>1.0</v>
      </c>
      <c r="AC238" s="9"/>
      <c r="AD238" s="19">
        <v>0.85</v>
      </c>
      <c r="AE238" s="6" t="s">
        <v>90</v>
      </c>
      <c r="AF238" s="20" t="s">
        <v>119</v>
      </c>
      <c r="AG238" s="6" t="s">
        <v>62</v>
      </c>
      <c r="AH238" s="6">
        <v>120.0</v>
      </c>
      <c r="AI238" s="6" t="s">
        <v>120</v>
      </c>
      <c r="AJ238" s="6" t="s">
        <v>81</v>
      </c>
      <c r="AK238" s="6">
        <f t="shared" si="4"/>
        <v>0.8666666667</v>
      </c>
      <c r="AL238" s="6">
        <v>1.0</v>
      </c>
      <c r="AM238" s="6">
        <v>0.7333333333</v>
      </c>
      <c r="AN238" s="6">
        <v>1.29</v>
      </c>
      <c r="AO238" s="6">
        <v>0.2</v>
      </c>
      <c r="AP238" s="6">
        <v>1.46</v>
      </c>
      <c r="AQ238" s="6">
        <v>0.2</v>
      </c>
      <c r="AR238" s="6">
        <v>9.0</v>
      </c>
      <c r="AS238" s="9"/>
      <c r="AT238" s="12"/>
      <c r="AU238" s="12"/>
      <c r="AV238" s="14"/>
    </row>
    <row r="239">
      <c r="A239" s="6">
        <v>11.0</v>
      </c>
      <c r="B239" s="7" t="s">
        <v>117</v>
      </c>
      <c r="C239" s="6">
        <v>2018.0</v>
      </c>
      <c r="D239" s="6" t="s">
        <v>87</v>
      </c>
      <c r="E239" s="6" t="s">
        <v>98</v>
      </c>
      <c r="F239" s="6">
        <v>19.3</v>
      </c>
      <c r="G239" s="6">
        <v>60.1</v>
      </c>
      <c r="H239" s="6">
        <v>166.3</v>
      </c>
      <c r="I239" s="8">
        <v>0.0</v>
      </c>
      <c r="J239" s="6" t="s">
        <v>106</v>
      </c>
      <c r="K239" s="6" t="s">
        <v>53</v>
      </c>
      <c r="L239" s="6">
        <v>9.0</v>
      </c>
      <c r="M239" s="6" t="s">
        <v>54</v>
      </c>
      <c r="N239" s="6" t="s">
        <v>111</v>
      </c>
      <c r="O239" s="6" t="s">
        <v>118</v>
      </c>
      <c r="P239" s="6">
        <v>60.0</v>
      </c>
      <c r="Q239" s="6" t="s">
        <v>57</v>
      </c>
      <c r="R239" s="6">
        <v>6.0</v>
      </c>
      <c r="S239" s="6">
        <v>80.0</v>
      </c>
      <c r="T239" s="6">
        <v>140.0</v>
      </c>
      <c r="U239" s="6">
        <f t="shared" si="3"/>
        <v>0.5714285714</v>
      </c>
      <c r="V239" s="6" t="s">
        <v>58</v>
      </c>
      <c r="W239" s="6">
        <v>6.0</v>
      </c>
      <c r="X239" s="6" t="s">
        <v>59</v>
      </c>
      <c r="Y239" s="6" t="s">
        <v>62</v>
      </c>
      <c r="Z239" s="6">
        <v>6.0</v>
      </c>
      <c r="AA239" s="6">
        <v>2.0</v>
      </c>
      <c r="AB239" s="6">
        <v>1.0</v>
      </c>
      <c r="AC239" s="9"/>
      <c r="AD239" s="19">
        <v>0.85</v>
      </c>
      <c r="AE239" s="6" t="s">
        <v>90</v>
      </c>
      <c r="AF239" s="20" t="s">
        <v>119</v>
      </c>
      <c r="AG239" s="6" t="s">
        <v>62</v>
      </c>
      <c r="AH239" s="6">
        <v>120.0</v>
      </c>
      <c r="AI239" s="6" t="s">
        <v>120</v>
      </c>
      <c r="AJ239" s="6" t="s">
        <v>81</v>
      </c>
      <c r="AK239" s="6">
        <v>0.8035714285714286</v>
      </c>
      <c r="AL239" s="6">
        <v>1.0</v>
      </c>
      <c r="AM239" s="6">
        <v>0.7333333333</v>
      </c>
      <c r="AN239" s="6">
        <v>1.22</v>
      </c>
      <c r="AO239" s="6">
        <v>0.21</v>
      </c>
      <c r="AP239" s="6">
        <v>1.43</v>
      </c>
      <c r="AQ239" s="6">
        <v>0.19</v>
      </c>
      <c r="AR239" s="6">
        <v>9.0</v>
      </c>
      <c r="AS239" s="9"/>
      <c r="AT239" s="12"/>
      <c r="AU239" s="14"/>
      <c r="AV239" s="14"/>
    </row>
    <row r="240">
      <c r="A240" s="21">
        <v>11.0</v>
      </c>
      <c r="B240" s="22" t="s">
        <v>121</v>
      </c>
      <c r="C240" s="21">
        <v>2018.0</v>
      </c>
      <c r="D240" s="21" t="s">
        <v>87</v>
      </c>
      <c r="E240" s="6" t="s">
        <v>98</v>
      </c>
      <c r="F240" s="23">
        <v>19.3</v>
      </c>
      <c r="G240" s="23">
        <v>60.1</v>
      </c>
      <c r="H240" s="6">
        <v>166.3</v>
      </c>
      <c r="I240" s="23">
        <v>0.0</v>
      </c>
      <c r="J240" s="23" t="s">
        <v>106</v>
      </c>
      <c r="K240" s="6" t="s">
        <v>53</v>
      </c>
      <c r="L240" s="21">
        <v>9.0</v>
      </c>
      <c r="M240" s="21" t="s">
        <v>54</v>
      </c>
      <c r="N240" s="21" t="s">
        <v>111</v>
      </c>
      <c r="O240" s="6" t="s">
        <v>118</v>
      </c>
      <c r="P240" s="21">
        <v>50.0</v>
      </c>
      <c r="Q240" s="21" t="s">
        <v>77</v>
      </c>
      <c r="R240" s="21">
        <v>6.0</v>
      </c>
      <c r="S240" s="21">
        <v>80.0</v>
      </c>
      <c r="T240" s="23">
        <v>140.0</v>
      </c>
      <c r="U240" s="6">
        <f t="shared" si="3"/>
        <v>0.5714285714</v>
      </c>
      <c r="V240" s="6" t="s">
        <v>58</v>
      </c>
      <c r="W240" s="21">
        <v>6.0</v>
      </c>
      <c r="X240" s="23" t="s">
        <v>59</v>
      </c>
      <c r="Y240" s="23" t="s">
        <v>62</v>
      </c>
      <c r="Z240" s="21">
        <v>6.0</v>
      </c>
      <c r="AA240" s="21">
        <v>2.0</v>
      </c>
      <c r="AB240" s="21">
        <v>1.0</v>
      </c>
      <c r="AC240" s="20"/>
      <c r="AD240" s="19">
        <v>0.85</v>
      </c>
      <c r="AE240" s="21" t="s">
        <v>122</v>
      </c>
      <c r="AF240" s="20" t="s">
        <v>119</v>
      </c>
      <c r="AG240" s="23" t="s">
        <v>62</v>
      </c>
      <c r="AH240" s="21">
        <v>120.0</v>
      </c>
      <c r="AI240" s="21" t="s">
        <v>120</v>
      </c>
      <c r="AJ240" s="23" t="s">
        <v>81</v>
      </c>
      <c r="AK240" s="23">
        <v>0.8035714285714286</v>
      </c>
      <c r="AL240" s="6">
        <v>1.0</v>
      </c>
      <c r="AM240" s="6">
        <v>0.7333333333</v>
      </c>
      <c r="AN240" s="24" t="s">
        <v>123</v>
      </c>
      <c r="AO240" s="24" t="s">
        <v>124</v>
      </c>
      <c r="AP240" s="24" t="s">
        <v>125</v>
      </c>
      <c r="AQ240" s="25" t="s">
        <v>126</v>
      </c>
      <c r="AR240" s="24" t="s">
        <v>127</v>
      </c>
      <c r="AS240" s="9"/>
      <c r="AT240" s="14"/>
      <c r="AU240" s="14"/>
      <c r="AV240" s="14"/>
    </row>
    <row r="241">
      <c r="A241" s="21">
        <v>11.0</v>
      </c>
      <c r="B241" s="22" t="s">
        <v>121</v>
      </c>
      <c r="C241" s="21">
        <v>2018.0</v>
      </c>
      <c r="D241" s="21" t="s">
        <v>87</v>
      </c>
      <c r="E241" s="6" t="s">
        <v>98</v>
      </c>
      <c r="F241" s="23">
        <v>19.3</v>
      </c>
      <c r="G241" s="23">
        <v>60.1</v>
      </c>
      <c r="H241" s="23">
        <v>166.3</v>
      </c>
      <c r="I241" s="23">
        <v>0.0</v>
      </c>
      <c r="J241" s="23" t="s">
        <v>106</v>
      </c>
      <c r="K241" s="6" t="s">
        <v>53</v>
      </c>
      <c r="L241" s="21">
        <v>9.0</v>
      </c>
      <c r="M241" s="21" t="s">
        <v>54</v>
      </c>
      <c r="N241" s="21" t="s">
        <v>111</v>
      </c>
      <c r="O241" s="6" t="s">
        <v>118</v>
      </c>
      <c r="P241" s="21">
        <v>60.0</v>
      </c>
      <c r="Q241" s="21" t="s">
        <v>77</v>
      </c>
      <c r="R241" s="21">
        <v>6.0</v>
      </c>
      <c r="S241" s="21">
        <v>80.0</v>
      </c>
      <c r="T241" s="23">
        <v>140.0</v>
      </c>
      <c r="U241" s="6">
        <f t="shared" si="3"/>
        <v>0.5714285714</v>
      </c>
      <c r="V241" s="6" t="s">
        <v>58</v>
      </c>
      <c r="W241" s="21">
        <v>6.0</v>
      </c>
      <c r="X241" s="23" t="s">
        <v>59</v>
      </c>
      <c r="Y241" s="23" t="s">
        <v>62</v>
      </c>
      <c r="Z241" s="21">
        <v>6.0</v>
      </c>
      <c r="AA241" s="21">
        <v>2.0</v>
      </c>
      <c r="AB241" s="21">
        <v>1.0</v>
      </c>
      <c r="AC241" s="20"/>
      <c r="AD241" s="19">
        <v>0.85</v>
      </c>
      <c r="AE241" s="21" t="s">
        <v>122</v>
      </c>
      <c r="AF241" s="20" t="s">
        <v>119</v>
      </c>
      <c r="AG241" s="23" t="s">
        <v>62</v>
      </c>
      <c r="AH241" s="21">
        <v>120.0</v>
      </c>
      <c r="AI241" s="21" t="s">
        <v>120</v>
      </c>
      <c r="AJ241" s="23" t="s">
        <v>81</v>
      </c>
      <c r="AK241" s="23">
        <v>0.8035714285714286</v>
      </c>
      <c r="AL241" s="6">
        <v>1.0</v>
      </c>
      <c r="AM241" s="6">
        <v>0.7333333333</v>
      </c>
      <c r="AN241" s="24" t="s">
        <v>128</v>
      </c>
      <c r="AO241" s="24" t="s">
        <v>129</v>
      </c>
      <c r="AP241" s="24" t="s">
        <v>130</v>
      </c>
      <c r="AQ241" s="24" t="s">
        <v>131</v>
      </c>
      <c r="AR241" s="24" t="s">
        <v>127</v>
      </c>
      <c r="AS241" s="9"/>
      <c r="AT241" s="14"/>
      <c r="AU241" s="14"/>
      <c r="AV241" s="14"/>
    </row>
    <row r="242">
      <c r="A242" s="6">
        <v>11.0</v>
      </c>
      <c r="B242" s="7" t="s">
        <v>117</v>
      </c>
      <c r="C242" s="6">
        <v>2018.0</v>
      </c>
      <c r="D242" s="6" t="s">
        <v>87</v>
      </c>
      <c r="E242" s="6" t="s">
        <v>103</v>
      </c>
      <c r="F242" s="6">
        <v>19.3</v>
      </c>
      <c r="G242" s="6">
        <v>60.1</v>
      </c>
      <c r="H242" s="23">
        <v>166.3</v>
      </c>
      <c r="I242" s="8">
        <v>0.0</v>
      </c>
      <c r="J242" s="6" t="s">
        <v>106</v>
      </c>
      <c r="K242" s="6" t="s">
        <v>53</v>
      </c>
      <c r="L242" s="6">
        <v>9.0</v>
      </c>
      <c r="M242" s="6" t="s">
        <v>54</v>
      </c>
      <c r="N242" s="6" t="s">
        <v>111</v>
      </c>
      <c r="O242" s="6" t="s">
        <v>118</v>
      </c>
      <c r="P242" s="6">
        <v>50.0</v>
      </c>
      <c r="Q242" s="6" t="s">
        <v>57</v>
      </c>
      <c r="R242" s="6">
        <v>6.0</v>
      </c>
      <c r="S242" s="6">
        <v>80.0</v>
      </c>
      <c r="T242" s="6">
        <v>140.0</v>
      </c>
      <c r="U242" s="6">
        <f t="shared" si="3"/>
        <v>0.5714285714</v>
      </c>
      <c r="V242" s="6" t="s">
        <v>68</v>
      </c>
      <c r="W242" s="6">
        <v>6.0</v>
      </c>
      <c r="X242" s="6" t="s">
        <v>59</v>
      </c>
      <c r="Y242" s="6" t="s">
        <v>62</v>
      </c>
      <c r="Z242" s="6">
        <v>6.0</v>
      </c>
      <c r="AA242" s="6">
        <v>2.0</v>
      </c>
      <c r="AB242" s="6">
        <v>1.0</v>
      </c>
      <c r="AC242" s="9"/>
      <c r="AD242" s="19">
        <v>0.85</v>
      </c>
      <c r="AE242" s="6" t="s">
        <v>90</v>
      </c>
      <c r="AF242" s="20" t="s">
        <v>119</v>
      </c>
      <c r="AG242" s="6" t="s">
        <v>62</v>
      </c>
      <c r="AH242" s="6">
        <v>120.0</v>
      </c>
      <c r="AI242" s="6" t="s">
        <v>120</v>
      </c>
      <c r="AJ242" s="6" t="s">
        <v>81</v>
      </c>
      <c r="AK242" s="6">
        <f t="shared" ref="AK242:AK245" si="9">AVERAGE(AL242:AM242)</f>
        <v>0.2753623189</v>
      </c>
      <c r="AL242" s="6">
        <v>0.4086956522</v>
      </c>
      <c r="AM242" s="6">
        <v>0.1420289855</v>
      </c>
      <c r="AN242" s="6">
        <v>1.35</v>
      </c>
      <c r="AO242" s="6">
        <v>0.26</v>
      </c>
      <c r="AP242" s="6">
        <v>1.47</v>
      </c>
      <c r="AQ242" s="6">
        <v>0.21</v>
      </c>
      <c r="AR242" s="6">
        <v>9.0</v>
      </c>
      <c r="AS242" s="9"/>
      <c r="AT242" s="14"/>
      <c r="AU242" s="14"/>
      <c r="AV242" s="14"/>
    </row>
    <row r="243">
      <c r="A243" s="6">
        <v>11.0</v>
      </c>
      <c r="B243" s="7" t="s">
        <v>117</v>
      </c>
      <c r="C243" s="6">
        <v>2018.0</v>
      </c>
      <c r="D243" s="6" t="s">
        <v>87</v>
      </c>
      <c r="E243" s="6" t="s">
        <v>103</v>
      </c>
      <c r="F243" s="6">
        <v>19.3</v>
      </c>
      <c r="G243" s="6">
        <v>60.1</v>
      </c>
      <c r="H243" s="23">
        <v>166.3</v>
      </c>
      <c r="I243" s="8">
        <v>0.0</v>
      </c>
      <c r="J243" s="6" t="s">
        <v>106</v>
      </c>
      <c r="K243" s="6" t="s">
        <v>53</v>
      </c>
      <c r="L243" s="6">
        <v>9.0</v>
      </c>
      <c r="M243" s="6" t="s">
        <v>54</v>
      </c>
      <c r="N243" s="6" t="s">
        <v>111</v>
      </c>
      <c r="O243" s="6" t="s">
        <v>118</v>
      </c>
      <c r="P243" s="6">
        <v>60.0</v>
      </c>
      <c r="Q243" s="6" t="s">
        <v>57</v>
      </c>
      <c r="R243" s="6">
        <v>6.0</v>
      </c>
      <c r="S243" s="6">
        <v>80.0</v>
      </c>
      <c r="T243" s="6">
        <v>140.0</v>
      </c>
      <c r="U243" s="6">
        <f t="shared" si="3"/>
        <v>0.5714285714</v>
      </c>
      <c r="V243" s="6" t="s">
        <v>68</v>
      </c>
      <c r="W243" s="6">
        <v>6.0</v>
      </c>
      <c r="X243" s="6" t="s">
        <v>59</v>
      </c>
      <c r="Y243" s="6" t="s">
        <v>62</v>
      </c>
      <c r="Z243" s="6">
        <v>6.0</v>
      </c>
      <c r="AA243" s="6">
        <v>2.0</v>
      </c>
      <c r="AB243" s="6">
        <v>1.0</v>
      </c>
      <c r="AC243" s="9"/>
      <c r="AD243" s="19">
        <v>0.85</v>
      </c>
      <c r="AE243" s="6" t="s">
        <v>90</v>
      </c>
      <c r="AF243" s="20" t="s">
        <v>119</v>
      </c>
      <c r="AG243" s="6" t="s">
        <v>62</v>
      </c>
      <c r="AH243" s="6">
        <v>120.0</v>
      </c>
      <c r="AI243" s="6" t="s">
        <v>120</v>
      </c>
      <c r="AJ243" s="6" t="s">
        <v>81</v>
      </c>
      <c r="AK243" s="6">
        <f t="shared" si="9"/>
        <v>0.2753623189</v>
      </c>
      <c r="AL243" s="6">
        <v>0.4086956522</v>
      </c>
      <c r="AM243" s="6">
        <v>0.1420289855</v>
      </c>
      <c r="AN243" s="6">
        <v>1.23</v>
      </c>
      <c r="AO243" s="6">
        <v>0.25</v>
      </c>
      <c r="AP243" s="6">
        <v>1.4</v>
      </c>
      <c r="AQ243" s="6">
        <v>0.25</v>
      </c>
      <c r="AR243" s="6">
        <v>9.0</v>
      </c>
      <c r="AS243" s="9"/>
      <c r="AT243" s="6"/>
      <c r="AU243" s="18"/>
      <c r="AV243" s="9"/>
    </row>
    <row r="244">
      <c r="A244" s="21">
        <v>11.0</v>
      </c>
      <c r="B244" s="22" t="s">
        <v>121</v>
      </c>
      <c r="C244" s="21">
        <v>2018.0</v>
      </c>
      <c r="D244" s="21" t="s">
        <v>87</v>
      </c>
      <c r="E244" s="21">
        <v>2.0</v>
      </c>
      <c r="F244" s="26">
        <v>45370.0</v>
      </c>
      <c r="G244" s="23">
        <v>60.1</v>
      </c>
      <c r="H244" s="23">
        <v>166.3</v>
      </c>
      <c r="I244" s="8">
        <v>0.0</v>
      </c>
      <c r="J244" s="6" t="s">
        <v>106</v>
      </c>
      <c r="K244" s="6" t="s">
        <v>53</v>
      </c>
      <c r="L244" s="21">
        <v>9.0</v>
      </c>
      <c r="M244" s="21" t="s">
        <v>54</v>
      </c>
      <c r="N244" s="21" t="s">
        <v>111</v>
      </c>
      <c r="O244" s="6" t="s">
        <v>118</v>
      </c>
      <c r="P244" s="21">
        <v>50.0</v>
      </c>
      <c r="Q244" s="21" t="s">
        <v>77</v>
      </c>
      <c r="R244" s="21">
        <v>6.0</v>
      </c>
      <c r="S244" s="21">
        <v>80.0</v>
      </c>
      <c r="T244" s="6">
        <v>140.0</v>
      </c>
      <c r="U244" s="6">
        <f t="shared" si="3"/>
        <v>0.5714285714</v>
      </c>
      <c r="V244" s="6" t="s">
        <v>68</v>
      </c>
      <c r="W244" s="21">
        <v>6.0</v>
      </c>
      <c r="X244" s="6" t="s">
        <v>59</v>
      </c>
      <c r="Y244" s="6" t="s">
        <v>62</v>
      </c>
      <c r="Z244" s="21">
        <v>6.0</v>
      </c>
      <c r="AA244" s="21">
        <v>2.0</v>
      </c>
      <c r="AB244" s="21">
        <v>1.0</v>
      </c>
      <c r="AC244" s="21"/>
      <c r="AD244" s="19">
        <v>0.85</v>
      </c>
      <c r="AE244" s="21" t="s">
        <v>122</v>
      </c>
      <c r="AF244" s="20" t="s">
        <v>119</v>
      </c>
      <c r="AG244" s="23" t="s">
        <v>62</v>
      </c>
      <c r="AH244" s="21">
        <v>120.0</v>
      </c>
      <c r="AI244" s="21" t="s">
        <v>120</v>
      </c>
      <c r="AJ244" s="23" t="s">
        <v>81</v>
      </c>
      <c r="AK244" s="6">
        <f t="shared" si="9"/>
        <v>0.2753623189</v>
      </c>
      <c r="AL244" s="6">
        <v>0.4086956522</v>
      </c>
      <c r="AM244" s="6">
        <v>0.1420289855</v>
      </c>
      <c r="AN244" s="24" t="s">
        <v>132</v>
      </c>
      <c r="AO244" s="24" t="s">
        <v>133</v>
      </c>
      <c r="AP244" s="24" t="s">
        <v>134</v>
      </c>
      <c r="AQ244" s="24" t="s">
        <v>135</v>
      </c>
      <c r="AR244" s="24" t="s">
        <v>127</v>
      </c>
      <c r="AS244" s="9"/>
      <c r="AT244" s="6"/>
      <c r="AU244" s="9"/>
      <c r="AV244" s="9"/>
    </row>
    <row r="245">
      <c r="A245" s="21">
        <v>11.0</v>
      </c>
      <c r="B245" s="22" t="s">
        <v>121</v>
      </c>
      <c r="C245" s="21">
        <v>2018.0</v>
      </c>
      <c r="D245" s="21" t="s">
        <v>87</v>
      </c>
      <c r="E245" s="21">
        <v>2.0</v>
      </c>
      <c r="F245" s="26">
        <v>45370.0</v>
      </c>
      <c r="G245" s="6">
        <v>60.1</v>
      </c>
      <c r="H245" s="23">
        <v>166.3</v>
      </c>
      <c r="I245" s="8">
        <v>0.0</v>
      </c>
      <c r="J245" s="6" t="s">
        <v>106</v>
      </c>
      <c r="K245" s="6" t="s">
        <v>53</v>
      </c>
      <c r="L245" s="21">
        <v>9.0</v>
      </c>
      <c r="M245" s="21" t="s">
        <v>54</v>
      </c>
      <c r="N245" s="21" t="s">
        <v>111</v>
      </c>
      <c r="O245" s="6" t="s">
        <v>118</v>
      </c>
      <c r="P245" s="21">
        <v>60.0</v>
      </c>
      <c r="Q245" s="21" t="s">
        <v>77</v>
      </c>
      <c r="R245" s="21">
        <v>6.0</v>
      </c>
      <c r="S245" s="21">
        <v>80.0</v>
      </c>
      <c r="T245" s="6">
        <v>140.0</v>
      </c>
      <c r="U245" s="6">
        <f t="shared" si="3"/>
        <v>0.5714285714</v>
      </c>
      <c r="V245" s="6" t="s">
        <v>68</v>
      </c>
      <c r="W245" s="21">
        <v>6.0</v>
      </c>
      <c r="X245" s="6" t="s">
        <v>59</v>
      </c>
      <c r="Y245" s="6" t="s">
        <v>62</v>
      </c>
      <c r="Z245" s="21">
        <v>6.0</v>
      </c>
      <c r="AA245" s="21">
        <v>2.0</v>
      </c>
      <c r="AB245" s="21">
        <v>1.0</v>
      </c>
      <c r="AC245" s="21"/>
      <c r="AD245" s="19">
        <v>0.85</v>
      </c>
      <c r="AE245" s="21" t="s">
        <v>122</v>
      </c>
      <c r="AF245" s="20" t="s">
        <v>119</v>
      </c>
      <c r="AG245" s="23" t="s">
        <v>62</v>
      </c>
      <c r="AH245" s="21">
        <v>120.0</v>
      </c>
      <c r="AI245" s="21" t="s">
        <v>120</v>
      </c>
      <c r="AJ245" s="23" t="s">
        <v>81</v>
      </c>
      <c r="AK245" s="6">
        <f t="shared" si="9"/>
        <v>0.2753623189</v>
      </c>
      <c r="AL245" s="6">
        <v>0.4086956522</v>
      </c>
      <c r="AM245" s="6">
        <v>0.1420289855</v>
      </c>
      <c r="AN245" s="24" t="s">
        <v>136</v>
      </c>
      <c r="AO245" s="24" t="s">
        <v>137</v>
      </c>
      <c r="AP245" s="24" t="s">
        <v>138</v>
      </c>
      <c r="AQ245" s="24" t="s">
        <v>139</v>
      </c>
      <c r="AR245" s="24" t="s">
        <v>127</v>
      </c>
      <c r="AS245" s="9"/>
      <c r="AT245" s="6"/>
      <c r="AU245" s="9"/>
      <c r="AV245" s="9"/>
    </row>
    <row r="246">
      <c r="A246" s="6">
        <v>12.0</v>
      </c>
      <c r="B246" s="7" t="s">
        <v>48</v>
      </c>
      <c r="C246" s="6">
        <v>2018.0</v>
      </c>
      <c r="D246" s="6" t="s">
        <v>87</v>
      </c>
      <c r="E246" s="6" t="s">
        <v>110</v>
      </c>
      <c r="F246" s="6">
        <v>21.6</v>
      </c>
      <c r="G246" s="6">
        <v>71.0</v>
      </c>
      <c r="H246" s="6">
        <v>175.0</v>
      </c>
      <c r="I246" s="8">
        <v>1.0</v>
      </c>
      <c r="J246" s="6" t="s">
        <v>74</v>
      </c>
      <c r="K246" s="6" t="s">
        <v>53</v>
      </c>
      <c r="L246" s="6">
        <v>11.0</v>
      </c>
      <c r="M246" s="6" t="s">
        <v>75</v>
      </c>
      <c r="N246" s="6" t="s">
        <v>55</v>
      </c>
      <c r="O246" s="6" t="s">
        <v>56</v>
      </c>
      <c r="P246" s="6">
        <v>50.0</v>
      </c>
      <c r="Q246" s="6" t="s">
        <v>77</v>
      </c>
      <c r="R246" s="6">
        <v>15.0</v>
      </c>
      <c r="S246" s="6">
        <v>100.0</v>
      </c>
      <c r="T246" s="6">
        <v>150.0</v>
      </c>
      <c r="U246" s="6">
        <f t="shared" si="3"/>
        <v>0.6666666667</v>
      </c>
      <c r="V246" s="6" t="s">
        <v>58</v>
      </c>
      <c r="W246" s="6">
        <v>7.0</v>
      </c>
      <c r="X246" s="6" t="s">
        <v>62</v>
      </c>
      <c r="Y246" s="6" t="s">
        <v>62</v>
      </c>
      <c r="Z246" s="6">
        <v>12.4</v>
      </c>
      <c r="AA246" s="6">
        <v>3.0</v>
      </c>
      <c r="AB246" s="6">
        <v>1.0</v>
      </c>
      <c r="AC246" s="6"/>
      <c r="AD246" s="6">
        <v>100.0</v>
      </c>
      <c r="AE246" s="6" t="s">
        <v>140</v>
      </c>
      <c r="AF246" s="6" t="s">
        <v>61</v>
      </c>
      <c r="AG246" s="6" t="s">
        <v>62</v>
      </c>
      <c r="AH246" s="6">
        <v>60.0</v>
      </c>
      <c r="AI246" s="6" t="s">
        <v>63</v>
      </c>
      <c r="AJ246" s="6" t="s">
        <v>141</v>
      </c>
      <c r="AK246" s="6">
        <v>0.3333333</v>
      </c>
      <c r="AL246" s="6">
        <v>0.666666667</v>
      </c>
      <c r="AM246" s="6">
        <v>0.0</v>
      </c>
      <c r="AN246" s="6">
        <v>33.3</v>
      </c>
      <c r="AO246" s="6">
        <v>4.2</v>
      </c>
      <c r="AP246" s="6">
        <v>35.1</v>
      </c>
      <c r="AQ246" s="6">
        <v>4.2</v>
      </c>
      <c r="AR246" s="6">
        <v>11.0</v>
      </c>
      <c r="AS246" s="9"/>
      <c r="AT246" s="9"/>
      <c r="AU246" s="9"/>
      <c r="AV246" s="9"/>
    </row>
    <row r="247">
      <c r="A247" s="6">
        <v>12.0</v>
      </c>
      <c r="B247" s="7" t="s">
        <v>48</v>
      </c>
      <c r="C247" s="6">
        <v>2018.0</v>
      </c>
      <c r="D247" s="6" t="s">
        <v>87</v>
      </c>
      <c r="E247" s="6" t="s">
        <v>110</v>
      </c>
      <c r="F247" s="6">
        <v>21.6</v>
      </c>
      <c r="G247" s="6">
        <v>71.0</v>
      </c>
      <c r="H247" s="6">
        <v>175.0</v>
      </c>
      <c r="I247" s="8">
        <v>1.0</v>
      </c>
      <c r="J247" s="6" t="s">
        <v>74</v>
      </c>
      <c r="K247" s="6" t="s">
        <v>53</v>
      </c>
      <c r="L247" s="6">
        <v>11.0</v>
      </c>
      <c r="M247" s="6" t="s">
        <v>75</v>
      </c>
      <c r="N247" s="6" t="s">
        <v>55</v>
      </c>
      <c r="O247" s="6" t="s">
        <v>56</v>
      </c>
      <c r="P247" s="6">
        <v>70.0</v>
      </c>
      <c r="Q247" s="6" t="s">
        <v>77</v>
      </c>
      <c r="R247" s="6">
        <v>15.0</v>
      </c>
      <c r="S247" s="6">
        <v>100.0</v>
      </c>
      <c r="T247" s="6">
        <v>150.0</v>
      </c>
      <c r="U247" s="6">
        <f t="shared" si="3"/>
        <v>0.6666666667</v>
      </c>
      <c r="V247" s="6" t="s">
        <v>58</v>
      </c>
      <c r="W247" s="6">
        <v>7.0</v>
      </c>
      <c r="X247" s="6" t="s">
        <v>62</v>
      </c>
      <c r="Y247" s="6" t="s">
        <v>62</v>
      </c>
      <c r="Z247" s="6">
        <v>12.4</v>
      </c>
      <c r="AA247" s="6">
        <v>3.0</v>
      </c>
      <c r="AB247" s="6">
        <v>1.0</v>
      </c>
      <c r="AC247" s="6"/>
      <c r="AD247" s="6">
        <v>100.0</v>
      </c>
      <c r="AE247" s="6" t="s">
        <v>140</v>
      </c>
      <c r="AF247" s="6" t="s">
        <v>61</v>
      </c>
      <c r="AG247" s="6" t="s">
        <v>62</v>
      </c>
      <c r="AH247" s="6">
        <v>60.0</v>
      </c>
      <c r="AI247" s="6" t="s">
        <v>63</v>
      </c>
      <c r="AJ247" s="6" t="s">
        <v>141</v>
      </c>
      <c r="AK247" s="6">
        <v>0.3333333</v>
      </c>
      <c r="AL247" s="6">
        <v>0.666666667</v>
      </c>
      <c r="AM247" s="6">
        <v>0.0</v>
      </c>
      <c r="AN247" s="6">
        <v>23.0</v>
      </c>
      <c r="AO247" s="6">
        <v>3.2</v>
      </c>
      <c r="AP247" s="6">
        <v>24.7</v>
      </c>
      <c r="AQ247" s="6">
        <v>3.4</v>
      </c>
      <c r="AR247" s="6">
        <v>11.0</v>
      </c>
      <c r="AS247" s="9"/>
      <c r="AT247" s="9"/>
      <c r="AU247" s="9"/>
      <c r="AV247" s="9"/>
    </row>
    <row r="248">
      <c r="A248" s="6">
        <v>12.0</v>
      </c>
      <c r="B248" s="7" t="s">
        <v>48</v>
      </c>
      <c r="C248" s="6">
        <v>2018.0</v>
      </c>
      <c r="D248" s="6" t="s">
        <v>87</v>
      </c>
      <c r="E248" s="6" t="s">
        <v>110</v>
      </c>
      <c r="F248" s="6">
        <v>21.6</v>
      </c>
      <c r="G248" s="6">
        <v>71.0</v>
      </c>
      <c r="H248" s="6">
        <v>175.0</v>
      </c>
      <c r="I248" s="8">
        <v>1.0</v>
      </c>
      <c r="J248" s="6" t="s">
        <v>74</v>
      </c>
      <c r="K248" s="6" t="s">
        <v>53</v>
      </c>
      <c r="L248" s="6">
        <v>11.0</v>
      </c>
      <c r="M248" s="6" t="s">
        <v>75</v>
      </c>
      <c r="N248" s="6" t="s">
        <v>55</v>
      </c>
      <c r="O248" s="6" t="s">
        <v>56</v>
      </c>
      <c r="P248" s="6">
        <v>25.0</v>
      </c>
      <c r="Q248" s="6" t="s">
        <v>77</v>
      </c>
      <c r="R248" s="6">
        <v>15.0</v>
      </c>
      <c r="S248" s="6">
        <v>100.0</v>
      </c>
      <c r="T248" s="6">
        <v>150.0</v>
      </c>
      <c r="U248" s="6">
        <f t="shared" si="3"/>
        <v>0.6666666667</v>
      </c>
      <c r="V248" s="6" t="s">
        <v>58</v>
      </c>
      <c r="W248" s="27">
        <v>7.0</v>
      </c>
      <c r="X248" s="6" t="s">
        <v>62</v>
      </c>
      <c r="Y248" s="6" t="s">
        <v>62</v>
      </c>
      <c r="Z248" s="27">
        <v>12.4</v>
      </c>
      <c r="AA248" s="6">
        <v>3.0</v>
      </c>
      <c r="AB248" s="6">
        <v>1.0</v>
      </c>
      <c r="AC248" s="6"/>
      <c r="AD248" s="27">
        <v>100.0</v>
      </c>
      <c r="AE248" s="6" t="s">
        <v>140</v>
      </c>
      <c r="AF248" s="6" t="s">
        <v>61</v>
      </c>
      <c r="AG248" s="6" t="s">
        <v>62</v>
      </c>
      <c r="AH248" s="6">
        <v>60.0</v>
      </c>
      <c r="AI248" s="6" t="s">
        <v>63</v>
      </c>
      <c r="AJ248" s="6" t="s">
        <v>141</v>
      </c>
      <c r="AK248" s="6">
        <v>0.3333333</v>
      </c>
      <c r="AL248" s="6">
        <v>0.666666667</v>
      </c>
      <c r="AM248" s="6">
        <v>0.0</v>
      </c>
      <c r="AN248" s="6">
        <v>26.4</v>
      </c>
      <c r="AO248" s="6">
        <v>2.5</v>
      </c>
      <c r="AP248" s="6">
        <v>27.3</v>
      </c>
      <c r="AQ248" s="6">
        <v>2.6</v>
      </c>
      <c r="AR248" s="6">
        <v>11.0</v>
      </c>
      <c r="AS248" s="9"/>
      <c r="AT248" s="9"/>
      <c r="AU248" s="9"/>
      <c r="AV248" s="14"/>
    </row>
    <row r="249">
      <c r="A249" s="6">
        <v>12.0</v>
      </c>
      <c r="B249" s="7" t="s">
        <v>48</v>
      </c>
      <c r="C249" s="6">
        <v>2018.0</v>
      </c>
      <c r="D249" s="6" t="s">
        <v>87</v>
      </c>
      <c r="E249" s="6" t="s">
        <v>142</v>
      </c>
      <c r="F249" s="6">
        <v>21.6</v>
      </c>
      <c r="G249" s="6">
        <v>71.0</v>
      </c>
      <c r="H249" s="6">
        <v>175.0</v>
      </c>
      <c r="I249" s="8">
        <v>1.0</v>
      </c>
      <c r="J249" s="6" t="s">
        <v>74</v>
      </c>
      <c r="K249" s="6" t="s">
        <v>53</v>
      </c>
      <c r="L249" s="6">
        <v>11.0</v>
      </c>
      <c r="M249" s="6" t="s">
        <v>75</v>
      </c>
      <c r="N249" s="6" t="s">
        <v>55</v>
      </c>
      <c r="O249" s="6" t="s">
        <v>56</v>
      </c>
      <c r="P249" s="6">
        <v>25.0</v>
      </c>
      <c r="Q249" s="6" t="s">
        <v>77</v>
      </c>
      <c r="R249" s="6">
        <v>15.0</v>
      </c>
      <c r="S249" s="6">
        <v>60.0</v>
      </c>
      <c r="T249" s="6">
        <v>150.0</v>
      </c>
      <c r="U249" s="6">
        <f t="shared" si="3"/>
        <v>0.4</v>
      </c>
      <c r="V249" s="6" t="s">
        <v>68</v>
      </c>
      <c r="W249" s="27">
        <v>7.2</v>
      </c>
      <c r="X249" s="6" t="s">
        <v>62</v>
      </c>
      <c r="Y249" s="6" t="s">
        <v>62</v>
      </c>
      <c r="Z249" s="27">
        <v>19.6</v>
      </c>
      <c r="AA249" s="6">
        <v>3.0</v>
      </c>
      <c r="AB249" s="6">
        <v>1.0</v>
      </c>
      <c r="AC249" s="6"/>
      <c r="AD249" s="6">
        <v>100.0</v>
      </c>
      <c r="AE249" s="6" t="s">
        <v>140</v>
      </c>
      <c r="AF249" s="6" t="s">
        <v>61</v>
      </c>
      <c r="AG249" s="6" t="s">
        <v>62</v>
      </c>
      <c r="AH249" s="6">
        <v>60.0</v>
      </c>
      <c r="AI249" s="6" t="s">
        <v>63</v>
      </c>
      <c r="AJ249" s="6" t="s">
        <v>141</v>
      </c>
      <c r="AK249" s="6">
        <v>0.2</v>
      </c>
      <c r="AL249" s="6">
        <v>0.4</v>
      </c>
      <c r="AM249" s="6">
        <v>0.0</v>
      </c>
      <c r="AN249" s="6">
        <v>26.4</v>
      </c>
      <c r="AO249" s="6">
        <v>27.2</v>
      </c>
      <c r="AP249" s="6">
        <v>2.7</v>
      </c>
      <c r="AQ249" s="6">
        <v>2.8</v>
      </c>
      <c r="AR249" s="6">
        <v>11.0</v>
      </c>
      <c r="AS249" s="9"/>
      <c r="AT249" s="9"/>
      <c r="AU249" s="9"/>
      <c r="AV249" s="9"/>
    </row>
    <row r="250">
      <c r="A250" s="6">
        <v>12.0</v>
      </c>
      <c r="B250" s="7" t="s">
        <v>48</v>
      </c>
      <c r="C250" s="6">
        <v>2018.0</v>
      </c>
      <c r="D250" s="6" t="s">
        <v>87</v>
      </c>
      <c r="E250" s="6" t="s">
        <v>142</v>
      </c>
      <c r="F250" s="6">
        <v>21.6</v>
      </c>
      <c r="G250" s="6">
        <v>71.0</v>
      </c>
      <c r="H250" s="6">
        <v>175.0</v>
      </c>
      <c r="I250" s="8">
        <v>1.0</v>
      </c>
      <c r="J250" s="6" t="s">
        <v>74</v>
      </c>
      <c r="K250" s="6" t="s">
        <v>53</v>
      </c>
      <c r="L250" s="6">
        <v>11.0</v>
      </c>
      <c r="M250" s="6" t="s">
        <v>75</v>
      </c>
      <c r="N250" s="6" t="s">
        <v>55</v>
      </c>
      <c r="O250" s="6" t="s">
        <v>56</v>
      </c>
      <c r="P250" s="6">
        <v>50.0</v>
      </c>
      <c r="Q250" s="6" t="s">
        <v>77</v>
      </c>
      <c r="R250" s="6">
        <v>15.0</v>
      </c>
      <c r="S250" s="6">
        <v>60.0</v>
      </c>
      <c r="T250" s="6">
        <v>150.0</v>
      </c>
      <c r="U250" s="6">
        <f t="shared" si="3"/>
        <v>0.4</v>
      </c>
      <c r="V250" s="6" t="s">
        <v>68</v>
      </c>
      <c r="W250" s="6">
        <v>7.2</v>
      </c>
      <c r="X250" s="6" t="s">
        <v>62</v>
      </c>
      <c r="Y250" s="6" t="s">
        <v>62</v>
      </c>
      <c r="Z250" s="6">
        <v>19.6</v>
      </c>
      <c r="AA250" s="6">
        <v>3.0</v>
      </c>
      <c r="AB250" s="6">
        <v>1.0</v>
      </c>
      <c r="AC250" s="6"/>
      <c r="AD250" s="6">
        <v>100.0</v>
      </c>
      <c r="AE250" s="6" t="s">
        <v>140</v>
      </c>
      <c r="AF250" s="6" t="s">
        <v>61</v>
      </c>
      <c r="AG250" s="6" t="s">
        <v>62</v>
      </c>
      <c r="AH250" s="6">
        <v>60.0</v>
      </c>
      <c r="AI250" s="6" t="s">
        <v>63</v>
      </c>
      <c r="AJ250" s="6" t="s">
        <v>141</v>
      </c>
      <c r="AK250" s="6">
        <v>0.2</v>
      </c>
      <c r="AL250" s="6">
        <v>0.4</v>
      </c>
      <c r="AM250" s="6">
        <v>0.0</v>
      </c>
      <c r="AN250" s="6">
        <v>33.1</v>
      </c>
      <c r="AO250" s="6">
        <v>3.7</v>
      </c>
      <c r="AP250" s="6">
        <v>34.6</v>
      </c>
      <c r="AQ250" s="6">
        <v>3.9</v>
      </c>
      <c r="AR250" s="6">
        <v>11.0</v>
      </c>
      <c r="AS250" s="9"/>
      <c r="AT250" s="9"/>
      <c r="AU250" s="9"/>
      <c r="AV250" s="9"/>
    </row>
    <row r="251">
      <c r="A251" s="6">
        <v>12.0</v>
      </c>
      <c r="B251" s="7" t="s">
        <v>48</v>
      </c>
      <c r="C251" s="6">
        <v>2018.0</v>
      </c>
      <c r="D251" s="6" t="s">
        <v>87</v>
      </c>
      <c r="E251" s="6" t="s">
        <v>142</v>
      </c>
      <c r="F251" s="6">
        <v>21.6</v>
      </c>
      <c r="G251" s="6">
        <v>71.0</v>
      </c>
      <c r="H251" s="6">
        <v>175.0</v>
      </c>
      <c r="I251" s="8">
        <v>1.0</v>
      </c>
      <c r="J251" s="6" t="s">
        <v>74</v>
      </c>
      <c r="K251" s="6" t="s">
        <v>53</v>
      </c>
      <c r="L251" s="6">
        <v>11.0</v>
      </c>
      <c r="M251" s="6" t="s">
        <v>75</v>
      </c>
      <c r="N251" s="6" t="s">
        <v>55</v>
      </c>
      <c r="O251" s="6" t="s">
        <v>56</v>
      </c>
      <c r="P251" s="6">
        <v>70.0</v>
      </c>
      <c r="Q251" s="6" t="s">
        <v>77</v>
      </c>
      <c r="R251" s="6">
        <v>15.0</v>
      </c>
      <c r="S251" s="6">
        <v>60.0</v>
      </c>
      <c r="T251" s="6">
        <v>150.0</v>
      </c>
      <c r="U251" s="6">
        <f t="shared" si="3"/>
        <v>0.4</v>
      </c>
      <c r="V251" s="6" t="s">
        <v>68</v>
      </c>
      <c r="W251" s="6">
        <v>7.2</v>
      </c>
      <c r="X251" s="6" t="s">
        <v>62</v>
      </c>
      <c r="Y251" s="6" t="s">
        <v>62</v>
      </c>
      <c r="Z251" s="6">
        <v>19.6</v>
      </c>
      <c r="AA251" s="6">
        <v>3.0</v>
      </c>
      <c r="AB251" s="6">
        <v>1.0</v>
      </c>
      <c r="AC251" s="6"/>
      <c r="AD251" s="6">
        <v>100.0</v>
      </c>
      <c r="AE251" s="6" t="s">
        <v>140</v>
      </c>
      <c r="AF251" s="6" t="s">
        <v>61</v>
      </c>
      <c r="AG251" s="6" t="s">
        <v>62</v>
      </c>
      <c r="AH251" s="6">
        <v>60.0</v>
      </c>
      <c r="AI251" s="6" t="s">
        <v>63</v>
      </c>
      <c r="AJ251" s="6" t="s">
        <v>141</v>
      </c>
      <c r="AK251" s="6">
        <v>0.2</v>
      </c>
      <c r="AL251" s="6">
        <v>0.4</v>
      </c>
      <c r="AM251" s="6">
        <v>0.0</v>
      </c>
      <c r="AN251" s="6">
        <v>22.5</v>
      </c>
      <c r="AO251" s="6">
        <v>3.1</v>
      </c>
      <c r="AP251" s="6">
        <v>24.1</v>
      </c>
      <c r="AQ251" s="6">
        <v>3.4</v>
      </c>
      <c r="AR251" s="6">
        <v>11.0</v>
      </c>
      <c r="AS251" s="9"/>
      <c r="AT251" s="9"/>
      <c r="AU251" s="9"/>
      <c r="AV251" s="9"/>
    </row>
    <row r="252">
      <c r="A252" s="6">
        <v>13.0</v>
      </c>
      <c r="B252" s="7" t="s">
        <v>143</v>
      </c>
      <c r="C252" s="6">
        <v>2023.0</v>
      </c>
      <c r="D252" s="6" t="s">
        <v>51</v>
      </c>
      <c r="E252" s="6" t="s">
        <v>144</v>
      </c>
      <c r="F252" s="28">
        <v>27.23</v>
      </c>
      <c r="G252" s="28">
        <v>63.76</v>
      </c>
      <c r="H252" s="28">
        <v>162.77</v>
      </c>
      <c r="I252" s="8">
        <v>1.0</v>
      </c>
      <c r="J252" s="6" t="s">
        <v>106</v>
      </c>
      <c r="K252" s="6" t="s">
        <v>145</v>
      </c>
      <c r="L252" s="6">
        <v>13.0</v>
      </c>
      <c r="M252" s="6" t="s">
        <v>54</v>
      </c>
      <c r="N252" s="6" t="s">
        <v>111</v>
      </c>
      <c r="O252" s="6" t="s">
        <v>112</v>
      </c>
      <c r="P252" s="6">
        <v>50.0</v>
      </c>
      <c r="Q252" s="6" t="s">
        <v>57</v>
      </c>
      <c r="R252" s="6">
        <v>9.0</v>
      </c>
      <c r="S252" s="6">
        <v>110.0</v>
      </c>
      <c r="T252" s="6">
        <v>140.0</v>
      </c>
      <c r="U252" s="6">
        <f t="shared" si="3"/>
        <v>0.7857142857</v>
      </c>
      <c r="V252" s="6" t="s">
        <v>58</v>
      </c>
      <c r="W252" s="6">
        <v>4.0</v>
      </c>
      <c r="X252" s="6" t="s">
        <v>59</v>
      </c>
      <c r="Y252" s="6" t="s">
        <v>62</v>
      </c>
      <c r="Z252" s="6">
        <v>12.0</v>
      </c>
      <c r="AA252" s="6">
        <v>3.0</v>
      </c>
      <c r="AB252" s="6">
        <v>1.0</v>
      </c>
      <c r="AC252" s="6">
        <v>3.0</v>
      </c>
      <c r="AD252" s="6" t="s">
        <v>146</v>
      </c>
      <c r="AE252" s="9"/>
      <c r="AF252" s="20" t="s">
        <v>119</v>
      </c>
      <c r="AG252" s="6" t="s">
        <v>62</v>
      </c>
      <c r="AH252" s="6">
        <v>240.0</v>
      </c>
      <c r="AI252" s="6" t="s">
        <v>80</v>
      </c>
      <c r="AJ252" s="6" t="s">
        <v>81</v>
      </c>
      <c r="AK252" s="9">
        <f t="shared" ref="AK252:AK254" si="10">average(AL252:AM252)</f>
        <v>0.8928571429</v>
      </c>
      <c r="AL252" s="9">
        <f>140/140</f>
        <v>1</v>
      </c>
      <c r="AM252" s="9">
        <f t="shared" ref="AM252:AM254" si="11">S252/T252</f>
        <v>0.7857142857</v>
      </c>
      <c r="AN252" s="6">
        <v>2.19</v>
      </c>
      <c r="AO252" s="6">
        <v>0.28</v>
      </c>
      <c r="AP252" s="6">
        <v>2.24</v>
      </c>
      <c r="AQ252" s="6">
        <v>0.32</v>
      </c>
      <c r="AR252" s="6">
        <v>13.0</v>
      </c>
      <c r="AS252" s="9"/>
      <c r="AT252" s="9"/>
      <c r="AU252" s="9"/>
      <c r="AV252" s="9"/>
    </row>
    <row r="253">
      <c r="A253" s="6">
        <v>13.0</v>
      </c>
      <c r="B253" s="7" t="s">
        <v>143</v>
      </c>
      <c r="C253" s="6">
        <v>2023.0</v>
      </c>
      <c r="D253" s="6" t="s">
        <v>51</v>
      </c>
      <c r="E253" s="6" t="s">
        <v>144</v>
      </c>
      <c r="F253" s="28">
        <v>27.23</v>
      </c>
      <c r="G253" s="28">
        <v>63.76</v>
      </c>
      <c r="H253" s="28">
        <v>162.77</v>
      </c>
      <c r="I253" s="8">
        <v>1.0</v>
      </c>
      <c r="J253" s="6" t="s">
        <v>106</v>
      </c>
      <c r="K253" s="6" t="s">
        <v>145</v>
      </c>
      <c r="L253" s="6">
        <v>13.0</v>
      </c>
      <c r="M253" s="6" t="s">
        <v>54</v>
      </c>
      <c r="N253" s="6" t="s">
        <v>111</v>
      </c>
      <c r="O253" s="6" t="s">
        <v>112</v>
      </c>
      <c r="P253" s="6">
        <v>60.0</v>
      </c>
      <c r="Q253" s="6" t="s">
        <v>57</v>
      </c>
      <c r="R253" s="6">
        <v>9.0</v>
      </c>
      <c r="S253" s="6">
        <v>110.0</v>
      </c>
      <c r="T253" s="6">
        <v>140.0</v>
      </c>
      <c r="U253" s="6">
        <f t="shared" si="3"/>
        <v>0.7857142857</v>
      </c>
      <c r="V253" s="6" t="s">
        <v>58</v>
      </c>
      <c r="W253" s="6">
        <v>4.0</v>
      </c>
      <c r="X253" s="6" t="s">
        <v>59</v>
      </c>
      <c r="Y253" s="6" t="s">
        <v>62</v>
      </c>
      <c r="Z253" s="6">
        <v>12.0</v>
      </c>
      <c r="AA253" s="6">
        <v>3.0</v>
      </c>
      <c r="AB253" s="6">
        <v>1.0</v>
      </c>
      <c r="AC253" s="6">
        <v>3.0</v>
      </c>
      <c r="AD253" s="6" t="s">
        <v>146</v>
      </c>
      <c r="AE253" s="9"/>
      <c r="AF253" s="20" t="s">
        <v>119</v>
      </c>
      <c r="AG253" s="6" t="s">
        <v>62</v>
      </c>
      <c r="AH253" s="6">
        <v>240.0</v>
      </c>
      <c r="AI253" s="6" t="s">
        <v>80</v>
      </c>
      <c r="AJ253" s="6" t="s">
        <v>81</v>
      </c>
      <c r="AK253" s="9">
        <f t="shared" si="10"/>
        <v>0.8928571429</v>
      </c>
      <c r="AL253" s="9">
        <v>1.0</v>
      </c>
      <c r="AM253" s="9">
        <f t="shared" si="11"/>
        <v>0.7857142857</v>
      </c>
      <c r="AN253" s="6">
        <v>2.3</v>
      </c>
      <c r="AO253" s="6">
        <v>0.38</v>
      </c>
      <c r="AP253" s="6">
        <v>2.41</v>
      </c>
      <c r="AQ253" s="6">
        <v>0.23</v>
      </c>
      <c r="AR253" s="6">
        <v>13.0</v>
      </c>
      <c r="AS253" s="9"/>
      <c r="AT253" s="9"/>
      <c r="AU253" s="9"/>
      <c r="AV253" s="9"/>
    </row>
    <row r="254">
      <c r="A254" s="6">
        <v>13.0</v>
      </c>
      <c r="B254" s="7" t="s">
        <v>143</v>
      </c>
      <c r="C254" s="6">
        <v>2023.0</v>
      </c>
      <c r="D254" s="6" t="s">
        <v>51</v>
      </c>
      <c r="E254" s="6" t="s">
        <v>144</v>
      </c>
      <c r="F254" s="28">
        <v>27.23</v>
      </c>
      <c r="G254" s="28">
        <v>63.76</v>
      </c>
      <c r="H254" s="28">
        <v>162.77</v>
      </c>
      <c r="I254" s="8">
        <v>1.0</v>
      </c>
      <c r="J254" s="6" t="s">
        <v>106</v>
      </c>
      <c r="K254" s="6" t="s">
        <v>145</v>
      </c>
      <c r="L254" s="6">
        <v>13.0</v>
      </c>
      <c r="M254" s="6" t="s">
        <v>54</v>
      </c>
      <c r="N254" s="6" t="s">
        <v>111</v>
      </c>
      <c r="O254" s="6" t="s">
        <v>112</v>
      </c>
      <c r="P254" s="6">
        <v>70.0</v>
      </c>
      <c r="Q254" s="6" t="s">
        <v>57</v>
      </c>
      <c r="R254" s="6">
        <v>9.0</v>
      </c>
      <c r="S254" s="6">
        <v>110.0</v>
      </c>
      <c r="T254" s="6">
        <v>140.0</v>
      </c>
      <c r="U254" s="6">
        <f t="shared" si="3"/>
        <v>0.7857142857</v>
      </c>
      <c r="V254" s="6" t="s">
        <v>58</v>
      </c>
      <c r="W254" s="6">
        <v>4.0</v>
      </c>
      <c r="X254" s="6" t="s">
        <v>59</v>
      </c>
      <c r="Y254" s="6" t="s">
        <v>62</v>
      </c>
      <c r="Z254" s="6">
        <v>12.0</v>
      </c>
      <c r="AA254" s="6">
        <v>3.0</v>
      </c>
      <c r="AB254" s="6">
        <v>1.0</v>
      </c>
      <c r="AC254" s="6">
        <v>3.0</v>
      </c>
      <c r="AD254" s="6" t="s">
        <v>146</v>
      </c>
      <c r="AE254" s="9"/>
      <c r="AF254" s="20" t="s">
        <v>119</v>
      </c>
      <c r="AG254" s="6" t="s">
        <v>62</v>
      </c>
      <c r="AH254" s="6">
        <v>240.0</v>
      </c>
      <c r="AI254" s="6" t="s">
        <v>80</v>
      </c>
      <c r="AJ254" s="6" t="s">
        <v>81</v>
      </c>
      <c r="AK254" s="9">
        <f t="shared" si="10"/>
        <v>0.8928571429</v>
      </c>
      <c r="AL254" s="9">
        <v>1.0</v>
      </c>
      <c r="AM254" s="9">
        <f t="shared" si="11"/>
        <v>0.7857142857</v>
      </c>
      <c r="AN254" s="6">
        <v>2.74</v>
      </c>
      <c r="AO254" s="6">
        <v>0.43</v>
      </c>
      <c r="AP254" s="6">
        <v>2.81</v>
      </c>
      <c r="AQ254" s="6">
        <v>0.44</v>
      </c>
      <c r="AR254" s="6">
        <v>13.0</v>
      </c>
      <c r="AS254" s="9"/>
      <c r="AT254" s="9"/>
      <c r="AU254" s="9"/>
      <c r="AV254" s="9"/>
    </row>
    <row r="255">
      <c r="A255" s="6">
        <v>13.0</v>
      </c>
      <c r="B255" s="7" t="s">
        <v>143</v>
      </c>
      <c r="C255" s="6">
        <v>2023.0</v>
      </c>
      <c r="D255" s="6" t="s">
        <v>51</v>
      </c>
      <c r="E255" s="6" t="s">
        <v>147</v>
      </c>
      <c r="F255" s="28">
        <v>27.0</v>
      </c>
      <c r="G255" s="28">
        <v>60.06</v>
      </c>
      <c r="H255" s="28">
        <v>164.76</v>
      </c>
      <c r="I255" s="8">
        <v>1.0</v>
      </c>
      <c r="J255" s="6" t="s">
        <v>106</v>
      </c>
      <c r="K255" s="6" t="s">
        <v>145</v>
      </c>
      <c r="L255" s="6">
        <v>18.0</v>
      </c>
      <c r="M255" s="6" t="s">
        <v>54</v>
      </c>
      <c r="N255" s="6" t="s">
        <v>111</v>
      </c>
      <c r="O255" s="6" t="s">
        <v>112</v>
      </c>
      <c r="P255" s="6">
        <v>50.0</v>
      </c>
      <c r="Q255" s="6" t="s">
        <v>57</v>
      </c>
      <c r="R255" s="6">
        <v>9.0</v>
      </c>
      <c r="S255" s="6">
        <v>51.0</v>
      </c>
      <c r="T255" s="6">
        <v>140.0</v>
      </c>
      <c r="U255" s="6">
        <f t="shared" si="3"/>
        <v>0.3642857143</v>
      </c>
      <c r="V255" s="6" t="s">
        <v>68</v>
      </c>
      <c r="W255" s="6">
        <v>4.0</v>
      </c>
      <c r="X255" s="6" t="s">
        <v>59</v>
      </c>
      <c r="Y255" s="6" t="s">
        <v>62</v>
      </c>
      <c r="Z255" s="6">
        <v>12.0</v>
      </c>
      <c r="AA255" s="6">
        <v>3.0</v>
      </c>
      <c r="AB255" s="6">
        <v>1.0</v>
      </c>
      <c r="AC255" s="6">
        <v>3.0</v>
      </c>
      <c r="AD255" s="6" t="s">
        <v>146</v>
      </c>
      <c r="AE255" s="9"/>
      <c r="AF255" s="20" t="s">
        <v>119</v>
      </c>
      <c r="AG255" s="6" t="s">
        <v>62</v>
      </c>
      <c r="AH255" s="6">
        <v>240.0</v>
      </c>
      <c r="AI255" s="6" t="s">
        <v>80</v>
      </c>
      <c r="AJ255" s="6" t="s">
        <v>81</v>
      </c>
      <c r="AK255" s="6" t="s">
        <v>148</v>
      </c>
      <c r="AL255" s="6" t="s">
        <v>148</v>
      </c>
      <c r="AM255" s="6" t="s">
        <v>148</v>
      </c>
      <c r="AN255" s="6">
        <v>2.13</v>
      </c>
      <c r="AO255" s="6">
        <v>0.34</v>
      </c>
      <c r="AP255" s="6">
        <v>2.27</v>
      </c>
      <c r="AQ255" s="6">
        <v>0.43</v>
      </c>
      <c r="AR255" s="6">
        <v>18.0</v>
      </c>
      <c r="AS255" s="9"/>
      <c r="AT255" s="9"/>
      <c r="AU255" s="9"/>
      <c r="AV255" s="9"/>
    </row>
    <row r="256">
      <c r="A256" s="6">
        <v>13.0</v>
      </c>
      <c r="B256" s="7" t="s">
        <v>143</v>
      </c>
      <c r="C256" s="6">
        <v>2023.0</v>
      </c>
      <c r="D256" s="6" t="s">
        <v>51</v>
      </c>
      <c r="E256" s="6" t="s">
        <v>147</v>
      </c>
      <c r="F256" s="28">
        <v>27.0</v>
      </c>
      <c r="G256" s="28">
        <v>60.06</v>
      </c>
      <c r="H256" s="28">
        <v>164.76</v>
      </c>
      <c r="I256" s="8">
        <v>1.0</v>
      </c>
      <c r="J256" s="6" t="s">
        <v>106</v>
      </c>
      <c r="K256" s="6" t="s">
        <v>145</v>
      </c>
      <c r="L256" s="6">
        <v>18.0</v>
      </c>
      <c r="M256" s="6" t="s">
        <v>54</v>
      </c>
      <c r="N256" s="6" t="s">
        <v>111</v>
      </c>
      <c r="O256" s="6" t="s">
        <v>112</v>
      </c>
      <c r="P256" s="6">
        <v>60.0</v>
      </c>
      <c r="Q256" s="6" t="s">
        <v>57</v>
      </c>
      <c r="R256" s="6">
        <v>9.0</v>
      </c>
      <c r="S256" s="6">
        <v>51.0</v>
      </c>
      <c r="T256" s="6">
        <v>140.0</v>
      </c>
      <c r="U256" s="6">
        <f t="shared" si="3"/>
        <v>0.3642857143</v>
      </c>
      <c r="V256" s="6" t="s">
        <v>68</v>
      </c>
      <c r="W256" s="6">
        <v>4.0</v>
      </c>
      <c r="X256" s="6" t="s">
        <v>59</v>
      </c>
      <c r="Y256" s="6" t="s">
        <v>62</v>
      </c>
      <c r="Z256" s="6">
        <v>12.0</v>
      </c>
      <c r="AA256" s="6">
        <v>3.0</v>
      </c>
      <c r="AB256" s="6">
        <v>1.0</v>
      </c>
      <c r="AC256" s="6">
        <v>3.0</v>
      </c>
      <c r="AD256" s="6" t="s">
        <v>146</v>
      </c>
      <c r="AE256" s="9"/>
      <c r="AF256" s="20" t="s">
        <v>119</v>
      </c>
      <c r="AG256" s="6" t="s">
        <v>62</v>
      </c>
      <c r="AH256" s="6">
        <v>240.0</v>
      </c>
      <c r="AI256" s="6" t="s">
        <v>80</v>
      </c>
      <c r="AJ256" s="6" t="s">
        <v>81</v>
      </c>
      <c r="AK256" s="6" t="s">
        <v>148</v>
      </c>
      <c r="AL256" s="6" t="s">
        <v>148</v>
      </c>
      <c r="AM256" s="6" t="s">
        <v>148</v>
      </c>
      <c r="AN256" s="6">
        <v>2.32</v>
      </c>
      <c r="AO256" s="6">
        <v>0.43</v>
      </c>
      <c r="AP256" s="6">
        <v>2.5</v>
      </c>
      <c r="AQ256" s="6">
        <v>0.38</v>
      </c>
      <c r="AR256" s="6">
        <v>18.0</v>
      </c>
      <c r="AS256" s="9"/>
      <c r="AT256" s="9"/>
      <c r="AU256" s="9"/>
      <c r="AV256" s="9"/>
    </row>
    <row r="257">
      <c r="A257" s="6">
        <v>13.0</v>
      </c>
      <c r="B257" s="7" t="s">
        <v>143</v>
      </c>
      <c r="C257" s="6">
        <v>2023.0</v>
      </c>
      <c r="D257" s="6" t="s">
        <v>51</v>
      </c>
      <c r="E257" s="6" t="s">
        <v>147</v>
      </c>
      <c r="F257" s="28">
        <v>27.0</v>
      </c>
      <c r="G257" s="28">
        <v>60.06</v>
      </c>
      <c r="H257" s="28">
        <v>164.76</v>
      </c>
      <c r="I257" s="8">
        <v>1.0</v>
      </c>
      <c r="J257" s="6" t="s">
        <v>106</v>
      </c>
      <c r="K257" s="6" t="s">
        <v>145</v>
      </c>
      <c r="L257" s="6">
        <v>18.0</v>
      </c>
      <c r="M257" s="6" t="s">
        <v>54</v>
      </c>
      <c r="N257" s="6" t="s">
        <v>111</v>
      </c>
      <c r="O257" s="6" t="s">
        <v>112</v>
      </c>
      <c r="P257" s="6">
        <v>70.0</v>
      </c>
      <c r="Q257" s="6" t="s">
        <v>57</v>
      </c>
      <c r="R257" s="6">
        <v>9.0</v>
      </c>
      <c r="S257" s="6">
        <v>51.0</v>
      </c>
      <c r="T257" s="6">
        <v>140.0</v>
      </c>
      <c r="U257" s="6">
        <f t="shared" si="3"/>
        <v>0.3642857143</v>
      </c>
      <c r="V257" s="6" t="s">
        <v>68</v>
      </c>
      <c r="W257" s="6">
        <v>4.0</v>
      </c>
      <c r="X257" s="6" t="s">
        <v>59</v>
      </c>
      <c r="Y257" s="6" t="s">
        <v>62</v>
      </c>
      <c r="Z257" s="6">
        <v>12.0</v>
      </c>
      <c r="AA257" s="6">
        <v>3.0</v>
      </c>
      <c r="AB257" s="6">
        <v>1.0</v>
      </c>
      <c r="AC257" s="6">
        <v>3.0</v>
      </c>
      <c r="AD257" s="6" t="s">
        <v>146</v>
      </c>
      <c r="AE257" s="9"/>
      <c r="AF257" s="20" t="s">
        <v>119</v>
      </c>
      <c r="AG257" s="6" t="s">
        <v>62</v>
      </c>
      <c r="AH257" s="6">
        <v>240.0</v>
      </c>
      <c r="AI257" s="6" t="s">
        <v>80</v>
      </c>
      <c r="AJ257" s="6" t="s">
        <v>81</v>
      </c>
      <c r="AK257" s="6" t="s">
        <v>148</v>
      </c>
      <c r="AL257" s="6" t="s">
        <v>148</v>
      </c>
      <c r="AM257" s="6" t="s">
        <v>148</v>
      </c>
      <c r="AN257" s="6">
        <v>2.68</v>
      </c>
      <c r="AO257" s="6">
        <v>0.43</v>
      </c>
      <c r="AP257" s="6">
        <v>2.94</v>
      </c>
      <c r="AQ257" s="6">
        <v>0.44</v>
      </c>
      <c r="AR257" s="6">
        <v>18.0</v>
      </c>
      <c r="AS257" s="9"/>
      <c r="AT257" s="9"/>
      <c r="AU257" s="9"/>
      <c r="AV257"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8" max="28" width="10.38"/>
  </cols>
  <sheetData>
    <row r="1">
      <c r="A1" s="37" t="s">
        <v>0</v>
      </c>
      <c r="B1" s="37" t="s">
        <v>1</v>
      </c>
      <c r="C1" s="37" t="s">
        <v>2</v>
      </c>
      <c r="D1" s="37" t="s">
        <v>3</v>
      </c>
      <c r="E1" s="37" t="s">
        <v>4</v>
      </c>
      <c r="F1" s="37" t="s">
        <v>5</v>
      </c>
      <c r="G1" s="37" t="s">
        <v>6</v>
      </c>
      <c r="H1" s="37" t="s">
        <v>7</v>
      </c>
      <c r="I1" s="37" t="s">
        <v>9</v>
      </c>
      <c r="J1" s="37" t="s">
        <v>10</v>
      </c>
      <c r="K1" s="28" t="s">
        <v>11</v>
      </c>
      <c r="L1" s="37" t="s">
        <v>12</v>
      </c>
      <c r="M1" s="37" t="s">
        <v>13</v>
      </c>
      <c r="N1" s="37" t="s">
        <v>14</v>
      </c>
      <c r="O1" s="37" t="s">
        <v>15</v>
      </c>
      <c r="P1" s="28" t="s">
        <v>16</v>
      </c>
      <c r="Q1" s="28" t="s">
        <v>17</v>
      </c>
      <c r="R1" s="37" t="s">
        <v>18</v>
      </c>
      <c r="S1" s="37" t="s">
        <v>19</v>
      </c>
      <c r="T1" s="37" t="s">
        <v>20</v>
      </c>
      <c r="U1" s="37" t="s">
        <v>21</v>
      </c>
      <c r="V1" s="28" t="s">
        <v>22</v>
      </c>
      <c r="W1" s="28" t="s">
        <v>23</v>
      </c>
      <c r="X1" s="28" t="s">
        <v>24</v>
      </c>
      <c r="Y1" s="37" t="s">
        <v>25</v>
      </c>
      <c r="Z1" s="28" t="s">
        <v>26</v>
      </c>
      <c r="AA1" s="28" t="s">
        <v>27</v>
      </c>
      <c r="AB1" s="28" t="s">
        <v>28</v>
      </c>
      <c r="AC1" s="37" t="s">
        <v>29</v>
      </c>
      <c r="AD1" s="37" t="s">
        <v>30</v>
      </c>
      <c r="AE1" s="37" t="s">
        <v>31</v>
      </c>
      <c r="AF1" s="37" t="s">
        <v>32</v>
      </c>
      <c r="AG1" s="28" t="s">
        <v>33</v>
      </c>
      <c r="AH1" s="37" t="s">
        <v>34</v>
      </c>
      <c r="AI1" s="37" t="s">
        <v>35</v>
      </c>
      <c r="AJ1" s="28" t="s">
        <v>36</v>
      </c>
      <c r="AK1" s="28" t="s">
        <v>37</v>
      </c>
      <c r="AL1" s="28" t="s">
        <v>38</v>
      </c>
      <c r="AM1" s="38" t="s">
        <v>39</v>
      </c>
      <c r="AN1" s="38" t="s">
        <v>40</v>
      </c>
      <c r="AO1" s="38" t="s">
        <v>41</v>
      </c>
      <c r="AP1" s="38" t="s">
        <v>42</v>
      </c>
      <c r="AQ1" s="38" t="s">
        <v>43</v>
      </c>
    </row>
    <row r="2">
      <c r="A2" s="39">
        <v>1.0</v>
      </c>
      <c r="B2" s="40" t="s">
        <v>50</v>
      </c>
      <c r="C2" s="41">
        <v>2014.0</v>
      </c>
      <c r="D2" s="41" t="s">
        <v>51</v>
      </c>
      <c r="E2" s="41">
        <v>1.0</v>
      </c>
      <c r="F2" s="42">
        <v>45370.0</v>
      </c>
      <c r="G2" s="41" t="s">
        <v>149</v>
      </c>
      <c r="H2" s="41">
        <v>175.0</v>
      </c>
      <c r="I2" s="41" t="s">
        <v>150</v>
      </c>
      <c r="J2" s="41" t="s">
        <v>53</v>
      </c>
      <c r="K2" s="41">
        <v>10.0</v>
      </c>
      <c r="L2" s="41" t="s">
        <v>54</v>
      </c>
      <c r="M2" s="41" t="s">
        <v>55</v>
      </c>
      <c r="N2" s="41" t="s">
        <v>151</v>
      </c>
      <c r="O2" s="41">
        <v>25.0</v>
      </c>
      <c r="P2" s="41" t="s">
        <v>57</v>
      </c>
      <c r="Q2" s="41">
        <v>8.0</v>
      </c>
      <c r="R2" s="41">
        <v>90.0</v>
      </c>
      <c r="S2" s="41">
        <v>150.0</v>
      </c>
      <c r="T2" s="41"/>
      <c r="U2" s="41" t="s">
        <v>152</v>
      </c>
      <c r="V2" s="42">
        <v>45415.0</v>
      </c>
      <c r="W2" s="41" t="s">
        <v>153</v>
      </c>
      <c r="X2" s="41" t="s">
        <v>153</v>
      </c>
      <c r="Y2" s="43">
        <v>5875.0</v>
      </c>
      <c r="Z2" s="43">
        <v>2625.0</v>
      </c>
      <c r="AA2" s="41">
        <v>1.0</v>
      </c>
      <c r="AB2" s="41">
        <v>5.0</v>
      </c>
      <c r="AC2" s="43" t="s">
        <v>154</v>
      </c>
      <c r="AD2" s="41" t="s">
        <v>60</v>
      </c>
      <c r="AE2" s="41" t="s">
        <v>100</v>
      </c>
      <c r="AF2" s="44"/>
      <c r="AG2" s="41">
        <v>60.0</v>
      </c>
      <c r="AH2" s="41" t="s">
        <v>155</v>
      </c>
      <c r="AI2" s="41" t="s">
        <v>64</v>
      </c>
      <c r="AJ2" s="41">
        <f t="shared" ref="AJ2:AL2" si="1">90/150</f>
        <v>0.6</v>
      </c>
      <c r="AK2" s="41">
        <f t="shared" si="1"/>
        <v>0.6</v>
      </c>
      <c r="AL2" s="41">
        <f t="shared" si="1"/>
        <v>0.6</v>
      </c>
      <c r="AM2" s="45" t="s">
        <v>156</v>
      </c>
      <c r="AN2" s="45" t="s">
        <v>157</v>
      </c>
      <c r="AO2" s="45" t="s">
        <v>158</v>
      </c>
      <c r="AP2" s="45" t="s">
        <v>159</v>
      </c>
      <c r="AQ2" s="45" t="s">
        <v>160</v>
      </c>
    </row>
    <row r="3">
      <c r="A3" s="39">
        <v>1.0</v>
      </c>
      <c r="B3" s="40" t="s">
        <v>50</v>
      </c>
      <c r="C3" s="41">
        <v>2014.0</v>
      </c>
      <c r="D3" s="41" t="s">
        <v>51</v>
      </c>
      <c r="E3" s="41">
        <v>1.0</v>
      </c>
      <c r="F3" s="42">
        <v>45370.0</v>
      </c>
      <c r="G3" s="41" t="s">
        <v>149</v>
      </c>
      <c r="H3" s="41">
        <v>175.0</v>
      </c>
      <c r="I3" s="41" t="s">
        <v>150</v>
      </c>
      <c r="J3" s="41" t="s">
        <v>53</v>
      </c>
      <c r="K3" s="41">
        <v>10.0</v>
      </c>
      <c r="L3" s="41" t="s">
        <v>54</v>
      </c>
      <c r="M3" s="41" t="s">
        <v>55</v>
      </c>
      <c r="N3" s="41" t="s">
        <v>151</v>
      </c>
      <c r="O3" s="41">
        <v>50.0</v>
      </c>
      <c r="P3" s="41" t="s">
        <v>57</v>
      </c>
      <c r="Q3" s="41">
        <v>8.0</v>
      </c>
      <c r="R3" s="41">
        <v>90.0</v>
      </c>
      <c r="S3" s="41">
        <v>150.0</v>
      </c>
      <c r="T3" s="41"/>
      <c r="U3" s="41" t="s">
        <v>152</v>
      </c>
      <c r="V3" s="42">
        <v>45415.0</v>
      </c>
      <c r="W3" s="41" t="s">
        <v>153</v>
      </c>
      <c r="X3" s="41" t="s">
        <v>153</v>
      </c>
      <c r="Y3" s="43">
        <v>5875.0</v>
      </c>
      <c r="Z3" s="43">
        <v>2625.0</v>
      </c>
      <c r="AA3" s="41">
        <v>1.0</v>
      </c>
      <c r="AB3" s="41">
        <v>5.0</v>
      </c>
      <c r="AC3" s="43" t="s">
        <v>154</v>
      </c>
      <c r="AD3" s="41" t="s">
        <v>60</v>
      </c>
      <c r="AE3" s="41" t="s">
        <v>100</v>
      </c>
      <c r="AF3" s="44"/>
      <c r="AG3" s="41">
        <v>60.0</v>
      </c>
      <c r="AH3" s="41" t="s">
        <v>155</v>
      </c>
      <c r="AI3" s="41" t="s">
        <v>64</v>
      </c>
      <c r="AJ3" s="41">
        <f t="shared" ref="AJ3:AL3" si="2">90/150</f>
        <v>0.6</v>
      </c>
      <c r="AK3" s="41">
        <f t="shared" si="2"/>
        <v>0.6</v>
      </c>
      <c r="AL3" s="41">
        <f t="shared" si="2"/>
        <v>0.6</v>
      </c>
      <c r="AM3" s="45" t="s">
        <v>161</v>
      </c>
      <c r="AN3" s="45" t="s">
        <v>162</v>
      </c>
      <c r="AO3" s="45" t="s">
        <v>163</v>
      </c>
      <c r="AP3" s="45" t="s">
        <v>162</v>
      </c>
      <c r="AQ3" s="45" t="s">
        <v>160</v>
      </c>
    </row>
    <row r="4">
      <c r="A4" s="39">
        <v>1.0</v>
      </c>
      <c r="B4" s="40" t="s">
        <v>50</v>
      </c>
      <c r="C4" s="41">
        <v>2014.0</v>
      </c>
      <c r="D4" s="41" t="s">
        <v>51</v>
      </c>
      <c r="E4" s="41">
        <v>1.0</v>
      </c>
      <c r="F4" s="42">
        <v>45370.0</v>
      </c>
      <c r="G4" s="41" t="s">
        <v>149</v>
      </c>
      <c r="H4" s="41">
        <v>175.0</v>
      </c>
      <c r="I4" s="41" t="s">
        <v>150</v>
      </c>
      <c r="J4" s="41" t="s">
        <v>53</v>
      </c>
      <c r="K4" s="41">
        <v>10.0</v>
      </c>
      <c r="L4" s="41" t="s">
        <v>54</v>
      </c>
      <c r="M4" s="41" t="s">
        <v>55</v>
      </c>
      <c r="N4" s="41" t="s">
        <v>151</v>
      </c>
      <c r="O4" s="41">
        <v>75.0</v>
      </c>
      <c r="P4" s="41" t="s">
        <v>57</v>
      </c>
      <c r="Q4" s="41">
        <v>8.0</v>
      </c>
      <c r="R4" s="41">
        <v>90.0</v>
      </c>
      <c r="S4" s="41">
        <v>150.0</v>
      </c>
      <c r="T4" s="41"/>
      <c r="U4" s="41" t="s">
        <v>152</v>
      </c>
      <c r="V4" s="42">
        <v>45415.0</v>
      </c>
      <c r="W4" s="41" t="s">
        <v>153</v>
      </c>
      <c r="X4" s="41" t="s">
        <v>153</v>
      </c>
      <c r="Y4" s="43">
        <v>5875.0</v>
      </c>
      <c r="Z4" s="43">
        <v>2625.0</v>
      </c>
      <c r="AA4" s="41">
        <v>1.0</v>
      </c>
      <c r="AB4" s="41">
        <v>5.0</v>
      </c>
      <c r="AC4" s="43" t="s">
        <v>154</v>
      </c>
      <c r="AD4" s="41" t="s">
        <v>60</v>
      </c>
      <c r="AE4" s="41" t="s">
        <v>100</v>
      </c>
      <c r="AF4" s="44"/>
      <c r="AG4" s="41">
        <v>60.0</v>
      </c>
      <c r="AH4" s="41" t="s">
        <v>155</v>
      </c>
      <c r="AI4" s="41" t="s">
        <v>64</v>
      </c>
      <c r="AJ4" s="41">
        <f t="shared" ref="AJ4:AL4" si="3">90/150</f>
        <v>0.6</v>
      </c>
      <c r="AK4" s="41">
        <f t="shared" si="3"/>
        <v>0.6</v>
      </c>
      <c r="AL4" s="41">
        <f t="shared" si="3"/>
        <v>0.6</v>
      </c>
      <c r="AM4" s="45" t="s">
        <v>164</v>
      </c>
      <c r="AN4" s="45" t="s">
        <v>165</v>
      </c>
      <c r="AO4" s="45" t="s">
        <v>166</v>
      </c>
      <c r="AP4" s="45" t="s">
        <v>167</v>
      </c>
      <c r="AQ4" s="45" t="s">
        <v>160</v>
      </c>
    </row>
    <row r="5">
      <c r="A5" s="39">
        <v>1.0</v>
      </c>
      <c r="B5" s="40" t="s">
        <v>50</v>
      </c>
      <c r="C5" s="41">
        <v>2014.0</v>
      </c>
      <c r="D5" s="41" t="s">
        <v>51</v>
      </c>
      <c r="E5" s="41">
        <v>2.0</v>
      </c>
      <c r="F5" s="42">
        <v>45522.0</v>
      </c>
      <c r="G5" s="41" t="s">
        <v>168</v>
      </c>
      <c r="H5" s="41">
        <v>172.0</v>
      </c>
      <c r="I5" s="46">
        <f t="shared" ref="I5:I7" si="5">6/9</f>
        <v>0.6666666667</v>
      </c>
      <c r="J5" s="41" t="s">
        <v>53</v>
      </c>
      <c r="K5" s="41">
        <v>9.0</v>
      </c>
      <c r="L5" s="41" t="s">
        <v>54</v>
      </c>
      <c r="M5" s="41" t="s">
        <v>55</v>
      </c>
      <c r="N5" s="41" t="s">
        <v>151</v>
      </c>
      <c r="O5" s="41">
        <v>25.0</v>
      </c>
      <c r="P5" s="41" t="s">
        <v>57</v>
      </c>
      <c r="Q5" s="41">
        <v>8.0</v>
      </c>
      <c r="R5" s="41">
        <v>50.0</v>
      </c>
      <c r="S5" s="41">
        <v>150.0</v>
      </c>
      <c r="T5" s="41"/>
      <c r="U5" s="41" t="s">
        <v>169</v>
      </c>
      <c r="V5" s="42">
        <v>45415.0</v>
      </c>
      <c r="W5" s="41" t="s">
        <v>153</v>
      </c>
      <c r="X5" s="41" t="s">
        <v>153</v>
      </c>
      <c r="Y5" s="43">
        <v>5875.0</v>
      </c>
      <c r="Z5" s="43">
        <v>2625.0</v>
      </c>
      <c r="AA5" s="41">
        <v>1.0</v>
      </c>
      <c r="AB5" s="41">
        <v>5.0</v>
      </c>
      <c r="AC5" s="43" t="s">
        <v>154</v>
      </c>
      <c r="AD5" s="41" t="s">
        <v>60</v>
      </c>
      <c r="AE5" s="41" t="s">
        <v>100</v>
      </c>
      <c r="AF5" s="44"/>
      <c r="AG5" s="41">
        <v>60.0</v>
      </c>
      <c r="AH5" s="41" t="s">
        <v>155</v>
      </c>
      <c r="AI5" s="41" t="s">
        <v>64</v>
      </c>
      <c r="AJ5" s="46">
        <f t="shared" ref="AJ5:AL5" si="4">50/150</f>
        <v>0.3333333333</v>
      </c>
      <c r="AK5" s="46">
        <f t="shared" si="4"/>
        <v>0.3333333333</v>
      </c>
      <c r="AL5" s="46">
        <f t="shared" si="4"/>
        <v>0.3333333333</v>
      </c>
      <c r="AM5" s="47" t="s">
        <v>170</v>
      </c>
      <c r="AN5" s="47" t="s">
        <v>171</v>
      </c>
      <c r="AO5" s="47" t="s">
        <v>172</v>
      </c>
      <c r="AP5" s="47" t="s">
        <v>173</v>
      </c>
      <c r="AQ5" s="47" t="s">
        <v>127</v>
      </c>
    </row>
    <row r="6">
      <c r="A6" s="39">
        <v>1.0</v>
      </c>
      <c r="B6" s="40" t="s">
        <v>50</v>
      </c>
      <c r="C6" s="41">
        <v>2014.0</v>
      </c>
      <c r="D6" s="41" t="s">
        <v>51</v>
      </c>
      <c r="E6" s="41">
        <v>2.0</v>
      </c>
      <c r="F6" s="42">
        <v>45522.0</v>
      </c>
      <c r="G6" s="41" t="s">
        <v>168</v>
      </c>
      <c r="H6" s="41">
        <v>172.0</v>
      </c>
      <c r="I6" s="46">
        <f t="shared" si="5"/>
        <v>0.6666666667</v>
      </c>
      <c r="J6" s="41" t="s">
        <v>53</v>
      </c>
      <c r="K6" s="41">
        <v>9.0</v>
      </c>
      <c r="L6" s="41" t="s">
        <v>54</v>
      </c>
      <c r="M6" s="41" t="s">
        <v>55</v>
      </c>
      <c r="N6" s="41" t="s">
        <v>151</v>
      </c>
      <c r="O6" s="41">
        <v>50.0</v>
      </c>
      <c r="P6" s="41" t="s">
        <v>57</v>
      </c>
      <c r="Q6" s="41">
        <v>8.0</v>
      </c>
      <c r="R6" s="41">
        <v>50.0</v>
      </c>
      <c r="S6" s="41">
        <v>150.0</v>
      </c>
      <c r="T6" s="41"/>
      <c r="U6" s="41" t="s">
        <v>169</v>
      </c>
      <c r="V6" s="42">
        <v>45415.0</v>
      </c>
      <c r="W6" s="41" t="s">
        <v>153</v>
      </c>
      <c r="X6" s="41" t="s">
        <v>153</v>
      </c>
      <c r="Y6" s="43">
        <v>5875.0</v>
      </c>
      <c r="Z6" s="43">
        <v>2625.0</v>
      </c>
      <c r="AA6" s="41">
        <v>1.0</v>
      </c>
      <c r="AB6" s="41">
        <v>5.0</v>
      </c>
      <c r="AC6" s="43" t="s">
        <v>154</v>
      </c>
      <c r="AD6" s="41" t="s">
        <v>60</v>
      </c>
      <c r="AE6" s="41" t="s">
        <v>100</v>
      </c>
      <c r="AF6" s="44"/>
      <c r="AG6" s="41">
        <v>60.0</v>
      </c>
      <c r="AH6" s="41" t="s">
        <v>155</v>
      </c>
      <c r="AI6" s="41" t="s">
        <v>64</v>
      </c>
      <c r="AJ6" s="46">
        <f t="shared" ref="AJ6:AL6" si="6">50/150</f>
        <v>0.3333333333</v>
      </c>
      <c r="AK6" s="46">
        <f t="shared" si="6"/>
        <v>0.3333333333</v>
      </c>
      <c r="AL6" s="46">
        <f t="shared" si="6"/>
        <v>0.3333333333</v>
      </c>
      <c r="AM6" s="47" t="s">
        <v>174</v>
      </c>
      <c r="AN6" s="47" t="s">
        <v>175</v>
      </c>
      <c r="AO6" s="47" t="s">
        <v>176</v>
      </c>
      <c r="AP6" s="47" t="s">
        <v>177</v>
      </c>
      <c r="AQ6" s="47" t="s">
        <v>127</v>
      </c>
    </row>
    <row r="7">
      <c r="A7" s="39">
        <v>1.0</v>
      </c>
      <c r="B7" s="40" t="s">
        <v>50</v>
      </c>
      <c r="C7" s="41">
        <v>2014.0</v>
      </c>
      <c r="D7" s="41" t="s">
        <v>51</v>
      </c>
      <c r="E7" s="41">
        <v>2.0</v>
      </c>
      <c r="F7" s="42">
        <v>45522.0</v>
      </c>
      <c r="G7" s="41" t="s">
        <v>168</v>
      </c>
      <c r="H7" s="41">
        <v>172.0</v>
      </c>
      <c r="I7" s="46">
        <f t="shared" si="5"/>
        <v>0.6666666667</v>
      </c>
      <c r="J7" s="41" t="s">
        <v>53</v>
      </c>
      <c r="K7" s="41">
        <v>9.0</v>
      </c>
      <c r="L7" s="41" t="s">
        <v>54</v>
      </c>
      <c r="M7" s="41" t="s">
        <v>55</v>
      </c>
      <c r="N7" s="41" t="s">
        <v>151</v>
      </c>
      <c r="O7" s="41">
        <v>75.0</v>
      </c>
      <c r="P7" s="41" t="s">
        <v>57</v>
      </c>
      <c r="Q7" s="41">
        <v>8.0</v>
      </c>
      <c r="R7" s="41">
        <v>50.0</v>
      </c>
      <c r="S7" s="41">
        <v>150.0</v>
      </c>
      <c r="T7" s="46"/>
      <c r="U7" s="41" t="s">
        <v>169</v>
      </c>
      <c r="V7" s="42">
        <v>45415.0</v>
      </c>
      <c r="W7" s="41" t="s">
        <v>153</v>
      </c>
      <c r="X7" s="41" t="s">
        <v>153</v>
      </c>
      <c r="Y7" s="43">
        <v>5875.0</v>
      </c>
      <c r="Z7" s="43">
        <v>2625.0</v>
      </c>
      <c r="AA7" s="41">
        <v>1.0</v>
      </c>
      <c r="AB7" s="41">
        <v>5.0</v>
      </c>
      <c r="AC7" s="43" t="s">
        <v>154</v>
      </c>
      <c r="AD7" s="41" t="s">
        <v>60</v>
      </c>
      <c r="AE7" s="41" t="s">
        <v>100</v>
      </c>
      <c r="AF7" s="44"/>
      <c r="AG7" s="41">
        <v>60.0</v>
      </c>
      <c r="AH7" s="41" t="s">
        <v>155</v>
      </c>
      <c r="AI7" s="41" t="s">
        <v>64</v>
      </c>
      <c r="AJ7" s="46">
        <f t="shared" ref="AJ7:AL7" si="7">50/150</f>
        <v>0.3333333333</v>
      </c>
      <c r="AK7" s="46">
        <f t="shared" si="7"/>
        <v>0.3333333333</v>
      </c>
      <c r="AL7" s="46">
        <f t="shared" si="7"/>
        <v>0.3333333333</v>
      </c>
      <c r="AM7" s="47" t="s">
        <v>178</v>
      </c>
      <c r="AN7" s="47" t="s">
        <v>179</v>
      </c>
      <c r="AO7" s="47" t="s">
        <v>180</v>
      </c>
      <c r="AP7" s="47" t="s">
        <v>181</v>
      </c>
      <c r="AQ7" s="47" t="s">
        <v>127</v>
      </c>
    </row>
    <row r="8">
      <c r="A8" s="39">
        <v>2.0</v>
      </c>
      <c r="B8" s="48" t="s">
        <v>72</v>
      </c>
      <c r="C8" s="41">
        <v>2013.0</v>
      </c>
      <c r="D8" s="41" t="s">
        <v>51</v>
      </c>
      <c r="E8" s="41">
        <v>1.0</v>
      </c>
      <c r="F8" s="41">
        <v>25.0</v>
      </c>
      <c r="G8" s="41">
        <v>79.0</v>
      </c>
      <c r="H8" s="41">
        <v>181.0</v>
      </c>
      <c r="I8" s="41">
        <v>1.0</v>
      </c>
      <c r="J8" s="41" t="s">
        <v>53</v>
      </c>
      <c r="K8" s="41">
        <v>8.0</v>
      </c>
      <c r="L8" s="41" t="s">
        <v>75</v>
      </c>
      <c r="M8" s="41" t="s">
        <v>55</v>
      </c>
      <c r="N8" s="41" t="s">
        <v>182</v>
      </c>
      <c r="O8" s="41">
        <v>10.0</v>
      </c>
      <c r="P8" s="41" t="s">
        <v>77</v>
      </c>
      <c r="Q8" s="41">
        <v>12.0</v>
      </c>
      <c r="R8" s="41">
        <v>120.0</v>
      </c>
      <c r="S8" s="41">
        <v>150.0</v>
      </c>
      <c r="T8" s="49">
        <f t="shared" ref="T8:T51" si="8">R8/S8</f>
        <v>0.8</v>
      </c>
      <c r="U8" s="41" t="s">
        <v>152</v>
      </c>
      <c r="V8" s="42">
        <v>45415.0</v>
      </c>
      <c r="W8" s="41" t="s">
        <v>153</v>
      </c>
      <c r="X8" s="41" t="s">
        <v>183</v>
      </c>
      <c r="Y8" s="41">
        <v>7.0</v>
      </c>
      <c r="Z8" s="41">
        <v>3.0</v>
      </c>
      <c r="AA8" s="41">
        <v>1.0</v>
      </c>
      <c r="AB8" s="41">
        <v>3.0</v>
      </c>
      <c r="AC8" s="41" t="s">
        <v>184</v>
      </c>
      <c r="AD8" s="41" t="s">
        <v>78</v>
      </c>
      <c r="AE8" s="41" t="s">
        <v>95</v>
      </c>
      <c r="AF8" s="44"/>
      <c r="AG8" s="44"/>
      <c r="AH8" s="41" t="s">
        <v>185</v>
      </c>
      <c r="AI8" s="41" t="s">
        <v>186</v>
      </c>
      <c r="AJ8" s="44">
        <f t="shared" ref="AJ8:AJ19" si="9">60/150</f>
        <v>0.4</v>
      </c>
      <c r="AK8" s="44">
        <f t="shared" ref="AK8:AK19" si="10">120/150</f>
        <v>0.8</v>
      </c>
      <c r="AL8" s="44">
        <f t="shared" ref="AL8:AL31" si="11">0/150</f>
        <v>0</v>
      </c>
      <c r="AM8" s="50"/>
      <c r="AN8" s="50"/>
      <c r="AO8" s="50"/>
      <c r="AP8" s="50"/>
      <c r="AQ8" s="50"/>
    </row>
    <row r="9">
      <c r="A9" s="39">
        <v>2.0</v>
      </c>
      <c r="B9" s="48" t="s">
        <v>72</v>
      </c>
      <c r="C9" s="41">
        <v>2013.0</v>
      </c>
      <c r="D9" s="41" t="s">
        <v>51</v>
      </c>
      <c r="E9" s="41">
        <v>1.0</v>
      </c>
      <c r="F9" s="41">
        <v>25.0</v>
      </c>
      <c r="G9" s="41">
        <v>79.0</v>
      </c>
      <c r="H9" s="41">
        <v>181.0</v>
      </c>
      <c r="I9" s="41">
        <v>1.0</v>
      </c>
      <c r="J9" s="41" t="s">
        <v>53</v>
      </c>
      <c r="K9" s="41">
        <v>8.0</v>
      </c>
      <c r="L9" s="41" t="s">
        <v>75</v>
      </c>
      <c r="M9" s="41" t="s">
        <v>55</v>
      </c>
      <c r="N9" s="41" t="s">
        <v>182</v>
      </c>
      <c r="O9" s="41">
        <v>20.0</v>
      </c>
      <c r="P9" s="41" t="s">
        <v>77</v>
      </c>
      <c r="Q9" s="41">
        <v>12.0</v>
      </c>
      <c r="R9" s="41">
        <v>120.0</v>
      </c>
      <c r="S9" s="41">
        <v>150.0</v>
      </c>
      <c r="T9" s="49">
        <f t="shared" si="8"/>
        <v>0.8</v>
      </c>
      <c r="U9" s="41" t="s">
        <v>152</v>
      </c>
      <c r="V9" s="42">
        <v>45415.0</v>
      </c>
      <c r="W9" s="41" t="s">
        <v>153</v>
      </c>
      <c r="X9" s="41" t="s">
        <v>183</v>
      </c>
      <c r="Y9" s="41">
        <v>7.0</v>
      </c>
      <c r="Z9" s="41">
        <v>3.0</v>
      </c>
      <c r="AA9" s="41">
        <v>1.0</v>
      </c>
      <c r="AB9" s="41">
        <v>3.0</v>
      </c>
      <c r="AC9" s="41" t="s">
        <v>184</v>
      </c>
      <c r="AD9" s="41" t="s">
        <v>78</v>
      </c>
      <c r="AE9" s="41" t="s">
        <v>95</v>
      </c>
      <c r="AF9" s="44"/>
      <c r="AG9" s="44"/>
      <c r="AH9" s="41" t="s">
        <v>185</v>
      </c>
      <c r="AI9" s="41" t="s">
        <v>186</v>
      </c>
      <c r="AJ9" s="44">
        <f t="shared" si="9"/>
        <v>0.4</v>
      </c>
      <c r="AK9" s="44">
        <f t="shared" si="10"/>
        <v>0.8</v>
      </c>
      <c r="AL9" s="44">
        <f t="shared" si="11"/>
        <v>0</v>
      </c>
      <c r="AM9" s="50"/>
      <c r="AN9" s="50"/>
      <c r="AO9" s="50"/>
      <c r="AP9" s="50"/>
      <c r="AQ9" s="50"/>
    </row>
    <row r="10">
      <c r="A10" s="39">
        <v>2.0</v>
      </c>
      <c r="B10" s="48" t="s">
        <v>72</v>
      </c>
      <c r="C10" s="41">
        <v>2013.0</v>
      </c>
      <c r="D10" s="41" t="s">
        <v>51</v>
      </c>
      <c r="E10" s="41">
        <v>1.0</v>
      </c>
      <c r="F10" s="41">
        <v>25.0</v>
      </c>
      <c r="G10" s="41">
        <v>79.0</v>
      </c>
      <c r="H10" s="41">
        <v>181.0</v>
      </c>
      <c r="I10" s="41">
        <v>1.0</v>
      </c>
      <c r="J10" s="41" t="s">
        <v>53</v>
      </c>
      <c r="K10" s="41">
        <v>8.0</v>
      </c>
      <c r="L10" s="41" t="s">
        <v>75</v>
      </c>
      <c r="M10" s="41" t="s">
        <v>55</v>
      </c>
      <c r="N10" s="41" t="s">
        <v>182</v>
      </c>
      <c r="O10" s="41">
        <v>30.0</v>
      </c>
      <c r="P10" s="41" t="s">
        <v>77</v>
      </c>
      <c r="Q10" s="41">
        <v>12.0</v>
      </c>
      <c r="R10" s="41">
        <v>120.0</v>
      </c>
      <c r="S10" s="41">
        <v>150.0</v>
      </c>
      <c r="T10" s="49">
        <f t="shared" si="8"/>
        <v>0.8</v>
      </c>
      <c r="U10" s="41" t="s">
        <v>152</v>
      </c>
      <c r="V10" s="42">
        <v>45415.0</v>
      </c>
      <c r="W10" s="41" t="s">
        <v>153</v>
      </c>
      <c r="X10" s="41" t="s">
        <v>183</v>
      </c>
      <c r="Y10" s="41">
        <v>7.0</v>
      </c>
      <c r="Z10" s="41">
        <v>3.0</v>
      </c>
      <c r="AA10" s="41">
        <v>1.0</v>
      </c>
      <c r="AB10" s="41">
        <v>3.0</v>
      </c>
      <c r="AC10" s="41" t="s">
        <v>184</v>
      </c>
      <c r="AD10" s="41" t="s">
        <v>78</v>
      </c>
      <c r="AE10" s="41" t="s">
        <v>95</v>
      </c>
      <c r="AF10" s="44"/>
      <c r="AG10" s="44"/>
      <c r="AH10" s="41" t="s">
        <v>185</v>
      </c>
      <c r="AI10" s="41" t="s">
        <v>186</v>
      </c>
      <c r="AJ10" s="44">
        <f t="shared" si="9"/>
        <v>0.4</v>
      </c>
      <c r="AK10" s="44">
        <f t="shared" si="10"/>
        <v>0.8</v>
      </c>
      <c r="AL10" s="44">
        <f t="shared" si="11"/>
        <v>0</v>
      </c>
      <c r="AM10" s="50"/>
      <c r="AN10" s="50"/>
      <c r="AO10" s="50"/>
      <c r="AP10" s="50"/>
      <c r="AQ10" s="50"/>
    </row>
    <row r="11">
      <c r="A11" s="39">
        <v>2.0</v>
      </c>
      <c r="B11" s="48" t="s">
        <v>72</v>
      </c>
      <c r="C11" s="41">
        <v>2013.0</v>
      </c>
      <c r="D11" s="41" t="s">
        <v>51</v>
      </c>
      <c r="E11" s="41">
        <v>1.0</v>
      </c>
      <c r="F11" s="41">
        <v>25.0</v>
      </c>
      <c r="G11" s="41">
        <v>79.0</v>
      </c>
      <c r="H11" s="41">
        <v>181.0</v>
      </c>
      <c r="I11" s="41">
        <v>1.0</v>
      </c>
      <c r="J11" s="41" t="s">
        <v>53</v>
      </c>
      <c r="K11" s="41">
        <v>8.0</v>
      </c>
      <c r="L11" s="41" t="s">
        <v>75</v>
      </c>
      <c r="M11" s="41" t="s">
        <v>55</v>
      </c>
      <c r="N11" s="41" t="s">
        <v>182</v>
      </c>
      <c r="O11" s="41">
        <v>40.0</v>
      </c>
      <c r="P11" s="41" t="s">
        <v>77</v>
      </c>
      <c r="Q11" s="41">
        <v>12.0</v>
      </c>
      <c r="R11" s="41">
        <v>120.0</v>
      </c>
      <c r="S11" s="41">
        <v>150.0</v>
      </c>
      <c r="T11" s="49">
        <f t="shared" si="8"/>
        <v>0.8</v>
      </c>
      <c r="U11" s="41" t="s">
        <v>152</v>
      </c>
      <c r="V11" s="42">
        <v>45415.0</v>
      </c>
      <c r="W11" s="41" t="s">
        <v>153</v>
      </c>
      <c r="X11" s="41" t="s">
        <v>183</v>
      </c>
      <c r="Y11" s="41">
        <v>7.0</v>
      </c>
      <c r="Z11" s="41">
        <v>3.0</v>
      </c>
      <c r="AA11" s="41">
        <v>1.0</v>
      </c>
      <c r="AB11" s="41">
        <v>3.0</v>
      </c>
      <c r="AC11" s="41" t="s">
        <v>184</v>
      </c>
      <c r="AD11" s="41" t="s">
        <v>78</v>
      </c>
      <c r="AE11" s="41" t="s">
        <v>95</v>
      </c>
      <c r="AF11" s="44"/>
      <c r="AG11" s="44"/>
      <c r="AH11" s="41" t="s">
        <v>185</v>
      </c>
      <c r="AI11" s="41" t="s">
        <v>186</v>
      </c>
      <c r="AJ11" s="44">
        <f t="shared" si="9"/>
        <v>0.4</v>
      </c>
      <c r="AK11" s="44">
        <f t="shared" si="10"/>
        <v>0.8</v>
      </c>
      <c r="AL11" s="44">
        <f t="shared" si="11"/>
        <v>0</v>
      </c>
      <c r="AM11" s="50"/>
      <c r="AN11" s="50"/>
      <c r="AO11" s="50"/>
      <c r="AP11" s="50"/>
      <c r="AQ11" s="50"/>
    </row>
    <row r="12">
      <c r="A12" s="39">
        <v>2.0</v>
      </c>
      <c r="B12" s="48" t="s">
        <v>72</v>
      </c>
      <c r="C12" s="41">
        <v>2013.0</v>
      </c>
      <c r="D12" s="41" t="s">
        <v>51</v>
      </c>
      <c r="E12" s="41">
        <v>1.0</v>
      </c>
      <c r="F12" s="41">
        <v>25.0</v>
      </c>
      <c r="G12" s="41">
        <v>79.0</v>
      </c>
      <c r="H12" s="41">
        <v>181.0</v>
      </c>
      <c r="I12" s="41">
        <v>1.0</v>
      </c>
      <c r="J12" s="41" t="s">
        <v>53</v>
      </c>
      <c r="K12" s="41">
        <v>8.0</v>
      </c>
      <c r="L12" s="41" t="s">
        <v>75</v>
      </c>
      <c r="M12" s="41" t="s">
        <v>55</v>
      </c>
      <c r="N12" s="41" t="s">
        <v>182</v>
      </c>
      <c r="O12" s="41">
        <v>50.0</v>
      </c>
      <c r="P12" s="41" t="s">
        <v>77</v>
      </c>
      <c r="Q12" s="41">
        <v>12.0</v>
      </c>
      <c r="R12" s="41">
        <v>120.0</v>
      </c>
      <c r="S12" s="41">
        <v>150.0</v>
      </c>
      <c r="T12" s="49">
        <f t="shared" si="8"/>
        <v>0.8</v>
      </c>
      <c r="U12" s="41" t="s">
        <v>152</v>
      </c>
      <c r="V12" s="42">
        <v>45415.0</v>
      </c>
      <c r="W12" s="41" t="s">
        <v>153</v>
      </c>
      <c r="X12" s="41" t="s">
        <v>183</v>
      </c>
      <c r="Y12" s="41">
        <v>7.0</v>
      </c>
      <c r="Z12" s="41">
        <v>3.0</v>
      </c>
      <c r="AA12" s="41">
        <v>1.0</v>
      </c>
      <c r="AB12" s="41">
        <v>3.0</v>
      </c>
      <c r="AC12" s="41" t="s">
        <v>184</v>
      </c>
      <c r="AD12" s="41" t="s">
        <v>78</v>
      </c>
      <c r="AE12" s="41" t="s">
        <v>95</v>
      </c>
      <c r="AF12" s="44"/>
      <c r="AG12" s="44"/>
      <c r="AH12" s="41" t="s">
        <v>185</v>
      </c>
      <c r="AI12" s="41" t="s">
        <v>186</v>
      </c>
      <c r="AJ12" s="44">
        <f t="shared" si="9"/>
        <v>0.4</v>
      </c>
      <c r="AK12" s="44">
        <f t="shared" si="10"/>
        <v>0.8</v>
      </c>
      <c r="AL12" s="44">
        <f t="shared" si="11"/>
        <v>0</v>
      </c>
      <c r="AM12" s="50"/>
      <c r="AN12" s="50"/>
      <c r="AO12" s="50"/>
      <c r="AP12" s="50"/>
      <c r="AQ12" s="50"/>
    </row>
    <row r="13">
      <c r="A13" s="39">
        <v>2.0</v>
      </c>
      <c r="B13" s="48" t="s">
        <v>72</v>
      </c>
      <c r="C13" s="41">
        <v>2013.0</v>
      </c>
      <c r="D13" s="41" t="s">
        <v>51</v>
      </c>
      <c r="E13" s="41">
        <v>1.0</v>
      </c>
      <c r="F13" s="41">
        <v>25.0</v>
      </c>
      <c r="G13" s="41">
        <v>79.0</v>
      </c>
      <c r="H13" s="41">
        <v>181.0</v>
      </c>
      <c r="I13" s="41">
        <v>1.0</v>
      </c>
      <c r="J13" s="41" t="s">
        <v>53</v>
      </c>
      <c r="K13" s="41">
        <v>8.0</v>
      </c>
      <c r="L13" s="41" t="s">
        <v>75</v>
      </c>
      <c r="M13" s="41" t="s">
        <v>55</v>
      </c>
      <c r="N13" s="41" t="s">
        <v>182</v>
      </c>
      <c r="O13" s="41">
        <v>60.0</v>
      </c>
      <c r="P13" s="41" t="s">
        <v>77</v>
      </c>
      <c r="Q13" s="41">
        <v>12.0</v>
      </c>
      <c r="R13" s="41">
        <v>120.0</v>
      </c>
      <c r="S13" s="41">
        <v>150.0</v>
      </c>
      <c r="T13" s="49">
        <f t="shared" si="8"/>
        <v>0.8</v>
      </c>
      <c r="U13" s="41" t="s">
        <v>152</v>
      </c>
      <c r="V13" s="42">
        <v>45415.0</v>
      </c>
      <c r="W13" s="41" t="s">
        <v>153</v>
      </c>
      <c r="X13" s="41" t="s">
        <v>183</v>
      </c>
      <c r="Y13" s="41">
        <v>7.0</v>
      </c>
      <c r="Z13" s="41">
        <v>3.0</v>
      </c>
      <c r="AA13" s="41">
        <v>1.0</v>
      </c>
      <c r="AB13" s="41">
        <v>3.0</v>
      </c>
      <c r="AC13" s="41" t="s">
        <v>184</v>
      </c>
      <c r="AD13" s="41" t="s">
        <v>78</v>
      </c>
      <c r="AE13" s="41" t="s">
        <v>95</v>
      </c>
      <c r="AF13" s="44"/>
      <c r="AG13" s="44"/>
      <c r="AH13" s="41" t="s">
        <v>185</v>
      </c>
      <c r="AI13" s="41" t="s">
        <v>186</v>
      </c>
      <c r="AJ13" s="44">
        <f t="shared" si="9"/>
        <v>0.4</v>
      </c>
      <c r="AK13" s="44">
        <f t="shared" si="10"/>
        <v>0.8</v>
      </c>
      <c r="AL13" s="44">
        <f t="shared" si="11"/>
        <v>0</v>
      </c>
      <c r="AM13" s="50"/>
      <c r="AN13" s="50"/>
      <c r="AO13" s="50"/>
      <c r="AP13" s="50"/>
      <c r="AQ13" s="50"/>
    </row>
    <row r="14">
      <c r="A14" s="39">
        <v>2.0</v>
      </c>
      <c r="B14" s="48" t="s">
        <v>72</v>
      </c>
      <c r="C14" s="41">
        <v>2013.0</v>
      </c>
      <c r="D14" s="41" t="s">
        <v>51</v>
      </c>
      <c r="E14" s="41">
        <v>1.0</v>
      </c>
      <c r="F14" s="41">
        <v>25.0</v>
      </c>
      <c r="G14" s="41">
        <v>79.0</v>
      </c>
      <c r="H14" s="41">
        <v>181.0</v>
      </c>
      <c r="I14" s="41">
        <v>1.0</v>
      </c>
      <c r="J14" s="41" t="s">
        <v>53</v>
      </c>
      <c r="K14" s="41">
        <v>8.0</v>
      </c>
      <c r="L14" s="41" t="s">
        <v>75</v>
      </c>
      <c r="M14" s="41" t="s">
        <v>55</v>
      </c>
      <c r="N14" s="41" t="s">
        <v>187</v>
      </c>
      <c r="O14" s="41">
        <v>10.0</v>
      </c>
      <c r="P14" s="41" t="s">
        <v>77</v>
      </c>
      <c r="Q14" s="41">
        <v>12.0</v>
      </c>
      <c r="R14" s="41">
        <v>120.0</v>
      </c>
      <c r="S14" s="41">
        <v>150.0</v>
      </c>
      <c r="T14" s="49">
        <f t="shared" si="8"/>
        <v>0.8</v>
      </c>
      <c r="U14" s="41" t="s">
        <v>152</v>
      </c>
      <c r="V14" s="42">
        <v>45415.0</v>
      </c>
      <c r="W14" s="41" t="s">
        <v>153</v>
      </c>
      <c r="X14" s="41" t="s">
        <v>183</v>
      </c>
      <c r="Y14" s="41">
        <v>7.0</v>
      </c>
      <c r="Z14" s="41">
        <v>3.0</v>
      </c>
      <c r="AA14" s="41">
        <v>1.0</v>
      </c>
      <c r="AB14" s="41">
        <v>3.0</v>
      </c>
      <c r="AC14" s="41" t="s">
        <v>184</v>
      </c>
      <c r="AD14" s="41" t="s">
        <v>78</v>
      </c>
      <c r="AE14" s="41" t="s">
        <v>95</v>
      </c>
      <c r="AF14" s="44"/>
      <c r="AG14" s="44"/>
      <c r="AH14" s="41" t="s">
        <v>185</v>
      </c>
      <c r="AI14" s="41" t="s">
        <v>186</v>
      </c>
      <c r="AJ14" s="44">
        <f t="shared" si="9"/>
        <v>0.4</v>
      </c>
      <c r="AK14" s="44">
        <f t="shared" si="10"/>
        <v>0.8</v>
      </c>
      <c r="AL14" s="44">
        <f t="shared" si="11"/>
        <v>0</v>
      </c>
      <c r="AM14" s="50"/>
      <c r="AN14" s="50"/>
      <c r="AO14" s="50"/>
      <c r="AP14" s="50"/>
      <c r="AQ14" s="50"/>
    </row>
    <row r="15">
      <c r="A15" s="39">
        <v>2.0</v>
      </c>
      <c r="B15" s="48" t="s">
        <v>72</v>
      </c>
      <c r="C15" s="41">
        <v>2013.0</v>
      </c>
      <c r="D15" s="41" t="s">
        <v>51</v>
      </c>
      <c r="E15" s="41">
        <v>1.0</v>
      </c>
      <c r="F15" s="41">
        <v>25.0</v>
      </c>
      <c r="G15" s="41">
        <v>79.0</v>
      </c>
      <c r="H15" s="41">
        <v>181.0</v>
      </c>
      <c r="I15" s="41">
        <v>1.0</v>
      </c>
      <c r="J15" s="41" t="s">
        <v>53</v>
      </c>
      <c r="K15" s="41">
        <v>8.0</v>
      </c>
      <c r="L15" s="41" t="s">
        <v>75</v>
      </c>
      <c r="M15" s="41" t="s">
        <v>55</v>
      </c>
      <c r="N15" s="41" t="s">
        <v>187</v>
      </c>
      <c r="O15" s="41">
        <v>20.0</v>
      </c>
      <c r="P15" s="41" t="s">
        <v>77</v>
      </c>
      <c r="Q15" s="41">
        <v>12.0</v>
      </c>
      <c r="R15" s="41">
        <v>120.0</v>
      </c>
      <c r="S15" s="41">
        <v>150.0</v>
      </c>
      <c r="T15" s="49">
        <f t="shared" si="8"/>
        <v>0.8</v>
      </c>
      <c r="U15" s="41" t="s">
        <v>152</v>
      </c>
      <c r="V15" s="42">
        <v>45415.0</v>
      </c>
      <c r="W15" s="41" t="s">
        <v>153</v>
      </c>
      <c r="X15" s="41" t="s">
        <v>183</v>
      </c>
      <c r="Y15" s="41">
        <v>7.0</v>
      </c>
      <c r="Z15" s="41">
        <v>3.0</v>
      </c>
      <c r="AA15" s="41">
        <v>1.0</v>
      </c>
      <c r="AB15" s="41">
        <v>3.0</v>
      </c>
      <c r="AC15" s="41" t="s">
        <v>184</v>
      </c>
      <c r="AD15" s="41" t="s">
        <v>78</v>
      </c>
      <c r="AE15" s="41" t="s">
        <v>95</v>
      </c>
      <c r="AF15" s="44"/>
      <c r="AG15" s="44"/>
      <c r="AH15" s="41" t="s">
        <v>185</v>
      </c>
      <c r="AI15" s="41" t="s">
        <v>186</v>
      </c>
      <c r="AJ15" s="44">
        <f t="shared" si="9"/>
        <v>0.4</v>
      </c>
      <c r="AK15" s="44">
        <f t="shared" si="10"/>
        <v>0.8</v>
      </c>
      <c r="AL15" s="44">
        <f t="shared" si="11"/>
        <v>0</v>
      </c>
      <c r="AM15" s="50"/>
      <c r="AN15" s="50"/>
      <c r="AO15" s="50"/>
      <c r="AP15" s="50"/>
      <c r="AQ15" s="50"/>
    </row>
    <row r="16">
      <c r="A16" s="39">
        <v>2.0</v>
      </c>
      <c r="B16" s="48" t="s">
        <v>72</v>
      </c>
      <c r="C16" s="41">
        <v>2013.0</v>
      </c>
      <c r="D16" s="41" t="s">
        <v>51</v>
      </c>
      <c r="E16" s="41">
        <v>1.0</v>
      </c>
      <c r="F16" s="41">
        <v>25.0</v>
      </c>
      <c r="G16" s="41">
        <v>79.0</v>
      </c>
      <c r="H16" s="41">
        <v>181.0</v>
      </c>
      <c r="I16" s="41">
        <v>1.0</v>
      </c>
      <c r="J16" s="41" t="s">
        <v>53</v>
      </c>
      <c r="K16" s="41">
        <v>8.0</v>
      </c>
      <c r="L16" s="41" t="s">
        <v>75</v>
      </c>
      <c r="M16" s="41" t="s">
        <v>55</v>
      </c>
      <c r="N16" s="41" t="s">
        <v>187</v>
      </c>
      <c r="O16" s="41">
        <v>30.0</v>
      </c>
      <c r="P16" s="41" t="s">
        <v>77</v>
      </c>
      <c r="Q16" s="41">
        <v>12.0</v>
      </c>
      <c r="R16" s="41">
        <v>120.0</v>
      </c>
      <c r="S16" s="41">
        <v>150.0</v>
      </c>
      <c r="T16" s="49">
        <f t="shared" si="8"/>
        <v>0.8</v>
      </c>
      <c r="U16" s="41" t="s">
        <v>152</v>
      </c>
      <c r="V16" s="42">
        <v>45415.0</v>
      </c>
      <c r="W16" s="41" t="s">
        <v>153</v>
      </c>
      <c r="X16" s="41" t="s">
        <v>183</v>
      </c>
      <c r="Y16" s="41">
        <v>7.0</v>
      </c>
      <c r="Z16" s="41">
        <v>3.0</v>
      </c>
      <c r="AA16" s="41">
        <v>1.0</v>
      </c>
      <c r="AB16" s="41">
        <v>3.0</v>
      </c>
      <c r="AC16" s="41" t="s">
        <v>184</v>
      </c>
      <c r="AD16" s="41" t="s">
        <v>78</v>
      </c>
      <c r="AE16" s="41" t="s">
        <v>95</v>
      </c>
      <c r="AF16" s="44"/>
      <c r="AG16" s="44"/>
      <c r="AH16" s="41" t="s">
        <v>185</v>
      </c>
      <c r="AI16" s="41" t="s">
        <v>186</v>
      </c>
      <c r="AJ16" s="44">
        <f t="shared" si="9"/>
        <v>0.4</v>
      </c>
      <c r="AK16" s="44">
        <f t="shared" si="10"/>
        <v>0.8</v>
      </c>
      <c r="AL16" s="44">
        <f t="shared" si="11"/>
        <v>0</v>
      </c>
      <c r="AM16" s="50"/>
      <c r="AN16" s="50"/>
      <c r="AO16" s="50"/>
      <c r="AP16" s="50"/>
      <c r="AQ16" s="50"/>
    </row>
    <row r="17">
      <c r="A17" s="39">
        <v>2.0</v>
      </c>
      <c r="B17" s="48" t="s">
        <v>72</v>
      </c>
      <c r="C17" s="41">
        <v>2013.0</v>
      </c>
      <c r="D17" s="41" t="s">
        <v>51</v>
      </c>
      <c r="E17" s="41">
        <v>1.0</v>
      </c>
      <c r="F17" s="41">
        <v>25.0</v>
      </c>
      <c r="G17" s="41">
        <v>79.0</v>
      </c>
      <c r="H17" s="41">
        <v>181.0</v>
      </c>
      <c r="I17" s="41">
        <v>1.0</v>
      </c>
      <c r="J17" s="41" t="s">
        <v>53</v>
      </c>
      <c r="K17" s="41">
        <v>8.0</v>
      </c>
      <c r="L17" s="41" t="s">
        <v>75</v>
      </c>
      <c r="M17" s="41" t="s">
        <v>55</v>
      </c>
      <c r="N17" s="41" t="s">
        <v>187</v>
      </c>
      <c r="O17" s="41">
        <v>40.0</v>
      </c>
      <c r="P17" s="41" t="s">
        <v>77</v>
      </c>
      <c r="Q17" s="41">
        <v>12.0</v>
      </c>
      <c r="R17" s="41">
        <v>120.0</v>
      </c>
      <c r="S17" s="41">
        <v>150.0</v>
      </c>
      <c r="T17" s="49">
        <f t="shared" si="8"/>
        <v>0.8</v>
      </c>
      <c r="U17" s="41" t="s">
        <v>152</v>
      </c>
      <c r="V17" s="42">
        <v>45415.0</v>
      </c>
      <c r="W17" s="41" t="s">
        <v>153</v>
      </c>
      <c r="X17" s="41" t="s">
        <v>183</v>
      </c>
      <c r="Y17" s="41">
        <v>7.0</v>
      </c>
      <c r="Z17" s="41">
        <v>3.0</v>
      </c>
      <c r="AA17" s="41">
        <v>1.0</v>
      </c>
      <c r="AB17" s="41">
        <v>3.0</v>
      </c>
      <c r="AC17" s="41" t="s">
        <v>184</v>
      </c>
      <c r="AD17" s="41" t="s">
        <v>78</v>
      </c>
      <c r="AE17" s="41" t="s">
        <v>95</v>
      </c>
      <c r="AF17" s="44"/>
      <c r="AG17" s="44"/>
      <c r="AH17" s="41" t="s">
        <v>185</v>
      </c>
      <c r="AI17" s="41" t="s">
        <v>186</v>
      </c>
      <c r="AJ17" s="44">
        <f t="shared" si="9"/>
        <v>0.4</v>
      </c>
      <c r="AK17" s="44">
        <f t="shared" si="10"/>
        <v>0.8</v>
      </c>
      <c r="AL17" s="44">
        <f t="shared" si="11"/>
        <v>0</v>
      </c>
      <c r="AM17" s="50"/>
      <c r="AN17" s="50"/>
      <c r="AO17" s="50"/>
      <c r="AP17" s="50"/>
      <c r="AQ17" s="50"/>
    </row>
    <row r="18">
      <c r="A18" s="39">
        <v>2.0</v>
      </c>
      <c r="B18" s="48" t="s">
        <v>72</v>
      </c>
      <c r="C18" s="41">
        <v>2013.0</v>
      </c>
      <c r="D18" s="41" t="s">
        <v>51</v>
      </c>
      <c r="E18" s="41">
        <v>1.0</v>
      </c>
      <c r="F18" s="41">
        <v>25.0</v>
      </c>
      <c r="G18" s="41">
        <v>79.0</v>
      </c>
      <c r="H18" s="41">
        <v>181.0</v>
      </c>
      <c r="I18" s="41">
        <v>1.0</v>
      </c>
      <c r="J18" s="41" t="s">
        <v>53</v>
      </c>
      <c r="K18" s="41">
        <v>8.0</v>
      </c>
      <c r="L18" s="41" t="s">
        <v>75</v>
      </c>
      <c r="M18" s="41" t="s">
        <v>55</v>
      </c>
      <c r="N18" s="41" t="s">
        <v>187</v>
      </c>
      <c r="O18" s="41">
        <v>50.0</v>
      </c>
      <c r="P18" s="41" t="s">
        <v>77</v>
      </c>
      <c r="Q18" s="41">
        <v>12.0</v>
      </c>
      <c r="R18" s="41">
        <v>120.0</v>
      </c>
      <c r="S18" s="41">
        <v>150.0</v>
      </c>
      <c r="T18" s="49">
        <f t="shared" si="8"/>
        <v>0.8</v>
      </c>
      <c r="U18" s="41" t="s">
        <v>152</v>
      </c>
      <c r="V18" s="42">
        <v>45415.0</v>
      </c>
      <c r="W18" s="41" t="s">
        <v>153</v>
      </c>
      <c r="X18" s="41" t="s">
        <v>183</v>
      </c>
      <c r="Y18" s="41">
        <v>7.0</v>
      </c>
      <c r="Z18" s="41">
        <v>3.0</v>
      </c>
      <c r="AA18" s="41">
        <v>1.0</v>
      </c>
      <c r="AB18" s="41">
        <v>3.0</v>
      </c>
      <c r="AC18" s="41" t="s">
        <v>184</v>
      </c>
      <c r="AD18" s="41" t="s">
        <v>78</v>
      </c>
      <c r="AE18" s="41" t="s">
        <v>95</v>
      </c>
      <c r="AF18" s="44"/>
      <c r="AG18" s="44"/>
      <c r="AH18" s="41" t="s">
        <v>185</v>
      </c>
      <c r="AI18" s="41" t="s">
        <v>186</v>
      </c>
      <c r="AJ18" s="44">
        <f t="shared" si="9"/>
        <v>0.4</v>
      </c>
      <c r="AK18" s="44">
        <f t="shared" si="10"/>
        <v>0.8</v>
      </c>
      <c r="AL18" s="44">
        <f t="shared" si="11"/>
        <v>0</v>
      </c>
      <c r="AM18" s="50"/>
      <c r="AN18" s="50"/>
      <c r="AO18" s="50"/>
      <c r="AP18" s="50"/>
      <c r="AQ18" s="50"/>
    </row>
    <row r="19">
      <c r="A19" s="39">
        <v>2.0</v>
      </c>
      <c r="B19" s="48" t="s">
        <v>72</v>
      </c>
      <c r="C19" s="41">
        <v>2013.0</v>
      </c>
      <c r="D19" s="41" t="s">
        <v>51</v>
      </c>
      <c r="E19" s="41">
        <v>1.0</v>
      </c>
      <c r="F19" s="41">
        <v>25.0</v>
      </c>
      <c r="G19" s="41">
        <v>79.0</v>
      </c>
      <c r="H19" s="41">
        <v>181.0</v>
      </c>
      <c r="I19" s="41">
        <v>1.0</v>
      </c>
      <c r="J19" s="41" t="s">
        <v>53</v>
      </c>
      <c r="K19" s="41">
        <v>8.0</v>
      </c>
      <c r="L19" s="41" t="s">
        <v>75</v>
      </c>
      <c r="M19" s="41" t="s">
        <v>55</v>
      </c>
      <c r="N19" s="41" t="s">
        <v>187</v>
      </c>
      <c r="O19" s="41">
        <v>60.0</v>
      </c>
      <c r="P19" s="41" t="s">
        <v>77</v>
      </c>
      <c r="Q19" s="41">
        <v>12.0</v>
      </c>
      <c r="R19" s="41">
        <v>120.0</v>
      </c>
      <c r="S19" s="41">
        <v>150.0</v>
      </c>
      <c r="T19" s="49">
        <f t="shared" si="8"/>
        <v>0.8</v>
      </c>
      <c r="U19" s="41" t="s">
        <v>152</v>
      </c>
      <c r="V19" s="42">
        <v>45415.0</v>
      </c>
      <c r="W19" s="41" t="s">
        <v>153</v>
      </c>
      <c r="X19" s="41" t="s">
        <v>183</v>
      </c>
      <c r="Y19" s="41">
        <v>7.0</v>
      </c>
      <c r="Z19" s="41">
        <v>3.0</v>
      </c>
      <c r="AA19" s="41">
        <v>1.0</v>
      </c>
      <c r="AB19" s="41">
        <v>3.0</v>
      </c>
      <c r="AC19" s="41" t="s">
        <v>184</v>
      </c>
      <c r="AD19" s="41" t="s">
        <v>78</v>
      </c>
      <c r="AE19" s="41" t="s">
        <v>95</v>
      </c>
      <c r="AF19" s="44"/>
      <c r="AG19" s="44"/>
      <c r="AH19" s="41" t="s">
        <v>185</v>
      </c>
      <c r="AI19" s="41" t="s">
        <v>186</v>
      </c>
      <c r="AJ19" s="44">
        <f t="shared" si="9"/>
        <v>0.4</v>
      </c>
      <c r="AK19" s="44">
        <f t="shared" si="10"/>
        <v>0.8</v>
      </c>
      <c r="AL19" s="44">
        <f t="shared" si="11"/>
        <v>0</v>
      </c>
      <c r="AM19" s="50"/>
      <c r="AN19" s="50"/>
      <c r="AO19" s="50"/>
      <c r="AP19" s="50"/>
      <c r="AQ19" s="50"/>
    </row>
    <row r="20">
      <c r="A20" s="39">
        <v>2.0</v>
      </c>
      <c r="B20" s="48" t="s">
        <v>72</v>
      </c>
      <c r="C20" s="41">
        <v>2013.0</v>
      </c>
      <c r="D20" s="41" t="s">
        <v>51</v>
      </c>
      <c r="E20" s="41">
        <v>2.0</v>
      </c>
      <c r="F20" s="41">
        <v>23.0</v>
      </c>
      <c r="G20" s="41">
        <v>80.0</v>
      </c>
      <c r="H20" s="41">
        <v>178.0</v>
      </c>
      <c r="I20" s="41">
        <v>1.0</v>
      </c>
      <c r="J20" s="41" t="s">
        <v>53</v>
      </c>
      <c r="K20" s="41">
        <v>9.0</v>
      </c>
      <c r="L20" s="41" t="s">
        <v>75</v>
      </c>
      <c r="M20" s="41" t="s">
        <v>55</v>
      </c>
      <c r="N20" s="41" t="s">
        <v>182</v>
      </c>
      <c r="O20" s="41">
        <v>10.0</v>
      </c>
      <c r="P20" s="41" t="s">
        <v>77</v>
      </c>
      <c r="Q20" s="41">
        <v>12.0</v>
      </c>
      <c r="R20" s="41">
        <v>60.0</v>
      </c>
      <c r="S20" s="41">
        <v>150.0</v>
      </c>
      <c r="T20" s="49">
        <f t="shared" si="8"/>
        <v>0.4</v>
      </c>
      <c r="U20" s="41" t="s">
        <v>169</v>
      </c>
      <c r="V20" s="42">
        <v>45415.0</v>
      </c>
      <c r="W20" s="41" t="s">
        <v>153</v>
      </c>
      <c r="X20" s="41" t="s">
        <v>183</v>
      </c>
      <c r="Y20" s="41">
        <v>7.0</v>
      </c>
      <c r="Z20" s="41">
        <v>3.0</v>
      </c>
      <c r="AA20" s="41">
        <v>1.0</v>
      </c>
      <c r="AB20" s="41">
        <v>3.0</v>
      </c>
      <c r="AC20" s="41" t="s">
        <v>184</v>
      </c>
      <c r="AD20" s="41" t="s">
        <v>78</v>
      </c>
      <c r="AE20" s="41" t="s">
        <v>95</v>
      </c>
      <c r="AF20" s="44"/>
      <c r="AG20" s="44"/>
      <c r="AH20" s="41" t="s">
        <v>185</v>
      </c>
      <c r="AI20" s="41" t="s">
        <v>186</v>
      </c>
      <c r="AJ20" s="44">
        <f t="shared" ref="AJ20:AJ31" si="12">30/150</f>
        <v>0.2</v>
      </c>
      <c r="AK20" s="44">
        <f t="shared" ref="AK20:AK31" si="13">60/150</f>
        <v>0.4</v>
      </c>
      <c r="AL20" s="44">
        <f t="shared" si="11"/>
        <v>0</v>
      </c>
      <c r="AM20" s="50"/>
      <c r="AN20" s="50"/>
      <c r="AO20" s="50"/>
      <c r="AP20" s="50"/>
      <c r="AQ20" s="50"/>
    </row>
    <row r="21">
      <c r="A21" s="39">
        <v>2.0</v>
      </c>
      <c r="B21" s="48" t="s">
        <v>72</v>
      </c>
      <c r="C21" s="41">
        <v>2013.0</v>
      </c>
      <c r="D21" s="41" t="s">
        <v>51</v>
      </c>
      <c r="E21" s="41">
        <v>2.0</v>
      </c>
      <c r="F21" s="41">
        <v>23.0</v>
      </c>
      <c r="G21" s="41">
        <v>80.0</v>
      </c>
      <c r="H21" s="41">
        <v>178.0</v>
      </c>
      <c r="I21" s="41">
        <v>1.0</v>
      </c>
      <c r="J21" s="41" t="s">
        <v>53</v>
      </c>
      <c r="K21" s="41">
        <v>9.0</v>
      </c>
      <c r="L21" s="41" t="s">
        <v>75</v>
      </c>
      <c r="M21" s="41" t="s">
        <v>55</v>
      </c>
      <c r="N21" s="41" t="s">
        <v>182</v>
      </c>
      <c r="O21" s="41">
        <v>20.0</v>
      </c>
      <c r="P21" s="41" t="s">
        <v>77</v>
      </c>
      <c r="Q21" s="41">
        <v>12.0</v>
      </c>
      <c r="R21" s="41">
        <v>60.0</v>
      </c>
      <c r="S21" s="41">
        <v>150.0</v>
      </c>
      <c r="T21" s="49">
        <f t="shared" si="8"/>
        <v>0.4</v>
      </c>
      <c r="U21" s="41" t="s">
        <v>169</v>
      </c>
      <c r="V21" s="42">
        <v>45415.0</v>
      </c>
      <c r="W21" s="41" t="s">
        <v>153</v>
      </c>
      <c r="X21" s="41" t="s">
        <v>183</v>
      </c>
      <c r="Y21" s="41">
        <v>7.0</v>
      </c>
      <c r="Z21" s="41">
        <v>3.0</v>
      </c>
      <c r="AA21" s="41">
        <v>1.0</v>
      </c>
      <c r="AB21" s="41">
        <v>3.0</v>
      </c>
      <c r="AC21" s="41" t="s">
        <v>184</v>
      </c>
      <c r="AD21" s="41" t="s">
        <v>78</v>
      </c>
      <c r="AE21" s="41" t="s">
        <v>95</v>
      </c>
      <c r="AF21" s="44"/>
      <c r="AG21" s="44"/>
      <c r="AH21" s="41" t="s">
        <v>185</v>
      </c>
      <c r="AI21" s="41" t="s">
        <v>186</v>
      </c>
      <c r="AJ21" s="44">
        <f t="shared" si="12"/>
        <v>0.2</v>
      </c>
      <c r="AK21" s="44">
        <f t="shared" si="13"/>
        <v>0.4</v>
      </c>
      <c r="AL21" s="44">
        <f t="shared" si="11"/>
        <v>0</v>
      </c>
      <c r="AM21" s="50"/>
      <c r="AN21" s="50"/>
      <c r="AO21" s="50"/>
      <c r="AP21" s="50"/>
      <c r="AQ21" s="50"/>
    </row>
    <row r="22">
      <c r="A22" s="39">
        <v>2.0</v>
      </c>
      <c r="B22" s="48" t="s">
        <v>72</v>
      </c>
      <c r="C22" s="41">
        <v>2013.0</v>
      </c>
      <c r="D22" s="41" t="s">
        <v>51</v>
      </c>
      <c r="E22" s="41">
        <v>2.0</v>
      </c>
      <c r="F22" s="41">
        <v>23.0</v>
      </c>
      <c r="G22" s="41">
        <v>80.0</v>
      </c>
      <c r="H22" s="41">
        <v>178.0</v>
      </c>
      <c r="I22" s="41">
        <v>1.0</v>
      </c>
      <c r="J22" s="41" t="s">
        <v>53</v>
      </c>
      <c r="K22" s="41">
        <v>9.0</v>
      </c>
      <c r="L22" s="41" t="s">
        <v>75</v>
      </c>
      <c r="M22" s="41" t="s">
        <v>55</v>
      </c>
      <c r="N22" s="41" t="s">
        <v>182</v>
      </c>
      <c r="O22" s="41">
        <v>30.0</v>
      </c>
      <c r="P22" s="41" t="s">
        <v>77</v>
      </c>
      <c r="Q22" s="41">
        <v>12.0</v>
      </c>
      <c r="R22" s="41">
        <v>60.0</v>
      </c>
      <c r="S22" s="41">
        <v>150.0</v>
      </c>
      <c r="T22" s="49">
        <f t="shared" si="8"/>
        <v>0.4</v>
      </c>
      <c r="U22" s="41" t="s">
        <v>169</v>
      </c>
      <c r="V22" s="42">
        <v>45415.0</v>
      </c>
      <c r="W22" s="41" t="s">
        <v>153</v>
      </c>
      <c r="X22" s="41" t="s">
        <v>183</v>
      </c>
      <c r="Y22" s="41">
        <v>7.0</v>
      </c>
      <c r="Z22" s="41">
        <v>3.0</v>
      </c>
      <c r="AA22" s="41">
        <v>1.0</v>
      </c>
      <c r="AB22" s="41">
        <v>3.0</v>
      </c>
      <c r="AC22" s="41" t="s">
        <v>184</v>
      </c>
      <c r="AD22" s="41" t="s">
        <v>78</v>
      </c>
      <c r="AE22" s="41" t="s">
        <v>95</v>
      </c>
      <c r="AF22" s="44"/>
      <c r="AG22" s="44"/>
      <c r="AH22" s="41" t="s">
        <v>185</v>
      </c>
      <c r="AI22" s="41" t="s">
        <v>186</v>
      </c>
      <c r="AJ22" s="44">
        <f t="shared" si="12"/>
        <v>0.2</v>
      </c>
      <c r="AK22" s="44">
        <f t="shared" si="13"/>
        <v>0.4</v>
      </c>
      <c r="AL22" s="44">
        <f t="shared" si="11"/>
        <v>0</v>
      </c>
      <c r="AM22" s="50"/>
      <c r="AN22" s="50"/>
      <c r="AO22" s="50"/>
      <c r="AP22" s="50"/>
      <c r="AQ22" s="50"/>
    </row>
    <row r="23">
      <c r="A23" s="39">
        <v>2.0</v>
      </c>
      <c r="B23" s="48" t="s">
        <v>72</v>
      </c>
      <c r="C23" s="41">
        <v>2013.0</v>
      </c>
      <c r="D23" s="41" t="s">
        <v>51</v>
      </c>
      <c r="E23" s="41">
        <v>2.0</v>
      </c>
      <c r="F23" s="41">
        <v>23.0</v>
      </c>
      <c r="G23" s="41">
        <v>80.0</v>
      </c>
      <c r="H23" s="41">
        <v>178.0</v>
      </c>
      <c r="I23" s="41">
        <v>1.0</v>
      </c>
      <c r="J23" s="41" t="s">
        <v>53</v>
      </c>
      <c r="K23" s="41">
        <v>9.0</v>
      </c>
      <c r="L23" s="41" t="s">
        <v>75</v>
      </c>
      <c r="M23" s="41" t="s">
        <v>55</v>
      </c>
      <c r="N23" s="41" t="s">
        <v>182</v>
      </c>
      <c r="O23" s="41">
        <v>40.0</v>
      </c>
      <c r="P23" s="41" t="s">
        <v>77</v>
      </c>
      <c r="Q23" s="41">
        <v>12.0</v>
      </c>
      <c r="R23" s="41">
        <v>60.0</v>
      </c>
      <c r="S23" s="41">
        <v>150.0</v>
      </c>
      <c r="T23" s="49">
        <f t="shared" si="8"/>
        <v>0.4</v>
      </c>
      <c r="U23" s="41" t="s">
        <v>169</v>
      </c>
      <c r="V23" s="42">
        <v>45415.0</v>
      </c>
      <c r="W23" s="41" t="s">
        <v>153</v>
      </c>
      <c r="X23" s="41" t="s">
        <v>183</v>
      </c>
      <c r="Y23" s="41">
        <v>7.0</v>
      </c>
      <c r="Z23" s="41">
        <v>3.0</v>
      </c>
      <c r="AA23" s="41">
        <v>1.0</v>
      </c>
      <c r="AB23" s="41">
        <v>3.0</v>
      </c>
      <c r="AC23" s="41" t="s">
        <v>184</v>
      </c>
      <c r="AD23" s="41" t="s">
        <v>78</v>
      </c>
      <c r="AE23" s="41" t="s">
        <v>95</v>
      </c>
      <c r="AF23" s="44"/>
      <c r="AG23" s="44"/>
      <c r="AH23" s="41" t="s">
        <v>185</v>
      </c>
      <c r="AI23" s="41" t="s">
        <v>186</v>
      </c>
      <c r="AJ23" s="44">
        <f t="shared" si="12"/>
        <v>0.2</v>
      </c>
      <c r="AK23" s="44">
        <f t="shared" si="13"/>
        <v>0.4</v>
      </c>
      <c r="AL23" s="44">
        <f t="shared" si="11"/>
        <v>0</v>
      </c>
      <c r="AM23" s="50"/>
      <c r="AN23" s="50"/>
      <c r="AO23" s="50"/>
      <c r="AP23" s="50"/>
      <c r="AQ23" s="50"/>
    </row>
    <row r="24">
      <c r="A24" s="39">
        <v>2.0</v>
      </c>
      <c r="B24" s="48" t="s">
        <v>72</v>
      </c>
      <c r="C24" s="41">
        <v>2013.0</v>
      </c>
      <c r="D24" s="41" t="s">
        <v>51</v>
      </c>
      <c r="E24" s="41">
        <v>2.0</v>
      </c>
      <c r="F24" s="41">
        <v>23.0</v>
      </c>
      <c r="G24" s="41">
        <v>80.0</v>
      </c>
      <c r="H24" s="41">
        <v>178.0</v>
      </c>
      <c r="I24" s="41">
        <v>1.0</v>
      </c>
      <c r="J24" s="41" t="s">
        <v>53</v>
      </c>
      <c r="K24" s="41">
        <v>9.0</v>
      </c>
      <c r="L24" s="41" t="s">
        <v>75</v>
      </c>
      <c r="M24" s="41" t="s">
        <v>55</v>
      </c>
      <c r="N24" s="41" t="s">
        <v>182</v>
      </c>
      <c r="O24" s="41">
        <v>50.0</v>
      </c>
      <c r="P24" s="41" t="s">
        <v>77</v>
      </c>
      <c r="Q24" s="41">
        <v>12.0</v>
      </c>
      <c r="R24" s="41">
        <v>60.0</v>
      </c>
      <c r="S24" s="41">
        <v>150.0</v>
      </c>
      <c r="T24" s="49">
        <f t="shared" si="8"/>
        <v>0.4</v>
      </c>
      <c r="U24" s="41" t="s">
        <v>169</v>
      </c>
      <c r="V24" s="42">
        <v>45415.0</v>
      </c>
      <c r="W24" s="41" t="s">
        <v>153</v>
      </c>
      <c r="X24" s="41" t="s">
        <v>183</v>
      </c>
      <c r="Y24" s="41">
        <v>7.0</v>
      </c>
      <c r="Z24" s="41">
        <v>3.0</v>
      </c>
      <c r="AA24" s="41">
        <v>1.0</v>
      </c>
      <c r="AB24" s="41">
        <v>3.0</v>
      </c>
      <c r="AC24" s="41" t="s">
        <v>184</v>
      </c>
      <c r="AD24" s="41" t="s">
        <v>78</v>
      </c>
      <c r="AE24" s="41" t="s">
        <v>95</v>
      </c>
      <c r="AF24" s="44"/>
      <c r="AG24" s="44"/>
      <c r="AH24" s="41" t="s">
        <v>185</v>
      </c>
      <c r="AI24" s="41" t="s">
        <v>186</v>
      </c>
      <c r="AJ24" s="44">
        <f t="shared" si="12"/>
        <v>0.2</v>
      </c>
      <c r="AK24" s="44">
        <f t="shared" si="13"/>
        <v>0.4</v>
      </c>
      <c r="AL24" s="44">
        <f t="shared" si="11"/>
        <v>0</v>
      </c>
      <c r="AM24" s="50"/>
      <c r="AN24" s="50"/>
      <c r="AO24" s="50"/>
      <c r="AP24" s="50"/>
      <c r="AQ24" s="50"/>
    </row>
    <row r="25">
      <c r="A25" s="39">
        <v>2.0</v>
      </c>
      <c r="B25" s="48" t="s">
        <v>72</v>
      </c>
      <c r="C25" s="41">
        <v>2013.0</v>
      </c>
      <c r="D25" s="41" t="s">
        <v>51</v>
      </c>
      <c r="E25" s="41">
        <v>2.0</v>
      </c>
      <c r="F25" s="41">
        <v>23.0</v>
      </c>
      <c r="G25" s="41">
        <v>80.0</v>
      </c>
      <c r="H25" s="41">
        <v>178.0</v>
      </c>
      <c r="I25" s="41">
        <v>1.0</v>
      </c>
      <c r="J25" s="41" t="s">
        <v>53</v>
      </c>
      <c r="K25" s="41">
        <v>9.0</v>
      </c>
      <c r="L25" s="41" t="s">
        <v>75</v>
      </c>
      <c r="M25" s="41" t="s">
        <v>55</v>
      </c>
      <c r="N25" s="41" t="s">
        <v>182</v>
      </c>
      <c r="O25" s="41">
        <v>60.0</v>
      </c>
      <c r="P25" s="41" t="s">
        <v>77</v>
      </c>
      <c r="Q25" s="41">
        <v>12.0</v>
      </c>
      <c r="R25" s="41">
        <v>60.0</v>
      </c>
      <c r="S25" s="41">
        <v>150.0</v>
      </c>
      <c r="T25" s="49">
        <f t="shared" si="8"/>
        <v>0.4</v>
      </c>
      <c r="U25" s="41" t="s">
        <v>169</v>
      </c>
      <c r="V25" s="42">
        <v>45415.0</v>
      </c>
      <c r="W25" s="41" t="s">
        <v>153</v>
      </c>
      <c r="X25" s="41" t="s">
        <v>183</v>
      </c>
      <c r="Y25" s="41">
        <v>7.0</v>
      </c>
      <c r="Z25" s="41">
        <v>3.0</v>
      </c>
      <c r="AA25" s="41">
        <v>1.0</v>
      </c>
      <c r="AB25" s="41">
        <v>3.0</v>
      </c>
      <c r="AC25" s="41" t="s">
        <v>184</v>
      </c>
      <c r="AD25" s="41" t="s">
        <v>78</v>
      </c>
      <c r="AE25" s="41" t="s">
        <v>95</v>
      </c>
      <c r="AF25" s="44"/>
      <c r="AG25" s="44"/>
      <c r="AH25" s="41" t="s">
        <v>185</v>
      </c>
      <c r="AI25" s="41" t="s">
        <v>186</v>
      </c>
      <c r="AJ25" s="44">
        <f t="shared" si="12"/>
        <v>0.2</v>
      </c>
      <c r="AK25" s="44">
        <f t="shared" si="13"/>
        <v>0.4</v>
      </c>
      <c r="AL25" s="44">
        <f t="shared" si="11"/>
        <v>0</v>
      </c>
      <c r="AM25" s="50"/>
      <c r="AN25" s="50"/>
      <c r="AO25" s="50"/>
      <c r="AP25" s="50"/>
      <c r="AQ25" s="50"/>
    </row>
    <row r="26">
      <c r="A26" s="39">
        <v>2.0</v>
      </c>
      <c r="B26" s="48" t="s">
        <v>72</v>
      </c>
      <c r="C26" s="41">
        <v>2013.0</v>
      </c>
      <c r="D26" s="41" t="s">
        <v>51</v>
      </c>
      <c r="E26" s="41">
        <v>2.0</v>
      </c>
      <c r="F26" s="41">
        <v>23.0</v>
      </c>
      <c r="G26" s="41">
        <v>80.0</v>
      </c>
      <c r="H26" s="41">
        <v>178.0</v>
      </c>
      <c r="I26" s="41">
        <v>1.0</v>
      </c>
      <c r="J26" s="41" t="s">
        <v>53</v>
      </c>
      <c r="K26" s="41">
        <v>9.0</v>
      </c>
      <c r="L26" s="41" t="s">
        <v>75</v>
      </c>
      <c r="M26" s="41" t="s">
        <v>55</v>
      </c>
      <c r="N26" s="41" t="s">
        <v>187</v>
      </c>
      <c r="O26" s="41">
        <v>10.0</v>
      </c>
      <c r="P26" s="41" t="s">
        <v>77</v>
      </c>
      <c r="Q26" s="41">
        <v>12.0</v>
      </c>
      <c r="R26" s="41">
        <v>60.0</v>
      </c>
      <c r="S26" s="41">
        <v>150.0</v>
      </c>
      <c r="T26" s="49">
        <f t="shared" si="8"/>
        <v>0.4</v>
      </c>
      <c r="U26" s="41" t="s">
        <v>169</v>
      </c>
      <c r="V26" s="42">
        <v>45415.0</v>
      </c>
      <c r="W26" s="41" t="s">
        <v>153</v>
      </c>
      <c r="X26" s="41" t="s">
        <v>183</v>
      </c>
      <c r="Y26" s="41">
        <v>7.0</v>
      </c>
      <c r="Z26" s="41">
        <v>3.0</v>
      </c>
      <c r="AA26" s="41">
        <v>1.0</v>
      </c>
      <c r="AB26" s="41">
        <v>3.0</v>
      </c>
      <c r="AC26" s="41" t="s">
        <v>184</v>
      </c>
      <c r="AD26" s="41" t="s">
        <v>78</v>
      </c>
      <c r="AE26" s="41" t="s">
        <v>95</v>
      </c>
      <c r="AF26" s="44"/>
      <c r="AG26" s="44"/>
      <c r="AH26" s="41" t="s">
        <v>185</v>
      </c>
      <c r="AI26" s="41" t="s">
        <v>186</v>
      </c>
      <c r="AJ26" s="44">
        <f t="shared" si="12"/>
        <v>0.2</v>
      </c>
      <c r="AK26" s="44">
        <f t="shared" si="13"/>
        <v>0.4</v>
      </c>
      <c r="AL26" s="44">
        <f t="shared" si="11"/>
        <v>0</v>
      </c>
      <c r="AM26" s="50"/>
      <c r="AN26" s="50"/>
      <c r="AO26" s="50"/>
      <c r="AP26" s="50"/>
      <c r="AQ26" s="50"/>
    </row>
    <row r="27">
      <c r="A27" s="39">
        <v>2.0</v>
      </c>
      <c r="B27" s="48" t="s">
        <v>72</v>
      </c>
      <c r="C27" s="41">
        <v>2013.0</v>
      </c>
      <c r="D27" s="41" t="s">
        <v>51</v>
      </c>
      <c r="E27" s="41">
        <v>2.0</v>
      </c>
      <c r="F27" s="41">
        <v>23.0</v>
      </c>
      <c r="G27" s="41">
        <v>80.0</v>
      </c>
      <c r="H27" s="41">
        <v>178.0</v>
      </c>
      <c r="I27" s="41">
        <v>1.0</v>
      </c>
      <c r="J27" s="41" t="s">
        <v>53</v>
      </c>
      <c r="K27" s="41">
        <v>9.0</v>
      </c>
      <c r="L27" s="41" t="s">
        <v>75</v>
      </c>
      <c r="M27" s="41" t="s">
        <v>55</v>
      </c>
      <c r="N27" s="41" t="s">
        <v>187</v>
      </c>
      <c r="O27" s="41">
        <v>20.0</v>
      </c>
      <c r="P27" s="41" t="s">
        <v>77</v>
      </c>
      <c r="Q27" s="41">
        <v>12.0</v>
      </c>
      <c r="R27" s="41">
        <v>60.0</v>
      </c>
      <c r="S27" s="41">
        <v>150.0</v>
      </c>
      <c r="T27" s="49">
        <f t="shared" si="8"/>
        <v>0.4</v>
      </c>
      <c r="U27" s="41" t="s">
        <v>169</v>
      </c>
      <c r="V27" s="42">
        <v>45415.0</v>
      </c>
      <c r="W27" s="41" t="s">
        <v>153</v>
      </c>
      <c r="X27" s="41" t="s">
        <v>183</v>
      </c>
      <c r="Y27" s="41">
        <v>7.0</v>
      </c>
      <c r="Z27" s="41">
        <v>3.0</v>
      </c>
      <c r="AA27" s="41">
        <v>1.0</v>
      </c>
      <c r="AB27" s="41">
        <v>3.0</v>
      </c>
      <c r="AC27" s="41" t="s">
        <v>184</v>
      </c>
      <c r="AD27" s="41" t="s">
        <v>78</v>
      </c>
      <c r="AE27" s="41" t="s">
        <v>95</v>
      </c>
      <c r="AF27" s="44"/>
      <c r="AG27" s="44"/>
      <c r="AH27" s="41" t="s">
        <v>185</v>
      </c>
      <c r="AI27" s="41" t="s">
        <v>186</v>
      </c>
      <c r="AJ27" s="44">
        <f t="shared" si="12"/>
        <v>0.2</v>
      </c>
      <c r="AK27" s="44">
        <f t="shared" si="13"/>
        <v>0.4</v>
      </c>
      <c r="AL27" s="44">
        <f t="shared" si="11"/>
        <v>0</v>
      </c>
      <c r="AM27" s="50"/>
      <c r="AN27" s="50"/>
      <c r="AO27" s="50"/>
      <c r="AP27" s="50"/>
      <c r="AQ27" s="50"/>
    </row>
    <row r="28">
      <c r="A28" s="39">
        <v>2.0</v>
      </c>
      <c r="B28" s="48" t="s">
        <v>72</v>
      </c>
      <c r="C28" s="41">
        <v>2013.0</v>
      </c>
      <c r="D28" s="41" t="s">
        <v>51</v>
      </c>
      <c r="E28" s="41">
        <v>2.0</v>
      </c>
      <c r="F28" s="41">
        <v>23.0</v>
      </c>
      <c r="G28" s="41">
        <v>80.0</v>
      </c>
      <c r="H28" s="41">
        <v>178.0</v>
      </c>
      <c r="I28" s="41">
        <v>1.0</v>
      </c>
      <c r="J28" s="41" t="s">
        <v>53</v>
      </c>
      <c r="K28" s="41">
        <v>9.0</v>
      </c>
      <c r="L28" s="41" t="s">
        <v>75</v>
      </c>
      <c r="M28" s="41" t="s">
        <v>55</v>
      </c>
      <c r="N28" s="41" t="s">
        <v>187</v>
      </c>
      <c r="O28" s="41">
        <v>30.0</v>
      </c>
      <c r="P28" s="41" t="s">
        <v>77</v>
      </c>
      <c r="Q28" s="41">
        <v>12.0</v>
      </c>
      <c r="R28" s="41">
        <v>60.0</v>
      </c>
      <c r="S28" s="41">
        <v>150.0</v>
      </c>
      <c r="T28" s="49">
        <f t="shared" si="8"/>
        <v>0.4</v>
      </c>
      <c r="U28" s="41" t="s">
        <v>169</v>
      </c>
      <c r="V28" s="42">
        <v>45415.0</v>
      </c>
      <c r="W28" s="41" t="s">
        <v>153</v>
      </c>
      <c r="X28" s="41" t="s">
        <v>183</v>
      </c>
      <c r="Y28" s="41">
        <v>7.0</v>
      </c>
      <c r="Z28" s="41">
        <v>3.0</v>
      </c>
      <c r="AA28" s="41">
        <v>1.0</v>
      </c>
      <c r="AB28" s="41">
        <v>3.0</v>
      </c>
      <c r="AC28" s="41" t="s">
        <v>184</v>
      </c>
      <c r="AD28" s="41" t="s">
        <v>78</v>
      </c>
      <c r="AE28" s="41" t="s">
        <v>95</v>
      </c>
      <c r="AF28" s="44"/>
      <c r="AG28" s="44"/>
      <c r="AH28" s="41" t="s">
        <v>185</v>
      </c>
      <c r="AI28" s="41" t="s">
        <v>186</v>
      </c>
      <c r="AJ28" s="44">
        <f t="shared" si="12"/>
        <v>0.2</v>
      </c>
      <c r="AK28" s="44">
        <f t="shared" si="13"/>
        <v>0.4</v>
      </c>
      <c r="AL28" s="44">
        <f t="shared" si="11"/>
        <v>0</v>
      </c>
      <c r="AM28" s="50"/>
      <c r="AN28" s="50"/>
      <c r="AO28" s="50"/>
      <c r="AP28" s="50"/>
      <c r="AQ28" s="50"/>
    </row>
    <row r="29">
      <c r="A29" s="39">
        <v>2.0</v>
      </c>
      <c r="B29" s="48" t="s">
        <v>72</v>
      </c>
      <c r="C29" s="41">
        <v>2013.0</v>
      </c>
      <c r="D29" s="41" t="s">
        <v>51</v>
      </c>
      <c r="E29" s="41">
        <v>2.0</v>
      </c>
      <c r="F29" s="41">
        <v>23.0</v>
      </c>
      <c r="G29" s="41">
        <v>80.0</v>
      </c>
      <c r="H29" s="41">
        <v>178.0</v>
      </c>
      <c r="I29" s="41">
        <v>1.0</v>
      </c>
      <c r="J29" s="41" t="s">
        <v>53</v>
      </c>
      <c r="K29" s="41">
        <v>9.0</v>
      </c>
      <c r="L29" s="41" t="s">
        <v>75</v>
      </c>
      <c r="M29" s="41" t="s">
        <v>55</v>
      </c>
      <c r="N29" s="41" t="s">
        <v>187</v>
      </c>
      <c r="O29" s="41">
        <v>40.0</v>
      </c>
      <c r="P29" s="41" t="s">
        <v>77</v>
      </c>
      <c r="Q29" s="41">
        <v>12.0</v>
      </c>
      <c r="R29" s="41">
        <v>60.0</v>
      </c>
      <c r="S29" s="41">
        <v>150.0</v>
      </c>
      <c r="T29" s="49">
        <f t="shared" si="8"/>
        <v>0.4</v>
      </c>
      <c r="U29" s="41" t="s">
        <v>169</v>
      </c>
      <c r="V29" s="42">
        <v>45415.0</v>
      </c>
      <c r="W29" s="41" t="s">
        <v>153</v>
      </c>
      <c r="X29" s="41" t="s">
        <v>183</v>
      </c>
      <c r="Y29" s="41">
        <v>7.0</v>
      </c>
      <c r="Z29" s="41">
        <v>3.0</v>
      </c>
      <c r="AA29" s="41">
        <v>1.0</v>
      </c>
      <c r="AB29" s="41">
        <v>3.0</v>
      </c>
      <c r="AC29" s="41" t="s">
        <v>184</v>
      </c>
      <c r="AD29" s="41" t="s">
        <v>78</v>
      </c>
      <c r="AE29" s="41" t="s">
        <v>95</v>
      </c>
      <c r="AF29" s="44"/>
      <c r="AG29" s="44"/>
      <c r="AH29" s="41" t="s">
        <v>185</v>
      </c>
      <c r="AI29" s="41" t="s">
        <v>186</v>
      </c>
      <c r="AJ29" s="44">
        <f t="shared" si="12"/>
        <v>0.2</v>
      </c>
      <c r="AK29" s="44">
        <f t="shared" si="13"/>
        <v>0.4</v>
      </c>
      <c r="AL29" s="44">
        <f t="shared" si="11"/>
        <v>0</v>
      </c>
      <c r="AM29" s="50"/>
      <c r="AN29" s="50"/>
      <c r="AO29" s="50"/>
      <c r="AP29" s="50"/>
      <c r="AQ29" s="50"/>
    </row>
    <row r="30">
      <c r="A30" s="39">
        <v>2.0</v>
      </c>
      <c r="B30" s="48" t="s">
        <v>72</v>
      </c>
      <c r="C30" s="41">
        <v>2013.0</v>
      </c>
      <c r="D30" s="41" t="s">
        <v>51</v>
      </c>
      <c r="E30" s="41">
        <v>2.0</v>
      </c>
      <c r="F30" s="41">
        <v>23.0</v>
      </c>
      <c r="G30" s="41">
        <v>80.0</v>
      </c>
      <c r="H30" s="41">
        <v>178.0</v>
      </c>
      <c r="I30" s="41">
        <v>1.0</v>
      </c>
      <c r="J30" s="41" t="s">
        <v>53</v>
      </c>
      <c r="K30" s="41">
        <v>9.0</v>
      </c>
      <c r="L30" s="41" t="s">
        <v>75</v>
      </c>
      <c r="M30" s="41" t="s">
        <v>55</v>
      </c>
      <c r="N30" s="41" t="s">
        <v>187</v>
      </c>
      <c r="O30" s="41">
        <v>50.0</v>
      </c>
      <c r="P30" s="41" t="s">
        <v>77</v>
      </c>
      <c r="Q30" s="41">
        <v>12.0</v>
      </c>
      <c r="R30" s="41">
        <v>60.0</v>
      </c>
      <c r="S30" s="41">
        <v>150.0</v>
      </c>
      <c r="T30" s="49">
        <f t="shared" si="8"/>
        <v>0.4</v>
      </c>
      <c r="U30" s="41" t="s">
        <v>169</v>
      </c>
      <c r="V30" s="42">
        <v>45415.0</v>
      </c>
      <c r="W30" s="41" t="s">
        <v>153</v>
      </c>
      <c r="X30" s="41" t="s">
        <v>183</v>
      </c>
      <c r="Y30" s="41">
        <v>7.0</v>
      </c>
      <c r="Z30" s="41">
        <v>3.0</v>
      </c>
      <c r="AA30" s="41">
        <v>1.0</v>
      </c>
      <c r="AB30" s="41">
        <v>3.0</v>
      </c>
      <c r="AC30" s="41" t="s">
        <v>184</v>
      </c>
      <c r="AD30" s="41" t="s">
        <v>78</v>
      </c>
      <c r="AE30" s="41" t="s">
        <v>95</v>
      </c>
      <c r="AF30" s="44"/>
      <c r="AG30" s="44"/>
      <c r="AH30" s="41" t="s">
        <v>185</v>
      </c>
      <c r="AI30" s="41" t="s">
        <v>186</v>
      </c>
      <c r="AJ30" s="44">
        <f t="shared" si="12"/>
        <v>0.2</v>
      </c>
      <c r="AK30" s="44">
        <f t="shared" si="13"/>
        <v>0.4</v>
      </c>
      <c r="AL30" s="44">
        <f t="shared" si="11"/>
        <v>0</v>
      </c>
      <c r="AM30" s="50"/>
      <c r="AN30" s="50"/>
      <c r="AO30" s="50"/>
      <c r="AP30" s="50"/>
      <c r="AQ30" s="50"/>
    </row>
    <row r="31">
      <c r="A31" s="39">
        <v>2.0</v>
      </c>
      <c r="B31" s="48" t="s">
        <v>72</v>
      </c>
      <c r="C31" s="41">
        <v>2013.0</v>
      </c>
      <c r="D31" s="41" t="s">
        <v>51</v>
      </c>
      <c r="E31" s="41">
        <v>2.0</v>
      </c>
      <c r="F31" s="41">
        <v>23.0</v>
      </c>
      <c r="G31" s="41">
        <v>80.0</v>
      </c>
      <c r="H31" s="41">
        <v>178.0</v>
      </c>
      <c r="I31" s="41">
        <v>1.0</v>
      </c>
      <c r="J31" s="41" t="s">
        <v>53</v>
      </c>
      <c r="K31" s="41">
        <v>9.0</v>
      </c>
      <c r="L31" s="41" t="s">
        <v>75</v>
      </c>
      <c r="M31" s="41" t="s">
        <v>55</v>
      </c>
      <c r="N31" s="41" t="s">
        <v>187</v>
      </c>
      <c r="O31" s="41">
        <v>60.0</v>
      </c>
      <c r="P31" s="41" t="s">
        <v>77</v>
      </c>
      <c r="Q31" s="41">
        <v>12.0</v>
      </c>
      <c r="R31" s="41">
        <v>60.0</v>
      </c>
      <c r="S31" s="41">
        <v>150.0</v>
      </c>
      <c r="T31" s="49">
        <f t="shared" si="8"/>
        <v>0.4</v>
      </c>
      <c r="U31" s="41" t="s">
        <v>169</v>
      </c>
      <c r="V31" s="42">
        <v>45415.0</v>
      </c>
      <c r="W31" s="41" t="s">
        <v>153</v>
      </c>
      <c r="X31" s="41" t="s">
        <v>183</v>
      </c>
      <c r="Y31" s="41">
        <v>7.0</v>
      </c>
      <c r="Z31" s="41">
        <v>3.0</v>
      </c>
      <c r="AA31" s="41">
        <v>1.0</v>
      </c>
      <c r="AB31" s="41">
        <v>3.0</v>
      </c>
      <c r="AC31" s="41" t="s">
        <v>184</v>
      </c>
      <c r="AD31" s="41" t="s">
        <v>78</v>
      </c>
      <c r="AE31" s="41" t="s">
        <v>95</v>
      </c>
      <c r="AF31" s="44"/>
      <c r="AG31" s="44"/>
      <c r="AH31" s="41" t="s">
        <v>185</v>
      </c>
      <c r="AI31" s="41" t="s">
        <v>186</v>
      </c>
      <c r="AJ31" s="44">
        <f t="shared" si="12"/>
        <v>0.2</v>
      </c>
      <c r="AK31" s="44">
        <f t="shared" si="13"/>
        <v>0.4</v>
      </c>
      <c r="AL31" s="44">
        <f t="shared" si="11"/>
        <v>0</v>
      </c>
      <c r="AM31" s="50"/>
      <c r="AN31" s="50"/>
      <c r="AO31" s="50"/>
      <c r="AP31" s="50"/>
      <c r="AQ31" s="50"/>
    </row>
    <row r="32">
      <c r="A32" s="39">
        <v>3.0</v>
      </c>
      <c r="B32" s="40" t="s">
        <v>86</v>
      </c>
      <c r="C32" s="41">
        <v>2020.0</v>
      </c>
      <c r="D32" s="41" t="s">
        <v>87</v>
      </c>
      <c r="E32" s="41">
        <v>1.0</v>
      </c>
      <c r="F32" s="42">
        <v>45435.0</v>
      </c>
      <c r="G32" s="41" t="s">
        <v>188</v>
      </c>
      <c r="H32" s="41">
        <v>169.0</v>
      </c>
      <c r="I32" s="44"/>
      <c r="J32" s="41" t="s">
        <v>53</v>
      </c>
      <c r="K32" s="41">
        <v>20.0</v>
      </c>
      <c r="L32" s="41" t="s">
        <v>75</v>
      </c>
      <c r="M32" s="41" t="s">
        <v>55</v>
      </c>
      <c r="N32" s="41" t="s">
        <v>189</v>
      </c>
      <c r="O32" s="41">
        <v>30.0</v>
      </c>
      <c r="P32" s="41" t="s">
        <v>77</v>
      </c>
      <c r="Q32" s="41">
        <v>12.0</v>
      </c>
      <c r="R32" s="41">
        <v>90.0</v>
      </c>
      <c r="S32" s="41">
        <v>150.0</v>
      </c>
      <c r="T32" s="49">
        <f t="shared" si="8"/>
        <v>0.6</v>
      </c>
      <c r="U32" s="41" t="s">
        <v>152</v>
      </c>
      <c r="V32" s="41">
        <v>5.0</v>
      </c>
      <c r="W32" s="41" t="s">
        <v>153</v>
      </c>
      <c r="X32" s="41" t="s">
        <v>183</v>
      </c>
      <c r="Y32" s="41">
        <v>10.0</v>
      </c>
      <c r="Z32" s="41">
        <v>2.0</v>
      </c>
      <c r="AA32" s="41">
        <v>1.0</v>
      </c>
      <c r="AB32" s="41">
        <v>4.0</v>
      </c>
      <c r="AC32" s="51">
        <v>0.7</v>
      </c>
      <c r="AD32" s="41" t="s">
        <v>122</v>
      </c>
      <c r="AE32" s="41" t="s">
        <v>190</v>
      </c>
      <c r="AF32" s="41"/>
      <c r="AG32" s="41">
        <v>120.0</v>
      </c>
      <c r="AH32" s="41" t="s">
        <v>91</v>
      </c>
      <c r="AI32" s="41" t="s">
        <v>186</v>
      </c>
      <c r="AJ32" s="44">
        <f t="shared" ref="AJ32:AJ39" si="14">AVERAGE(AK32:AL32)</f>
        <v>0.8115384615</v>
      </c>
      <c r="AK32" s="52">
        <v>0.9615384615</v>
      </c>
      <c r="AL32" s="41">
        <v>0.6615384615</v>
      </c>
      <c r="AM32" s="45" t="s">
        <v>191</v>
      </c>
      <c r="AN32" s="45" t="s">
        <v>192</v>
      </c>
      <c r="AO32" s="45" t="s">
        <v>193</v>
      </c>
      <c r="AP32" s="45" t="s">
        <v>194</v>
      </c>
      <c r="AQ32" s="45" t="s">
        <v>195</v>
      </c>
    </row>
    <row r="33">
      <c r="A33" s="39">
        <v>3.0</v>
      </c>
      <c r="B33" s="40" t="s">
        <v>86</v>
      </c>
      <c r="C33" s="41">
        <v>2020.0</v>
      </c>
      <c r="D33" s="41" t="s">
        <v>87</v>
      </c>
      <c r="E33" s="41">
        <v>1.0</v>
      </c>
      <c r="F33" s="42">
        <v>45435.0</v>
      </c>
      <c r="G33" s="41" t="s">
        <v>188</v>
      </c>
      <c r="H33" s="41">
        <v>169.0</v>
      </c>
      <c r="I33" s="44"/>
      <c r="J33" s="41" t="s">
        <v>53</v>
      </c>
      <c r="K33" s="41">
        <v>20.0</v>
      </c>
      <c r="L33" s="41" t="s">
        <v>75</v>
      </c>
      <c r="M33" s="41" t="s">
        <v>55</v>
      </c>
      <c r="N33" s="41" t="s">
        <v>189</v>
      </c>
      <c r="O33" s="41">
        <v>70.0</v>
      </c>
      <c r="P33" s="41" t="s">
        <v>77</v>
      </c>
      <c r="Q33" s="41">
        <v>12.0</v>
      </c>
      <c r="R33" s="41">
        <v>90.0</v>
      </c>
      <c r="S33" s="41">
        <v>150.0</v>
      </c>
      <c r="T33" s="49">
        <f t="shared" si="8"/>
        <v>0.6</v>
      </c>
      <c r="U33" s="41" t="s">
        <v>152</v>
      </c>
      <c r="V33" s="41">
        <v>5.0</v>
      </c>
      <c r="W33" s="41" t="s">
        <v>153</v>
      </c>
      <c r="X33" s="41" t="s">
        <v>183</v>
      </c>
      <c r="Y33" s="41">
        <v>10.0</v>
      </c>
      <c r="Z33" s="41">
        <v>2.0</v>
      </c>
      <c r="AA33" s="41">
        <v>1.0</v>
      </c>
      <c r="AB33" s="41">
        <v>4.0</v>
      </c>
      <c r="AC33" s="51">
        <v>0.7</v>
      </c>
      <c r="AD33" s="41" t="s">
        <v>122</v>
      </c>
      <c r="AE33" s="41" t="s">
        <v>190</v>
      </c>
      <c r="AF33" s="41"/>
      <c r="AG33" s="41">
        <v>120.0</v>
      </c>
      <c r="AH33" s="41" t="s">
        <v>91</v>
      </c>
      <c r="AI33" s="41" t="s">
        <v>186</v>
      </c>
      <c r="AJ33" s="44">
        <f t="shared" si="14"/>
        <v>0.8115384615</v>
      </c>
      <c r="AK33" s="52">
        <v>0.9615384615</v>
      </c>
      <c r="AL33" s="41">
        <v>0.6615384615</v>
      </c>
      <c r="AM33" s="45" t="s">
        <v>196</v>
      </c>
      <c r="AN33" s="45" t="s">
        <v>197</v>
      </c>
      <c r="AO33" s="45" t="s">
        <v>198</v>
      </c>
      <c r="AP33" s="45" t="s">
        <v>199</v>
      </c>
      <c r="AQ33" s="45" t="s">
        <v>195</v>
      </c>
    </row>
    <row r="34">
      <c r="A34" s="39">
        <v>3.0</v>
      </c>
      <c r="B34" s="40" t="s">
        <v>86</v>
      </c>
      <c r="C34" s="41">
        <v>2020.0</v>
      </c>
      <c r="D34" s="41" t="s">
        <v>87</v>
      </c>
      <c r="E34" s="41">
        <v>1.0</v>
      </c>
      <c r="F34" s="42">
        <v>45435.0</v>
      </c>
      <c r="G34" s="41" t="s">
        <v>188</v>
      </c>
      <c r="H34" s="41">
        <v>169.0</v>
      </c>
      <c r="I34" s="44"/>
      <c r="J34" s="41" t="s">
        <v>53</v>
      </c>
      <c r="K34" s="41">
        <v>20.0</v>
      </c>
      <c r="L34" s="41" t="s">
        <v>75</v>
      </c>
      <c r="M34" s="41" t="s">
        <v>55</v>
      </c>
      <c r="N34" s="41" t="s">
        <v>200</v>
      </c>
      <c r="O34" s="41">
        <v>30.0</v>
      </c>
      <c r="P34" s="41" t="s">
        <v>77</v>
      </c>
      <c r="Q34" s="41">
        <v>12.0</v>
      </c>
      <c r="R34" s="41">
        <v>90.0</v>
      </c>
      <c r="S34" s="41">
        <v>150.0</v>
      </c>
      <c r="T34" s="49">
        <f t="shared" si="8"/>
        <v>0.6</v>
      </c>
      <c r="U34" s="41" t="s">
        <v>152</v>
      </c>
      <c r="V34" s="41">
        <v>5.0</v>
      </c>
      <c r="W34" s="41" t="s">
        <v>153</v>
      </c>
      <c r="X34" s="41" t="s">
        <v>183</v>
      </c>
      <c r="Y34" s="41">
        <v>10.0</v>
      </c>
      <c r="Z34" s="41">
        <v>2.0</v>
      </c>
      <c r="AA34" s="41">
        <v>1.0</v>
      </c>
      <c r="AB34" s="41">
        <v>4.0</v>
      </c>
      <c r="AC34" s="51">
        <v>0.7</v>
      </c>
      <c r="AD34" s="41" t="s">
        <v>122</v>
      </c>
      <c r="AE34" s="41" t="s">
        <v>190</v>
      </c>
      <c r="AF34" s="41"/>
      <c r="AG34" s="41">
        <v>120.0</v>
      </c>
      <c r="AH34" s="41" t="s">
        <v>91</v>
      </c>
      <c r="AI34" s="41" t="s">
        <v>186</v>
      </c>
      <c r="AJ34" s="44">
        <f t="shared" si="14"/>
        <v>0.8115384615</v>
      </c>
      <c r="AK34" s="52">
        <v>0.9615384615</v>
      </c>
      <c r="AL34" s="41">
        <v>0.6615384615</v>
      </c>
      <c r="AM34" s="45" t="s">
        <v>201</v>
      </c>
      <c r="AN34" s="45" t="s">
        <v>202</v>
      </c>
      <c r="AO34" s="45" t="s">
        <v>203</v>
      </c>
      <c r="AP34" s="53" t="s">
        <v>204</v>
      </c>
      <c r="AQ34" s="45" t="s">
        <v>195</v>
      </c>
    </row>
    <row r="35">
      <c r="A35" s="39">
        <v>3.0</v>
      </c>
      <c r="B35" s="40" t="s">
        <v>86</v>
      </c>
      <c r="C35" s="41">
        <v>2020.0</v>
      </c>
      <c r="D35" s="41" t="s">
        <v>87</v>
      </c>
      <c r="E35" s="41">
        <v>1.0</v>
      </c>
      <c r="F35" s="42">
        <v>45435.0</v>
      </c>
      <c r="G35" s="41" t="s">
        <v>188</v>
      </c>
      <c r="H35" s="41">
        <v>169.0</v>
      </c>
      <c r="I35" s="44"/>
      <c r="J35" s="41" t="s">
        <v>53</v>
      </c>
      <c r="K35" s="41">
        <v>20.0</v>
      </c>
      <c r="L35" s="41" t="s">
        <v>75</v>
      </c>
      <c r="M35" s="41" t="s">
        <v>55</v>
      </c>
      <c r="N35" s="41" t="s">
        <v>200</v>
      </c>
      <c r="O35" s="41">
        <v>70.0</v>
      </c>
      <c r="P35" s="41" t="s">
        <v>77</v>
      </c>
      <c r="Q35" s="41">
        <v>12.0</v>
      </c>
      <c r="R35" s="41">
        <v>90.0</v>
      </c>
      <c r="S35" s="41">
        <v>150.0</v>
      </c>
      <c r="T35" s="49">
        <f t="shared" si="8"/>
        <v>0.6</v>
      </c>
      <c r="U35" s="41" t="s">
        <v>152</v>
      </c>
      <c r="V35" s="41">
        <v>5.0</v>
      </c>
      <c r="W35" s="41" t="s">
        <v>153</v>
      </c>
      <c r="X35" s="41" t="s">
        <v>183</v>
      </c>
      <c r="Y35" s="41">
        <v>10.0</v>
      </c>
      <c r="Z35" s="41">
        <v>2.0</v>
      </c>
      <c r="AA35" s="41">
        <v>1.0</v>
      </c>
      <c r="AB35" s="41">
        <v>4.0</v>
      </c>
      <c r="AC35" s="51">
        <v>0.7</v>
      </c>
      <c r="AD35" s="41" t="s">
        <v>122</v>
      </c>
      <c r="AE35" s="41" t="s">
        <v>190</v>
      </c>
      <c r="AF35" s="41"/>
      <c r="AG35" s="41">
        <v>120.0</v>
      </c>
      <c r="AH35" s="41" t="s">
        <v>91</v>
      </c>
      <c r="AI35" s="41" t="s">
        <v>186</v>
      </c>
      <c r="AJ35" s="44">
        <f t="shared" si="14"/>
        <v>0.8115384615</v>
      </c>
      <c r="AK35" s="52">
        <v>0.9615384615</v>
      </c>
      <c r="AL35" s="41">
        <v>0.6615384615</v>
      </c>
      <c r="AM35" s="45" t="s">
        <v>205</v>
      </c>
      <c r="AN35" s="45" t="s">
        <v>206</v>
      </c>
      <c r="AO35" s="45" t="s">
        <v>207</v>
      </c>
      <c r="AP35" s="45" t="s">
        <v>208</v>
      </c>
      <c r="AQ35" s="45" t="s">
        <v>195</v>
      </c>
    </row>
    <row r="36">
      <c r="A36" s="39">
        <v>3.0</v>
      </c>
      <c r="B36" s="40" t="s">
        <v>86</v>
      </c>
      <c r="C36" s="41">
        <v>2020.0</v>
      </c>
      <c r="D36" s="41" t="s">
        <v>87</v>
      </c>
      <c r="E36" s="41">
        <v>2.0</v>
      </c>
      <c r="F36" s="42">
        <v>45435.0</v>
      </c>
      <c r="G36" s="41" t="s">
        <v>188</v>
      </c>
      <c r="H36" s="41">
        <v>169.0</v>
      </c>
      <c r="I36" s="44"/>
      <c r="J36" s="41" t="s">
        <v>53</v>
      </c>
      <c r="K36" s="41">
        <v>20.0</v>
      </c>
      <c r="L36" s="41" t="s">
        <v>75</v>
      </c>
      <c r="M36" s="41" t="s">
        <v>55</v>
      </c>
      <c r="N36" s="41" t="s">
        <v>189</v>
      </c>
      <c r="O36" s="41">
        <v>30.0</v>
      </c>
      <c r="P36" s="41" t="s">
        <v>77</v>
      </c>
      <c r="Q36" s="41">
        <v>12.0</v>
      </c>
      <c r="R36" s="41">
        <v>90.0</v>
      </c>
      <c r="S36" s="41">
        <v>150.0</v>
      </c>
      <c r="T36" s="49">
        <f t="shared" si="8"/>
        <v>0.6</v>
      </c>
      <c r="U36" s="41" t="s">
        <v>169</v>
      </c>
      <c r="V36" s="41">
        <v>5.0</v>
      </c>
      <c r="W36" s="41" t="s">
        <v>153</v>
      </c>
      <c r="X36" s="41" t="s">
        <v>183</v>
      </c>
      <c r="Y36" s="41">
        <v>10.0</v>
      </c>
      <c r="Z36" s="41">
        <v>2.0</v>
      </c>
      <c r="AA36" s="41">
        <v>1.0</v>
      </c>
      <c r="AB36" s="41">
        <v>4.0</v>
      </c>
      <c r="AC36" s="51">
        <v>0.7</v>
      </c>
      <c r="AD36" s="41" t="s">
        <v>122</v>
      </c>
      <c r="AE36" s="41" t="s">
        <v>190</v>
      </c>
      <c r="AF36" s="41"/>
      <c r="AG36" s="41">
        <v>120.0</v>
      </c>
      <c r="AH36" s="41" t="s">
        <v>91</v>
      </c>
      <c r="AI36" s="41" t="s">
        <v>186</v>
      </c>
      <c r="AJ36" s="44">
        <f t="shared" si="14"/>
        <v>0.5807692308</v>
      </c>
      <c r="AK36" s="41">
        <v>0.7307692308</v>
      </c>
      <c r="AL36" s="41">
        <v>0.4307692308</v>
      </c>
      <c r="AM36" s="45" t="s">
        <v>209</v>
      </c>
      <c r="AN36" s="45" t="s">
        <v>210</v>
      </c>
      <c r="AO36" s="45" t="s">
        <v>211</v>
      </c>
      <c r="AP36" s="45" t="s">
        <v>210</v>
      </c>
      <c r="AQ36" s="45" t="s">
        <v>195</v>
      </c>
    </row>
    <row r="37">
      <c r="A37" s="39">
        <v>3.0</v>
      </c>
      <c r="B37" s="40" t="s">
        <v>86</v>
      </c>
      <c r="C37" s="41">
        <v>2020.0</v>
      </c>
      <c r="D37" s="41" t="s">
        <v>87</v>
      </c>
      <c r="E37" s="41">
        <v>2.0</v>
      </c>
      <c r="F37" s="42">
        <v>45435.0</v>
      </c>
      <c r="G37" s="41" t="s">
        <v>188</v>
      </c>
      <c r="H37" s="41">
        <v>169.0</v>
      </c>
      <c r="I37" s="44"/>
      <c r="J37" s="41" t="s">
        <v>53</v>
      </c>
      <c r="K37" s="41">
        <v>20.0</v>
      </c>
      <c r="L37" s="41" t="s">
        <v>75</v>
      </c>
      <c r="M37" s="41" t="s">
        <v>55</v>
      </c>
      <c r="N37" s="41" t="s">
        <v>189</v>
      </c>
      <c r="O37" s="41">
        <v>70.0</v>
      </c>
      <c r="P37" s="41" t="s">
        <v>77</v>
      </c>
      <c r="Q37" s="41">
        <v>12.0</v>
      </c>
      <c r="R37" s="41">
        <v>90.0</v>
      </c>
      <c r="S37" s="41">
        <v>150.0</v>
      </c>
      <c r="T37" s="49">
        <f t="shared" si="8"/>
        <v>0.6</v>
      </c>
      <c r="U37" s="41" t="s">
        <v>169</v>
      </c>
      <c r="V37" s="41">
        <v>5.0</v>
      </c>
      <c r="W37" s="41" t="s">
        <v>153</v>
      </c>
      <c r="X37" s="41" t="s">
        <v>183</v>
      </c>
      <c r="Y37" s="41">
        <v>10.0</v>
      </c>
      <c r="Z37" s="41">
        <v>2.0</v>
      </c>
      <c r="AA37" s="41">
        <v>1.0</v>
      </c>
      <c r="AB37" s="41">
        <v>4.0</v>
      </c>
      <c r="AC37" s="51">
        <v>0.7</v>
      </c>
      <c r="AD37" s="41" t="s">
        <v>122</v>
      </c>
      <c r="AE37" s="41" t="s">
        <v>190</v>
      </c>
      <c r="AF37" s="41"/>
      <c r="AG37" s="41">
        <v>120.0</v>
      </c>
      <c r="AH37" s="41" t="s">
        <v>91</v>
      </c>
      <c r="AI37" s="41" t="s">
        <v>186</v>
      </c>
      <c r="AJ37" s="44">
        <f t="shared" si="14"/>
        <v>0.5807692308</v>
      </c>
      <c r="AK37" s="41">
        <v>0.7307692308</v>
      </c>
      <c r="AL37" s="41">
        <v>0.4307692308</v>
      </c>
      <c r="AM37" s="45" t="s">
        <v>212</v>
      </c>
      <c r="AN37" s="45" t="s">
        <v>213</v>
      </c>
      <c r="AO37" s="45" t="s">
        <v>214</v>
      </c>
      <c r="AP37" s="45" t="s">
        <v>215</v>
      </c>
      <c r="AQ37" s="45" t="s">
        <v>195</v>
      </c>
    </row>
    <row r="38">
      <c r="A38" s="39">
        <v>3.0</v>
      </c>
      <c r="B38" s="40" t="s">
        <v>86</v>
      </c>
      <c r="C38" s="41">
        <v>2020.0</v>
      </c>
      <c r="D38" s="41" t="s">
        <v>87</v>
      </c>
      <c r="E38" s="41">
        <v>2.0</v>
      </c>
      <c r="F38" s="42">
        <v>45435.0</v>
      </c>
      <c r="G38" s="41" t="s">
        <v>188</v>
      </c>
      <c r="H38" s="41">
        <v>169.0</v>
      </c>
      <c r="I38" s="44"/>
      <c r="J38" s="41" t="s">
        <v>53</v>
      </c>
      <c r="K38" s="41">
        <v>20.0</v>
      </c>
      <c r="L38" s="41" t="s">
        <v>75</v>
      </c>
      <c r="M38" s="41" t="s">
        <v>55</v>
      </c>
      <c r="N38" s="41" t="s">
        <v>200</v>
      </c>
      <c r="O38" s="41">
        <v>30.0</v>
      </c>
      <c r="P38" s="41" t="s">
        <v>77</v>
      </c>
      <c r="Q38" s="41">
        <v>12.0</v>
      </c>
      <c r="R38" s="41">
        <v>90.0</v>
      </c>
      <c r="S38" s="41">
        <v>150.0</v>
      </c>
      <c r="T38" s="49">
        <f t="shared" si="8"/>
        <v>0.6</v>
      </c>
      <c r="U38" s="41" t="s">
        <v>169</v>
      </c>
      <c r="V38" s="41">
        <v>5.0</v>
      </c>
      <c r="W38" s="41" t="s">
        <v>153</v>
      </c>
      <c r="X38" s="41" t="s">
        <v>183</v>
      </c>
      <c r="Y38" s="41">
        <v>10.0</v>
      </c>
      <c r="Z38" s="41">
        <v>2.0</v>
      </c>
      <c r="AA38" s="41">
        <v>1.0</v>
      </c>
      <c r="AB38" s="41">
        <v>4.0</v>
      </c>
      <c r="AC38" s="51">
        <v>0.7</v>
      </c>
      <c r="AD38" s="41" t="s">
        <v>122</v>
      </c>
      <c r="AE38" s="41" t="s">
        <v>190</v>
      </c>
      <c r="AF38" s="41"/>
      <c r="AG38" s="41">
        <v>120.0</v>
      </c>
      <c r="AH38" s="41" t="s">
        <v>91</v>
      </c>
      <c r="AI38" s="41" t="s">
        <v>186</v>
      </c>
      <c r="AJ38" s="44">
        <f t="shared" si="14"/>
        <v>0.5807692308</v>
      </c>
      <c r="AK38" s="41">
        <v>0.7307692308</v>
      </c>
      <c r="AL38" s="41">
        <v>0.4307692308</v>
      </c>
      <c r="AM38" s="45" t="s">
        <v>216</v>
      </c>
      <c r="AN38" s="45" t="s">
        <v>217</v>
      </c>
      <c r="AO38" s="45" t="s">
        <v>218</v>
      </c>
      <c r="AP38" s="45" t="s">
        <v>219</v>
      </c>
      <c r="AQ38" s="45" t="s">
        <v>195</v>
      </c>
    </row>
    <row r="39">
      <c r="A39" s="39">
        <v>3.0</v>
      </c>
      <c r="B39" s="40" t="s">
        <v>86</v>
      </c>
      <c r="C39" s="41">
        <v>2020.0</v>
      </c>
      <c r="D39" s="41" t="s">
        <v>87</v>
      </c>
      <c r="E39" s="41">
        <v>2.0</v>
      </c>
      <c r="F39" s="42">
        <v>45435.0</v>
      </c>
      <c r="G39" s="41" t="s">
        <v>188</v>
      </c>
      <c r="H39" s="41">
        <v>169.0</v>
      </c>
      <c r="I39" s="44"/>
      <c r="J39" s="41" t="s">
        <v>53</v>
      </c>
      <c r="K39" s="41">
        <v>20.0</v>
      </c>
      <c r="L39" s="41" t="s">
        <v>75</v>
      </c>
      <c r="M39" s="41" t="s">
        <v>55</v>
      </c>
      <c r="N39" s="41" t="s">
        <v>200</v>
      </c>
      <c r="O39" s="41">
        <v>70.0</v>
      </c>
      <c r="P39" s="41" t="s">
        <v>77</v>
      </c>
      <c r="Q39" s="41">
        <v>12.0</v>
      </c>
      <c r="R39" s="41">
        <v>90.0</v>
      </c>
      <c r="S39" s="41">
        <v>150.0</v>
      </c>
      <c r="T39" s="49">
        <f t="shared" si="8"/>
        <v>0.6</v>
      </c>
      <c r="U39" s="41" t="s">
        <v>169</v>
      </c>
      <c r="V39" s="41">
        <v>5.0</v>
      </c>
      <c r="W39" s="41" t="s">
        <v>153</v>
      </c>
      <c r="X39" s="41" t="s">
        <v>183</v>
      </c>
      <c r="Y39" s="41">
        <v>10.0</v>
      </c>
      <c r="Z39" s="41">
        <v>2.0</v>
      </c>
      <c r="AA39" s="41">
        <v>1.0</v>
      </c>
      <c r="AB39" s="41">
        <v>4.0</v>
      </c>
      <c r="AC39" s="51">
        <v>0.7</v>
      </c>
      <c r="AD39" s="41" t="s">
        <v>122</v>
      </c>
      <c r="AE39" s="41" t="s">
        <v>190</v>
      </c>
      <c r="AF39" s="41"/>
      <c r="AG39" s="41">
        <v>120.0</v>
      </c>
      <c r="AH39" s="41" t="s">
        <v>91</v>
      </c>
      <c r="AI39" s="41" t="s">
        <v>186</v>
      </c>
      <c r="AJ39" s="44">
        <f t="shared" si="14"/>
        <v>0.5807692308</v>
      </c>
      <c r="AK39" s="41">
        <v>0.7307692308</v>
      </c>
      <c r="AL39" s="41">
        <v>0.4307692308</v>
      </c>
      <c r="AM39" s="45" t="s">
        <v>220</v>
      </c>
      <c r="AN39" s="45" t="s">
        <v>221</v>
      </c>
      <c r="AO39" s="45" t="s">
        <v>222</v>
      </c>
      <c r="AP39" s="45" t="s">
        <v>223</v>
      </c>
      <c r="AQ39" s="45" t="s">
        <v>195</v>
      </c>
    </row>
    <row r="40">
      <c r="A40" s="39">
        <v>4.0</v>
      </c>
      <c r="B40" s="40" t="s">
        <v>46</v>
      </c>
      <c r="C40" s="41">
        <v>2014.0</v>
      </c>
      <c r="D40" s="41" t="s">
        <v>51</v>
      </c>
      <c r="E40" s="41">
        <v>1.0</v>
      </c>
      <c r="F40" s="41">
        <v>21.0</v>
      </c>
      <c r="G40" s="41" t="s">
        <v>224</v>
      </c>
      <c r="H40" s="41">
        <v>175.0</v>
      </c>
      <c r="I40" s="44"/>
      <c r="J40" s="41" t="s">
        <v>53</v>
      </c>
      <c r="K40" s="41">
        <v>8.0</v>
      </c>
      <c r="L40" s="41" t="s">
        <v>54</v>
      </c>
      <c r="M40" s="41" t="s">
        <v>55</v>
      </c>
      <c r="N40" s="39" t="s">
        <v>151</v>
      </c>
      <c r="O40" s="41">
        <v>25.0</v>
      </c>
      <c r="P40" s="41" t="s">
        <v>77</v>
      </c>
      <c r="Q40" s="41">
        <v>8.0</v>
      </c>
      <c r="R40" s="41">
        <v>50.0</v>
      </c>
      <c r="S40" s="41">
        <v>150.0</v>
      </c>
      <c r="T40" s="49">
        <f t="shared" si="8"/>
        <v>0.3333333333</v>
      </c>
      <c r="U40" s="41" t="s">
        <v>152</v>
      </c>
      <c r="V40" s="41">
        <v>12.0</v>
      </c>
      <c r="W40" s="41" t="s">
        <v>153</v>
      </c>
      <c r="X40" s="41" t="s">
        <v>183</v>
      </c>
      <c r="Y40" s="41">
        <v>9.0</v>
      </c>
      <c r="Z40" s="41">
        <v>3.0</v>
      </c>
      <c r="AA40" s="41">
        <v>5.0</v>
      </c>
      <c r="AB40" s="41">
        <v>4.0</v>
      </c>
      <c r="AC40" s="51">
        <v>0.55</v>
      </c>
      <c r="AD40" s="41" t="s">
        <v>122</v>
      </c>
      <c r="AE40" s="41" t="s">
        <v>190</v>
      </c>
      <c r="AF40" s="41" t="s">
        <v>225</v>
      </c>
      <c r="AG40" s="44"/>
      <c r="AH40" s="41" t="s">
        <v>95</v>
      </c>
      <c r="AI40" s="41" t="s">
        <v>95</v>
      </c>
      <c r="AJ40" s="44">
        <f t="shared" ref="AJ40:AJ42" si="15">65/150</f>
        <v>0.4333333333</v>
      </c>
      <c r="AK40" s="44">
        <f t="shared" ref="AK40:AK42" si="16">90/150</f>
        <v>0.6</v>
      </c>
      <c r="AL40" s="44">
        <f t="shared" ref="AL40:AL42" si="17">40/150</f>
        <v>0.2666666667</v>
      </c>
      <c r="AM40" s="47">
        <v>2790.0</v>
      </c>
      <c r="AN40" s="47">
        <v>501.0</v>
      </c>
      <c r="AO40" s="47">
        <v>3642.0</v>
      </c>
      <c r="AP40" s="47">
        <v>877.0</v>
      </c>
      <c r="AQ40" s="41">
        <v>11.0</v>
      </c>
    </row>
    <row r="41">
      <c r="A41" s="39">
        <v>4.0</v>
      </c>
      <c r="B41" s="40" t="s">
        <v>46</v>
      </c>
      <c r="C41" s="41">
        <v>2014.0</v>
      </c>
      <c r="D41" s="41" t="s">
        <v>51</v>
      </c>
      <c r="E41" s="41">
        <v>1.0</v>
      </c>
      <c r="F41" s="41">
        <v>21.0</v>
      </c>
      <c r="G41" s="41" t="s">
        <v>224</v>
      </c>
      <c r="H41" s="41">
        <v>175.0</v>
      </c>
      <c r="I41" s="44"/>
      <c r="J41" s="41" t="s">
        <v>53</v>
      </c>
      <c r="K41" s="41">
        <v>8.0</v>
      </c>
      <c r="L41" s="41" t="s">
        <v>54</v>
      </c>
      <c r="M41" s="41" t="s">
        <v>55</v>
      </c>
      <c r="N41" s="39" t="s">
        <v>151</v>
      </c>
      <c r="O41" s="41">
        <v>50.0</v>
      </c>
      <c r="P41" s="41" t="s">
        <v>77</v>
      </c>
      <c r="Q41" s="41">
        <v>8.0</v>
      </c>
      <c r="R41" s="41">
        <v>50.0</v>
      </c>
      <c r="S41" s="41">
        <v>150.0</v>
      </c>
      <c r="T41" s="49">
        <f t="shared" si="8"/>
        <v>0.3333333333</v>
      </c>
      <c r="U41" s="41" t="s">
        <v>152</v>
      </c>
      <c r="V41" s="41">
        <v>12.0</v>
      </c>
      <c r="W41" s="41" t="s">
        <v>153</v>
      </c>
      <c r="X41" s="41" t="s">
        <v>183</v>
      </c>
      <c r="Y41" s="41">
        <v>9.0</v>
      </c>
      <c r="Z41" s="41">
        <v>3.0</v>
      </c>
      <c r="AA41" s="41">
        <v>5.0</v>
      </c>
      <c r="AB41" s="41">
        <v>4.0</v>
      </c>
      <c r="AC41" s="51">
        <v>0.55</v>
      </c>
      <c r="AD41" s="41" t="s">
        <v>122</v>
      </c>
      <c r="AE41" s="41" t="s">
        <v>190</v>
      </c>
      <c r="AF41" s="41" t="s">
        <v>225</v>
      </c>
      <c r="AG41" s="44"/>
      <c r="AH41" s="41" t="s">
        <v>95</v>
      </c>
      <c r="AI41" s="41" t="s">
        <v>95</v>
      </c>
      <c r="AJ41" s="44">
        <f t="shared" si="15"/>
        <v>0.4333333333</v>
      </c>
      <c r="AK41" s="44">
        <f t="shared" si="16"/>
        <v>0.6</v>
      </c>
      <c r="AL41" s="44">
        <f t="shared" si="17"/>
        <v>0.2666666667</v>
      </c>
      <c r="AM41" s="47">
        <v>2966.0</v>
      </c>
      <c r="AN41" s="47">
        <v>701.0</v>
      </c>
      <c r="AO41" s="47">
        <v>4029.0</v>
      </c>
      <c r="AP41" s="47">
        <v>977.0</v>
      </c>
      <c r="AQ41" s="41">
        <v>11.0</v>
      </c>
    </row>
    <row r="42">
      <c r="A42" s="39">
        <v>4.0</v>
      </c>
      <c r="B42" s="40" t="s">
        <v>46</v>
      </c>
      <c r="C42" s="41">
        <v>2014.0</v>
      </c>
      <c r="D42" s="41" t="s">
        <v>51</v>
      </c>
      <c r="E42" s="41">
        <v>1.0</v>
      </c>
      <c r="F42" s="41">
        <v>21.0</v>
      </c>
      <c r="G42" s="41" t="s">
        <v>224</v>
      </c>
      <c r="H42" s="41">
        <v>175.0</v>
      </c>
      <c r="I42" s="44"/>
      <c r="J42" s="41" t="s">
        <v>53</v>
      </c>
      <c r="K42" s="41">
        <v>8.0</v>
      </c>
      <c r="L42" s="41" t="s">
        <v>54</v>
      </c>
      <c r="M42" s="41" t="s">
        <v>55</v>
      </c>
      <c r="N42" s="39" t="s">
        <v>151</v>
      </c>
      <c r="O42" s="41">
        <v>75.0</v>
      </c>
      <c r="P42" s="41" t="s">
        <v>77</v>
      </c>
      <c r="Q42" s="41">
        <v>8.0</v>
      </c>
      <c r="R42" s="41">
        <v>50.0</v>
      </c>
      <c r="S42" s="41">
        <v>150.0</v>
      </c>
      <c r="T42" s="49">
        <f t="shared" si="8"/>
        <v>0.3333333333</v>
      </c>
      <c r="U42" s="41" t="s">
        <v>152</v>
      </c>
      <c r="V42" s="41">
        <v>12.0</v>
      </c>
      <c r="W42" s="41" t="s">
        <v>153</v>
      </c>
      <c r="X42" s="41" t="s">
        <v>183</v>
      </c>
      <c r="Y42" s="41">
        <v>9.0</v>
      </c>
      <c r="Z42" s="41">
        <v>3.0</v>
      </c>
      <c r="AA42" s="41">
        <v>5.0</v>
      </c>
      <c r="AB42" s="41">
        <v>4.0</v>
      </c>
      <c r="AC42" s="51">
        <v>0.55</v>
      </c>
      <c r="AD42" s="41" t="s">
        <v>122</v>
      </c>
      <c r="AE42" s="41" t="s">
        <v>190</v>
      </c>
      <c r="AF42" s="41" t="s">
        <v>225</v>
      </c>
      <c r="AG42" s="44"/>
      <c r="AH42" s="41" t="s">
        <v>95</v>
      </c>
      <c r="AI42" s="41" t="s">
        <v>95</v>
      </c>
      <c r="AJ42" s="44">
        <f t="shared" si="15"/>
        <v>0.4333333333</v>
      </c>
      <c r="AK42" s="44">
        <f t="shared" si="16"/>
        <v>0.6</v>
      </c>
      <c r="AL42" s="44">
        <f t="shared" si="17"/>
        <v>0.2666666667</v>
      </c>
      <c r="AM42" s="47">
        <v>1110.0</v>
      </c>
      <c r="AN42" s="47">
        <v>405.0</v>
      </c>
      <c r="AO42" s="47">
        <v>1673.0</v>
      </c>
      <c r="AP42" s="47">
        <v>202.0</v>
      </c>
      <c r="AQ42" s="41">
        <v>11.0</v>
      </c>
    </row>
    <row r="43">
      <c r="A43" s="39">
        <v>4.0</v>
      </c>
      <c r="B43" s="40" t="s">
        <v>46</v>
      </c>
      <c r="C43" s="41">
        <v>2014.0</v>
      </c>
      <c r="D43" s="41" t="s">
        <v>51</v>
      </c>
      <c r="E43" s="41">
        <v>2.0</v>
      </c>
      <c r="F43" s="41">
        <v>19.0</v>
      </c>
      <c r="G43" s="41" t="s">
        <v>226</v>
      </c>
      <c r="H43" s="41">
        <v>176.0</v>
      </c>
      <c r="I43" s="44"/>
      <c r="J43" s="41" t="s">
        <v>53</v>
      </c>
      <c r="K43" s="41">
        <v>8.0</v>
      </c>
      <c r="L43" s="41" t="s">
        <v>54</v>
      </c>
      <c r="M43" s="41" t="s">
        <v>55</v>
      </c>
      <c r="N43" s="39" t="s">
        <v>151</v>
      </c>
      <c r="O43" s="41">
        <v>25.0</v>
      </c>
      <c r="P43" s="41" t="s">
        <v>77</v>
      </c>
      <c r="Q43" s="41">
        <v>8.0</v>
      </c>
      <c r="R43" s="41">
        <v>50.0</v>
      </c>
      <c r="S43" s="41">
        <v>150.0</v>
      </c>
      <c r="T43" s="49">
        <f t="shared" si="8"/>
        <v>0.3333333333</v>
      </c>
      <c r="U43" s="41" t="s">
        <v>169</v>
      </c>
      <c r="V43" s="41">
        <v>12.0</v>
      </c>
      <c r="W43" s="41" t="s">
        <v>153</v>
      </c>
      <c r="X43" s="41" t="s">
        <v>183</v>
      </c>
      <c r="Y43" s="41">
        <v>9.0</v>
      </c>
      <c r="Z43" s="41">
        <v>3.0</v>
      </c>
      <c r="AA43" s="41">
        <v>5.0</v>
      </c>
      <c r="AB43" s="41">
        <v>4.0</v>
      </c>
      <c r="AC43" s="51">
        <v>0.8</v>
      </c>
      <c r="AD43" s="41" t="s">
        <v>122</v>
      </c>
      <c r="AE43" s="41" t="s">
        <v>190</v>
      </c>
      <c r="AF43" s="41" t="s">
        <v>225</v>
      </c>
      <c r="AG43" s="44"/>
      <c r="AH43" s="41" t="s">
        <v>95</v>
      </c>
      <c r="AI43" s="41" t="s">
        <v>95</v>
      </c>
      <c r="AJ43" s="44">
        <f t="shared" ref="AJ43:AJ45" si="18">25/150</f>
        <v>0.1666666667</v>
      </c>
      <c r="AK43" s="44">
        <f t="shared" ref="AK43:AK45" si="19">50/150</f>
        <v>0.3333333333</v>
      </c>
      <c r="AL43" s="44">
        <f t="shared" ref="AL43:AL45" si="20">0/150</f>
        <v>0</v>
      </c>
      <c r="AM43" s="47">
        <v>2989.0</v>
      </c>
      <c r="AN43" s="47">
        <v>885.0</v>
      </c>
      <c r="AO43" s="47">
        <v>3510.0</v>
      </c>
      <c r="AP43" s="47">
        <v>821.0</v>
      </c>
      <c r="AQ43" s="41">
        <v>10.0</v>
      </c>
    </row>
    <row r="44">
      <c r="A44" s="39">
        <v>4.0</v>
      </c>
      <c r="B44" s="40" t="s">
        <v>46</v>
      </c>
      <c r="C44" s="41">
        <v>2014.0</v>
      </c>
      <c r="D44" s="41" t="s">
        <v>51</v>
      </c>
      <c r="E44" s="41">
        <v>2.0</v>
      </c>
      <c r="F44" s="41">
        <v>19.0</v>
      </c>
      <c r="G44" s="41" t="s">
        <v>226</v>
      </c>
      <c r="H44" s="41">
        <v>176.0</v>
      </c>
      <c r="I44" s="44"/>
      <c r="J44" s="41" t="s">
        <v>53</v>
      </c>
      <c r="K44" s="41">
        <v>8.0</v>
      </c>
      <c r="L44" s="41" t="s">
        <v>54</v>
      </c>
      <c r="M44" s="41" t="s">
        <v>55</v>
      </c>
      <c r="N44" s="39" t="s">
        <v>151</v>
      </c>
      <c r="O44" s="41">
        <v>50.0</v>
      </c>
      <c r="P44" s="41" t="s">
        <v>77</v>
      </c>
      <c r="Q44" s="41">
        <v>8.0</v>
      </c>
      <c r="R44" s="41">
        <v>50.0</v>
      </c>
      <c r="S44" s="41">
        <v>150.0</v>
      </c>
      <c r="T44" s="49">
        <f t="shared" si="8"/>
        <v>0.3333333333</v>
      </c>
      <c r="U44" s="41" t="s">
        <v>169</v>
      </c>
      <c r="V44" s="41">
        <v>12.0</v>
      </c>
      <c r="W44" s="41" t="s">
        <v>153</v>
      </c>
      <c r="X44" s="41" t="s">
        <v>183</v>
      </c>
      <c r="Y44" s="41">
        <v>9.0</v>
      </c>
      <c r="Z44" s="41">
        <v>3.0</v>
      </c>
      <c r="AA44" s="41">
        <v>5.0</v>
      </c>
      <c r="AB44" s="41">
        <v>4.0</v>
      </c>
      <c r="AC44" s="51">
        <v>0.8</v>
      </c>
      <c r="AD44" s="41" t="s">
        <v>122</v>
      </c>
      <c r="AE44" s="41" t="s">
        <v>190</v>
      </c>
      <c r="AF44" s="41" t="s">
        <v>225</v>
      </c>
      <c r="AG44" s="44"/>
      <c r="AH44" s="41" t="s">
        <v>95</v>
      </c>
      <c r="AI44" s="41" t="s">
        <v>95</v>
      </c>
      <c r="AJ44" s="44">
        <f t="shared" si="18"/>
        <v>0.1666666667</v>
      </c>
      <c r="AK44" s="44">
        <f t="shared" si="19"/>
        <v>0.3333333333</v>
      </c>
      <c r="AL44" s="44">
        <f t="shared" si="20"/>
        <v>0</v>
      </c>
      <c r="AM44" s="47">
        <v>3288.0</v>
      </c>
      <c r="AN44" s="47">
        <v>900.0</v>
      </c>
      <c r="AO44" s="47">
        <v>3999.0</v>
      </c>
      <c r="AP44" s="47">
        <v>1168.0</v>
      </c>
      <c r="AQ44" s="41">
        <v>10.0</v>
      </c>
    </row>
    <row r="45">
      <c r="A45" s="39">
        <v>4.0</v>
      </c>
      <c r="B45" s="40" t="s">
        <v>46</v>
      </c>
      <c r="C45" s="41">
        <v>2014.0</v>
      </c>
      <c r="D45" s="41" t="s">
        <v>51</v>
      </c>
      <c r="E45" s="41">
        <v>2.0</v>
      </c>
      <c r="F45" s="41">
        <v>19.0</v>
      </c>
      <c r="G45" s="41" t="s">
        <v>226</v>
      </c>
      <c r="H45" s="41">
        <v>176.0</v>
      </c>
      <c r="I45" s="44"/>
      <c r="J45" s="41" t="s">
        <v>53</v>
      </c>
      <c r="K45" s="41">
        <v>8.0</v>
      </c>
      <c r="L45" s="41" t="s">
        <v>54</v>
      </c>
      <c r="M45" s="41" t="s">
        <v>55</v>
      </c>
      <c r="N45" s="39" t="s">
        <v>151</v>
      </c>
      <c r="O45" s="41">
        <v>75.0</v>
      </c>
      <c r="P45" s="41" t="s">
        <v>77</v>
      </c>
      <c r="Q45" s="41">
        <v>8.0</v>
      </c>
      <c r="R45" s="41">
        <v>50.0</v>
      </c>
      <c r="S45" s="41">
        <v>150.0</v>
      </c>
      <c r="T45" s="49">
        <f t="shared" si="8"/>
        <v>0.3333333333</v>
      </c>
      <c r="U45" s="41" t="s">
        <v>169</v>
      </c>
      <c r="V45" s="41">
        <v>12.0</v>
      </c>
      <c r="W45" s="41" t="s">
        <v>153</v>
      </c>
      <c r="X45" s="41" t="s">
        <v>183</v>
      </c>
      <c r="Y45" s="41">
        <v>9.0</v>
      </c>
      <c r="Z45" s="41">
        <v>3.0</v>
      </c>
      <c r="AA45" s="41">
        <v>5.0</v>
      </c>
      <c r="AB45" s="41">
        <v>4.0</v>
      </c>
      <c r="AC45" s="51">
        <v>0.8</v>
      </c>
      <c r="AD45" s="41" t="s">
        <v>122</v>
      </c>
      <c r="AE45" s="41" t="s">
        <v>190</v>
      </c>
      <c r="AF45" s="41" t="s">
        <v>225</v>
      </c>
      <c r="AG45" s="44"/>
      <c r="AH45" s="41" t="s">
        <v>95</v>
      </c>
      <c r="AI45" s="41" t="s">
        <v>95</v>
      </c>
      <c r="AJ45" s="44">
        <f t="shared" si="18"/>
        <v>0.1666666667</v>
      </c>
      <c r="AK45" s="44">
        <f t="shared" si="19"/>
        <v>0.3333333333</v>
      </c>
      <c r="AL45" s="44">
        <f t="shared" si="20"/>
        <v>0</v>
      </c>
      <c r="AM45" s="47">
        <v>1190.0</v>
      </c>
      <c r="AN45" s="47">
        <v>495.0</v>
      </c>
      <c r="AO45" s="47">
        <v>1350.0</v>
      </c>
      <c r="AP45" s="47">
        <v>509.0</v>
      </c>
      <c r="AQ45" s="41">
        <v>10.0</v>
      </c>
    </row>
    <row r="46">
      <c r="A46" s="39">
        <v>5.0</v>
      </c>
      <c r="B46" s="40" t="s">
        <v>46</v>
      </c>
      <c r="C46" s="41">
        <v>2014.0</v>
      </c>
      <c r="D46" s="41" t="s">
        <v>51</v>
      </c>
      <c r="E46" s="41">
        <v>1.0</v>
      </c>
      <c r="F46" s="41">
        <v>19.0</v>
      </c>
      <c r="G46" s="41" t="s">
        <v>227</v>
      </c>
      <c r="H46" s="41">
        <v>171.0</v>
      </c>
      <c r="I46" s="41" t="s">
        <v>228</v>
      </c>
      <c r="J46" s="41" t="s">
        <v>53</v>
      </c>
      <c r="K46" s="41">
        <v>11.0</v>
      </c>
      <c r="L46" s="41" t="s">
        <v>54</v>
      </c>
      <c r="M46" s="41" t="s">
        <v>55</v>
      </c>
      <c r="N46" s="39" t="s">
        <v>151</v>
      </c>
      <c r="O46" s="41">
        <v>25.0</v>
      </c>
      <c r="P46" s="41" t="s">
        <v>77</v>
      </c>
      <c r="Q46" s="41">
        <v>8.0</v>
      </c>
      <c r="R46" s="41">
        <v>90.0</v>
      </c>
      <c r="S46" s="41">
        <v>150.0</v>
      </c>
      <c r="T46" s="44">
        <f t="shared" si="8"/>
        <v>0.6</v>
      </c>
      <c r="U46" s="41" t="s">
        <v>152</v>
      </c>
      <c r="V46" s="41">
        <v>12.0</v>
      </c>
      <c r="W46" s="41" t="s">
        <v>153</v>
      </c>
      <c r="X46" s="41" t="s">
        <v>183</v>
      </c>
      <c r="Y46" s="41" t="s">
        <v>229</v>
      </c>
      <c r="Z46" s="41">
        <v>3.0</v>
      </c>
      <c r="AA46" s="41">
        <v>4.0</v>
      </c>
      <c r="AB46" s="41">
        <v>4.0</v>
      </c>
      <c r="AC46" s="51">
        <v>0.8</v>
      </c>
      <c r="AD46" s="41" t="s">
        <v>122</v>
      </c>
      <c r="AE46" s="41" t="s">
        <v>190</v>
      </c>
      <c r="AF46" s="41" t="s">
        <v>230</v>
      </c>
      <c r="AG46" s="41">
        <v>75.0</v>
      </c>
      <c r="AH46" s="41" t="s">
        <v>95</v>
      </c>
      <c r="AI46" s="41" t="s">
        <v>95</v>
      </c>
      <c r="AJ46" s="44">
        <f t="shared" ref="AJ46:AJ48" si="21">45/150</f>
        <v>0.3</v>
      </c>
      <c r="AK46" s="44">
        <f t="shared" ref="AK46:AK48" si="22">90/150</f>
        <v>0.6</v>
      </c>
      <c r="AL46" s="41">
        <v>0.0</v>
      </c>
      <c r="AM46" s="47">
        <v>2684.0</v>
      </c>
      <c r="AN46" s="47">
        <v>1208.0</v>
      </c>
      <c r="AO46" s="47">
        <v>3592.0</v>
      </c>
      <c r="AP46" s="47">
        <v>857.0</v>
      </c>
      <c r="AQ46" s="45" t="s">
        <v>231</v>
      </c>
    </row>
    <row r="47">
      <c r="A47" s="39">
        <v>5.0</v>
      </c>
      <c r="B47" s="40" t="s">
        <v>46</v>
      </c>
      <c r="C47" s="41">
        <v>2014.0</v>
      </c>
      <c r="D47" s="41" t="s">
        <v>51</v>
      </c>
      <c r="E47" s="41">
        <v>1.0</v>
      </c>
      <c r="F47" s="41">
        <v>19.0</v>
      </c>
      <c r="G47" s="41" t="s">
        <v>227</v>
      </c>
      <c r="H47" s="41">
        <v>171.0</v>
      </c>
      <c r="I47" s="41" t="s">
        <v>228</v>
      </c>
      <c r="J47" s="41" t="s">
        <v>53</v>
      </c>
      <c r="K47" s="41">
        <v>11.0</v>
      </c>
      <c r="L47" s="41" t="s">
        <v>54</v>
      </c>
      <c r="M47" s="41" t="s">
        <v>55</v>
      </c>
      <c r="N47" s="39" t="s">
        <v>151</v>
      </c>
      <c r="O47" s="41">
        <v>50.0</v>
      </c>
      <c r="P47" s="41" t="s">
        <v>77</v>
      </c>
      <c r="Q47" s="41">
        <v>8.0</v>
      </c>
      <c r="R47" s="41">
        <v>90.0</v>
      </c>
      <c r="S47" s="41">
        <v>150.0</v>
      </c>
      <c r="T47" s="44">
        <f t="shared" si="8"/>
        <v>0.6</v>
      </c>
      <c r="U47" s="41" t="s">
        <v>152</v>
      </c>
      <c r="V47" s="41">
        <v>12.0</v>
      </c>
      <c r="W47" s="41" t="s">
        <v>153</v>
      </c>
      <c r="X47" s="41" t="s">
        <v>183</v>
      </c>
      <c r="Y47" s="41" t="s">
        <v>229</v>
      </c>
      <c r="Z47" s="41">
        <v>3.0</v>
      </c>
      <c r="AA47" s="41">
        <v>4.0</v>
      </c>
      <c r="AB47" s="41">
        <v>4.0</v>
      </c>
      <c r="AC47" s="51">
        <v>0.8</v>
      </c>
      <c r="AD47" s="41" t="s">
        <v>122</v>
      </c>
      <c r="AE47" s="41" t="s">
        <v>190</v>
      </c>
      <c r="AF47" s="41" t="s">
        <v>230</v>
      </c>
      <c r="AG47" s="41">
        <v>75.0</v>
      </c>
      <c r="AH47" s="41" t="s">
        <v>95</v>
      </c>
      <c r="AI47" s="41" t="s">
        <v>95</v>
      </c>
      <c r="AJ47" s="44">
        <f t="shared" si="21"/>
        <v>0.3</v>
      </c>
      <c r="AK47" s="44">
        <f t="shared" si="22"/>
        <v>0.6</v>
      </c>
      <c r="AL47" s="41">
        <v>0.0</v>
      </c>
      <c r="AM47" s="47">
        <v>3004.0</v>
      </c>
      <c r="AN47" s="47">
        <v>1089.0</v>
      </c>
      <c r="AO47" s="47">
        <v>3545.0</v>
      </c>
      <c r="AP47" s="47">
        <v>959.0</v>
      </c>
      <c r="AQ47" s="45" t="s">
        <v>231</v>
      </c>
    </row>
    <row r="48">
      <c r="A48" s="39">
        <v>5.0</v>
      </c>
      <c r="B48" s="40" t="s">
        <v>46</v>
      </c>
      <c r="C48" s="41">
        <v>2014.0</v>
      </c>
      <c r="D48" s="41" t="s">
        <v>51</v>
      </c>
      <c r="E48" s="41">
        <v>1.0</v>
      </c>
      <c r="F48" s="41">
        <v>19.0</v>
      </c>
      <c r="G48" s="41" t="s">
        <v>227</v>
      </c>
      <c r="H48" s="41">
        <v>171.0</v>
      </c>
      <c r="I48" s="41" t="s">
        <v>228</v>
      </c>
      <c r="J48" s="41" t="s">
        <v>53</v>
      </c>
      <c r="K48" s="41">
        <v>11.0</v>
      </c>
      <c r="L48" s="41" t="s">
        <v>54</v>
      </c>
      <c r="M48" s="41" t="s">
        <v>55</v>
      </c>
      <c r="N48" s="39" t="s">
        <v>151</v>
      </c>
      <c r="O48" s="41">
        <v>75.0</v>
      </c>
      <c r="P48" s="41" t="s">
        <v>77</v>
      </c>
      <c r="Q48" s="41">
        <v>8.0</v>
      </c>
      <c r="R48" s="41">
        <v>90.0</v>
      </c>
      <c r="S48" s="41">
        <v>150.0</v>
      </c>
      <c r="T48" s="44">
        <f t="shared" si="8"/>
        <v>0.6</v>
      </c>
      <c r="U48" s="41" t="s">
        <v>152</v>
      </c>
      <c r="V48" s="41">
        <v>12.0</v>
      </c>
      <c r="W48" s="41" t="s">
        <v>153</v>
      </c>
      <c r="X48" s="41" t="s">
        <v>183</v>
      </c>
      <c r="Y48" s="41" t="s">
        <v>229</v>
      </c>
      <c r="Z48" s="41">
        <v>3.0</v>
      </c>
      <c r="AA48" s="41">
        <v>4.0</v>
      </c>
      <c r="AB48" s="41">
        <v>4.0</v>
      </c>
      <c r="AC48" s="51">
        <v>0.8</v>
      </c>
      <c r="AD48" s="41" t="s">
        <v>122</v>
      </c>
      <c r="AE48" s="41" t="s">
        <v>190</v>
      </c>
      <c r="AF48" s="41" t="s">
        <v>230</v>
      </c>
      <c r="AG48" s="41">
        <v>75.0</v>
      </c>
      <c r="AH48" s="41" t="s">
        <v>95</v>
      </c>
      <c r="AI48" s="41" t="s">
        <v>95</v>
      </c>
      <c r="AJ48" s="44">
        <f t="shared" si="21"/>
        <v>0.3</v>
      </c>
      <c r="AK48" s="44">
        <f t="shared" si="22"/>
        <v>0.6</v>
      </c>
      <c r="AL48" s="41">
        <v>0.0</v>
      </c>
      <c r="AM48" s="47">
        <v>1074.0</v>
      </c>
      <c r="AN48" s="47">
        <v>633.0</v>
      </c>
      <c r="AO48" s="47">
        <v>1505.0</v>
      </c>
      <c r="AP48" s="47">
        <v>614.0</v>
      </c>
      <c r="AQ48" s="45" t="s">
        <v>231</v>
      </c>
    </row>
    <row r="49">
      <c r="A49" s="39">
        <v>5.0</v>
      </c>
      <c r="B49" s="40" t="s">
        <v>46</v>
      </c>
      <c r="C49" s="41">
        <v>2014.0</v>
      </c>
      <c r="D49" s="41" t="s">
        <v>51</v>
      </c>
      <c r="E49" s="41">
        <v>2.0</v>
      </c>
      <c r="F49" s="41">
        <v>19.0</v>
      </c>
      <c r="G49" s="41" t="s">
        <v>224</v>
      </c>
      <c r="H49" s="41">
        <v>174.0</v>
      </c>
      <c r="I49" s="41" t="s">
        <v>228</v>
      </c>
      <c r="J49" s="41" t="s">
        <v>53</v>
      </c>
      <c r="K49" s="41">
        <v>10.0</v>
      </c>
      <c r="L49" s="41" t="s">
        <v>54</v>
      </c>
      <c r="M49" s="41" t="s">
        <v>55</v>
      </c>
      <c r="N49" s="39" t="s">
        <v>151</v>
      </c>
      <c r="O49" s="41">
        <v>25.0</v>
      </c>
      <c r="P49" s="41" t="s">
        <v>77</v>
      </c>
      <c r="Q49" s="41">
        <v>8.0</v>
      </c>
      <c r="R49" s="41">
        <v>50.0</v>
      </c>
      <c r="S49" s="41">
        <v>150.0</v>
      </c>
      <c r="T49" s="44">
        <f t="shared" si="8"/>
        <v>0.3333333333</v>
      </c>
      <c r="U49" s="41" t="s">
        <v>169</v>
      </c>
      <c r="V49" s="41">
        <v>12.0</v>
      </c>
      <c r="W49" s="41" t="s">
        <v>153</v>
      </c>
      <c r="X49" s="41" t="s">
        <v>183</v>
      </c>
      <c r="Y49" s="41" t="s">
        <v>229</v>
      </c>
      <c r="Z49" s="41">
        <v>3.0</v>
      </c>
      <c r="AA49" s="41">
        <v>4.0</v>
      </c>
      <c r="AB49" s="41">
        <v>4.0</v>
      </c>
      <c r="AC49" s="51">
        <v>0.8</v>
      </c>
      <c r="AD49" s="41" t="s">
        <v>122</v>
      </c>
      <c r="AE49" s="41" t="s">
        <v>190</v>
      </c>
      <c r="AF49" s="41" t="s">
        <v>230</v>
      </c>
      <c r="AG49" s="41">
        <v>75.0</v>
      </c>
      <c r="AH49" s="41" t="s">
        <v>95</v>
      </c>
      <c r="AI49" s="41" t="s">
        <v>95</v>
      </c>
      <c r="AJ49" s="44">
        <f t="shared" ref="AJ49:AJ51" si="23">25/150</f>
        <v>0.1666666667</v>
      </c>
      <c r="AK49" s="44">
        <f t="shared" ref="AK49:AK51" si="24">50/150</f>
        <v>0.3333333333</v>
      </c>
      <c r="AL49" s="41">
        <v>0.0</v>
      </c>
      <c r="AM49" s="47">
        <v>2877.0</v>
      </c>
      <c r="AN49" s="47">
        <v>956.0</v>
      </c>
      <c r="AO49" s="47">
        <v>3425.0</v>
      </c>
      <c r="AP49" s="47">
        <v>857.0</v>
      </c>
      <c r="AQ49" s="45" t="s">
        <v>231</v>
      </c>
    </row>
    <row r="50">
      <c r="A50" s="39">
        <v>5.0</v>
      </c>
      <c r="B50" s="40" t="s">
        <v>46</v>
      </c>
      <c r="C50" s="41">
        <v>2014.0</v>
      </c>
      <c r="D50" s="41" t="s">
        <v>51</v>
      </c>
      <c r="E50" s="41">
        <v>2.0</v>
      </c>
      <c r="F50" s="41">
        <v>19.0</v>
      </c>
      <c r="G50" s="41" t="s">
        <v>224</v>
      </c>
      <c r="H50" s="41">
        <v>174.0</v>
      </c>
      <c r="I50" s="41" t="s">
        <v>228</v>
      </c>
      <c r="J50" s="41" t="s">
        <v>53</v>
      </c>
      <c r="K50" s="41">
        <v>10.0</v>
      </c>
      <c r="L50" s="41" t="s">
        <v>54</v>
      </c>
      <c r="M50" s="41" t="s">
        <v>55</v>
      </c>
      <c r="N50" s="39" t="s">
        <v>151</v>
      </c>
      <c r="O50" s="41">
        <v>50.0</v>
      </c>
      <c r="P50" s="41" t="s">
        <v>77</v>
      </c>
      <c r="Q50" s="41">
        <v>8.0</v>
      </c>
      <c r="R50" s="41">
        <v>50.0</v>
      </c>
      <c r="S50" s="41">
        <v>150.0</v>
      </c>
      <c r="T50" s="44">
        <f t="shared" si="8"/>
        <v>0.3333333333</v>
      </c>
      <c r="U50" s="41" t="s">
        <v>169</v>
      </c>
      <c r="V50" s="41">
        <v>12.0</v>
      </c>
      <c r="W50" s="41" t="s">
        <v>153</v>
      </c>
      <c r="X50" s="41" t="s">
        <v>183</v>
      </c>
      <c r="Y50" s="41" t="s">
        <v>229</v>
      </c>
      <c r="Z50" s="41">
        <v>3.0</v>
      </c>
      <c r="AA50" s="41">
        <v>4.0</v>
      </c>
      <c r="AB50" s="41">
        <v>4.0</v>
      </c>
      <c r="AC50" s="51">
        <v>0.8</v>
      </c>
      <c r="AD50" s="41" t="s">
        <v>122</v>
      </c>
      <c r="AE50" s="41" t="s">
        <v>190</v>
      </c>
      <c r="AF50" s="41" t="s">
        <v>230</v>
      </c>
      <c r="AG50" s="41">
        <v>75.0</v>
      </c>
      <c r="AH50" s="41" t="s">
        <v>95</v>
      </c>
      <c r="AI50" s="41" t="s">
        <v>95</v>
      </c>
      <c r="AJ50" s="44">
        <f t="shared" si="23"/>
        <v>0.1666666667</v>
      </c>
      <c r="AK50" s="44">
        <f t="shared" si="24"/>
        <v>0.3333333333</v>
      </c>
      <c r="AL50" s="41">
        <v>0.0</v>
      </c>
      <c r="AM50" s="47">
        <v>3033.0</v>
      </c>
      <c r="AN50" s="47">
        <v>817.0</v>
      </c>
      <c r="AO50" s="47">
        <v>3699.0</v>
      </c>
      <c r="AP50" s="47">
        <v>967.0</v>
      </c>
      <c r="AQ50" s="45" t="s">
        <v>231</v>
      </c>
    </row>
    <row r="51">
      <c r="A51" s="39">
        <v>5.0</v>
      </c>
      <c r="B51" s="40" t="s">
        <v>46</v>
      </c>
      <c r="C51" s="41">
        <v>2014.0</v>
      </c>
      <c r="D51" s="41" t="s">
        <v>51</v>
      </c>
      <c r="E51" s="41">
        <v>2.0</v>
      </c>
      <c r="F51" s="41">
        <v>19.0</v>
      </c>
      <c r="G51" s="41" t="s">
        <v>224</v>
      </c>
      <c r="H51" s="41">
        <v>174.0</v>
      </c>
      <c r="I51" s="41" t="s">
        <v>228</v>
      </c>
      <c r="J51" s="41" t="s">
        <v>53</v>
      </c>
      <c r="K51" s="41">
        <v>10.0</v>
      </c>
      <c r="L51" s="41" t="s">
        <v>54</v>
      </c>
      <c r="M51" s="41" t="s">
        <v>55</v>
      </c>
      <c r="N51" s="39" t="s">
        <v>151</v>
      </c>
      <c r="O51" s="41">
        <v>75.0</v>
      </c>
      <c r="P51" s="41" t="s">
        <v>77</v>
      </c>
      <c r="Q51" s="41">
        <v>8.0</v>
      </c>
      <c r="R51" s="41">
        <v>50.0</v>
      </c>
      <c r="S51" s="41">
        <v>150.0</v>
      </c>
      <c r="T51" s="44">
        <f t="shared" si="8"/>
        <v>0.3333333333</v>
      </c>
      <c r="U51" s="41" t="s">
        <v>169</v>
      </c>
      <c r="V51" s="41">
        <v>12.0</v>
      </c>
      <c r="W51" s="41" t="s">
        <v>153</v>
      </c>
      <c r="X51" s="41" t="s">
        <v>183</v>
      </c>
      <c r="Y51" s="41" t="s">
        <v>229</v>
      </c>
      <c r="Z51" s="41">
        <v>3.0</v>
      </c>
      <c r="AA51" s="41">
        <v>4.0</v>
      </c>
      <c r="AB51" s="41">
        <v>4.0</v>
      </c>
      <c r="AC51" s="51">
        <v>0.8</v>
      </c>
      <c r="AD51" s="41" t="s">
        <v>122</v>
      </c>
      <c r="AE51" s="41" t="s">
        <v>190</v>
      </c>
      <c r="AF51" s="41" t="s">
        <v>230</v>
      </c>
      <c r="AG51" s="41">
        <v>75.0</v>
      </c>
      <c r="AH51" s="41" t="s">
        <v>95</v>
      </c>
      <c r="AI51" s="41" t="s">
        <v>95</v>
      </c>
      <c r="AJ51" s="44">
        <f t="shared" si="23"/>
        <v>0.1666666667</v>
      </c>
      <c r="AK51" s="44">
        <f t="shared" si="24"/>
        <v>0.3333333333</v>
      </c>
      <c r="AL51" s="41">
        <v>0.0</v>
      </c>
      <c r="AM51" s="47">
        <v>1081.0</v>
      </c>
      <c r="AN51" s="47">
        <v>495.0</v>
      </c>
      <c r="AO51" s="47">
        <v>1162.0</v>
      </c>
      <c r="AP51" s="47">
        <v>359.0</v>
      </c>
      <c r="AQ51" s="45" t="s">
        <v>231</v>
      </c>
    </row>
    <row r="52">
      <c r="A52" s="39">
        <v>6.0</v>
      </c>
      <c r="B52" s="48" t="s">
        <v>97</v>
      </c>
      <c r="C52" s="41">
        <v>2014.0</v>
      </c>
      <c r="D52" s="41" t="s">
        <v>51</v>
      </c>
      <c r="E52" s="41">
        <v>1.0</v>
      </c>
      <c r="F52" s="42">
        <v>45526.0</v>
      </c>
      <c r="G52" s="41" t="s">
        <v>232</v>
      </c>
      <c r="H52" s="41">
        <v>180.0</v>
      </c>
      <c r="I52" s="41">
        <v>1.0</v>
      </c>
      <c r="J52" s="41" t="s">
        <v>53</v>
      </c>
      <c r="K52" s="41">
        <v>8.0</v>
      </c>
      <c r="L52" s="41" t="s">
        <v>75</v>
      </c>
      <c r="M52" s="41" t="s">
        <v>55</v>
      </c>
      <c r="N52" s="41" t="s">
        <v>151</v>
      </c>
      <c r="O52" s="41">
        <v>10.0</v>
      </c>
      <c r="P52" s="41" t="s">
        <v>77</v>
      </c>
      <c r="Q52" s="41">
        <v>6.0</v>
      </c>
      <c r="R52" s="41" t="s">
        <v>233</v>
      </c>
      <c r="S52" s="41">
        <v>150.0</v>
      </c>
      <c r="T52" s="44"/>
      <c r="U52" s="41" t="s">
        <v>152</v>
      </c>
      <c r="V52" s="41">
        <v>5.0</v>
      </c>
      <c r="W52" s="41" t="s">
        <v>153</v>
      </c>
      <c r="X52" s="41" t="s">
        <v>183</v>
      </c>
      <c r="Y52" s="41">
        <v>5.0</v>
      </c>
      <c r="Z52" s="41">
        <v>3.0</v>
      </c>
      <c r="AA52" s="41">
        <v>1.0</v>
      </c>
      <c r="AB52" s="41">
        <v>5.0</v>
      </c>
      <c r="AC52" s="41" t="s">
        <v>60</v>
      </c>
      <c r="AD52" s="41" t="s">
        <v>60</v>
      </c>
      <c r="AE52" s="41" t="s">
        <v>100</v>
      </c>
      <c r="AF52" s="44"/>
      <c r="AG52" s="41">
        <v>60.0</v>
      </c>
      <c r="AH52" s="41" t="s">
        <v>155</v>
      </c>
      <c r="AI52" s="41" t="s">
        <v>64</v>
      </c>
      <c r="AJ52" s="44">
        <f t="shared" ref="AJ52:AL52" si="25">87.5/150</f>
        <v>0.5833333333</v>
      </c>
      <c r="AK52" s="44">
        <f t="shared" si="25"/>
        <v>0.5833333333</v>
      </c>
      <c r="AL52" s="44">
        <f t="shared" si="25"/>
        <v>0.5833333333</v>
      </c>
      <c r="AM52" s="50"/>
      <c r="AN52" s="50"/>
      <c r="AO52" s="50"/>
      <c r="AP52" s="50"/>
      <c r="AQ52" s="45" t="s">
        <v>231</v>
      </c>
    </row>
    <row r="53">
      <c r="A53" s="39">
        <v>6.0</v>
      </c>
      <c r="B53" s="48" t="s">
        <v>97</v>
      </c>
      <c r="C53" s="41">
        <v>2014.0</v>
      </c>
      <c r="D53" s="41" t="s">
        <v>51</v>
      </c>
      <c r="E53" s="41">
        <v>1.0</v>
      </c>
      <c r="F53" s="42">
        <v>45526.0</v>
      </c>
      <c r="G53" s="41" t="s">
        <v>232</v>
      </c>
      <c r="H53" s="41">
        <v>180.0</v>
      </c>
      <c r="I53" s="41">
        <v>1.0</v>
      </c>
      <c r="J53" s="41" t="s">
        <v>53</v>
      </c>
      <c r="K53" s="41">
        <v>8.0</v>
      </c>
      <c r="L53" s="41" t="s">
        <v>75</v>
      </c>
      <c r="M53" s="41" t="s">
        <v>55</v>
      </c>
      <c r="N53" s="41" t="s">
        <v>151</v>
      </c>
      <c r="O53" s="41">
        <v>20.0</v>
      </c>
      <c r="P53" s="41" t="s">
        <v>77</v>
      </c>
      <c r="Q53" s="41">
        <v>6.0</v>
      </c>
      <c r="R53" s="41" t="s">
        <v>233</v>
      </c>
      <c r="S53" s="41">
        <v>150.0</v>
      </c>
      <c r="T53" s="44"/>
      <c r="U53" s="41" t="s">
        <v>152</v>
      </c>
      <c r="V53" s="41">
        <v>5.0</v>
      </c>
      <c r="W53" s="41" t="s">
        <v>153</v>
      </c>
      <c r="X53" s="41" t="s">
        <v>183</v>
      </c>
      <c r="Y53" s="41">
        <v>5.0</v>
      </c>
      <c r="Z53" s="41">
        <v>3.0</v>
      </c>
      <c r="AA53" s="41">
        <v>1.0</v>
      </c>
      <c r="AB53" s="41">
        <v>5.0</v>
      </c>
      <c r="AC53" s="41" t="s">
        <v>60</v>
      </c>
      <c r="AD53" s="41" t="s">
        <v>60</v>
      </c>
      <c r="AE53" s="41" t="s">
        <v>100</v>
      </c>
      <c r="AF53" s="44"/>
      <c r="AG53" s="41">
        <v>60.0</v>
      </c>
      <c r="AH53" s="41" t="s">
        <v>155</v>
      </c>
      <c r="AI53" s="41" t="s">
        <v>64</v>
      </c>
      <c r="AJ53" s="44">
        <f t="shared" ref="AJ53:AL53" si="26">87.5/150</f>
        <v>0.5833333333</v>
      </c>
      <c r="AK53" s="44">
        <f t="shared" si="26"/>
        <v>0.5833333333</v>
      </c>
      <c r="AL53" s="44">
        <f t="shared" si="26"/>
        <v>0.5833333333</v>
      </c>
      <c r="AM53" s="50"/>
      <c r="AN53" s="50"/>
      <c r="AO53" s="50"/>
      <c r="AP53" s="50"/>
      <c r="AQ53" s="45" t="s">
        <v>231</v>
      </c>
    </row>
    <row r="54">
      <c r="A54" s="39">
        <v>6.0</v>
      </c>
      <c r="B54" s="48" t="s">
        <v>97</v>
      </c>
      <c r="C54" s="41">
        <v>2014.0</v>
      </c>
      <c r="D54" s="41" t="s">
        <v>51</v>
      </c>
      <c r="E54" s="41">
        <v>1.0</v>
      </c>
      <c r="F54" s="42">
        <v>45526.0</v>
      </c>
      <c r="G54" s="41" t="s">
        <v>232</v>
      </c>
      <c r="H54" s="41">
        <v>180.0</v>
      </c>
      <c r="I54" s="41">
        <v>1.0</v>
      </c>
      <c r="J54" s="41" t="s">
        <v>53</v>
      </c>
      <c r="K54" s="41">
        <v>8.0</v>
      </c>
      <c r="L54" s="41" t="s">
        <v>75</v>
      </c>
      <c r="M54" s="41" t="s">
        <v>55</v>
      </c>
      <c r="N54" s="41" t="s">
        <v>151</v>
      </c>
      <c r="O54" s="41">
        <v>30.0</v>
      </c>
      <c r="P54" s="41" t="s">
        <v>77</v>
      </c>
      <c r="Q54" s="41">
        <v>6.0</v>
      </c>
      <c r="R54" s="41" t="s">
        <v>233</v>
      </c>
      <c r="S54" s="41">
        <v>150.0</v>
      </c>
      <c r="T54" s="44"/>
      <c r="U54" s="41" t="s">
        <v>152</v>
      </c>
      <c r="V54" s="41">
        <v>5.0</v>
      </c>
      <c r="W54" s="41" t="s">
        <v>153</v>
      </c>
      <c r="X54" s="41" t="s">
        <v>183</v>
      </c>
      <c r="Y54" s="41">
        <v>5.0</v>
      </c>
      <c r="Z54" s="41">
        <v>3.0</v>
      </c>
      <c r="AA54" s="41">
        <v>1.0</v>
      </c>
      <c r="AB54" s="41">
        <v>5.0</v>
      </c>
      <c r="AC54" s="41" t="s">
        <v>60</v>
      </c>
      <c r="AD54" s="41" t="s">
        <v>60</v>
      </c>
      <c r="AE54" s="41" t="s">
        <v>100</v>
      </c>
      <c r="AF54" s="44"/>
      <c r="AG54" s="41">
        <v>60.0</v>
      </c>
      <c r="AH54" s="41" t="s">
        <v>155</v>
      </c>
      <c r="AI54" s="41" t="s">
        <v>64</v>
      </c>
      <c r="AJ54" s="44">
        <f t="shared" ref="AJ54:AL54" si="27">87.5/150</f>
        <v>0.5833333333</v>
      </c>
      <c r="AK54" s="44">
        <f t="shared" si="27"/>
        <v>0.5833333333</v>
      </c>
      <c r="AL54" s="44">
        <f t="shared" si="27"/>
        <v>0.5833333333</v>
      </c>
      <c r="AM54" s="50"/>
      <c r="AN54" s="50"/>
      <c r="AO54" s="50"/>
      <c r="AP54" s="50"/>
      <c r="AQ54" s="45" t="s">
        <v>231</v>
      </c>
    </row>
    <row r="55">
      <c r="A55" s="39">
        <v>6.0</v>
      </c>
      <c r="B55" s="48" t="s">
        <v>97</v>
      </c>
      <c r="C55" s="41">
        <v>2014.0</v>
      </c>
      <c r="D55" s="41" t="s">
        <v>51</v>
      </c>
      <c r="E55" s="41">
        <v>1.0</v>
      </c>
      <c r="F55" s="42">
        <v>45526.0</v>
      </c>
      <c r="G55" s="41" t="s">
        <v>232</v>
      </c>
      <c r="H55" s="41">
        <v>180.0</v>
      </c>
      <c r="I55" s="41">
        <v>1.0</v>
      </c>
      <c r="J55" s="41" t="s">
        <v>53</v>
      </c>
      <c r="K55" s="41">
        <v>8.0</v>
      </c>
      <c r="L55" s="41" t="s">
        <v>75</v>
      </c>
      <c r="M55" s="41" t="s">
        <v>55</v>
      </c>
      <c r="N55" s="41" t="s">
        <v>151</v>
      </c>
      <c r="O55" s="41">
        <v>40.0</v>
      </c>
      <c r="P55" s="41" t="s">
        <v>77</v>
      </c>
      <c r="Q55" s="41">
        <v>6.0</v>
      </c>
      <c r="R55" s="41" t="s">
        <v>233</v>
      </c>
      <c r="S55" s="41">
        <v>150.0</v>
      </c>
      <c r="T55" s="44"/>
      <c r="U55" s="41" t="s">
        <v>152</v>
      </c>
      <c r="V55" s="41">
        <v>5.0</v>
      </c>
      <c r="W55" s="41" t="s">
        <v>153</v>
      </c>
      <c r="X55" s="41" t="s">
        <v>183</v>
      </c>
      <c r="Y55" s="41">
        <v>5.0</v>
      </c>
      <c r="Z55" s="41">
        <v>3.0</v>
      </c>
      <c r="AA55" s="41">
        <v>1.0</v>
      </c>
      <c r="AB55" s="41">
        <v>5.0</v>
      </c>
      <c r="AC55" s="41" t="s">
        <v>60</v>
      </c>
      <c r="AD55" s="41" t="s">
        <v>60</v>
      </c>
      <c r="AE55" s="41" t="s">
        <v>100</v>
      </c>
      <c r="AF55" s="44"/>
      <c r="AG55" s="41">
        <v>60.0</v>
      </c>
      <c r="AH55" s="41" t="s">
        <v>155</v>
      </c>
      <c r="AI55" s="41" t="s">
        <v>64</v>
      </c>
      <c r="AJ55" s="44">
        <f t="shared" ref="AJ55:AL55" si="28">87.5/150</f>
        <v>0.5833333333</v>
      </c>
      <c r="AK55" s="44">
        <f t="shared" si="28"/>
        <v>0.5833333333</v>
      </c>
      <c r="AL55" s="44">
        <f t="shared" si="28"/>
        <v>0.5833333333</v>
      </c>
      <c r="AM55" s="50"/>
      <c r="AN55" s="50"/>
      <c r="AO55" s="50"/>
      <c r="AP55" s="50"/>
      <c r="AQ55" s="45" t="s">
        <v>231</v>
      </c>
    </row>
    <row r="56">
      <c r="A56" s="39">
        <v>6.0</v>
      </c>
      <c r="B56" s="48" t="s">
        <v>97</v>
      </c>
      <c r="C56" s="41">
        <v>2014.0</v>
      </c>
      <c r="D56" s="41" t="s">
        <v>51</v>
      </c>
      <c r="E56" s="41">
        <v>1.0</v>
      </c>
      <c r="F56" s="42">
        <v>45526.0</v>
      </c>
      <c r="G56" s="41" t="s">
        <v>232</v>
      </c>
      <c r="H56" s="41">
        <v>180.0</v>
      </c>
      <c r="I56" s="41">
        <v>1.0</v>
      </c>
      <c r="J56" s="41" t="s">
        <v>53</v>
      </c>
      <c r="K56" s="41">
        <v>8.0</v>
      </c>
      <c r="L56" s="41" t="s">
        <v>75</v>
      </c>
      <c r="M56" s="41" t="s">
        <v>55</v>
      </c>
      <c r="N56" s="41" t="s">
        <v>151</v>
      </c>
      <c r="O56" s="41">
        <v>50.0</v>
      </c>
      <c r="P56" s="41" t="s">
        <v>77</v>
      </c>
      <c r="Q56" s="41">
        <v>6.0</v>
      </c>
      <c r="R56" s="41" t="s">
        <v>233</v>
      </c>
      <c r="S56" s="41">
        <v>150.0</v>
      </c>
      <c r="T56" s="44"/>
      <c r="U56" s="41" t="s">
        <v>152</v>
      </c>
      <c r="V56" s="41">
        <v>5.0</v>
      </c>
      <c r="W56" s="41" t="s">
        <v>153</v>
      </c>
      <c r="X56" s="41" t="s">
        <v>183</v>
      </c>
      <c r="Y56" s="41">
        <v>5.0</v>
      </c>
      <c r="Z56" s="41">
        <v>3.0</v>
      </c>
      <c r="AA56" s="41">
        <v>1.0</v>
      </c>
      <c r="AB56" s="41">
        <v>5.0</v>
      </c>
      <c r="AC56" s="41" t="s">
        <v>60</v>
      </c>
      <c r="AD56" s="41" t="s">
        <v>60</v>
      </c>
      <c r="AE56" s="41" t="s">
        <v>100</v>
      </c>
      <c r="AF56" s="44"/>
      <c r="AG56" s="41">
        <v>60.0</v>
      </c>
      <c r="AH56" s="41" t="s">
        <v>155</v>
      </c>
      <c r="AI56" s="41" t="s">
        <v>64</v>
      </c>
      <c r="AJ56" s="44">
        <f t="shared" ref="AJ56:AL56" si="29">87.5/150</f>
        <v>0.5833333333</v>
      </c>
      <c r="AK56" s="44">
        <f t="shared" si="29"/>
        <v>0.5833333333</v>
      </c>
      <c r="AL56" s="44">
        <f t="shared" si="29"/>
        <v>0.5833333333</v>
      </c>
      <c r="AM56" s="50"/>
      <c r="AN56" s="50"/>
      <c r="AO56" s="50"/>
      <c r="AP56" s="50"/>
      <c r="AQ56" s="45" t="s">
        <v>231</v>
      </c>
    </row>
    <row r="57">
      <c r="A57" s="39">
        <v>6.0</v>
      </c>
      <c r="B57" s="48" t="s">
        <v>97</v>
      </c>
      <c r="C57" s="41">
        <v>2014.0</v>
      </c>
      <c r="D57" s="41" t="s">
        <v>51</v>
      </c>
      <c r="E57" s="41">
        <v>1.0</v>
      </c>
      <c r="F57" s="42">
        <v>45526.0</v>
      </c>
      <c r="G57" s="41" t="s">
        <v>232</v>
      </c>
      <c r="H57" s="41">
        <v>180.0</v>
      </c>
      <c r="I57" s="41">
        <v>1.0</v>
      </c>
      <c r="J57" s="41" t="s">
        <v>53</v>
      </c>
      <c r="K57" s="41">
        <v>8.0</v>
      </c>
      <c r="L57" s="41" t="s">
        <v>75</v>
      </c>
      <c r="M57" s="41" t="s">
        <v>55</v>
      </c>
      <c r="N57" s="41" t="s">
        <v>151</v>
      </c>
      <c r="O57" s="41">
        <v>60.0</v>
      </c>
      <c r="P57" s="41" t="s">
        <v>77</v>
      </c>
      <c r="Q57" s="41">
        <v>6.0</v>
      </c>
      <c r="R57" s="41" t="s">
        <v>233</v>
      </c>
      <c r="S57" s="41">
        <v>150.0</v>
      </c>
      <c r="T57" s="44"/>
      <c r="U57" s="41" t="s">
        <v>152</v>
      </c>
      <c r="V57" s="41">
        <v>5.0</v>
      </c>
      <c r="W57" s="41" t="s">
        <v>153</v>
      </c>
      <c r="X57" s="41" t="s">
        <v>183</v>
      </c>
      <c r="Y57" s="41">
        <v>5.0</v>
      </c>
      <c r="Z57" s="41">
        <v>3.0</v>
      </c>
      <c r="AA57" s="41">
        <v>1.0</v>
      </c>
      <c r="AB57" s="41">
        <v>5.0</v>
      </c>
      <c r="AC57" s="41" t="s">
        <v>60</v>
      </c>
      <c r="AD57" s="41" t="s">
        <v>60</v>
      </c>
      <c r="AE57" s="41" t="s">
        <v>100</v>
      </c>
      <c r="AF57" s="44"/>
      <c r="AG57" s="41">
        <v>60.0</v>
      </c>
      <c r="AH57" s="41" t="s">
        <v>155</v>
      </c>
      <c r="AI57" s="41" t="s">
        <v>64</v>
      </c>
      <c r="AJ57" s="44">
        <f t="shared" ref="AJ57:AL57" si="30">87.5/150</f>
        <v>0.5833333333</v>
      </c>
      <c r="AK57" s="44">
        <f t="shared" si="30"/>
        <v>0.5833333333</v>
      </c>
      <c r="AL57" s="44">
        <f t="shared" si="30"/>
        <v>0.5833333333</v>
      </c>
      <c r="AM57" s="50"/>
      <c r="AN57" s="50"/>
      <c r="AO57" s="50"/>
      <c r="AP57" s="50"/>
      <c r="AQ57" s="45" t="s">
        <v>231</v>
      </c>
    </row>
    <row r="58">
      <c r="A58" s="39">
        <v>6.0</v>
      </c>
      <c r="B58" s="48" t="s">
        <v>97</v>
      </c>
      <c r="C58" s="41">
        <v>2014.0</v>
      </c>
      <c r="D58" s="41" t="s">
        <v>51</v>
      </c>
      <c r="E58" s="41">
        <v>1.0</v>
      </c>
      <c r="F58" s="42">
        <v>45526.0</v>
      </c>
      <c r="G58" s="41" t="s">
        <v>232</v>
      </c>
      <c r="H58" s="41">
        <v>180.0</v>
      </c>
      <c r="I58" s="41">
        <v>1.0</v>
      </c>
      <c r="J58" s="41" t="s">
        <v>53</v>
      </c>
      <c r="K58" s="41">
        <v>8.0</v>
      </c>
      <c r="L58" s="41" t="s">
        <v>75</v>
      </c>
      <c r="M58" s="41" t="s">
        <v>55</v>
      </c>
      <c r="N58" s="41" t="s">
        <v>151</v>
      </c>
      <c r="O58" s="41">
        <v>70.0</v>
      </c>
      <c r="P58" s="41" t="s">
        <v>77</v>
      </c>
      <c r="Q58" s="41">
        <v>6.0</v>
      </c>
      <c r="R58" s="41" t="s">
        <v>233</v>
      </c>
      <c r="S58" s="41">
        <v>150.0</v>
      </c>
      <c r="T58" s="44"/>
      <c r="U58" s="41" t="s">
        <v>152</v>
      </c>
      <c r="V58" s="41">
        <v>5.0</v>
      </c>
      <c r="W58" s="41" t="s">
        <v>153</v>
      </c>
      <c r="X58" s="41" t="s">
        <v>183</v>
      </c>
      <c r="Y58" s="41">
        <v>5.0</v>
      </c>
      <c r="Z58" s="41">
        <v>3.0</v>
      </c>
      <c r="AA58" s="41">
        <v>1.0</v>
      </c>
      <c r="AB58" s="41">
        <v>5.0</v>
      </c>
      <c r="AC58" s="41" t="s">
        <v>60</v>
      </c>
      <c r="AD58" s="41" t="s">
        <v>60</v>
      </c>
      <c r="AE58" s="41" t="s">
        <v>100</v>
      </c>
      <c r="AF58" s="44"/>
      <c r="AG58" s="41">
        <v>60.0</v>
      </c>
      <c r="AH58" s="41" t="s">
        <v>155</v>
      </c>
      <c r="AI58" s="41" t="s">
        <v>64</v>
      </c>
      <c r="AJ58" s="44">
        <f t="shared" ref="AJ58:AL58" si="31">87.5/150</f>
        <v>0.5833333333</v>
      </c>
      <c r="AK58" s="44">
        <f t="shared" si="31"/>
        <v>0.5833333333</v>
      </c>
      <c r="AL58" s="44">
        <f t="shared" si="31"/>
        <v>0.5833333333</v>
      </c>
      <c r="AM58" s="50"/>
      <c r="AN58" s="50"/>
      <c r="AO58" s="50"/>
      <c r="AP58" s="50"/>
      <c r="AQ58" s="45" t="s">
        <v>231</v>
      </c>
    </row>
    <row r="59">
      <c r="A59" s="39">
        <v>6.0</v>
      </c>
      <c r="B59" s="48" t="s">
        <v>97</v>
      </c>
      <c r="C59" s="41">
        <v>2014.0</v>
      </c>
      <c r="D59" s="41" t="s">
        <v>51</v>
      </c>
      <c r="E59" s="41">
        <v>1.0</v>
      </c>
      <c r="F59" s="42">
        <v>45526.0</v>
      </c>
      <c r="G59" s="41" t="s">
        <v>232</v>
      </c>
      <c r="H59" s="41">
        <v>180.0</v>
      </c>
      <c r="I59" s="41">
        <v>1.0</v>
      </c>
      <c r="J59" s="41" t="s">
        <v>53</v>
      </c>
      <c r="K59" s="41">
        <v>8.0</v>
      </c>
      <c r="L59" s="41" t="s">
        <v>75</v>
      </c>
      <c r="M59" s="41" t="s">
        <v>55</v>
      </c>
      <c r="N59" s="41" t="s">
        <v>151</v>
      </c>
      <c r="O59" s="41">
        <v>80.0</v>
      </c>
      <c r="P59" s="41" t="s">
        <v>77</v>
      </c>
      <c r="Q59" s="41">
        <v>6.0</v>
      </c>
      <c r="R59" s="41" t="s">
        <v>233</v>
      </c>
      <c r="S59" s="41">
        <v>150.0</v>
      </c>
      <c r="T59" s="44"/>
      <c r="U59" s="41" t="s">
        <v>152</v>
      </c>
      <c r="V59" s="41">
        <v>5.0</v>
      </c>
      <c r="W59" s="41" t="s">
        <v>153</v>
      </c>
      <c r="X59" s="41" t="s">
        <v>183</v>
      </c>
      <c r="Y59" s="41">
        <v>5.0</v>
      </c>
      <c r="Z59" s="41">
        <v>3.0</v>
      </c>
      <c r="AA59" s="41">
        <v>1.0</v>
      </c>
      <c r="AB59" s="41">
        <v>5.0</v>
      </c>
      <c r="AC59" s="41" t="s">
        <v>60</v>
      </c>
      <c r="AD59" s="41" t="s">
        <v>60</v>
      </c>
      <c r="AE59" s="41" t="s">
        <v>100</v>
      </c>
      <c r="AF59" s="44"/>
      <c r="AG59" s="41">
        <v>60.0</v>
      </c>
      <c r="AH59" s="41" t="s">
        <v>155</v>
      </c>
      <c r="AI59" s="41" t="s">
        <v>64</v>
      </c>
      <c r="AJ59" s="44">
        <f t="shared" ref="AJ59:AL59" si="32">87.5/150</f>
        <v>0.5833333333</v>
      </c>
      <c r="AK59" s="44">
        <f t="shared" si="32"/>
        <v>0.5833333333</v>
      </c>
      <c r="AL59" s="44">
        <f t="shared" si="32"/>
        <v>0.5833333333</v>
      </c>
      <c r="AM59" s="50"/>
      <c r="AN59" s="50"/>
      <c r="AO59" s="50"/>
      <c r="AP59" s="50"/>
      <c r="AQ59" s="45" t="s">
        <v>231</v>
      </c>
    </row>
    <row r="60">
      <c r="A60" s="39">
        <v>6.0</v>
      </c>
      <c r="B60" s="48" t="s">
        <v>97</v>
      </c>
      <c r="C60" s="41">
        <v>2014.0</v>
      </c>
      <c r="D60" s="41" t="s">
        <v>51</v>
      </c>
      <c r="E60" s="41">
        <v>1.0</v>
      </c>
      <c r="F60" s="42">
        <v>45526.0</v>
      </c>
      <c r="G60" s="41" t="s">
        <v>232</v>
      </c>
      <c r="H60" s="41">
        <v>180.0</v>
      </c>
      <c r="I60" s="41">
        <v>1.0</v>
      </c>
      <c r="J60" s="41" t="s">
        <v>53</v>
      </c>
      <c r="K60" s="41">
        <v>8.0</v>
      </c>
      <c r="L60" s="41" t="s">
        <v>75</v>
      </c>
      <c r="M60" s="41" t="s">
        <v>55</v>
      </c>
      <c r="N60" s="41" t="s">
        <v>151</v>
      </c>
      <c r="O60" s="41">
        <v>90.0</v>
      </c>
      <c r="P60" s="41" t="s">
        <v>77</v>
      </c>
      <c r="Q60" s="41">
        <v>6.0</v>
      </c>
      <c r="R60" s="41" t="s">
        <v>233</v>
      </c>
      <c r="S60" s="41">
        <v>150.0</v>
      </c>
      <c r="T60" s="44"/>
      <c r="U60" s="41" t="s">
        <v>152</v>
      </c>
      <c r="V60" s="41">
        <v>5.0</v>
      </c>
      <c r="W60" s="41" t="s">
        <v>153</v>
      </c>
      <c r="X60" s="41" t="s">
        <v>183</v>
      </c>
      <c r="Y60" s="41">
        <v>5.0</v>
      </c>
      <c r="Z60" s="41">
        <v>3.0</v>
      </c>
      <c r="AA60" s="41">
        <v>1.0</v>
      </c>
      <c r="AB60" s="41">
        <v>5.0</v>
      </c>
      <c r="AC60" s="41" t="s">
        <v>60</v>
      </c>
      <c r="AD60" s="41" t="s">
        <v>60</v>
      </c>
      <c r="AE60" s="41" t="s">
        <v>100</v>
      </c>
      <c r="AF60" s="44"/>
      <c r="AG60" s="41">
        <v>60.0</v>
      </c>
      <c r="AH60" s="41" t="s">
        <v>155</v>
      </c>
      <c r="AI60" s="41" t="s">
        <v>64</v>
      </c>
      <c r="AJ60" s="44">
        <f t="shared" ref="AJ60:AL60" si="33">87.5/150</f>
        <v>0.5833333333</v>
      </c>
      <c r="AK60" s="44">
        <f t="shared" si="33"/>
        <v>0.5833333333</v>
      </c>
      <c r="AL60" s="44">
        <f t="shared" si="33"/>
        <v>0.5833333333</v>
      </c>
      <c r="AM60" s="50"/>
      <c r="AN60" s="50"/>
      <c r="AO60" s="50"/>
      <c r="AP60" s="50"/>
      <c r="AQ60" s="45" t="s">
        <v>231</v>
      </c>
    </row>
    <row r="61">
      <c r="A61" s="39">
        <v>6.0</v>
      </c>
      <c r="B61" s="48" t="s">
        <v>97</v>
      </c>
      <c r="C61" s="41">
        <v>2014.0</v>
      </c>
      <c r="D61" s="41" t="s">
        <v>51</v>
      </c>
      <c r="E61" s="41">
        <v>1.0</v>
      </c>
      <c r="F61" s="42">
        <v>45526.0</v>
      </c>
      <c r="G61" s="41" t="s">
        <v>232</v>
      </c>
      <c r="H61" s="41">
        <v>180.0</v>
      </c>
      <c r="I61" s="41">
        <v>1.0</v>
      </c>
      <c r="J61" s="41" t="s">
        <v>53</v>
      </c>
      <c r="K61" s="41">
        <v>8.0</v>
      </c>
      <c r="L61" s="41" t="s">
        <v>75</v>
      </c>
      <c r="M61" s="41" t="s">
        <v>55</v>
      </c>
      <c r="N61" s="41" t="s">
        <v>234</v>
      </c>
      <c r="O61" s="41">
        <v>10.0</v>
      </c>
      <c r="P61" s="41" t="s">
        <v>77</v>
      </c>
      <c r="Q61" s="41">
        <v>6.0</v>
      </c>
      <c r="R61" s="41" t="s">
        <v>233</v>
      </c>
      <c r="S61" s="41">
        <v>150.0</v>
      </c>
      <c r="T61" s="44"/>
      <c r="U61" s="41" t="s">
        <v>152</v>
      </c>
      <c r="V61" s="41">
        <v>5.0</v>
      </c>
      <c r="W61" s="41" t="s">
        <v>153</v>
      </c>
      <c r="X61" s="41" t="s">
        <v>183</v>
      </c>
      <c r="Y61" s="41">
        <v>5.0</v>
      </c>
      <c r="Z61" s="41">
        <v>3.0</v>
      </c>
      <c r="AA61" s="41">
        <v>1.0</v>
      </c>
      <c r="AB61" s="41">
        <v>5.0</v>
      </c>
      <c r="AC61" s="41" t="s">
        <v>60</v>
      </c>
      <c r="AD61" s="41" t="s">
        <v>60</v>
      </c>
      <c r="AE61" s="41" t="s">
        <v>100</v>
      </c>
      <c r="AF61" s="44"/>
      <c r="AG61" s="41">
        <v>60.0</v>
      </c>
      <c r="AH61" s="41" t="s">
        <v>155</v>
      </c>
      <c r="AI61" s="41" t="s">
        <v>64</v>
      </c>
      <c r="AJ61" s="44">
        <f t="shared" ref="AJ61:AL61" si="34">87.5/150</f>
        <v>0.5833333333</v>
      </c>
      <c r="AK61" s="44">
        <f t="shared" si="34"/>
        <v>0.5833333333</v>
      </c>
      <c r="AL61" s="44">
        <f t="shared" si="34"/>
        <v>0.5833333333</v>
      </c>
      <c r="AM61" s="50"/>
      <c r="AN61" s="50"/>
      <c r="AO61" s="50"/>
      <c r="AP61" s="50"/>
      <c r="AQ61" s="45" t="s">
        <v>231</v>
      </c>
    </row>
    <row r="62">
      <c r="A62" s="39">
        <v>6.0</v>
      </c>
      <c r="B62" s="48" t="s">
        <v>97</v>
      </c>
      <c r="C62" s="41">
        <v>2014.0</v>
      </c>
      <c r="D62" s="41" t="s">
        <v>51</v>
      </c>
      <c r="E62" s="41">
        <v>1.0</v>
      </c>
      <c r="F62" s="42">
        <v>45526.0</v>
      </c>
      <c r="G62" s="41" t="s">
        <v>232</v>
      </c>
      <c r="H62" s="41">
        <v>180.0</v>
      </c>
      <c r="I62" s="41">
        <v>1.0</v>
      </c>
      <c r="J62" s="41" t="s">
        <v>53</v>
      </c>
      <c r="K62" s="41">
        <v>8.0</v>
      </c>
      <c r="L62" s="41" t="s">
        <v>75</v>
      </c>
      <c r="M62" s="41" t="s">
        <v>55</v>
      </c>
      <c r="N62" s="41" t="s">
        <v>234</v>
      </c>
      <c r="O62" s="41">
        <v>20.0</v>
      </c>
      <c r="P62" s="41" t="s">
        <v>77</v>
      </c>
      <c r="Q62" s="41">
        <v>6.0</v>
      </c>
      <c r="R62" s="41" t="s">
        <v>233</v>
      </c>
      <c r="S62" s="41">
        <v>150.0</v>
      </c>
      <c r="T62" s="44"/>
      <c r="U62" s="41" t="s">
        <v>152</v>
      </c>
      <c r="V62" s="41">
        <v>5.0</v>
      </c>
      <c r="W62" s="41" t="s">
        <v>153</v>
      </c>
      <c r="X62" s="41" t="s">
        <v>183</v>
      </c>
      <c r="Y62" s="41">
        <v>5.0</v>
      </c>
      <c r="Z62" s="41">
        <v>3.0</v>
      </c>
      <c r="AA62" s="41">
        <v>1.0</v>
      </c>
      <c r="AB62" s="41">
        <v>5.0</v>
      </c>
      <c r="AC62" s="41" t="s">
        <v>60</v>
      </c>
      <c r="AD62" s="41" t="s">
        <v>60</v>
      </c>
      <c r="AE62" s="41" t="s">
        <v>100</v>
      </c>
      <c r="AF62" s="44"/>
      <c r="AG62" s="41">
        <v>60.0</v>
      </c>
      <c r="AH62" s="41" t="s">
        <v>155</v>
      </c>
      <c r="AI62" s="41" t="s">
        <v>64</v>
      </c>
      <c r="AJ62" s="44">
        <f t="shared" ref="AJ62:AL62" si="35">87.5/150</f>
        <v>0.5833333333</v>
      </c>
      <c r="AK62" s="44">
        <f t="shared" si="35"/>
        <v>0.5833333333</v>
      </c>
      <c r="AL62" s="44">
        <f t="shared" si="35"/>
        <v>0.5833333333</v>
      </c>
      <c r="AM62" s="50"/>
      <c r="AN62" s="50"/>
      <c r="AO62" s="50"/>
      <c r="AP62" s="50"/>
      <c r="AQ62" s="45" t="s">
        <v>231</v>
      </c>
    </row>
    <row r="63">
      <c r="A63" s="39">
        <v>6.0</v>
      </c>
      <c r="B63" s="48" t="s">
        <v>97</v>
      </c>
      <c r="C63" s="41">
        <v>2014.0</v>
      </c>
      <c r="D63" s="41" t="s">
        <v>51</v>
      </c>
      <c r="E63" s="41">
        <v>1.0</v>
      </c>
      <c r="F63" s="42">
        <v>45526.0</v>
      </c>
      <c r="G63" s="41" t="s">
        <v>232</v>
      </c>
      <c r="H63" s="41">
        <v>180.0</v>
      </c>
      <c r="I63" s="41">
        <v>1.0</v>
      </c>
      <c r="J63" s="41" t="s">
        <v>53</v>
      </c>
      <c r="K63" s="41">
        <v>8.0</v>
      </c>
      <c r="L63" s="41" t="s">
        <v>75</v>
      </c>
      <c r="M63" s="41" t="s">
        <v>55</v>
      </c>
      <c r="N63" s="41" t="s">
        <v>234</v>
      </c>
      <c r="O63" s="41">
        <v>30.0</v>
      </c>
      <c r="P63" s="41" t="s">
        <v>77</v>
      </c>
      <c r="Q63" s="41">
        <v>6.0</v>
      </c>
      <c r="R63" s="41" t="s">
        <v>233</v>
      </c>
      <c r="S63" s="41">
        <v>150.0</v>
      </c>
      <c r="T63" s="44"/>
      <c r="U63" s="41" t="s">
        <v>152</v>
      </c>
      <c r="V63" s="41">
        <v>5.0</v>
      </c>
      <c r="W63" s="41" t="s">
        <v>153</v>
      </c>
      <c r="X63" s="41" t="s">
        <v>183</v>
      </c>
      <c r="Y63" s="41">
        <v>5.0</v>
      </c>
      <c r="Z63" s="41">
        <v>3.0</v>
      </c>
      <c r="AA63" s="41">
        <v>1.0</v>
      </c>
      <c r="AB63" s="41">
        <v>5.0</v>
      </c>
      <c r="AC63" s="41" t="s">
        <v>60</v>
      </c>
      <c r="AD63" s="41" t="s">
        <v>60</v>
      </c>
      <c r="AE63" s="41" t="s">
        <v>100</v>
      </c>
      <c r="AF63" s="44"/>
      <c r="AG63" s="41">
        <v>60.0</v>
      </c>
      <c r="AH63" s="41" t="s">
        <v>155</v>
      </c>
      <c r="AI63" s="41" t="s">
        <v>64</v>
      </c>
      <c r="AJ63" s="44">
        <f t="shared" ref="AJ63:AL63" si="36">87.5/150</f>
        <v>0.5833333333</v>
      </c>
      <c r="AK63" s="44">
        <f t="shared" si="36"/>
        <v>0.5833333333</v>
      </c>
      <c r="AL63" s="44">
        <f t="shared" si="36"/>
        <v>0.5833333333</v>
      </c>
      <c r="AM63" s="50"/>
      <c r="AN63" s="50"/>
      <c r="AO63" s="50"/>
      <c r="AP63" s="50"/>
      <c r="AQ63" s="45" t="s">
        <v>231</v>
      </c>
    </row>
    <row r="64">
      <c r="A64" s="39">
        <v>6.0</v>
      </c>
      <c r="B64" s="48" t="s">
        <v>97</v>
      </c>
      <c r="C64" s="41">
        <v>2014.0</v>
      </c>
      <c r="D64" s="41" t="s">
        <v>51</v>
      </c>
      <c r="E64" s="41">
        <v>1.0</v>
      </c>
      <c r="F64" s="42">
        <v>45526.0</v>
      </c>
      <c r="G64" s="41" t="s">
        <v>232</v>
      </c>
      <c r="H64" s="41">
        <v>180.0</v>
      </c>
      <c r="I64" s="41">
        <v>1.0</v>
      </c>
      <c r="J64" s="41" t="s">
        <v>53</v>
      </c>
      <c r="K64" s="41">
        <v>8.0</v>
      </c>
      <c r="L64" s="41" t="s">
        <v>75</v>
      </c>
      <c r="M64" s="41" t="s">
        <v>55</v>
      </c>
      <c r="N64" s="41" t="s">
        <v>234</v>
      </c>
      <c r="O64" s="41">
        <v>40.0</v>
      </c>
      <c r="P64" s="41" t="s">
        <v>77</v>
      </c>
      <c r="Q64" s="41">
        <v>6.0</v>
      </c>
      <c r="R64" s="41" t="s">
        <v>233</v>
      </c>
      <c r="S64" s="41">
        <v>150.0</v>
      </c>
      <c r="T64" s="44"/>
      <c r="U64" s="41" t="s">
        <v>152</v>
      </c>
      <c r="V64" s="41">
        <v>5.0</v>
      </c>
      <c r="W64" s="41" t="s">
        <v>153</v>
      </c>
      <c r="X64" s="41" t="s">
        <v>183</v>
      </c>
      <c r="Y64" s="41">
        <v>5.0</v>
      </c>
      <c r="Z64" s="41">
        <v>3.0</v>
      </c>
      <c r="AA64" s="41">
        <v>1.0</v>
      </c>
      <c r="AB64" s="41">
        <v>5.0</v>
      </c>
      <c r="AC64" s="41" t="s">
        <v>60</v>
      </c>
      <c r="AD64" s="41" t="s">
        <v>60</v>
      </c>
      <c r="AE64" s="41" t="s">
        <v>100</v>
      </c>
      <c r="AF64" s="44"/>
      <c r="AG64" s="41">
        <v>60.0</v>
      </c>
      <c r="AH64" s="41" t="s">
        <v>155</v>
      </c>
      <c r="AI64" s="41" t="s">
        <v>64</v>
      </c>
      <c r="AJ64" s="44">
        <f t="shared" ref="AJ64:AL64" si="37">87.5/150</f>
        <v>0.5833333333</v>
      </c>
      <c r="AK64" s="44">
        <f t="shared" si="37"/>
        <v>0.5833333333</v>
      </c>
      <c r="AL64" s="44">
        <f t="shared" si="37"/>
        <v>0.5833333333</v>
      </c>
      <c r="AM64" s="50"/>
      <c r="AN64" s="50"/>
      <c r="AO64" s="50"/>
      <c r="AP64" s="50"/>
      <c r="AQ64" s="45" t="s">
        <v>231</v>
      </c>
    </row>
    <row r="65">
      <c r="A65" s="39">
        <v>6.0</v>
      </c>
      <c r="B65" s="48" t="s">
        <v>97</v>
      </c>
      <c r="C65" s="41">
        <v>2014.0</v>
      </c>
      <c r="D65" s="41" t="s">
        <v>51</v>
      </c>
      <c r="E65" s="41">
        <v>1.0</v>
      </c>
      <c r="F65" s="42">
        <v>45526.0</v>
      </c>
      <c r="G65" s="41" t="s">
        <v>232</v>
      </c>
      <c r="H65" s="41">
        <v>180.0</v>
      </c>
      <c r="I65" s="41">
        <v>1.0</v>
      </c>
      <c r="J65" s="41" t="s">
        <v>53</v>
      </c>
      <c r="K65" s="41">
        <v>8.0</v>
      </c>
      <c r="L65" s="41" t="s">
        <v>75</v>
      </c>
      <c r="M65" s="41" t="s">
        <v>55</v>
      </c>
      <c r="N65" s="41" t="s">
        <v>234</v>
      </c>
      <c r="O65" s="41">
        <v>50.0</v>
      </c>
      <c r="P65" s="41" t="s">
        <v>77</v>
      </c>
      <c r="Q65" s="41">
        <v>6.0</v>
      </c>
      <c r="R65" s="41" t="s">
        <v>233</v>
      </c>
      <c r="S65" s="41">
        <v>150.0</v>
      </c>
      <c r="T65" s="44"/>
      <c r="U65" s="41" t="s">
        <v>152</v>
      </c>
      <c r="V65" s="41">
        <v>5.0</v>
      </c>
      <c r="W65" s="41" t="s">
        <v>153</v>
      </c>
      <c r="X65" s="41" t="s">
        <v>183</v>
      </c>
      <c r="Y65" s="41">
        <v>5.0</v>
      </c>
      <c r="Z65" s="41">
        <v>3.0</v>
      </c>
      <c r="AA65" s="41">
        <v>1.0</v>
      </c>
      <c r="AB65" s="41">
        <v>5.0</v>
      </c>
      <c r="AC65" s="41" t="s">
        <v>60</v>
      </c>
      <c r="AD65" s="41" t="s">
        <v>60</v>
      </c>
      <c r="AE65" s="41" t="s">
        <v>100</v>
      </c>
      <c r="AF65" s="44"/>
      <c r="AG65" s="41">
        <v>60.0</v>
      </c>
      <c r="AH65" s="41" t="s">
        <v>155</v>
      </c>
      <c r="AI65" s="41" t="s">
        <v>64</v>
      </c>
      <c r="AJ65" s="44">
        <f t="shared" ref="AJ65:AL65" si="38">87.5/150</f>
        <v>0.5833333333</v>
      </c>
      <c r="AK65" s="44">
        <f t="shared" si="38"/>
        <v>0.5833333333</v>
      </c>
      <c r="AL65" s="44">
        <f t="shared" si="38"/>
        <v>0.5833333333</v>
      </c>
      <c r="AM65" s="50"/>
      <c r="AN65" s="50"/>
      <c r="AO65" s="50"/>
      <c r="AP65" s="50"/>
      <c r="AQ65" s="45" t="s">
        <v>231</v>
      </c>
    </row>
    <row r="66">
      <c r="A66" s="39">
        <v>6.0</v>
      </c>
      <c r="B66" s="48" t="s">
        <v>97</v>
      </c>
      <c r="C66" s="41">
        <v>2014.0</v>
      </c>
      <c r="D66" s="41" t="s">
        <v>51</v>
      </c>
      <c r="E66" s="41">
        <v>1.0</v>
      </c>
      <c r="F66" s="42">
        <v>45526.0</v>
      </c>
      <c r="G66" s="41" t="s">
        <v>232</v>
      </c>
      <c r="H66" s="41">
        <v>180.0</v>
      </c>
      <c r="I66" s="41">
        <v>1.0</v>
      </c>
      <c r="J66" s="41" t="s">
        <v>53</v>
      </c>
      <c r="K66" s="41">
        <v>8.0</v>
      </c>
      <c r="L66" s="41" t="s">
        <v>75</v>
      </c>
      <c r="M66" s="41" t="s">
        <v>55</v>
      </c>
      <c r="N66" s="41" t="s">
        <v>234</v>
      </c>
      <c r="O66" s="41">
        <v>60.0</v>
      </c>
      <c r="P66" s="41" t="s">
        <v>77</v>
      </c>
      <c r="Q66" s="41">
        <v>6.0</v>
      </c>
      <c r="R66" s="41" t="s">
        <v>233</v>
      </c>
      <c r="S66" s="41">
        <v>150.0</v>
      </c>
      <c r="T66" s="44"/>
      <c r="U66" s="41" t="s">
        <v>152</v>
      </c>
      <c r="V66" s="41">
        <v>5.0</v>
      </c>
      <c r="W66" s="41" t="s">
        <v>153</v>
      </c>
      <c r="X66" s="41" t="s">
        <v>183</v>
      </c>
      <c r="Y66" s="41">
        <v>5.0</v>
      </c>
      <c r="Z66" s="41">
        <v>3.0</v>
      </c>
      <c r="AA66" s="41">
        <v>1.0</v>
      </c>
      <c r="AB66" s="41">
        <v>5.0</v>
      </c>
      <c r="AC66" s="41" t="s">
        <v>60</v>
      </c>
      <c r="AD66" s="41" t="s">
        <v>60</v>
      </c>
      <c r="AE66" s="41" t="s">
        <v>100</v>
      </c>
      <c r="AF66" s="44"/>
      <c r="AG66" s="41">
        <v>60.0</v>
      </c>
      <c r="AH66" s="41" t="s">
        <v>155</v>
      </c>
      <c r="AI66" s="41" t="s">
        <v>64</v>
      </c>
      <c r="AJ66" s="44">
        <f t="shared" ref="AJ66:AL66" si="39">87.5/150</f>
        <v>0.5833333333</v>
      </c>
      <c r="AK66" s="44">
        <f t="shared" si="39"/>
        <v>0.5833333333</v>
      </c>
      <c r="AL66" s="44">
        <f t="shared" si="39"/>
        <v>0.5833333333</v>
      </c>
      <c r="AM66" s="50"/>
      <c r="AN66" s="50"/>
      <c r="AO66" s="50"/>
      <c r="AP66" s="50"/>
      <c r="AQ66" s="45" t="s">
        <v>231</v>
      </c>
    </row>
    <row r="67">
      <c r="A67" s="39">
        <v>6.0</v>
      </c>
      <c r="B67" s="48" t="s">
        <v>97</v>
      </c>
      <c r="C67" s="41">
        <v>2014.0</v>
      </c>
      <c r="D67" s="41" t="s">
        <v>51</v>
      </c>
      <c r="E67" s="41">
        <v>1.0</v>
      </c>
      <c r="F67" s="42">
        <v>45526.0</v>
      </c>
      <c r="G67" s="41" t="s">
        <v>232</v>
      </c>
      <c r="H67" s="41">
        <v>180.0</v>
      </c>
      <c r="I67" s="41">
        <v>1.0</v>
      </c>
      <c r="J67" s="41" t="s">
        <v>53</v>
      </c>
      <c r="K67" s="41">
        <v>8.0</v>
      </c>
      <c r="L67" s="41" t="s">
        <v>75</v>
      </c>
      <c r="M67" s="41" t="s">
        <v>55</v>
      </c>
      <c r="N67" s="41" t="s">
        <v>234</v>
      </c>
      <c r="O67" s="41">
        <v>70.0</v>
      </c>
      <c r="P67" s="41" t="s">
        <v>77</v>
      </c>
      <c r="Q67" s="41">
        <v>6.0</v>
      </c>
      <c r="R67" s="41" t="s">
        <v>233</v>
      </c>
      <c r="S67" s="41">
        <v>150.0</v>
      </c>
      <c r="T67" s="44"/>
      <c r="U67" s="41" t="s">
        <v>152</v>
      </c>
      <c r="V67" s="41">
        <v>5.0</v>
      </c>
      <c r="W67" s="41" t="s">
        <v>153</v>
      </c>
      <c r="X67" s="41" t="s">
        <v>183</v>
      </c>
      <c r="Y67" s="41">
        <v>5.0</v>
      </c>
      <c r="Z67" s="41">
        <v>3.0</v>
      </c>
      <c r="AA67" s="41">
        <v>1.0</v>
      </c>
      <c r="AB67" s="41">
        <v>5.0</v>
      </c>
      <c r="AC67" s="41" t="s">
        <v>60</v>
      </c>
      <c r="AD67" s="41" t="s">
        <v>60</v>
      </c>
      <c r="AE67" s="41" t="s">
        <v>100</v>
      </c>
      <c r="AF67" s="44"/>
      <c r="AG67" s="41">
        <v>60.0</v>
      </c>
      <c r="AH67" s="41" t="s">
        <v>155</v>
      </c>
      <c r="AI67" s="41" t="s">
        <v>64</v>
      </c>
      <c r="AJ67" s="44">
        <f t="shared" ref="AJ67:AL67" si="40">87.5/150</f>
        <v>0.5833333333</v>
      </c>
      <c r="AK67" s="44">
        <f t="shared" si="40"/>
        <v>0.5833333333</v>
      </c>
      <c r="AL67" s="44">
        <f t="shared" si="40"/>
        <v>0.5833333333</v>
      </c>
      <c r="AM67" s="50"/>
      <c r="AN67" s="50"/>
      <c r="AO67" s="50"/>
      <c r="AP67" s="50"/>
      <c r="AQ67" s="45" t="s">
        <v>231</v>
      </c>
    </row>
    <row r="68">
      <c r="A68" s="39">
        <v>6.0</v>
      </c>
      <c r="B68" s="48" t="s">
        <v>97</v>
      </c>
      <c r="C68" s="41">
        <v>2014.0</v>
      </c>
      <c r="D68" s="41" t="s">
        <v>51</v>
      </c>
      <c r="E68" s="41">
        <v>1.0</v>
      </c>
      <c r="F68" s="42">
        <v>45526.0</v>
      </c>
      <c r="G68" s="41" t="s">
        <v>232</v>
      </c>
      <c r="H68" s="41">
        <v>180.0</v>
      </c>
      <c r="I68" s="41">
        <v>1.0</v>
      </c>
      <c r="J68" s="41" t="s">
        <v>53</v>
      </c>
      <c r="K68" s="41">
        <v>8.0</v>
      </c>
      <c r="L68" s="41" t="s">
        <v>75</v>
      </c>
      <c r="M68" s="41" t="s">
        <v>55</v>
      </c>
      <c r="N68" s="41" t="s">
        <v>234</v>
      </c>
      <c r="O68" s="41">
        <v>80.0</v>
      </c>
      <c r="P68" s="41" t="s">
        <v>77</v>
      </c>
      <c r="Q68" s="41">
        <v>6.0</v>
      </c>
      <c r="R68" s="41" t="s">
        <v>233</v>
      </c>
      <c r="S68" s="41">
        <v>150.0</v>
      </c>
      <c r="T68" s="44"/>
      <c r="U68" s="41" t="s">
        <v>152</v>
      </c>
      <c r="V68" s="41">
        <v>5.0</v>
      </c>
      <c r="W68" s="41" t="s">
        <v>153</v>
      </c>
      <c r="X68" s="41" t="s">
        <v>183</v>
      </c>
      <c r="Y68" s="41">
        <v>5.0</v>
      </c>
      <c r="Z68" s="41">
        <v>3.0</v>
      </c>
      <c r="AA68" s="41">
        <v>1.0</v>
      </c>
      <c r="AB68" s="41">
        <v>5.0</v>
      </c>
      <c r="AC68" s="41" t="s">
        <v>60</v>
      </c>
      <c r="AD68" s="41" t="s">
        <v>60</v>
      </c>
      <c r="AE68" s="41" t="s">
        <v>100</v>
      </c>
      <c r="AF68" s="44"/>
      <c r="AG68" s="41">
        <v>60.0</v>
      </c>
      <c r="AH68" s="41" t="s">
        <v>155</v>
      </c>
      <c r="AI68" s="41" t="s">
        <v>64</v>
      </c>
      <c r="AJ68" s="44">
        <f t="shared" ref="AJ68:AL68" si="41">87.5/150</f>
        <v>0.5833333333</v>
      </c>
      <c r="AK68" s="44">
        <f t="shared" si="41"/>
        <v>0.5833333333</v>
      </c>
      <c r="AL68" s="44">
        <f t="shared" si="41"/>
        <v>0.5833333333</v>
      </c>
      <c r="AM68" s="50"/>
      <c r="AN68" s="50"/>
      <c r="AO68" s="50"/>
      <c r="AP68" s="50"/>
      <c r="AQ68" s="45" t="s">
        <v>231</v>
      </c>
    </row>
    <row r="69">
      <c r="A69" s="39">
        <v>6.0</v>
      </c>
      <c r="B69" s="48" t="s">
        <v>97</v>
      </c>
      <c r="C69" s="41">
        <v>2014.0</v>
      </c>
      <c r="D69" s="41" t="s">
        <v>51</v>
      </c>
      <c r="E69" s="41">
        <v>1.0</v>
      </c>
      <c r="F69" s="42">
        <v>45526.0</v>
      </c>
      <c r="G69" s="41" t="s">
        <v>232</v>
      </c>
      <c r="H69" s="41">
        <v>180.0</v>
      </c>
      <c r="I69" s="41">
        <v>1.0</v>
      </c>
      <c r="J69" s="41" t="s">
        <v>53</v>
      </c>
      <c r="K69" s="41">
        <v>8.0</v>
      </c>
      <c r="L69" s="41" t="s">
        <v>75</v>
      </c>
      <c r="M69" s="41" t="s">
        <v>55</v>
      </c>
      <c r="N69" s="41" t="s">
        <v>234</v>
      </c>
      <c r="O69" s="41">
        <v>90.0</v>
      </c>
      <c r="P69" s="41" t="s">
        <v>77</v>
      </c>
      <c r="Q69" s="41">
        <v>6.0</v>
      </c>
      <c r="R69" s="41" t="s">
        <v>233</v>
      </c>
      <c r="S69" s="41">
        <v>150.0</v>
      </c>
      <c r="T69" s="44"/>
      <c r="U69" s="41" t="s">
        <v>152</v>
      </c>
      <c r="V69" s="41">
        <v>5.0</v>
      </c>
      <c r="W69" s="41" t="s">
        <v>153</v>
      </c>
      <c r="X69" s="41" t="s">
        <v>183</v>
      </c>
      <c r="Y69" s="41">
        <v>5.0</v>
      </c>
      <c r="Z69" s="41">
        <v>3.0</v>
      </c>
      <c r="AA69" s="41">
        <v>1.0</v>
      </c>
      <c r="AB69" s="41">
        <v>5.0</v>
      </c>
      <c r="AC69" s="41" t="s">
        <v>60</v>
      </c>
      <c r="AD69" s="41" t="s">
        <v>60</v>
      </c>
      <c r="AE69" s="41" t="s">
        <v>100</v>
      </c>
      <c r="AF69" s="44"/>
      <c r="AG69" s="41">
        <v>60.0</v>
      </c>
      <c r="AH69" s="41" t="s">
        <v>155</v>
      </c>
      <c r="AI69" s="41" t="s">
        <v>64</v>
      </c>
      <c r="AJ69" s="44">
        <f t="shared" ref="AJ69:AL69" si="42">87.5/150</f>
        <v>0.5833333333</v>
      </c>
      <c r="AK69" s="44">
        <f t="shared" si="42"/>
        <v>0.5833333333</v>
      </c>
      <c r="AL69" s="44">
        <f t="shared" si="42"/>
        <v>0.5833333333</v>
      </c>
      <c r="AM69" s="50"/>
      <c r="AN69" s="50"/>
      <c r="AO69" s="50"/>
      <c r="AP69" s="50"/>
      <c r="AQ69" s="45" t="s">
        <v>231</v>
      </c>
    </row>
    <row r="70">
      <c r="A70" s="39">
        <v>6.0</v>
      </c>
      <c r="B70" s="48" t="s">
        <v>97</v>
      </c>
      <c r="C70" s="41">
        <v>2014.0</v>
      </c>
      <c r="D70" s="41" t="s">
        <v>51</v>
      </c>
      <c r="E70" s="41">
        <v>1.0</v>
      </c>
      <c r="F70" s="42">
        <v>45526.0</v>
      </c>
      <c r="G70" s="41" t="s">
        <v>232</v>
      </c>
      <c r="H70" s="41">
        <v>180.0</v>
      </c>
      <c r="I70" s="41">
        <v>1.0</v>
      </c>
      <c r="J70" s="41" t="s">
        <v>53</v>
      </c>
      <c r="K70" s="41">
        <v>8.0</v>
      </c>
      <c r="L70" s="41" t="s">
        <v>75</v>
      </c>
      <c r="M70" s="41" t="s">
        <v>55</v>
      </c>
      <c r="N70" s="41" t="s">
        <v>235</v>
      </c>
      <c r="O70" s="41">
        <v>10.0</v>
      </c>
      <c r="P70" s="41" t="s">
        <v>77</v>
      </c>
      <c r="Q70" s="41">
        <v>6.0</v>
      </c>
      <c r="R70" s="41" t="s">
        <v>233</v>
      </c>
      <c r="S70" s="41">
        <v>150.0</v>
      </c>
      <c r="T70" s="44"/>
      <c r="U70" s="41" t="s">
        <v>152</v>
      </c>
      <c r="V70" s="41">
        <v>5.0</v>
      </c>
      <c r="W70" s="41" t="s">
        <v>153</v>
      </c>
      <c r="X70" s="41" t="s">
        <v>183</v>
      </c>
      <c r="Y70" s="41">
        <v>5.0</v>
      </c>
      <c r="Z70" s="41">
        <v>3.0</v>
      </c>
      <c r="AA70" s="41">
        <v>1.0</v>
      </c>
      <c r="AB70" s="41">
        <v>5.0</v>
      </c>
      <c r="AC70" s="41" t="s">
        <v>60</v>
      </c>
      <c r="AD70" s="41" t="s">
        <v>60</v>
      </c>
      <c r="AE70" s="41" t="s">
        <v>100</v>
      </c>
      <c r="AF70" s="44"/>
      <c r="AG70" s="41">
        <v>60.0</v>
      </c>
      <c r="AH70" s="41" t="s">
        <v>155</v>
      </c>
      <c r="AI70" s="41" t="s">
        <v>64</v>
      </c>
      <c r="AJ70" s="44">
        <f t="shared" ref="AJ70:AL70" si="43">87.5/150</f>
        <v>0.5833333333</v>
      </c>
      <c r="AK70" s="44">
        <f t="shared" si="43"/>
        <v>0.5833333333</v>
      </c>
      <c r="AL70" s="44">
        <f t="shared" si="43"/>
        <v>0.5833333333</v>
      </c>
      <c r="AM70" s="50"/>
      <c r="AN70" s="50"/>
      <c r="AO70" s="50"/>
      <c r="AP70" s="50"/>
      <c r="AQ70" s="45" t="s">
        <v>231</v>
      </c>
    </row>
    <row r="71">
      <c r="A71" s="39">
        <v>6.0</v>
      </c>
      <c r="B71" s="48" t="s">
        <v>97</v>
      </c>
      <c r="C71" s="41">
        <v>2014.0</v>
      </c>
      <c r="D71" s="41" t="s">
        <v>51</v>
      </c>
      <c r="E71" s="41">
        <v>1.0</v>
      </c>
      <c r="F71" s="42">
        <v>45526.0</v>
      </c>
      <c r="G71" s="41" t="s">
        <v>232</v>
      </c>
      <c r="H71" s="41">
        <v>180.0</v>
      </c>
      <c r="I71" s="41">
        <v>1.0</v>
      </c>
      <c r="J71" s="41" t="s">
        <v>53</v>
      </c>
      <c r="K71" s="41">
        <v>8.0</v>
      </c>
      <c r="L71" s="41" t="s">
        <v>75</v>
      </c>
      <c r="M71" s="41" t="s">
        <v>55</v>
      </c>
      <c r="N71" s="41" t="s">
        <v>235</v>
      </c>
      <c r="O71" s="41">
        <v>20.0</v>
      </c>
      <c r="P71" s="41" t="s">
        <v>77</v>
      </c>
      <c r="Q71" s="41">
        <v>6.0</v>
      </c>
      <c r="R71" s="41" t="s">
        <v>233</v>
      </c>
      <c r="S71" s="41">
        <v>150.0</v>
      </c>
      <c r="T71" s="44"/>
      <c r="U71" s="41" t="s">
        <v>152</v>
      </c>
      <c r="V71" s="41">
        <v>5.0</v>
      </c>
      <c r="W71" s="41" t="s">
        <v>153</v>
      </c>
      <c r="X71" s="41" t="s">
        <v>183</v>
      </c>
      <c r="Y71" s="41">
        <v>5.0</v>
      </c>
      <c r="Z71" s="41">
        <v>3.0</v>
      </c>
      <c r="AA71" s="41">
        <v>1.0</v>
      </c>
      <c r="AB71" s="41">
        <v>5.0</v>
      </c>
      <c r="AC71" s="41" t="s">
        <v>60</v>
      </c>
      <c r="AD71" s="41" t="s">
        <v>60</v>
      </c>
      <c r="AE71" s="41" t="s">
        <v>100</v>
      </c>
      <c r="AF71" s="44"/>
      <c r="AG71" s="41">
        <v>60.0</v>
      </c>
      <c r="AH71" s="41" t="s">
        <v>155</v>
      </c>
      <c r="AI71" s="41" t="s">
        <v>64</v>
      </c>
      <c r="AJ71" s="44">
        <f t="shared" ref="AJ71:AL71" si="44">87.5/150</f>
        <v>0.5833333333</v>
      </c>
      <c r="AK71" s="44">
        <f t="shared" si="44"/>
        <v>0.5833333333</v>
      </c>
      <c r="AL71" s="44">
        <f t="shared" si="44"/>
        <v>0.5833333333</v>
      </c>
      <c r="AM71" s="50"/>
      <c r="AN71" s="50"/>
      <c r="AO71" s="50"/>
      <c r="AP71" s="50"/>
      <c r="AQ71" s="45" t="s">
        <v>231</v>
      </c>
    </row>
    <row r="72">
      <c r="A72" s="39">
        <v>6.0</v>
      </c>
      <c r="B72" s="48" t="s">
        <v>97</v>
      </c>
      <c r="C72" s="41">
        <v>2014.0</v>
      </c>
      <c r="D72" s="41" t="s">
        <v>51</v>
      </c>
      <c r="E72" s="41">
        <v>1.0</v>
      </c>
      <c r="F72" s="42">
        <v>45526.0</v>
      </c>
      <c r="G72" s="41" t="s">
        <v>232</v>
      </c>
      <c r="H72" s="41">
        <v>180.0</v>
      </c>
      <c r="I72" s="41">
        <v>1.0</v>
      </c>
      <c r="J72" s="41" t="s">
        <v>53</v>
      </c>
      <c r="K72" s="41">
        <v>8.0</v>
      </c>
      <c r="L72" s="41" t="s">
        <v>75</v>
      </c>
      <c r="M72" s="41" t="s">
        <v>55</v>
      </c>
      <c r="N72" s="41" t="s">
        <v>235</v>
      </c>
      <c r="O72" s="41">
        <v>30.0</v>
      </c>
      <c r="P72" s="41" t="s">
        <v>77</v>
      </c>
      <c r="Q72" s="41">
        <v>6.0</v>
      </c>
      <c r="R72" s="41" t="s">
        <v>233</v>
      </c>
      <c r="S72" s="41">
        <v>150.0</v>
      </c>
      <c r="T72" s="44"/>
      <c r="U72" s="41" t="s">
        <v>152</v>
      </c>
      <c r="V72" s="41">
        <v>5.0</v>
      </c>
      <c r="W72" s="41" t="s">
        <v>153</v>
      </c>
      <c r="X72" s="41" t="s">
        <v>183</v>
      </c>
      <c r="Y72" s="41">
        <v>5.0</v>
      </c>
      <c r="Z72" s="41">
        <v>3.0</v>
      </c>
      <c r="AA72" s="41">
        <v>1.0</v>
      </c>
      <c r="AB72" s="41">
        <v>5.0</v>
      </c>
      <c r="AC72" s="41" t="s">
        <v>60</v>
      </c>
      <c r="AD72" s="41" t="s">
        <v>60</v>
      </c>
      <c r="AE72" s="41" t="s">
        <v>100</v>
      </c>
      <c r="AF72" s="44"/>
      <c r="AG72" s="41">
        <v>60.0</v>
      </c>
      <c r="AH72" s="41" t="s">
        <v>155</v>
      </c>
      <c r="AI72" s="41" t="s">
        <v>64</v>
      </c>
      <c r="AJ72" s="44">
        <f t="shared" ref="AJ72:AL72" si="45">87.5/150</f>
        <v>0.5833333333</v>
      </c>
      <c r="AK72" s="44">
        <f t="shared" si="45"/>
        <v>0.5833333333</v>
      </c>
      <c r="AL72" s="44">
        <f t="shared" si="45"/>
        <v>0.5833333333</v>
      </c>
      <c r="AM72" s="50"/>
      <c r="AN72" s="50"/>
      <c r="AO72" s="50"/>
      <c r="AP72" s="50"/>
      <c r="AQ72" s="45" t="s">
        <v>231</v>
      </c>
    </row>
    <row r="73">
      <c r="A73" s="39">
        <v>6.0</v>
      </c>
      <c r="B73" s="48" t="s">
        <v>97</v>
      </c>
      <c r="C73" s="41">
        <v>2014.0</v>
      </c>
      <c r="D73" s="41" t="s">
        <v>51</v>
      </c>
      <c r="E73" s="41">
        <v>1.0</v>
      </c>
      <c r="F73" s="42">
        <v>45526.0</v>
      </c>
      <c r="G73" s="41" t="s">
        <v>232</v>
      </c>
      <c r="H73" s="41">
        <v>180.0</v>
      </c>
      <c r="I73" s="41">
        <v>1.0</v>
      </c>
      <c r="J73" s="41" t="s">
        <v>53</v>
      </c>
      <c r="K73" s="41">
        <v>8.0</v>
      </c>
      <c r="L73" s="41" t="s">
        <v>75</v>
      </c>
      <c r="M73" s="41" t="s">
        <v>55</v>
      </c>
      <c r="N73" s="41" t="s">
        <v>235</v>
      </c>
      <c r="O73" s="41">
        <v>40.0</v>
      </c>
      <c r="P73" s="41" t="s">
        <v>77</v>
      </c>
      <c r="Q73" s="41">
        <v>6.0</v>
      </c>
      <c r="R73" s="41" t="s">
        <v>233</v>
      </c>
      <c r="S73" s="41">
        <v>150.0</v>
      </c>
      <c r="T73" s="44"/>
      <c r="U73" s="41" t="s">
        <v>152</v>
      </c>
      <c r="V73" s="41">
        <v>5.0</v>
      </c>
      <c r="W73" s="41" t="s">
        <v>153</v>
      </c>
      <c r="X73" s="41" t="s">
        <v>183</v>
      </c>
      <c r="Y73" s="41">
        <v>5.0</v>
      </c>
      <c r="Z73" s="41">
        <v>3.0</v>
      </c>
      <c r="AA73" s="41">
        <v>1.0</v>
      </c>
      <c r="AB73" s="41">
        <v>5.0</v>
      </c>
      <c r="AC73" s="41" t="s">
        <v>60</v>
      </c>
      <c r="AD73" s="41" t="s">
        <v>60</v>
      </c>
      <c r="AE73" s="41" t="s">
        <v>100</v>
      </c>
      <c r="AF73" s="44"/>
      <c r="AG73" s="41">
        <v>60.0</v>
      </c>
      <c r="AH73" s="41" t="s">
        <v>155</v>
      </c>
      <c r="AI73" s="41" t="s">
        <v>64</v>
      </c>
      <c r="AJ73" s="44">
        <f t="shared" ref="AJ73:AL73" si="46">87.5/150</f>
        <v>0.5833333333</v>
      </c>
      <c r="AK73" s="44">
        <f t="shared" si="46"/>
        <v>0.5833333333</v>
      </c>
      <c r="AL73" s="44">
        <f t="shared" si="46"/>
        <v>0.5833333333</v>
      </c>
      <c r="AM73" s="50"/>
      <c r="AN73" s="50"/>
      <c r="AO73" s="50"/>
      <c r="AP73" s="50"/>
      <c r="AQ73" s="45" t="s">
        <v>231</v>
      </c>
    </row>
    <row r="74">
      <c r="A74" s="39">
        <v>6.0</v>
      </c>
      <c r="B74" s="48" t="s">
        <v>97</v>
      </c>
      <c r="C74" s="41">
        <v>2014.0</v>
      </c>
      <c r="D74" s="41" t="s">
        <v>51</v>
      </c>
      <c r="E74" s="41">
        <v>1.0</v>
      </c>
      <c r="F74" s="42">
        <v>45526.0</v>
      </c>
      <c r="G74" s="41" t="s">
        <v>232</v>
      </c>
      <c r="H74" s="41">
        <v>180.0</v>
      </c>
      <c r="I74" s="41">
        <v>1.0</v>
      </c>
      <c r="J74" s="41" t="s">
        <v>53</v>
      </c>
      <c r="K74" s="41">
        <v>8.0</v>
      </c>
      <c r="L74" s="41" t="s">
        <v>75</v>
      </c>
      <c r="M74" s="41" t="s">
        <v>55</v>
      </c>
      <c r="N74" s="41" t="s">
        <v>235</v>
      </c>
      <c r="O74" s="41">
        <v>50.0</v>
      </c>
      <c r="P74" s="41" t="s">
        <v>77</v>
      </c>
      <c r="Q74" s="41">
        <v>6.0</v>
      </c>
      <c r="R74" s="41" t="s">
        <v>233</v>
      </c>
      <c r="S74" s="41">
        <v>150.0</v>
      </c>
      <c r="T74" s="44"/>
      <c r="U74" s="41" t="s">
        <v>152</v>
      </c>
      <c r="V74" s="41">
        <v>5.0</v>
      </c>
      <c r="W74" s="41" t="s">
        <v>153</v>
      </c>
      <c r="X74" s="41" t="s">
        <v>183</v>
      </c>
      <c r="Y74" s="41">
        <v>5.0</v>
      </c>
      <c r="Z74" s="41">
        <v>3.0</v>
      </c>
      <c r="AA74" s="41">
        <v>1.0</v>
      </c>
      <c r="AB74" s="41">
        <v>5.0</v>
      </c>
      <c r="AC74" s="41" t="s">
        <v>60</v>
      </c>
      <c r="AD74" s="41" t="s">
        <v>60</v>
      </c>
      <c r="AE74" s="41" t="s">
        <v>100</v>
      </c>
      <c r="AF74" s="44"/>
      <c r="AG74" s="41">
        <v>60.0</v>
      </c>
      <c r="AH74" s="41" t="s">
        <v>155</v>
      </c>
      <c r="AI74" s="41" t="s">
        <v>64</v>
      </c>
      <c r="AJ74" s="44">
        <f t="shared" ref="AJ74:AL74" si="47">87.5/150</f>
        <v>0.5833333333</v>
      </c>
      <c r="AK74" s="44">
        <f t="shared" si="47"/>
        <v>0.5833333333</v>
      </c>
      <c r="AL74" s="44">
        <f t="shared" si="47"/>
        <v>0.5833333333</v>
      </c>
      <c r="AM74" s="50"/>
      <c r="AN74" s="50"/>
      <c r="AO74" s="50"/>
      <c r="AP74" s="50"/>
      <c r="AQ74" s="45" t="s">
        <v>231</v>
      </c>
    </row>
    <row r="75">
      <c r="A75" s="39">
        <v>6.0</v>
      </c>
      <c r="B75" s="48" t="s">
        <v>97</v>
      </c>
      <c r="C75" s="41">
        <v>2014.0</v>
      </c>
      <c r="D75" s="41" t="s">
        <v>51</v>
      </c>
      <c r="E75" s="41">
        <v>1.0</v>
      </c>
      <c r="F75" s="42">
        <v>45526.0</v>
      </c>
      <c r="G75" s="41" t="s">
        <v>232</v>
      </c>
      <c r="H75" s="41">
        <v>180.0</v>
      </c>
      <c r="I75" s="41">
        <v>1.0</v>
      </c>
      <c r="J75" s="41" t="s">
        <v>53</v>
      </c>
      <c r="K75" s="41">
        <v>8.0</v>
      </c>
      <c r="L75" s="41" t="s">
        <v>75</v>
      </c>
      <c r="M75" s="41" t="s">
        <v>55</v>
      </c>
      <c r="N75" s="41" t="s">
        <v>235</v>
      </c>
      <c r="O75" s="41">
        <v>60.0</v>
      </c>
      <c r="P75" s="41" t="s">
        <v>77</v>
      </c>
      <c r="Q75" s="41">
        <v>6.0</v>
      </c>
      <c r="R75" s="41" t="s">
        <v>233</v>
      </c>
      <c r="S75" s="41">
        <v>150.0</v>
      </c>
      <c r="T75" s="44"/>
      <c r="U75" s="41" t="s">
        <v>152</v>
      </c>
      <c r="V75" s="41">
        <v>5.0</v>
      </c>
      <c r="W75" s="41" t="s">
        <v>153</v>
      </c>
      <c r="X75" s="41" t="s">
        <v>183</v>
      </c>
      <c r="Y75" s="41">
        <v>5.0</v>
      </c>
      <c r="Z75" s="41">
        <v>3.0</v>
      </c>
      <c r="AA75" s="41">
        <v>1.0</v>
      </c>
      <c r="AB75" s="41">
        <v>5.0</v>
      </c>
      <c r="AC75" s="41" t="s">
        <v>60</v>
      </c>
      <c r="AD75" s="41" t="s">
        <v>60</v>
      </c>
      <c r="AE75" s="41" t="s">
        <v>100</v>
      </c>
      <c r="AF75" s="44"/>
      <c r="AG75" s="41">
        <v>60.0</v>
      </c>
      <c r="AH75" s="41" t="s">
        <v>155</v>
      </c>
      <c r="AI75" s="41" t="s">
        <v>64</v>
      </c>
      <c r="AJ75" s="44">
        <f t="shared" ref="AJ75:AL75" si="48">87.5/150</f>
        <v>0.5833333333</v>
      </c>
      <c r="AK75" s="44">
        <f t="shared" si="48"/>
        <v>0.5833333333</v>
      </c>
      <c r="AL75" s="44">
        <f t="shared" si="48"/>
        <v>0.5833333333</v>
      </c>
      <c r="AM75" s="50"/>
      <c r="AN75" s="50"/>
      <c r="AO75" s="50"/>
      <c r="AP75" s="50"/>
      <c r="AQ75" s="45" t="s">
        <v>231</v>
      </c>
    </row>
    <row r="76">
      <c r="A76" s="39">
        <v>6.0</v>
      </c>
      <c r="B76" s="48" t="s">
        <v>97</v>
      </c>
      <c r="C76" s="41">
        <v>2014.0</v>
      </c>
      <c r="D76" s="41" t="s">
        <v>51</v>
      </c>
      <c r="E76" s="41">
        <v>1.0</v>
      </c>
      <c r="F76" s="42">
        <v>45526.0</v>
      </c>
      <c r="G76" s="41" t="s">
        <v>232</v>
      </c>
      <c r="H76" s="41">
        <v>180.0</v>
      </c>
      <c r="I76" s="41">
        <v>1.0</v>
      </c>
      <c r="J76" s="41" t="s">
        <v>53</v>
      </c>
      <c r="K76" s="41">
        <v>8.0</v>
      </c>
      <c r="L76" s="41" t="s">
        <v>75</v>
      </c>
      <c r="M76" s="41" t="s">
        <v>55</v>
      </c>
      <c r="N76" s="41" t="s">
        <v>235</v>
      </c>
      <c r="O76" s="41">
        <v>70.0</v>
      </c>
      <c r="P76" s="41" t="s">
        <v>77</v>
      </c>
      <c r="Q76" s="41">
        <v>6.0</v>
      </c>
      <c r="R76" s="41" t="s">
        <v>233</v>
      </c>
      <c r="S76" s="41">
        <v>150.0</v>
      </c>
      <c r="T76" s="44"/>
      <c r="U76" s="41" t="s">
        <v>152</v>
      </c>
      <c r="V76" s="41">
        <v>5.0</v>
      </c>
      <c r="W76" s="41" t="s">
        <v>153</v>
      </c>
      <c r="X76" s="41" t="s">
        <v>183</v>
      </c>
      <c r="Y76" s="41">
        <v>5.0</v>
      </c>
      <c r="Z76" s="41">
        <v>3.0</v>
      </c>
      <c r="AA76" s="41">
        <v>1.0</v>
      </c>
      <c r="AB76" s="41">
        <v>5.0</v>
      </c>
      <c r="AC76" s="41" t="s">
        <v>60</v>
      </c>
      <c r="AD76" s="41" t="s">
        <v>60</v>
      </c>
      <c r="AE76" s="41" t="s">
        <v>100</v>
      </c>
      <c r="AF76" s="44"/>
      <c r="AG76" s="41">
        <v>60.0</v>
      </c>
      <c r="AH76" s="41" t="s">
        <v>155</v>
      </c>
      <c r="AI76" s="41" t="s">
        <v>64</v>
      </c>
      <c r="AJ76" s="44">
        <f t="shared" ref="AJ76:AL76" si="49">87.5/150</f>
        <v>0.5833333333</v>
      </c>
      <c r="AK76" s="44">
        <f t="shared" si="49"/>
        <v>0.5833333333</v>
      </c>
      <c r="AL76" s="44">
        <f t="shared" si="49"/>
        <v>0.5833333333</v>
      </c>
      <c r="AM76" s="50"/>
      <c r="AN76" s="50"/>
      <c r="AO76" s="50"/>
      <c r="AP76" s="50"/>
      <c r="AQ76" s="45" t="s">
        <v>231</v>
      </c>
    </row>
    <row r="77">
      <c r="A77" s="39">
        <v>6.0</v>
      </c>
      <c r="B77" s="48" t="s">
        <v>97</v>
      </c>
      <c r="C77" s="41">
        <v>2014.0</v>
      </c>
      <c r="D77" s="41" t="s">
        <v>51</v>
      </c>
      <c r="E77" s="41">
        <v>1.0</v>
      </c>
      <c r="F77" s="42">
        <v>45526.0</v>
      </c>
      <c r="G77" s="41" t="s">
        <v>232</v>
      </c>
      <c r="H77" s="41">
        <v>180.0</v>
      </c>
      <c r="I77" s="41">
        <v>1.0</v>
      </c>
      <c r="J77" s="41" t="s">
        <v>53</v>
      </c>
      <c r="K77" s="41">
        <v>8.0</v>
      </c>
      <c r="L77" s="41" t="s">
        <v>75</v>
      </c>
      <c r="M77" s="41" t="s">
        <v>55</v>
      </c>
      <c r="N77" s="41" t="s">
        <v>235</v>
      </c>
      <c r="O77" s="41">
        <v>80.0</v>
      </c>
      <c r="P77" s="41" t="s">
        <v>77</v>
      </c>
      <c r="Q77" s="41">
        <v>6.0</v>
      </c>
      <c r="R77" s="41" t="s">
        <v>233</v>
      </c>
      <c r="S77" s="41">
        <v>150.0</v>
      </c>
      <c r="T77" s="44"/>
      <c r="U77" s="41" t="s">
        <v>152</v>
      </c>
      <c r="V77" s="41">
        <v>5.0</v>
      </c>
      <c r="W77" s="41" t="s">
        <v>153</v>
      </c>
      <c r="X77" s="41" t="s">
        <v>183</v>
      </c>
      <c r="Y77" s="41">
        <v>5.0</v>
      </c>
      <c r="Z77" s="41">
        <v>3.0</v>
      </c>
      <c r="AA77" s="41">
        <v>1.0</v>
      </c>
      <c r="AB77" s="41">
        <v>5.0</v>
      </c>
      <c r="AC77" s="41" t="s">
        <v>60</v>
      </c>
      <c r="AD77" s="41" t="s">
        <v>60</v>
      </c>
      <c r="AE77" s="41" t="s">
        <v>100</v>
      </c>
      <c r="AF77" s="44"/>
      <c r="AG77" s="41">
        <v>60.0</v>
      </c>
      <c r="AH77" s="41" t="s">
        <v>155</v>
      </c>
      <c r="AI77" s="41" t="s">
        <v>64</v>
      </c>
      <c r="AJ77" s="44">
        <f t="shared" ref="AJ77:AL77" si="50">87.5/150</f>
        <v>0.5833333333</v>
      </c>
      <c r="AK77" s="44">
        <f t="shared" si="50"/>
        <v>0.5833333333</v>
      </c>
      <c r="AL77" s="44">
        <f t="shared" si="50"/>
        <v>0.5833333333</v>
      </c>
      <c r="AM77" s="50"/>
      <c r="AN77" s="50"/>
      <c r="AO77" s="50"/>
      <c r="AP77" s="50"/>
      <c r="AQ77" s="45" t="s">
        <v>231</v>
      </c>
    </row>
    <row r="78">
      <c r="A78" s="39">
        <v>6.0</v>
      </c>
      <c r="B78" s="48" t="s">
        <v>97</v>
      </c>
      <c r="C78" s="41">
        <v>2014.0</v>
      </c>
      <c r="D78" s="41" t="s">
        <v>51</v>
      </c>
      <c r="E78" s="41">
        <v>1.0</v>
      </c>
      <c r="F78" s="42">
        <v>45526.0</v>
      </c>
      <c r="G78" s="41" t="s">
        <v>232</v>
      </c>
      <c r="H78" s="41">
        <v>180.0</v>
      </c>
      <c r="I78" s="41">
        <v>1.0</v>
      </c>
      <c r="J78" s="41" t="s">
        <v>53</v>
      </c>
      <c r="K78" s="41">
        <v>8.0</v>
      </c>
      <c r="L78" s="41" t="s">
        <v>75</v>
      </c>
      <c r="M78" s="41" t="s">
        <v>55</v>
      </c>
      <c r="N78" s="41" t="s">
        <v>235</v>
      </c>
      <c r="O78" s="41">
        <v>90.0</v>
      </c>
      <c r="P78" s="41" t="s">
        <v>77</v>
      </c>
      <c r="Q78" s="41">
        <v>6.0</v>
      </c>
      <c r="R78" s="41" t="s">
        <v>233</v>
      </c>
      <c r="S78" s="41">
        <v>150.0</v>
      </c>
      <c r="T78" s="44"/>
      <c r="U78" s="41" t="s">
        <v>152</v>
      </c>
      <c r="V78" s="41">
        <v>5.0</v>
      </c>
      <c r="W78" s="41" t="s">
        <v>153</v>
      </c>
      <c r="X78" s="41" t="s">
        <v>183</v>
      </c>
      <c r="Y78" s="41">
        <v>5.0</v>
      </c>
      <c r="Z78" s="41">
        <v>3.0</v>
      </c>
      <c r="AA78" s="41">
        <v>1.0</v>
      </c>
      <c r="AB78" s="41">
        <v>5.0</v>
      </c>
      <c r="AC78" s="41" t="s">
        <v>60</v>
      </c>
      <c r="AD78" s="41" t="s">
        <v>60</v>
      </c>
      <c r="AE78" s="41" t="s">
        <v>100</v>
      </c>
      <c r="AF78" s="44"/>
      <c r="AG78" s="41">
        <v>60.0</v>
      </c>
      <c r="AH78" s="41" t="s">
        <v>155</v>
      </c>
      <c r="AI78" s="41" t="s">
        <v>64</v>
      </c>
      <c r="AJ78" s="44">
        <f t="shared" ref="AJ78:AL78" si="51">87.5/150</f>
        <v>0.5833333333</v>
      </c>
      <c r="AK78" s="44">
        <f t="shared" si="51"/>
        <v>0.5833333333</v>
      </c>
      <c r="AL78" s="44">
        <f t="shared" si="51"/>
        <v>0.5833333333</v>
      </c>
      <c r="AM78" s="50"/>
      <c r="AN78" s="50"/>
      <c r="AO78" s="50"/>
      <c r="AP78" s="50"/>
      <c r="AQ78" s="45" t="s">
        <v>231</v>
      </c>
    </row>
    <row r="79">
      <c r="A79" s="39">
        <v>6.0</v>
      </c>
      <c r="B79" s="48" t="s">
        <v>97</v>
      </c>
      <c r="C79" s="41">
        <v>2014.0</v>
      </c>
      <c r="D79" s="41" t="s">
        <v>51</v>
      </c>
      <c r="E79" s="41">
        <v>1.0</v>
      </c>
      <c r="F79" s="42">
        <v>45526.0</v>
      </c>
      <c r="G79" s="41" t="s">
        <v>232</v>
      </c>
      <c r="H79" s="41">
        <v>180.0</v>
      </c>
      <c r="I79" s="41">
        <v>1.0</v>
      </c>
      <c r="J79" s="41" t="s">
        <v>53</v>
      </c>
      <c r="K79" s="41">
        <v>8.0</v>
      </c>
      <c r="L79" s="41" t="s">
        <v>75</v>
      </c>
      <c r="M79" s="41" t="s">
        <v>55</v>
      </c>
      <c r="N79" s="41" t="s">
        <v>236</v>
      </c>
      <c r="O79" s="41">
        <v>10.0</v>
      </c>
      <c r="P79" s="41" t="s">
        <v>77</v>
      </c>
      <c r="Q79" s="41">
        <v>6.0</v>
      </c>
      <c r="R79" s="41" t="s">
        <v>233</v>
      </c>
      <c r="S79" s="41">
        <v>150.0</v>
      </c>
      <c r="T79" s="44"/>
      <c r="U79" s="41" t="s">
        <v>152</v>
      </c>
      <c r="V79" s="41">
        <v>5.0</v>
      </c>
      <c r="W79" s="41" t="s">
        <v>153</v>
      </c>
      <c r="X79" s="41" t="s">
        <v>183</v>
      </c>
      <c r="Y79" s="41">
        <v>5.0</v>
      </c>
      <c r="Z79" s="41">
        <v>3.0</v>
      </c>
      <c r="AA79" s="41">
        <v>1.0</v>
      </c>
      <c r="AB79" s="41">
        <v>5.0</v>
      </c>
      <c r="AC79" s="41" t="s">
        <v>60</v>
      </c>
      <c r="AD79" s="41" t="s">
        <v>60</v>
      </c>
      <c r="AE79" s="41" t="s">
        <v>100</v>
      </c>
      <c r="AF79" s="44"/>
      <c r="AG79" s="41">
        <v>60.0</v>
      </c>
      <c r="AH79" s="41" t="s">
        <v>155</v>
      </c>
      <c r="AI79" s="41" t="s">
        <v>64</v>
      </c>
      <c r="AJ79" s="41">
        <v>0.483974359</v>
      </c>
      <c r="AK79" s="41">
        <v>0.483974359</v>
      </c>
      <c r="AL79" s="41">
        <v>0.483974359</v>
      </c>
      <c r="AM79" s="50"/>
      <c r="AN79" s="50"/>
      <c r="AO79" s="50"/>
      <c r="AP79" s="50"/>
      <c r="AQ79" s="45" t="s">
        <v>231</v>
      </c>
    </row>
    <row r="80">
      <c r="A80" s="39">
        <v>6.0</v>
      </c>
      <c r="B80" s="48" t="s">
        <v>97</v>
      </c>
      <c r="C80" s="41">
        <v>2014.0</v>
      </c>
      <c r="D80" s="41" t="s">
        <v>51</v>
      </c>
      <c r="E80" s="41">
        <v>1.0</v>
      </c>
      <c r="F80" s="42">
        <v>45526.0</v>
      </c>
      <c r="G80" s="41" t="s">
        <v>232</v>
      </c>
      <c r="H80" s="41">
        <v>180.0</v>
      </c>
      <c r="I80" s="41">
        <v>1.0</v>
      </c>
      <c r="J80" s="41" t="s">
        <v>53</v>
      </c>
      <c r="K80" s="41">
        <v>8.0</v>
      </c>
      <c r="L80" s="41" t="s">
        <v>75</v>
      </c>
      <c r="M80" s="41" t="s">
        <v>55</v>
      </c>
      <c r="N80" s="41" t="s">
        <v>236</v>
      </c>
      <c r="O80" s="41">
        <v>20.0</v>
      </c>
      <c r="P80" s="41" t="s">
        <v>77</v>
      </c>
      <c r="Q80" s="41">
        <v>6.0</v>
      </c>
      <c r="R80" s="41" t="s">
        <v>233</v>
      </c>
      <c r="S80" s="41">
        <v>150.0</v>
      </c>
      <c r="T80" s="44"/>
      <c r="U80" s="41" t="s">
        <v>152</v>
      </c>
      <c r="V80" s="41">
        <v>5.0</v>
      </c>
      <c r="W80" s="41" t="s">
        <v>153</v>
      </c>
      <c r="X80" s="41" t="s">
        <v>183</v>
      </c>
      <c r="Y80" s="41">
        <v>5.0</v>
      </c>
      <c r="Z80" s="41">
        <v>3.0</v>
      </c>
      <c r="AA80" s="41">
        <v>1.0</v>
      </c>
      <c r="AB80" s="41">
        <v>5.0</v>
      </c>
      <c r="AC80" s="41" t="s">
        <v>60</v>
      </c>
      <c r="AD80" s="41" t="s">
        <v>60</v>
      </c>
      <c r="AE80" s="41" t="s">
        <v>100</v>
      </c>
      <c r="AF80" s="44"/>
      <c r="AG80" s="41">
        <v>60.0</v>
      </c>
      <c r="AH80" s="41" t="s">
        <v>155</v>
      </c>
      <c r="AI80" s="41" t="s">
        <v>64</v>
      </c>
      <c r="AJ80" s="41">
        <v>0.483974359</v>
      </c>
      <c r="AK80" s="41">
        <v>0.483974359</v>
      </c>
      <c r="AL80" s="41">
        <v>0.483974359</v>
      </c>
      <c r="AM80" s="50"/>
      <c r="AN80" s="50"/>
      <c r="AO80" s="50"/>
      <c r="AP80" s="50"/>
      <c r="AQ80" s="45" t="s">
        <v>231</v>
      </c>
    </row>
    <row r="81">
      <c r="A81" s="39">
        <v>6.0</v>
      </c>
      <c r="B81" s="48" t="s">
        <v>97</v>
      </c>
      <c r="C81" s="41">
        <v>2014.0</v>
      </c>
      <c r="D81" s="41" t="s">
        <v>51</v>
      </c>
      <c r="E81" s="41">
        <v>1.0</v>
      </c>
      <c r="F81" s="42">
        <v>45526.0</v>
      </c>
      <c r="G81" s="41" t="s">
        <v>232</v>
      </c>
      <c r="H81" s="41">
        <v>180.0</v>
      </c>
      <c r="I81" s="41">
        <v>1.0</v>
      </c>
      <c r="J81" s="41" t="s">
        <v>53</v>
      </c>
      <c r="K81" s="41">
        <v>8.0</v>
      </c>
      <c r="L81" s="41" t="s">
        <v>75</v>
      </c>
      <c r="M81" s="41" t="s">
        <v>55</v>
      </c>
      <c r="N81" s="41" t="s">
        <v>236</v>
      </c>
      <c r="O81" s="41">
        <v>30.0</v>
      </c>
      <c r="P81" s="41" t="s">
        <v>77</v>
      </c>
      <c r="Q81" s="41">
        <v>6.0</v>
      </c>
      <c r="R81" s="41" t="s">
        <v>233</v>
      </c>
      <c r="S81" s="41">
        <v>150.0</v>
      </c>
      <c r="T81" s="44"/>
      <c r="U81" s="41" t="s">
        <v>152</v>
      </c>
      <c r="V81" s="41">
        <v>5.0</v>
      </c>
      <c r="W81" s="41" t="s">
        <v>153</v>
      </c>
      <c r="X81" s="41" t="s">
        <v>183</v>
      </c>
      <c r="Y81" s="41">
        <v>5.0</v>
      </c>
      <c r="Z81" s="41">
        <v>3.0</v>
      </c>
      <c r="AA81" s="41">
        <v>1.0</v>
      </c>
      <c r="AB81" s="41">
        <v>5.0</v>
      </c>
      <c r="AC81" s="41" t="s">
        <v>60</v>
      </c>
      <c r="AD81" s="41" t="s">
        <v>60</v>
      </c>
      <c r="AE81" s="41" t="s">
        <v>100</v>
      </c>
      <c r="AF81" s="44"/>
      <c r="AG81" s="41">
        <v>60.0</v>
      </c>
      <c r="AH81" s="41" t="s">
        <v>155</v>
      </c>
      <c r="AI81" s="41" t="s">
        <v>64</v>
      </c>
      <c r="AJ81" s="41">
        <v>0.483974359</v>
      </c>
      <c r="AK81" s="41">
        <v>0.483974359</v>
      </c>
      <c r="AL81" s="41">
        <v>0.483974359</v>
      </c>
      <c r="AM81" s="50"/>
      <c r="AN81" s="50"/>
      <c r="AO81" s="50"/>
      <c r="AP81" s="50"/>
      <c r="AQ81" s="45" t="s">
        <v>231</v>
      </c>
    </row>
    <row r="82">
      <c r="A82" s="39">
        <v>6.0</v>
      </c>
      <c r="B82" s="48" t="s">
        <v>97</v>
      </c>
      <c r="C82" s="41">
        <v>2014.0</v>
      </c>
      <c r="D82" s="41" t="s">
        <v>51</v>
      </c>
      <c r="E82" s="41">
        <v>1.0</v>
      </c>
      <c r="F82" s="42">
        <v>45526.0</v>
      </c>
      <c r="G82" s="41" t="s">
        <v>232</v>
      </c>
      <c r="H82" s="41">
        <v>180.0</v>
      </c>
      <c r="I82" s="41">
        <v>1.0</v>
      </c>
      <c r="J82" s="41" t="s">
        <v>53</v>
      </c>
      <c r="K82" s="41">
        <v>8.0</v>
      </c>
      <c r="L82" s="41" t="s">
        <v>75</v>
      </c>
      <c r="M82" s="41" t="s">
        <v>55</v>
      </c>
      <c r="N82" s="41" t="s">
        <v>236</v>
      </c>
      <c r="O82" s="41">
        <v>40.0</v>
      </c>
      <c r="P82" s="41" t="s">
        <v>77</v>
      </c>
      <c r="Q82" s="41">
        <v>6.0</v>
      </c>
      <c r="R82" s="41" t="s">
        <v>233</v>
      </c>
      <c r="S82" s="41">
        <v>150.0</v>
      </c>
      <c r="T82" s="44"/>
      <c r="U82" s="41" t="s">
        <v>152</v>
      </c>
      <c r="V82" s="41">
        <v>5.0</v>
      </c>
      <c r="W82" s="41" t="s">
        <v>153</v>
      </c>
      <c r="X82" s="41" t="s">
        <v>183</v>
      </c>
      <c r="Y82" s="41">
        <v>5.0</v>
      </c>
      <c r="Z82" s="41">
        <v>3.0</v>
      </c>
      <c r="AA82" s="41">
        <v>1.0</v>
      </c>
      <c r="AB82" s="41">
        <v>5.0</v>
      </c>
      <c r="AC82" s="41" t="s">
        <v>60</v>
      </c>
      <c r="AD82" s="41" t="s">
        <v>60</v>
      </c>
      <c r="AE82" s="41" t="s">
        <v>100</v>
      </c>
      <c r="AF82" s="44"/>
      <c r="AG82" s="41">
        <v>60.0</v>
      </c>
      <c r="AH82" s="41" t="s">
        <v>155</v>
      </c>
      <c r="AI82" s="41" t="s">
        <v>64</v>
      </c>
      <c r="AJ82" s="41">
        <v>0.483974359</v>
      </c>
      <c r="AK82" s="41">
        <v>0.483974359</v>
      </c>
      <c r="AL82" s="41">
        <v>0.483974359</v>
      </c>
      <c r="AM82" s="50"/>
      <c r="AN82" s="50"/>
      <c r="AO82" s="50"/>
      <c r="AP82" s="50"/>
      <c r="AQ82" s="45" t="s">
        <v>231</v>
      </c>
    </row>
    <row r="83">
      <c r="A83" s="39">
        <v>6.0</v>
      </c>
      <c r="B83" s="48" t="s">
        <v>97</v>
      </c>
      <c r="C83" s="41">
        <v>2014.0</v>
      </c>
      <c r="D83" s="41" t="s">
        <v>51</v>
      </c>
      <c r="E83" s="41">
        <v>1.0</v>
      </c>
      <c r="F83" s="42">
        <v>45526.0</v>
      </c>
      <c r="G83" s="41" t="s">
        <v>232</v>
      </c>
      <c r="H83" s="41">
        <v>180.0</v>
      </c>
      <c r="I83" s="41">
        <v>1.0</v>
      </c>
      <c r="J83" s="41" t="s">
        <v>53</v>
      </c>
      <c r="K83" s="41">
        <v>8.0</v>
      </c>
      <c r="L83" s="41" t="s">
        <v>75</v>
      </c>
      <c r="M83" s="41" t="s">
        <v>55</v>
      </c>
      <c r="N83" s="41" t="s">
        <v>236</v>
      </c>
      <c r="O83" s="41">
        <v>50.0</v>
      </c>
      <c r="P83" s="41" t="s">
        <v>77</v>
      </c>
      <c r="Q83" s="41">
        <v>6.0</v>
      </c>
      <c r="R83" s="41" t="s">
        <v>233</v>
      </c>
      <c r="S83" s="41">
        <v>150.0</v>
      </c>
      <c r="T83" s="44"/>
      <c r="U83" s="41" t="s">
        <v>152</v>
      </c>
      <c r="V83" s="41">
        <v>5.0</v>
      </c>
      <c r="W83" s="41" t="s">
        <v>153</v>
      </c>
      <c r="X83" s="41" t="s">
        <v>183</v>
      </c>
      <c r="Y83" s="41">
        <v>5.0</v>
      </c>
      <c r="Z83" s="41">
        <v>3.0</v>
      </c>
      <c r="AA83" s="41">
        <v>1.0</v>
      </c>
      <c r="AB83" s="41">
        <v>5.0</v>
      </c>
      <c r="AC83" s="41" t="s">
        <v>60</v>
      </c>
      <c r="AD83" s="41" t="s">
        <v>60</v>
      </c>
      <c r="AE83" s="41" t="s">
        <v>100</v>
      </c>
      <c r="AF83" s="44"/>
      <c r="AG83" s="41">
        <v>60.0</v>
      </c>
      <c r="AH83" s="41" t="s">
        <v>155</v>
      </c>
      <c r="AI83" s="41" t="s">
        <v>64</v>
      </c>
      <c r="AJ83" s="41">
        <v>0.483974359</v>
      </c>
      <c r="AK83" s="41">
        <v>0.483974359</v>
      </c>
      <c r="AL83" s="41">
        <v>0.483974359</v>
      </c>
      <c r="AM83" s="50"/>
      <c r="AN83" s="50"/>
      <c r="AO83" s="50"/>
      <c r="AP83" s="50"/>
      <c r="AQ83" s="45" t="s">
        <v>231</v>
      </c>
    </row>
    <row r="84">
      <c r="A84" s="39">
        <v>6.0</v>
      </c>
      <c r="B84" s="48" t="s">
        <v>97</v>
      </c>
      <c r="C84" s="41">
        <v>2014.0</v>
      </c>
      <c r="D84" s="41" t="s">
        <v>51</v>
      </c>
      <c r="E84" s="41">
        <v>1.0</v>
      </c>
      <c r="F84" s="42">
        <v>45526.0</v>
      </c>
      <c r="G84" s="41" t="s">
        <v>232</v>
      </c>
      <c r="H84" s="41">
        <v>180.0</v>
      </c>
      <c r="I84" s="41">
        <v>1.0</v>
      </c>
      <c r="J84" s="41" t="s">
        <v>53</v>
      </c>
      <c r="K84" s="41">
        <v>8.0</v>
      </c>
      <c r="L84" s="41" t="s">
        <v>75</v>
      </c>
      <c r="M84" s="41" t="s">
        <v>55</v>
      </c>
      <c r="N84" s="41" t="s">
        <v>236</v>
      </c>
      <c r="O84" s="41">
        <v>60.0</v>
      </c>
      <c r="P84" s="41" t="s">
        <v>77</v>
      </c>
      <c r="Q84" s="41">
        <v>6.0</v>
      </c>
      <c r="R84" s="41" t="s">
        <v>233</v>
      </c>
      <c r="S84" s="41">
        <v>150.0</v>
      </c>
      <c r="T84" s="44"/>
      <c r="U84" s="41" t="s">
        <v>152</v>
      </c>
      <c r="V84" s="41">
        <v>5.0</v>
      </c>
      <c r="W84" s="41" t="s">
        <v>153</v>
      </c>
      <c r="X84" s="41" t="s">
        <v>183</v>
      </c>
      <c r="Y84" s="41">
        <v>5.0</v>
      </c>
      <c r="Z84" s="41">
        <v>3.0</v>
      </c>
      <c r="AA84" s="41">
        <v>1.0</v>
      </c>
      <c r="AB84" s="41">
        <v>5.0</v>
      </c>
      <c r="AC84" s="41" t="s">
        <v>60</v>
      </c>
      <c r="AD84" s="41" t="s">
        <v>60</v>
      </c>
      <c r="AE84" s="41" t="s">
        <v>100</v>
      </c>
      <c r="AF84" s="44"/>
      <c r="AG84" s="41">
        <v>60.0</v>
      </c>
      <c r="AH84" s="41" t="s">
        <v>155</v>
      </c>
      <c r="AI84" s="41" t="s">
        <v>64</v>
      </c>
      <c r="AJ84" s="41">
        <v>0.483974359</v>
      </c>
      <c r="AK84" s="41">
        <v>0.483974359</v>
      </c>
      <c r="AL84" s="41">
        <v>0.483974359</v>
      </c>
      <c r="AM84" s="50"/>
      <c r="AN84" s="50"/>
      <c r="AO84" s="50"/>
      <c r="AP84" s="50"/>
      <c r="AQ84" s="45" t="s">
        <v>231</v>
      </c>
    </row>
    <row r="85">
      <c r="A85" s="39">
        <v>6.0</v>
      </c>
      <c r="B85" s="48" t="s">
        <v>97</v>
      </c>
      <c r="C85" s="41">
        <v>2014.0</v>
      </c>
      <c r="D85" s="41" t="s">
        <v>51</v>
      </c>
      <c r="E85" s="41">
        <v>1.0</v>
      </c>
      <c r="F85" s="42">
        <v>45526.0</v>
      </c>
      <c r="G85" s="41" t="s">
        <v>232</v>
      </c>
      <c r="H85" s="41">
        <v>180.0</v>
      </c>
      <c r="I85" s="41">
        <v>1.0</v>
      </c>
      <c r="J85" s="41" t="s">
        <v>53</v>
      </c>
      <c r="K85" s="41">
        <v>8.0</v>
      </c>
      <c r="L85" s="41" t="s">
        <v>75</v>
      </c>
      <c r="M85" s="41" t="s">
        <v>55</v>
      </c>
      <c r="N85" s="41" t="s">
        <v>236</v>
      </c>
      <c r="O85" s="41">
        <v>70.0</v>
      </c>
      <c r="P85" s="41" t="s">
        <v>77</v>
      </c>
      <c r="Q85" s="41">
        <v>6.0</v>
      </c>
      <c r="R85" s="41" t="s">
        <v>233</v>
      </c>
      <c r="S85" s="41">
        <v>150.0</v>
      </c>
      <c r="T85" s="44"/>
      <c r="U85" s="41" t="s">
        <v>152</v>
      </c>
      <c r="V85" s="41">
        <v>5.0</v>
      </c>
      <c r="W85" s="41" t="s">
        <v>153</v>
      </c>
      <c r="X85" s="41" t="s">
        <v>183</v>
      </c>
      <c r="Y85" s="41">
        <v>5.0</v>
      </c>
      <c r="Z85" s="41">
        <v>3.0</v>
      </c>
      <c r="AA85" s="41">
        <v>1.0</v>
      </c>
      <c r="AB85" s="41">
        <v>5.0</v>
      </c>
      <c r="AC85" s="41" t="s">
        <v>60</v>
      </c>
      <c r="AD85" s="41" t="s">
        <v>60</v>
      </c>
      <c r="AE85" s="41" t="s">
        <v>100</v>
      </c>
      <c r="AF85" s="44"/>
      <c r="AG85" s="41">
        <v>60.0</v>
      </c>
      <c r="AH85" s="41" t="s">
        <v>155</v>
      </c>
      <c r="AI85" s="41" t="s">
        <v>64</v>
      </c>
      <c r="AJ85" s="41">
        <v>0.483974359</v>
      </c>
      <c r="AK85" s="41">
        <v>0.483974359</v>
      </c>
      <c r="AL85" s="41">
        <v>0.483974359</v>
      </c>
      <c r="AM85" s="50"/>
      <c r="AN85" s="50"/>
      <c r="AO85" s="50"/>
      <c r="AP85" s="50"/>
      <c r="AQ85" s="45" t="s">
        <v>231</v>
      </c>
    </row>
    <row r="86">
      <c r="A86" s="39">
        <v>6.0</v>
      </c>
      <c r="B86" s="48" t="s">
        <v>97</v>
      </c>
      <c r="C86" s="41">
        <v>2014.0</v>
      </c>
      <c r="D86" s="41" t="s">
        <v>51</v>
      </c>
      <c r="E86" s="41">
        <v>1.0</v>
      </c>
      <c r="F86" s="42">
        <v>45526.0</v>
      </c>
      <c r="G86" s="41" t="s">
        <v>232</v>
      </c>
      <c r="H86" s="41">
        <v>180.0</v>
      </c>
      <c r="I86" s="41">
        <v>1.0</v>
      </c>
      <c r="J86" s="41" t="s">
        <v>53</v>
      </c>
      <c r="K86" s="41">
        <v>8.0</v>
      </c>
      <c r="L86" s="41" t="s">
        <v>75</v>
      </c>
      <c r="M86" s="41" t="s">
        <v>55</v>
      </c>
      <c r="N86" s="41" t="s">
        <v>236</v>
      </c>
      <c r="O86" s="41">
        <v>80.0</v>
      </c>
      <c r="P86" s="41" t="s">
        <v>77</v>
      </c>
      <c r="Q86" s="41">
        <v>6.0</v>
      </c>
      <c r="R86" s="41" t="s">
        <v>233</v>
      </c>
      <c r="S86" s="41">
        <v>150.0</v>
      </c>
      <c r="T86" s="44"/>
      <c r="U86" s="41" t="s">
        <v>152</v>
      </c>
      <c r="V86" s="41">
        <v>5.0</v>
      </c>
      <c r="W86" s="41" t="s">
        <v>153</v>
      </c>
      <c r="X86" s="41" t="s">
        <v>183</v>
      </c>
      <c r="Y86" s="41">
        <v>5.0</v>
      </c>
      <c r="Z86" s="41">
        <v>3.0</v>
      </c>
      <c r="AA86" s="41">
        <v>1.0</v>
      </c>
      <c r="AB86" s="41">
        <v>5.0</v>
      </c>
      <c r="AC86" s="41" t="s">
        <v>60</v>
      </c>
      <c r="AD86" s="41" t="s">
        <v>60</v>
      </c>
      <c r="AE86" s="41" t="s">
        <v>100</v>
      </c>
      <c r="AF86" s="44"/>
      <c r="AG86" s="41">
        <v>60.0</v>
      </c>
      <c r="AH86" s="41" t="s">
        <v>155</v>
      </c>
      <c r="AI86" s="41" t="s">
        <v>64</v>
      </c>
      <c r="AJ86" s="41">
        <v>0.483974359</v>
      </c>
      <c r="AK86" s="41">
        <v>0.483974359</v>
      </c>
      <c r="AL86" s="41">
        <v>0.483974359</v>
      </c>
      <c r="AM86" s="50"/>
      <c r="AN86" s="50"/>
      <c r="AO86" s="50"/>
      <c r="AP86" s="50"/>
      <c r="AQ86" s="45" t="s">
        <v>231</v>
      </c>
    </row>
    <row r="87">
      <c r="A87" s="39">
        <v>6.0</v>
      </c>
      <c r="B87" s="48" t="s">
        <v>97</v>
      </c>
      <c r="C87" s="41">
        <v>2014.0</v>
      </c>
      <c r="D87" s="41" t="s">
        <v>51</v>
      </c>
      <c r="E87" s="41">
        <v>1.0</v>
      </c>
      <c r="F87" s="42">
        <v>45526.0</v>
      </c>
      <c r="G87" s="41" t="s">
        <v>232</v>
      </c>
      <c r="H87" s="41">
        <v>180.0</v>
      </c>
      <c r="I87" s="41">
        <v>1.0</v>
      </c>
      <c r="J87" s="41" t="s">
        <v>53</v>
      </c>
      <c r="K87" s="41">
        <v>8.0</v>
      </c>
      <c r="L87" s="41" t="s">
        <v>75</v>
      </c>
      <c r="M87" s="41" t="s">
        <v>55</v>
      </c>
      <c r="N87" s="41" t="s">
        <v>236</v>
      </c>
      <c r="O87" s="41">
        <v>90.0</v>
      </c>
      <c r="P87" s="41" t="s">
        <v>77</v>
      </c>
      <c r="Q87" s="41">
        <v>6.0</v>
      </c>
      <c r="R87" s="41" t="s">
        <v>233</v>
      </c>
      <c r="S87" s="41">
        <v>150.0</v>
      </c>
      <c r="T87" s="44"/>
      <c r="U87" s="41" t="s">
        <v>152</v>
      </c>
      <c r="V87" s="41">
        <v>5.0</v>
      </c>
      <c r="W87" s="41" t="s">
        <v>153</v>
      </c>
      <c r="X87" s="41" t="s">
        <v>183</v>
      </c>
      <c r="Y87" s="41">
        <v>5.0</v>
      </c>
      <c r="Z87" s="41">
        <v>3.0</v>
      </c>
      <c r="AA87" s="41">
        <v>1.0</v>
      </c>
      <c r="AB87" s="41">
        <v>5.0</v>
      </c>
      <c r="AC87" s="41" t="s">
        <v>60</v>
      </c>
      <c r="AD87" s="41" t="s">
        <v>60</v>
      </c>
      <c r="AE87" s="41" t="s">
        <v>100</v>
      </c>
      <c r="AF87" s="44"/>
      <c r="AG87" s="41">
        <v>60.0</v>
      </c>
      <c r="AH87" s="41" t="s">
        <v>155</v>
      </c>
      <c r="AI87" s="41" t="s">
        <v>64</v>
      </c>
      <c r="AJ87" s="41">
        <v>0.483974359</v>
      </c>
      <c r="AK87" s="41">
        <v>0.483974359</v>
      </c>
      <c r="AL87" s="41">
        <v>0.483974359</v>
      </c>
      <c r="AM87" s="50"/>
      <c r="AN87" s="50"/>
      <c r="AO87" s="50"/>
      <c r="AP87" s="50"/>
      <c r="AQ87" s="45" t="s">
        <v>231</v>
      </c>
    </row>
    <row r="88">
      <c r="A88" s="39">
        <v>6.0</v>
      </c>
      <c r="B88" s="48" t="s">
        <v>97</v>
      </c>
      <c r="C88" s="41">
        <v>2014.0</v>
      </c>
      <c r="D88" s="41" t="s">
        <v>51</v>
      </c>
      <c r="E88" s="41">
        <v>2.0</v>
      </c>
      <c r="F88" s="45" t="s">
        <v>237</v>
      </c>
      <c r="G88" s="41" t="s">
        <v>238</v>
      </c>
      <c r="H88" s="41">
        <v>180.0</v>
      </c>
      <c r="I88" s="41">
        <v>1.0</v>
      </c>
      <c r="J88" s="41" t="s">
        <v>53</v>
      </c>
      <c r="K88" s="41">
        <v>8.0</v>
      </c>
      <c r="L88" s="41" t="s">
        <v>75</v>
      </c>
      <c r="M88" s="41" t="s">
        <v>55</v>
      </c>
      <c r="N88" s="41" t="s">
        <v>151</v>
      </c>
      <c r="O88" s="41">
        <v>10.0</v>
      </c>
      <c r="P88" s="41" t="s">
        <v>77</v>
      </c>
      <c r="Q88" s="41">
        <v>6.0</v>
      </c>
      <c r="R88" s="41" t="s">
        <v>239</v>
      </c>
      <c r="S88" s="41">
        <v>150.0</v>
      </c>
      <c r="T88" s="44"/>
      <c r="U88" s="41" t="s">
        <v>169</v>
      </c>
      <c r="V88" s="41">
        <v>5.0</v>
      </c>
      <c r="W88" s="41" t="s">
        <v>153</v>
      </c>
      <c r="X88" s="41" t="s">
        <v>183</v>
      </c>
      <c r="Y88" s="41">
        <v>5.0</v>
      </c>
      <c r="Z88" s="41">
        <v>3.0</v>
      </c>
      <c r="AA88" s="41">
        <v>1.0</v>
      </c>
      <c r="AB88" s="41">
        <v>5.0</v>
      </c>
      <c r="AC88" s="41" t="s">
        <v>60</v>
      </c>
      <c r="AD88" s="41" t="s">
        <v>60</v>
      </c>
      <c r="AE88" s="41" t="s">
        <v>100</v>
      </c>
      <c r="AF88" s="44"/>
      <c r="AG88" s="41">
        <v>60.0</v>
      </c>
      <c r="AH88" s="41" t="s">
        <v>155</v>
      </c>
      <c r="AI88" s="41" t="s">
        <v>64</v>
      </c>
      <c r="AJ88" s="44">
        <f t="shared" ref="AJ88:AL88" si="52">37.1/150</f>
        <v>0.2473333333</v>
      </c>
      <c r="AK88" s="44">
        <f t="shared" si="52"/>
        <v>0.2473333333</v>
      </c>
      <c r="AL88" s="44">
        <f t="shared" si="52"/>
        <v>0.2473333333</v>
      </c>
      <c r="AM88" s="50"/>
      <c r="AN88" s="50"/>
      <c r="AO88" s="50"/>
      <c r="AP88" s="50"/>
      <c r="AQ88" s="45" t="s">
        <v>231</v>
      </c>
    </row>
    <row r="89">
      <c r="A89" s="39">
        <v>6.0</v>
      </c>
      <c r="B89" s="48" t="s">
        <v>97</v>
      </c>
      <c r="C89" s="41">
        <v>2014.0</v>
      </c>
      <c r="D89" s="41" t="s">
        <v>51</v>
      </c>
      <c r="E89" s="41">
        <v>2.0</v>
      </c>
      <c r="F89" s="45" t="s">
        <v>237</v>
      </c>
      <c r="G89" s="41" t="s">
        <v>238</v>
      </c>
      <c r="H89" s="41">
        <v>180.0</v>
      </c>
      <c r="I89" s="41">
        <v>1.0</v>
      </c>
      <c r="J89" s="41" t="s">
        <v>53</v>
      </c>
      <c r="K89" s="41">
        <v>8.0</v>
      </c>
      <c r="L89" s="41" t="s">
        <v>75</v>
      </c>
      <c r="M89" s="41" t="s">
        <v>55</v>
      </c>
      <c r="N89" s="41" t="s">
        <v>151</v>
      </c>
      <c r="O89" s="41">
        <v>20.0</v>
      </c>
      <c r="P89" s="41" t="s">
        <v>77</v>
      </c>
      <c r="Q89" s="41">
        <v>6.0</v>
      </c>
      <c r="R89" s="41" t="s">
        <v>239</v>
      </c>
      <c r="S89" s="41">
        <v>150.0</v>
      </c>
      <c r="T89" s="44"/>
      <c r="U89" s="41" t="s">
        <v>169</v>
      </c>
      <c r="V89" s="41">
        <v>5.0</v>
      </c>
      <c r="W89" s="41" t="s">
        <v>153</v>
      </c>
      <c r="X89" s="41" t="s">
        <v>183</v>
      </c>
      <c r="Y89" s="41">
        <v>5.0</v>
      </c>
      <c r="Z89" s="41">
        <v>3.0</v>
      </c>
      <c r="AA89" s="41">
        <v>1.0</v>
      </c>
      <c r="AB89" s="41">
        <v>5.0</v>
      </c>
      <c r="AC89" s="41" t="s">
        <v>60</v>
      </c>
      <c r="AD89" s="41" t="s">
        <v>60</v>
      </c>
      <c r="AE89" s="41" t="s">
        <v>100</v>
      </c>
      <c r="AF89" s="44"/>
      <c r="AG89" s="41">
        <v>60.0</v>
      </c>
      <c r="AH89" s="41" t="s">
        <v>155</v>
      </c>
      <c r="AI89" s="41" t="s">
        <v>64</v>
      </c>
      <c r="AJ89" s="44">
        <f t="shared" ref="AJ89:AL89" si="53">37.1/150</f>
        <v>0.2473333333</v>
      </c>
      <c r="AK89" s="44">
        <f t="shared" si="53"/>
        <v>0.2473333333</v>
      </c>
      <c r="AL89" s="44">
        <f t="shared" si="53"/>
        <v>0.2473333333</v>
      </c>
      <c r="AM89" s="50"/>
      <c r="AN89" s="50"/>
      <c r="AO89" s="50"/>
      <c r="AP89" s="50"/>
      <c r="AQ89" s="45" t="s">
        <v>231</v>
      </c>
    </row>
    <row r="90">
      <c r="A90" s="39">
        <v>6.0</v>
      </c>
      <c r="B90" s="48" t="s">
        <v>97</v>
      </c>
      <c r="C90" s="41">
        <v>2014.0</v>
      </c>
      <c r="D90" s="41" t="s">
        <v>51</v>
      </c>
      <c r="E90" s="41">
        <v>2.0</v>
      </c>
      <c r="F90" s="45" t="s">
        <v>237</v>
      </c>
      <c r="G90" s="41" t="s">
        <v>238</v>
      </c>
      <c r="H90" s="41">
        <v>180.0</v>
      </c>
      <c r="I90" s="41">
        <v>1.0</v>
      </c>
      <c r="J90" s="41" t="s">
        <v>53</v>
      </c>
      <c r="K90" s="41">
        <v>8.0</v>
      </c>
      <c r="L90" s="41" t="s">
        <v>75</v>
      </c>
      <c r="M90" s="41" t="s">
        <v>55</v>
      </c>
      <c r="N90" s="41" t="s">
        <v>151</v>
      </c>
      <c r="O90" s="41">
        <v>30.0</v>
      </c>
      <c r="P90" s="41" t="s">
        <v>77</v>
      </c>
      <c r="Q90" s="41">
        <v>6.0</v>
      </c>
      <c r="R90" s="41" t="s">
        <v>239</v>
      </c>
      <c r="S90" s="41">
        <v>150.0</v>
      </c>
      <c r="T90" s="44"/>
      <c r="U90" s="41" t="s">
        <v>169</v>
      </c>
      <c r="V90" s="41">
        <v>5.0</v>
      </c>
      <c r="W90" s="41" t="s">
        <v>153</v>
      </c>
      <c r="X90" s="41" t="s">
        <v>183</v>
      </c>
      <c r="Y90" s="41">
        <v>5.0</v>
      </c>
      <c r="Z90" s="41">
        <v>3.0</v>
      </c>
      <c r="AA90" s="41">
        <v>1.0</v>
      </c>
      <c r="AB90" s="41">
        <v>5.0</v>
      </c>
      <c r="AC90" s="41" t="s">
        <v>60</v>
      </c>
      <c r="AD90" s="41" t="s">
        <v>60</v>
      </c>
      <c r="AE90" s="41" t="s">
        <v>100</v>
      </c>
      <c r="AF90" s="44"/>
      <c r="AG90" s="41">
        <v>60.0</v>
      </c>
      <c r="AH90" s="41" t="s">
        <v>155</v>
      </c>
      <c r="AI90" s="41" t="s">
        <v>64</v>
      </c>
      <c r="AJ90" s="44">
        <f t="shared" ref="AJ90:AL90" si="54">37.1/150</f>
        <v>0.2473333333</v>
      </c>
      <c r="AK90" s="44">
        <f t="shared" si="54"/>
        <v>0.2473333333</v>
      </c>
      <c r="AL90" s="44">
        <f t="shared" si="54"/>
        <v>0.2473333333</v>
      </c>
      <c r="AM90" s="50"/>
      <c r="AN90" s="50"/>
      <c r="AO90" s="50"/>
      <c r="AP90" s="50"/>
      <c r="AQ90" s="45" t="s">
        <v>231</v>
      </c>
    </row>
    <row r="91">
      <c r="A91" s="39">
        <v>6.0</v>
      </c>
      <c r="B91" s="48" t="s">
        <v>97</v>
      </c>
      <c r="C91" s="41">
        <v>2014.0</v>
      </c>
      <c r="D91" s="41" t="s">
        <v>51</v>
      </c>
      <c r="E91" s="41">
        <v>2.0</v>
      </c>
      <c r="F91" s="45" t="s">
        <v>237</v>
      </c>
      <c r="G91" s="41" t="s">
        <v>238</v>
      </c>
      <c r="H91" s="41">
        <v>180.0</v>
      </c>
      <c r="I91" s="41">
        <v>1.0</v>
      </c>
      <c r="J91" s="41" t="s">
        <v>53</v>
      </c>
      <c r="K91" s="41">
        <v>8.0</v>
      </c>
      <c r="L91" s="41" t="s">
        <v>75</v>
      </c>
      <c r="M91" s="41" t="s">
        <v>55</v>
      </c>
      <c r="N91" s="41" t="s">
        <v>151</v>
      </c>
      <c r="O91" s="41">
        <v>40.0</v>
      </c>
      <c r="P91" s="41" t="s">
        <v>77</v>
      </c>
      <c r="Q91" s="41">
        <v>6.0</v>
      </c>
      <c r="R91" s="41" t="s">
        <v>239</v>
      </c>
      <c r="S91" s="41">
        <v>150.0</v>
      </c>
      <c r="T91" s="44"/>
      <c r="U91" s="41" t="s">
        <v>169</v>
      </c>
      <c r="V91" s="41">
        <v>5.0</v>
      </c>
      <c r="W91" s="41" t="s">
        <v>153</v>
      </c>
      <c r="X91" s="41" t="s">
        <v>183</v>
      </c>
      <c r="Y91" s="41">
        <v>5.0</v>
      </c>
      <c r="Z91" s="41">
        <v>3.0</v>
      </c>
      <c r="AA91" s="41">
        <v>1.0</v>
      </c>
      <c r="AB91" s="41">
        <v>5.0</v>
      </c>
      <c r="AC91" s="41" t="s">
        <v>60</v>
      </c>
      <c r="AD91" s="41" t="s">
        <v>60</v>
      </c>
      <c r="AE91" s="41" t="s">
        <v>100</v>
      </c>
      <c r="AF91" s="44"/>
      <c r="AG91" s="41">
        <v>60.0</v>
      </c>
      <c r="AH91" s="41" t="s">
        <v>155</v>
      </c>
      <c r="AI91" s="41" t="s">
        <v>64</v>
      </c>
      <c r="AJ91" s="44">
        <f t="shared" ref="AJ91:AL91" si="55">37.1/150</f>
        <v>0.2473333333</v>
      </c>
      <c r="AK91" s="44">
        <f t="shared" si="55"/>
        <v>0.2473333333</v>
      </c>
      <c r="AL91" s="44">
        <f t="shared" si="55"/>
        <v>0.2473333333</v>
      </c>
      <c r="AM91" s="50"/>
      <c r="AN91" s="50"/>
      <c r="AO91" s="50"/>
      <c r="AP91" s="50"/>
      <c r="AQ91" s="45" t="s">
        <v>231</v>
      </c>
    </row>
    <row r="92">
      <c r="A92" s="39">
        <v>6.0</v>
      </c>
      <c r="B92" s="48" t="s">
        <v>97</v>
      </c>
      <c r="C92" s="41">
        <v>2014.0</v>
      </c>
      <c r="D92" s="41" t="s">
        <v>51</v>
      </c>
      <c r="E92" s="41">
        <v>2.0</v>
      </c>
      <c r="F92" s="45" t="s">
        <v>237</v>
      </c>
      <c r="G92" s="41" t="s">
        <v>238</v>
      </c>
      <c r="H92" s="41">
        <v>180.0</v>
      </c>
      <c r="I92" s="41">
        <v>1.0</v>
      </c>
      <c r="J92" s="41" t="s">
        <v>53</v>
      </c>
      <c r="K92" s="41">
        <v>8.0</v>
      </c>
      <c r="L92" s="41" t="s">
        <v>75</v>
      </c>
      <c r="M92" s="41" t="s">
        <v>55</v>
      </c>
      <c r="N92" s="41" t="s">
        <v>151</v>
      </c>
      <c r="O92" s="41">
        <v>50.0</v>
      </c>
      <c r="P92" s="41" t="s">
        <v>77</v>
      </c>
      <c r="Q92" s="41">
        <v>6.0</v>
      </c>
      <c r="R92" s="41" t="s">
        <v>239</v>
      </c>
      <c r="S92" s="41">
        <v>150.0</v>
      </c>
      <c r="T92" s="44"/>
      <c r="U92" s="41" t="s">
        <v>169</v>
      </c>
      <c r="V92" s="41">
        <v>5.0</v>
      </c>
      <c r="W92" s="41" t="s">
        <v>153</v>
      </c>
      <c r="X92" s="41" t="s">
        <v>183</v>
      </c>
      <c r="Y92" s="41">
        <v>5.0</v>
      </c>
      <c r="Z92" s="41">
        <v>3.0</v>
      </c>
      <c r="AA92" s="41">
        <v>1.0</v>
      </c>
      <c r="AB92" s="41">
        <v>5.0</v>
      </c>
      <c r="AC92" s="41" t="s">
        <v>60</v>
      </c>
      <c r="AD92" s="41" t="s">
        <v>60</v>
      </c>
      <c r="AE92" s="41" t="s">
        <v>100</v>
      </c>
      <c r="AF92" s="44"/>
      <c r="AG92" s="41">
        <v>60.0</v>
      </c>
      <c r="AH92" s="41" t="s">
        <v>155</v>
      </c>
      <c r="AI92" s="41" t="s">
        <v>64</v>
      </c>
      <c r="AJ92" s="44">
        <f t="shared" ref="AJ92:AL92" si="56">37.1/150</f>
        <v>0.2473333333</v>
      </c>
      <c r="AK92" s="44">
        <f t="shared" si="56"/>
        <v>0.2473333333</v>
      </c>
      <c r="AL92" s="44">
        <f t="shared" si="56"/>
        <v>0.2473333333</v>
      </c>
      <c r="AM92" s="50"/>
      <c r="AN92" s="50"/>
      <c r="AO92" s="50"/>
      <c r="AP92" s="50"/>
      <c r="AQ92" s="45" t="s">
        <v>231</v>
      </c>
    </row>
    <row r="93">
      <c r="A93" s="39">
        <v>6.0</v>
      </c>
      <c r="B93" s="48" t="s">
        <v>97</v>
      </c>
      <c r="C93" s="41">
        <v>2014.0</v>
      </c>
      <c r="D93" s="41" t="s">
        <v>51</v>
      </c>
      <c r="E93" s="41">
        <v>2.0</v>
      </c>
      <c r="F93" s="45" t="s">
        <v>237</v>
      </c>
      <c r="G93" s="41" t="s">
        <v>238</v>
      </c>
      <c r="H93" s="41">
        <v>180.0</v>
      </c>
      <c r="I93" s="41">
        <v>1.0</v>
      </c>
      <c r="J93" s="41" t="s">
        <v>53</v>
      </c>
      <c r="K93" s="41">
        <v>8.0</v>
      </c>
      <c r="L93" s="41" t="s">
        <v>75</v>
      </c>
      <c r="M93" s="41" t="s">
        <v>55</v>
      </c>
      <c r="N93" s="41" t="s">
        <v>151</v>
      </c>
      <c r="O93" s="41">
        <v>60.0</v>
      </c>
      <c r="P93" s="41" t="s">
        <v>77</v>
      </c>
      <c r="Q93" s="41">
        <v>6.0</v>
      </c>
      <c r="R93" s="41" t="s">
        <v>239</v>
      </c>
      <c r="S93" s="41">
        <v>150.0</v>
      </c>
      <c r="T93" s="44"/>
      <c r="U93" s="41" t="s">
        <v>169</v>
      </c>
      <c r="V93" s="41">
        <v>5.0</v>
      </c>
      <c r="W93" s="41" t="s">
        <v>153</v>
      </c>
      <c r="X93" s="41" t="s">
        <v>183</v>
      </c>
      <c r="Y93" s="41">
        <v>5.0</v>
      </c>
      <c r="Z93" s="41">
        <v>3.0</v>
      </c>
      <c r="AA93" s="41">
        <v>1.0</v>
      </c>
      <c r="AB93" s="41">
        <v>5.0</v>
      </c>
      <c r="AC93" s="41" t="s">
        <v>60</v>
      </c>
      <c r="AD93" s="41" t="s">
        <v>60</v>
      </c>
      <c r="AE93" s="41" t="s">
        <v>100</v>
      </c>
      <c r="AF93" s="44"/>
      <c r="AG93" s="41">
        <v>60.0</v>
      </c>
      <c r="AH93" s="41" t="s">
        <v>155</v>
      </c>
      <c r="AI93" s="41" t="s">
        <v>64</v>
      </c>
      <c r="AJ93" s="44">
        <f t="shared" ref="AJ93:AL93" si="57">37.1/150</f>
        <v>0.2473333333</v>
      </c>
      <c r="AK93" s="44">
        <f t="shared" si="57"/>
        <v>0.2473333333</v>
      </c>
      <c r="AL93" s="44">
        <f t="shared" si="57"/>
        <v>0.2473333333</v>
      </c>
      <c r="AM93" s="50"/>
      <c r="AN93" s="50"/>
      <c r="AO93" s="50"/>
      <c r="AP93" s="50"/>
      <c r="AQ93" s="45" t="s">
        <v>231</v>
      </c>
    </row>
    <row r="94">
      <c r="A94" s="39">
        <v>6.0</v>
      </c>
      <c r="B94" s="48" t="s">
        <v>97</v>
      </c>
      <c r="C94" s="41">
        <v>2014.0</v>
      </c>
      <c r="D94" s="41" t="s">
        <v>51</v>
      </c>
      <c r="E94" s="41">
        <v>2.0</v>
      </c>
      <c r="F94" s="45" t="s">
        <v>237</v>
      </c>
      <c r="G94" s="41" t="s">
        <v>238</v>
      </c>
      <c r="H94" s="41">
        <v>180.0</v>
      </c>
      <c r="I94" s="41">
        <v>1.0</v>
      </c>
      <c r="J94" s="41" t="s">
        <v>53</v>
      </c>
      <c r="K94" s="41">
        <v>8.0</v>
      </c>
      <c r="L94" s="41" t="s">
        <v>75</v>
      </c>
      <c r="M94" s="41" t="s">
        <v>55</v>
      </c>
      <c r="N94" s="41" t="s">
        <v>151</v>
      </c>
      <c r="O94" s="41">
        <v>70.0</v>
      </c>
      <c r="P94" s="41" t="s">
        <v>77</v>
      </c>
      <c r="Q94" s="41">
        <v>6.0</v>
      </c>
      <c r="R94" s="41" t="s">
        <v>239</v>
      </c>
      <c r="S94" s="41">
        <v>150.0</v>
      </c>
      <c r="T94" s="44"/>
      <c r="U94" s="41" t="s">
        <v>169</v>
      </c>
      <c r="V94" s="41">
        <v>5.0</v>
      </c>
      <c r="W94" s="41" t="s">
        <v>153</v>
      </c>
      <c r="X94" s="41" t="s">
        <v>183</v>
      </c>
      <c r="Y94" s="41">
        <v>5.0</v>
      </c>
      <c r="Z94" s="41">
        <v>3.0</v>
      </c>
      <c r="AA94" s="41">
        <v>1.0</v>
      </c>
      <c r="AB94" s="41">
        <v>5.0</v>
      </c>
      <c r="AC94" s="41" t="s">
        <v>60</v>
      </c>
      <c r="AD94" s="41" t="s">
        <v>60</v>
      </c>
      <c r="AE94" s="41" t="s">
        <v>100</v>
      </c>
      <c r="AF94" s="44"/>
      <c r="AG94" s="41">
        <v>60.0</v>
      </c>
      <c r="AH94" s="41" t="s">
        <v>155</v>
      </c>
      <c r="AI94" s="41" t="s">
        <v>64</v>
      </c>
      <c r="AJ94" s="44">
        <f t="shared" ref="AJ94:AL94" si="58">37.1/150</f>
        <v>0.2473333333</v>
      </c>
      <c r="AK94" s="44">
        <f t="shared" si="58"/>
        <v>0.2473333333</v>
      </c>
      <c r="AL94" s="44">
        <f t="shared" si="58"/>
        <v>0.2473333333</v>
      </c>
      <c r="AM94" s="50"/>
      <c r="AN94" s="50"/>
      <c r="AO94" s="50"/>
      <c r="AP94" s="50"/>
      <c r="AQ94" s="45" t="s">
        <v>231</v>
      </c>
    </row>
    <row r="95">
      <c r="A95" s="39">
        <v>6.0</v>
      </c>
      <c r="B95" s="48" t="s">
        <v>97</v>
      </c>
      <c r="C95" s="41">
        <v>2014.0</v>
      </c>
      <c r="D95" s="41" t="s">
        <v>51</v>
      </c>
      <c r="E95" s="41">
        <v>2.0</v>
      </c>
      <c r="F95" s="45" t="s">
        <v>237</v>
      </c>
      <c r="G95" s="41" t="s">
        <v>238</v>
      </c>
      <c r="H95" s="41">
        <v>180.0</v>
      </c>
      <c r="I95" s="41">
        <v>1.0</v>
      </c>
      <c r="J95" s="41" t="s">
        <v>53</v>
      </c>
      <c r="K95" s="41">
        <v>8.0</v>
      </c>
      <c r="L95" s="41" t="s">
        <v>75</v>
      </c>
      <c r="M95" s="41" t="s">
        <v>55</v>
      </c>
      <c r="N95" s="41" t="s">
        <v>151</v>
      </c>
      <c r="O95" s="41">
        <v>80.0</v>
      </c>
      <c r="P95" s="41" t="s">
        <v>77</v>
      </c>
      <c r="Q95" s="41">
        <v>6.0</v>
      </c>
      <c r="R95" s="41" t="s">
        <v>239</v>
      </c>
      <c r="S95" s="41">
        <v>150.0</v>
      </c>
      <c r="T95" s="44"/>
      <c r="U95" s="41" t="s">
        <v>169</v>
      </c>
      <c r="V95" s="41">
        <v>5.0</v>
      </c>
      <c r="W95" s="41" t="s">
        <v>153</v>
      </c>
      <c r="X95" s="41" t="s">
        <v>183</v>
      </c>
      <c r="Y95" s="41">
        <v>5.0</v>
      </c>
      <c r="Z95" s="41">
        <v>3.0</v>
      </c>
      <c r="AA95" s="41">
        <v>1.0</v>
      </c>
      <c r="AB95" s="41">
        <v>5.0</v>
      </c>
      <c r="AC95" s="41" t="s">
        <v>60</v>
      </c>
      <c r="AD95" s="41" t="s">
        <v>60</v>
      </c>
      <c r="AE95" s="41" t="s">
        <v>100</v>
      </c>
      <c r="AF95" s="44"/>
      <c r="AG95" s="41">
        <v>60.0</v>
      </c>
      <c r="AH95" s="41" t="s">
        <v>155</v>
      </c>
      <c r="AI95" s="41" t="s">
        <v>64</v>
      </c>
      <c r="AJ95" s="44">
        <f t="shared" ref="AJ95:AL95" si="59">37.1/150</f>
        <v>0.2473333333</v>
      </c>
      <c r="AK95" s="44">
        <f t="shared" si="59"/>
        <v>0.2473333333</v>
      </c>
      <c r="AL95" s="44">
        <f t="shared" si="59"/>
        <v>0.2473333333</v>
      </c>
      <c r="AM95" s="50"/>
      <c r="AN95" s="50"/>
      <c r="AO95" s="50"/>
      <c r="AP95" s="50"/>
      <c r="AQ95" s="45" t="s">
        <v>231</v>
      </c>
    </row>
    <row r="96">
      <c r="A96" s="39">
        <v>6.0</v>
      </c>
      <c r="B96" s="48" t="s">
        <v>97</v>
      </c>
      <c r="C96" s="41">
        <v>2014.0</v>
      </c>
      <c r="D96" s="41" t="s">
        <v>51</v>
      </c>
      <c r="E96" s="41">
        <v>2.0</v>
      </c>
      <c r="F96" s="45" t="s">
        <v>237</v>
      </c>
      <c r="G96" s="41" t="s">
        <v>238</v>
      </c>
      <c r="H96" s="41">
        <v>180.0</v>
      </c>
      <c r="I96" s="41">
        <v>1.0</v>
      </c>
      <c r="J96" s="41" t="s">
        <v>53</v>
      </c>
      <c r="K96" s="41">
        <v>8.0</v>
      </c>
      <c r="L96" s="41" t="s">
        <v>75</v>
      </c>
      <c r="M96" s="41" t="s">
        <v>55</v>
      </c>
      <c r="N96" s="41" t="s">
        <v>151</v>
      </c>
      <c r="O96" s="41">
        <v>90.0</v>
      </c>
      <c r="P96" s="41" t="s">
        <v>77</v>
      </c>
      <c r="Q96" s="41">
        <v>6.0</v>
      </c>
      <c r="R96" s="41" t="s">
        <v>239</v>
      </c>
      <c r="S96" s="41">
        <v>150.0</v>
      </c>
      <c r="T96" s="44"/>
      <c r="U96" s="41" t="s">
        <v>169</v>
      </c>
      <c r="V96" s="41">
        <v>5.0</v>
      </c>
      <c r="W96" s="41" t="s">
        <v>153</v>
      </c>
      <c r="X96" s="41" t="s">
        <v>183</v>
      </c>
      <c r="Y96" s="41">
        <v>5.0</v>
      </c>
      <c r="Z96" s="41">
        <v>3.0</v>
      </c>
      <c r="AA96" s="41">
        <v>1.0</v>
      </c>
      <c r="AB96" s="41">
        <v>5.0</v>
      </c>
      <c r="AC96" s="41" t="s">
        <v>60</v>
      </c>
      <c r="AD96" s="41" t="s">
        <v>60</v>
      </c>
      <c r="AE96" s="41" t="s">
        <v>100</v>
      </c>
      <c r="AF96" s="44"/>
      <c r="AG96" s="41">
        <v>60.0</v>
      </c>
      <c r="AH96" s="41" t="s">
        <v>155</v>
      </c>
      <c r="AI96" s="41" t="s">
        <v>64</v>
      </c>
      <c r="AJ96" s="44">
        <f t="shared" ref="AJ96:AL96" si="60">37.1/150</f>
        <v>0.2473333333</v>
      </c>
      <c r="AK96" s="44">
        <f t="shared" si="60"/>
        <v>0.2473333333</v>
      </c>
      <c r="AL96" s="44">
        <f t="shared" si="60"/>
        <v>0.2473333333</v>
      </c>
      <c r="AM96" s="50"/>
      <c r="AN96" s="50"/>
      <c r="AO96" s="50"/>
      <c r="AP96" s="50"/>
      <c r="AQ96" s="45" t="s">
        <v>231</v>
      </c>
    </row>
    <row r="97">
      <c r="A97" s="39">
        <v>6.0</v>
      </c>
      <c r="B97" s="48" t="s">
        <v>97</v>
      </c>
      <c r="C97" s="41">
        <v>2014.0</v>
      </c>
      <c r="D97" s="41" t="s">
        <v>51</v>
      </c>
      <c r="E97" s="41">
        <v>2.0</v>
      </c>
      <c r="F97" s="45" t="s">
        <v>237</v>
      </c>
      <c r="G97" s="41" t="s">
        <v>238</v>
      </c>
      <c r="H97" s="41">
        <v>180.0</v>
      </c>
      <c r="I97" s="41">
        <v>1.0</v>
      </c>
      <c r="J97" s="41" t="s">
        <v>53</v>
      </c>
      <c r="K97" s="41">
        <v>8.0</v>
      </c>
      <c r="L97" s="41" t="s">
        <v>75</v>
      </c>
      <c r="M97" s="41" t="s">
        <v>55</v>
      </c>
      <c r="N97" s="41" t="s">
        <v>234</v>
      </c>
      <c r="O97" s="41">
        <v>10.0</v>
      </c>
      <c r="P97" s="41" t="s">
        <v>77</v>
      </c>
      <c r="Q97" s="41">
        <v>6.0</v>
      </c>
      <c r="R97" s="41" t="s">
        <v>239</v>
      </c>
      <c r="S97" s="41">
        <v>150.0</v>
      </c>
      <c r="T97" s="44"/>
      <c r="U97" s="41" t="s">
        <v>169</v>
      </c>
      <c r="V97" s="41">
        <v>5.0</v>
      </c>
      <c r="W97" s="41" t="s">
        <v>153</v>
      </c>
      <c r="X97" s="41" t="s">
        <v>183</v>
      </c>
      <c r="Y97" s="41">
        <v>5.0</v>
      </c>
      <c r="Z97" s="41">
        <v>3.0</v>
      </c>
      <c r="AA97" s="41">
        <v>1.0</v>
      </c>
      <c r="AB97" s="41">
        <v>5.0</v>
      </c>
      <c r="AC97" s="41" t="s">
        <v>60</v>
      </c>
      <c r="AD97" s="41" t="s">
        <v>60</v>
      </c>
      <c r="AE97" s="41" t="s">
        <v>100</v>
      </c>
      <c r="AF97" s="44"/>
      <c r="AG97" s="41">
        <v>60.0</v>
      </c>
      <c r="AH97" s="41" t="s">
        <v>155</v>
      </c>
      <c r="AI97" s="41" t="s">
        <v>64</v>
      </c>
      <c r="AJ97" s="44">
        <f t="shared" ref="AJ97:AL97" si="61">37.1/150</f>
        <v>0.2473333333</v>
      </c>
      <c r="AK97" s="44">
        <f t="shared" si="61"/>
        <v>0.2473333333</v>
      </c>
      <c r="AL97" s="44">
        <f t="shared" si="61"/>
        <v>0.2473333333</v>
      </c>
      <c r="AM97" s="50"/>
      <c r="AN97" s="50"/>
      <c r="AO97" s="50"/>
      <c r="AP97" s="50"/>
      <c r="AQ97" s="45" t="s">
        <v>231</v>
      </c>
    </row>
    <row r="98">
      <c r="A98" s="39">
        <v>6.0</v>
      </c>
      <c r="B98" s="48" t="s">
        <v>97</v>
      </c>
      <c r="C98" s="41">
        <v>2014.0</v>
      </c>
      <c r="D98" s="41" t="s">
        <v>51</v>
      </c>
      <c r="E98" s="41">
        <v>2.0</v>
      </c>
      <c r="F98" s="45" t="s">
        <v>237</v>
      </c>
      <c r="G98" s="41" t="s">
        <v>238</v>
      </c>
      <c r="H98" s="41">
        <v>180.0</v>
      </c>
      <c r="I98" s="41">
        <v>1.0</v>
      </c>
      <c r="J98" s="41" t="s">
        <v>53</v>
      </c>
      <c r="K98" s="41">
        <v>8.0</v>
      </c>
      <c r="L98" s="41" t="s">
        <v>75</v>
      </c>
      <c r="M98" s="41" t="s">
        <v>55</v>
      </c>
      <c r="N98" s="41" t="s">
        <v>234</v>
      </c>
      <c r="O98" s="41">
        <v>20.0</v>
      </c>
      <c r="P98" s="41" t="s">
        <v>77</v>
      </c>
      <c r="Q98" s="41">
        <v>6.0</v>
      </c>
      <c r="R98" s="41" t="s">
        <v>239</v>
      </c>
      <c r="S98" s="41">
        <v>150.0</v>
      </c>
      <c r="T98" s="44"/>
      <c r="U98" s="41" t="s">
        <v>169</v>
      </c>
      <c r="V98" s="41">
        <v>5.0</v>
      </c>
      <c r="W98" s="41" t="s">
        <v>153</v>
      </c>
      <c r="X98" s="41" t="s">
        <v>183</v>
      </c>
      <c r="Y98" s="41">
        <v>5.0</v>
      </c>
      <c r="Z98" s="41">
        <v>3.0</v>
      </c>
      <c r="AA98" s="41">
        <v>1.0</v>
      </c>
      <c r="AB98" s="41">
        <v>5.0</v>
      </c>
      <c r="AC98" s="41" t="s">
        <v>60</v>
      </c>
      <c r="AD98" s="41" t="s">
        <v>60</v>
      </c>
      <c r="AE98" s="41" t="s">
        <v>100</v>
      </c>
      <c r="AF98" s="44"/>
      <c r="AG98" s="41">
        <v>60.0</v>
      </c>
      <c r="AH98" s="41" t="s">
        <v>155</v>
      </c>
      <c r="AI98" s="41" t="s">
        <v>64</v>
      </c>
      <c r="AJ98" s="44">
        <f t="shared" ref="AJ98:AL98" si="62">37.1/150</f>
        <v>0.2473333333</v>
      </c>
      <c r="AK98" s="44">
        <f t="shared" si="62"/>
        <v>0.2473333333</v>
      </c>
      <c r="AL98" s="44">
        <f t="shared" si="62"/>
        <v>0.2473333333</v>
      </c>
      <c r="AM98" s="50"/>
      <c r="AN98" s="50"/>
      <c r="AO98" s="50"/>
      <c r="AP98" s="50"/>
      <c r="AQ98" s="45" t="s">
        <v>231</v>
      </c>
    </row>
    <row r="99">
      <c r="A99" s="39">
        <v>6.0</v>
      </c>
      <c r="B99" s="48" t="s">
        <v>97</v>
      </c>
      <c r="C99" s="41">
        <v>2014.0</v>
      </c>
      <c r="D99" s="41" t="s">
        <v>51</v>
      </c>
      <c r="E99" s="41">
        <v>2.0</v>
      </c>
      <c r="F99" s="45" t="s">
        <v>237</v>
      </c>
      <c r="G99" s="41" t="s">
        <v>238</v>
      </c>
      <c r="H99" s="41">
        <v>180.0</v>
      </c>
      <c r="I99" s="41">
        <v>1.0</v>
      </c>
      <c r="J99" s="41" t="s">
        <v>53</v>
      </c>
      <c r="K99" s="41">
        <v>8.0</v>
      </c>
      <c r="L99" s="41" t="s">
        <v>75</v>
      </c>
      <c r="M99" s="41" t="s">
        <v>55</v>
      </c>
      <c r="N99" s="41" t="s">
        <v>234</v>
      </c>
      <c r="O99" s="41">
        <v>30.0</v>
      </c>
      <c r="P99" s="41" t="s">
        <v>77</v>
      </c>
      <c r="Q99" s="41">
        <v>6.0</v>
      </c>
      <c r="R99" s="41" t="s">
        <v>239</v>
      </c>
      <c r="S99" s="41">
        <v>150.0</v>
      </c>
      <c r="T99" s="44"/>
      <c r="U99" s="41" t="s">
        <v>169</v>
      </c>
      <c r="V99" s="41">
        <v>5.0</v>
      </c>
      <c r="W99" s="41" t="s">
        <v>153</v>
      </c>
      <c r="X99" s="41" t="s">
        <v>183</v>
      </c>
      <c r="Y99" s="41">
        <v>5.0</v>
      </c>
      <c r="Z99" s="41">
        <v>3.0</v>
      </c>
      <c r="AA99" s="41">
        <v>1.0</v>
      </c>
      <c r="AB99" s="41">
        <v>5.0</v>
      </c>
      <c r="AC99" s="41" t="s">
        <v>60</v>
      </c>
      <c r="AD99" s="41" t="s">
        <v>60</v>
      </c>
      <c r="AE99" s="41" t="s">
        <v>100</v>
      </c>
      <c r="AF99" s="44"/>
      <c r="AG99" s="41">
        <v>60.0</v>
      </c>
      <c r="AH99" s="41" t="s">
        <v>155</v>
      </c>
      <c r="AI99" s="41" t="s">
        <v>64</v>
      </c>
      <c r="AJ99" s="44">
        <f t="shared" ref="AJ99:AL99" si="63">37.1/150</f>
        <v>0.2473333333</v>
      </c>
      <c r="AK99" s="44">
        <f t="shared" si="63"/>
        <v>0.2473333333</v>
      </c>
      <c r="AL99" s="44">
        <f t="shared" si="63"/>
        <v>0.2473333333</v>
      </c>
      <c r="AM99" s="50"/>
      <c r="AN99" s="50"/>
      <c r="AO99" s="50"/>
      <c r="AP99" s="50"/>
      <c r="AQ99" s="45" t="s">
        <v>231</v>
      </c>
    </row>
    <row r="100">
      <c r="A100" s="39">
        <v>6.0</v>
      </c>
      <c r="B100" s="48" t="s">
        <v>97</v>
      </c>
      <c r="C100" s="41">
        <v>2014.0</v>
      </c>
      <c r="D100" s="41" t="s">
        <v>51</v>
      </c>
      <c r="E100" s="41">
        <v>2.0</v>
      </c>
      <c r="F100" s="45" t="s">
        <v>237</v>
      </c>
      <c r="G100" s="41" t="s">
        <v>238</v>
      </c>
      <c r="H100" s="41">
        <v>180.0</v>
      </c>
      <c r="I100" s="41">
        <v>1.0</v>
      </c>
      <c r="J100" s="41" t="s">
        <v>53</v>
      </c>
      <c r="K100" s="41">
        <v>8.0</v>
      </c>
      <c r="L100" s="41" t="s">
        <v>75</v>
      </c>
      <c r="M100" s="41" t="s">
        <v>55</v>
      </c>
      <c r="N100" s="41" t="s">
        <v>234</v>
      </c>
      <c r="O100" s="41">
        <v>40.0</v>
      </c>
      <c r="P100" s="41" t="s">
        <v>77</v>
      </c>
      <c r="Q100" s="41">
        <v>6.0</v>
      </c>
      <c r="R100" s="41" t="s">
        <v>239</v>
      </c>
      <c r="S100" s="41">
        <v>150.0</v>
      </c>
      <c r="T100" s="44"/>
      <c r="U100" s="41" t="s">
        <v>169</v>
      </c>
      <c r="V100" s="41">
        <v>5.0</v>
      </c>
      <c r="W100" s="41" t="s">
        <v>153</v>
      </c>
      <c r="X100" s="41" t="s">
        <v>183</v>
      </c>
      <c r="Y100" s="41">
        <v>5.0</v>
      </c>
      <c r="Z100" s="41">
        <v>3.0</v>
      </c>
      <c r="AA100" s="41">
        <v>1.0</v>
      </c>
      <c r="AB100" s="41">
        <v>5.0</v>
      </c>
      <c r="AC100" s="41" t="s">
        <v>60</v>
      </c>
      <c r="AD100" s="41" t="s">
        <v>60</v>
      </c>
      <c r="AE100" s="41" t="s">
        <v>100</v>
      </c>
      <c r="AF100" s="44"/>
      <c r="AG100" s="41">
        <v>60.0</v>
      </c>
      <c r="AH100" s="41" t="s">
        <v>155</v>
      </c>
      <c r="AI100" s="41" t="s">
        <v>64</v>
      </c>
      <c r="AJ100" s="44">
        <f t="shared" ref="AJ100:AL100" si="64">37.1/150</f>
        <v>0.2473333333</v>
      </c>
      <c r="AK100" s="44">
        <f t="shared" si="64"/>
        <v>0.2473333333</v>
      </c>
      <c r="AL100" s="44">
        <f t="shared" si="64"/>
        <v>0.2473333333</v>
      </c>
      <c r="AM100" s="50"/>
      <c r="AN100" s="50"/>
      <c r="AO100" s="50"/>
      <c r="AP100" s="50"/>
      <c r="AQ100" s="45" t="s">
        <v>231</v>
      </c>
    </row>
    <row r="101">
      <c r="A101" s="39">
        <v>6.0</v>
      </c>
      <c r="B101" s="48" t="s">
        <v>97</v>
      </c>
      <c r="C101" s="41">
        <v>2014.0</v>
      </c>
      <c r="D101" s="41" t="s">
        <v>51</v>
      </c>
      <c r="E101" s="41">
        <v>2.0</v>
      </c>
      <c r="F101" s="45" t="s">
        <v>237</v>
      </c>
      <c r="G101" s="41" t="s">
        <v>238</v>
      </c>
      <c r="H101" s="41">
        <v>180.0</v>
      </c>
      <c r="I101" s="41">
        <v>1.0</v>
      </c>
      <c r="J101" s="41" t="s">
        <v>53</v>
      </c>
      <c r="K101" s="41">
        <v>8.0</v>
      </c>
      <c r="L101" s="41" t="s">
        <v>75</v>
      </c>
      <c r="M101" s="41" t="s">
        <v>55</v>
      </c>
      <c r="N101" s="41" t="s">
        <v>234</v>
      </c>
      <c r="O101" s="41">
        <v>50.0</v>
      </c>
      <c r="P101" s="41" t="s">
        <v>77</v>
      </c>
      <c r="Q101" s="41">
        <v>6.0</v>
      </c>
      <c r="R101" s="41" t="s">
        <v>239</v>
      </c>
      <c r="S101" s="41">
        <v>150.0</v>
      </c>
      <c r="T101" s="44"/>
      <c r="U101" s="41" t="s">
        <v>169</v>
      </c>
      <c r="V101" s="41">
        <v>5.0</v>
      </c>
      <c r="W101" s="41" t="s">
        <v>153</v>
      </c>
      <c r="X101" s="41" t="s">
        <v>183</v>
      </c>
      <c r="Y101" s="41">
        <v>5.0</v>
      </c>
      <c r="Z101" s="41">
        <v>3.0</v>
      </c>
      <c r="AA101" s="41">
        <v>1.0</v>
      </c>
      <c r="AB101" s="41">
        <v>5.0</v>
      </c>
      <c r="AC101" s="41" t="s">
        <v>60</v>
      </c>
      <c r="AD101" s="41" t="s">
        <v>60</v>
      </c>
      <c r="AE101" s="41" t="s">
        <v>100</v>
      </c>
      <c r="AF101" s="44"/>
      <c r="AG101" s="41">
        <v>60.0</v>
      </c>
      <c r="AH101" s="41" t="s">
        <v>155</v>
      </c>
      <c r="AI101" s="41" t="s">
        <v>64</v>
      </c>
      <c r="AJ101" s="44">
        <f t="shared" ref="AJ101:AL101" si="65">37.1/150</f>
        <v>0.2473333333</v>
      </c>
      <c r="AK101" s="44">
        <f t="shared" si="65"/>
        <v>0.2473333333</v>
      </c>
      <c r="AL101" s="44">
        <f t="shared" si="65"/>
        <v>0.2473333333</v>
      </c>
      <c r="AM101" s="50"/>
      <c r="AN101" s="50"/>
      <c r="AO101" s="50"/>
      <c r="AP101" s="50"/>
      <c r="AQ101" s="45" t="s">
        <v>231</v>
      </c>
    </row>
    <row r="102">
      <c r="A102" s="39">
        <v>6.0</v>
      </c>
      <c r="B102" s="48" t="s">
        <v>97</v>
      </c>
      <c r="C102" s="41">
        <v>2014.0</v>
      </c>
      <c r="D102" s="41" t="s">
        <v>51</v>
      </c>
      <c r="E102" s="41">
        <v>2.0</v>
      </c>
      <c r="F102" s="45" t="s">
        <v>237</v>
      </c>
      <c r="G102" s="41" t="s">
        <v>238</v>
      </c>
      <c r="H102" s="41">
        <v>180.0</v>
      </c>
      <c r="I102" s="41">
        <v>1.0</v>
      </c>
      <c r="J102" s="41" t="s">
        <v>53</v>
      </c>
      <c r="K102" s="41">
        <v>8.0</v>
      </c>
      <c r="L102" s="41" t="s">
        <v>75</v>
      </c>
      <c r="M102" s="41" t="s">
        <v>55</v>
      </c>
      <c r="N102" s="41" t="s">
        <v>234</v>
      </c>
      <c r="O102" s="41">
        <v>60.0</v>
      </c>
      <c r="P102" s="41" t="s">
        <v>77</v>
      </c>
      <c r="Q102" s="41">
        <v>6.0</v>
      </c>
      <c r="R102" s="41" t="s">
        <v>239</v>
      </c>
      <c r="S102" s="41">
        <v>150.0</v>
      </c>
      <c r="T102" s="44"/>
      <c r="U102" s="41" t="s">
        <v>169</v>
      </c>
      <c r="V102" s="41">
        <v>5.0</v>
      </c>
      <c r="W102" s="41" t="s">
        <v>153</v>
      </c>
      <c r="X102" s="41" t="s">
        <v>183</v>
      </c>
      <c r="Y102" s="41">
        <v>5.0</v>
      </c>
      <c r="Z102" s="41">
        <v>3.0</v>
      </c>
      <c r="AA102" s="41">
        <v>1.0</v>
      </c>
      <c r="AB102" s="41">
        <v>5.0</v>
      </c>
      <c r="AC102" s="41" t="s">
        <v>60</v>
      </c>
      <c r="AD102" s="41" t="s">
        <v>60</v>
      </c>
      <c r="AE102" s="41" t="s">
        <v>100</v>
      </c>
      <c r="AF102" s="44"/>
      <c r="AG102" s="41">
        <v>60.0</v>
      </c>
      <c r="AH102" s="41" t="s">
        <v>155</v>
      </c>
      <c r="AI102" s="41" t="s">
        <v>64</v>
      </c>
      <c r="AJ102" s="44">
        <f t="shared" ref="AJ102:AL102" si="66">37.1/150</f>
        <v>0.2473333333</v>
      </c>
      <c r="AK102" s="44">
        <f t="shared" si="66"/>
        <v>0.2473333333</v>
      </c>
      <c r="AL102" s="44">
        <f t="shared" si="66"/>
        <v>0.2473333333</v>
      </c>
      <c r="AM102" s="50"/>
      <c r="AN102" s="50"/>
      <c r="AO102" s="50"/>
      <c r="AP102" s="50"/>
      <c r="AQ102" s="45" t="s">
        <v>231</v>
      </c>
    </row>
    <row r="103">
      <c r="A103" s="39">
        <v>6.0</v>
      </c>
      <c r="B103" s="48" t="s">
        <v>97</v>
      </c>
      <c r="C103" s="41">
        <v>2014.0</v>
      </c>
      <c r="D103" s="41" t="s">
        <v>51</v>
      </c>
      <c r="E103" s="41">
        <v>2.0</v>
      </c>
      <c r="F103" s="45" t="s">
        <v>237</v>
      </c>
      <c r="G103" s="41" t="s">
        <v>238</v>
      </c>
      <c r="H103" s="41">
        <v>180.0</v>
      </c>
      <c r="I103" s="41">
        <v>1.0</v>
      </c>
      <c r="J103" s="41" t="s">
        <v>53</v>
      </c>
      <c r="K103" s="41">
        <v>8.0</v>
      </c>
      <c r="L103" s="41" t="s">
        <v>75</v>
      </c>
      <c r="M103" s="41" t="s">
        <v>55</v>
      </c>
      <c r="N103" s="41" t="s">
        <v>234</v>
      </c>
      <c r="O103" s="41">
        <v>70.0</v>
      </c>
      <c r="P103" s="41" t="s">
        <v>77</v>
      </c>
      <c r="Q103" s="41">
        <v>6.0</v>
      </c>
      <c r="R103" s="41" t="s">
        <v>239</v>
      </c>
      <c r="S103" s="41">
        <v>150.0</v>
      </c>
      <c r="T103" s="44"/>
      <c r="U103" s="41" t="s">
        <v>169</v>
      </c>
      <c r="V103" s="41">
        <v>5.0</v>
      </c>
      <c r="W103" s="41" t="s">
        <v>153</v>
      </c>
      <c r="X103" s="41" t="s">
        <v>183</v>
      </c>
      <c r="Y103" s="41">
        <v>5.0</v>
      </c>
      <c r="Z103" s="41">
        <v>3.0</v>
      </c>
      <c r="AA103" s="41">
        <v>1.0</v>
      </c>
      <c r="AB103" s="41">
        <v>5.0</v>
      </c>
      <c r="AC103" s="41" t="s">
        <v>60</v>
      </c>
      <c r="AD103" s="41" t="s">
        <v>60</v>
      </c>
      <c r="AE103" s="41" t="s">
        <v>100</v>
      </c>
      <c r="AF103" s="44"/>
      <c r="AG103" s="41">
        <v>60.0</v>
      </c>
      <c r="AH103" s="41" t="s">
        <v>155</v>
      </c>
      <c r="AI103" s="41" t="s">
        <v>64</v>
      </c>
      <c r="AJ103" s="44">
        <f t="shared" ref="AJ103:AL103" si="67">37.1/150</f>
        <v>0.2473333333</v>
      </c>
      <c r="AK103" s="44">
        <f t="shared" si="67"/>
        <v>0.2473333333</v>
      </c>
      <c r="AL103" s="44">
        <f t="shared" si="67"/>
        <v>0.2473333333</v>
      </c>
      <c r="AM103" s="50"/>
      <c r="AN103" s="50"/>
      <c r="AO103" s="50"/>
      <c r="AP103" s="50"/>
      <c r="AQ103" s="45" t="s">
        <v>231</v>
      </c>
    </row>
    <row r="104">
      <c r="A104" s="39">
        <v>6.0</v>
      </c>
      <c r="B104" s="48" t="s">
        <v>97</v>
      </c>
      <c r="C104" s="41">
        <v>2014.0</v>
      </c>
      <c r="D104" s="41" t="s">
        <v>51</v>
      </c>
      <c r="E104" s="41">
        <v>2.0</v>
      </c>
      <c r="F104" s="45" t="s">
        <v>237</v>
      </c>
      <c r="G104" s="41" t="s">
        <v>238</v>
      </c>
      <c r="H104" s="41">
        <v>180.0</v>
      </c>
      <c r="I104" s="41">
        <v>1.0</v>
      </c>
      <c r="J104" s="41" t="s">
        <v>53</v>
      </c>
      <c r="K104" s="41">
        <v>8.0</v>
      </c>
      <c r="L104" s="41" t="s">
        <v>75</v>
      </c>
      <c r="M104" s="41" t="s">
        <v>55</v>
      </c>
      <c r="N104" s="41" t="s">
        <v>234</v>
      </c>
      <c r="O104" s="41">
        <v>80.0</v>
      </c>
      <c r="P104" s="41" t="s">
        <v>77</v>
      </c>
      <c r="Q104" s="41">
        <v>6.0</v>
      </c>
      <c r="R104" s="41" t="s">
        <v>239</v>
      </c>
      <c r="S104" s="41">
        <v>150.0</v>
      </c>
      <c r="T104" s="44"/>
      <c r="U104" s="41" t="s">
        <v>169</v>
      </c>
      <c r="V104" s="41">
        <v>5.0</v>
      </c>
      <c r="W104" s="41" t="s">
        <v>153</v>
      </c>
      <c r="X104" s="41" t="s">
        <v>183</v>
      </c>
      <c r="Y104" s="41">
        <v>5.0</v>
      </c>
      <c r="Z104" s="41">
        <v>3.0</v>
      </c>
      <c r="AA104" s="41">
        <v>1.0</v>
      </c>
      <c r="AB104" s="41">
        <v>5.0</v>
      </c>
      <c r="AC104" s="41" t="s">
        <v>60</v>
      </c>
      <c r="AD104" s="41" t="s">
        <v>60</v>
      </c>
      <c r="AE104" s="41" t="s">
        <v>100</v>
      </c>
      <c r="AF104" s="44"/>
      <c r="AG104" s="41">
        <v>60.0</v>
      </c>
      <c r="AH104" s="41" t="s">
        <v>155</v>
      </c>
      <c r="AI104" s="41" t="s">
        <v>64</v>
      </c>
      <c r="AJ104" s="44">
        <f t="shared" ref="AJ104:AL104" si="68">37.1/150</f>
        <v>0.2473333333</v>
      </c>
      <c r="AK104" s="44">
        <f t="shared" si="68"/>
        <v>0.2473333333</v>
      </c>
      <c r="AL104" s="44">
        <f t="shared" si="68"/>
        <v>0.2473333333</v>
      </c>
      <c r="AM104" s="50"/>
      <c r="AN104" s="50"/>
      <c r="AO104" s="50"/>
      <c r="AP104" s="50"/>
      <c r="AQ104" s="45" t="s">
        <v>231</v>
      </c>
    </row>
    <row r="105">
      <c r="A105" s="39">
        <v>6.0</v>
      </c>
      <c r="B105" s="48" t="s">
        <v>97</v>
      </c>
      <c r="C105" s="41">
        <v>2014.0</v>
      </c>
      <c r="D105" s="41" t="s">
        <v>51</v>
      </c>
      <c r="E105" s="41">
        <v>2.0</v>
      </c>
      <c r="F105" s="45" t="s">
        <v>237</v>
      </c>
      <c r="G105" s="41" t="s">
        <v>238</v>
      </c>
      <c r="H105" s="41">
        <v>180.0</v>
      </c>
      <c r="I105" s="41">
        <v>1.0</v>
      </c>
      <c r="J105" s="41" t="s">
        <v>53</v>
      </c>
      <c r="K105" s="41">
        <v>8.0</v>
      </c>
      <c r="L105" s="41" t="s">
        <v>75</v>
      </c>
      <c r="M105" s="41" t="s">
        <v>55</v>
      </c>
      <c r="N105" s="41" t="s">
        <v>234</v>
      </c>
      <c r="O105" s="41">
        <v>90.0</v>
      </c>
      <c r="P105" s="41" t="s">
        <v>77</v>
      </c>
      <c r="Q105" s="41">
        <v>6.0</v>
      </c>
      <c r="R105" s="41" t="s">
        <v>239</v>
      </c>
      <c r="S105" s="41">
        <v>150.0</v>
      </c>
      <c r="T105" s="44"/>
      <c r="U105" s="41" t="s">
        <v>169</v>
      </c>
      <c r="V105" s="41">
        <v>5.0</v>
      </c>
      <c r="W105" s="41" t="s">
        <v>153</v>
      </c>
      <c r="X105" s="41" t="s">
        <v>183</v>
      </c>
      <c r="Y105" s="41">
        <v>5.0</v>
      </c>
      <c r="Z105" s="41">
        <v>3.0</v>
      </c>
      <c r="AA105" s="41">
        <v>1.0</v>
      </c>
      <c r="AB105" s="41">
        <v>5.0</v>
      </c>
      <c r="AC105" s="41" t="s">
        <v>60</v>
      </c>
      <c r="AD105" s="41" t="s">
        <v>60</v>
      </c>
      <c r="AE105" s="41" t="s">
        <v>100</v>
      </c>
      <c r="AF105" s="44"/>
      <c r="AG105" s="41">
        <v>60.0</v>
      </c>
      <c r="AH105" s="41" t="s">
        <v>155</v>
      </c>
      <c r="AI105" s="41" t="s">
        <v>64</v>
      </c>
      <c r="AJ105" s="44">
        <f t="shared" ref="AJ105:AL105" si="69">37.1/150</f>
        <v>0.2473333333</v>
      </c>
      <c r="AK105" s="44">
        <f t="shared" si="69"/>
        <v>0.2473333333</v>
      </c>
      <c r="AL105" s="44">
        <f t="shared" si="69"/>
        <v>0.2473333333</v>
      </c>
      <c r="AM105" s="50"/>
      <c r="AN105" s="50"/>
      <c r="AO105" s="50"/>
      <c r="AP105" s="50"/>
      <c r="AQ105" s="45" t="s">
        <v>231</v>
      </c>
    </row>
    <row r="106">
      <c r="A106" s="39">
        <v>6.0</v>
      </c>
      <c r="B106" s="48" t="s">
        <v>97</v>
      </c>
      <c r="C106" s="41">
        <v>2014.0</v>
      </c>
      <c r="D106" s="41" t="s">
        <v>51</v>
      </c>
      <c r="E106" s="41">
        <v>2.0</v>
      </c>
      <c r="F106" s="45" t="s">
        <v>237</v>
      </c>
      <c r="G106" s="41" t="s">
        <v>238</v>
      </c>
      <c r="H106" s="41">
        <v>180.0</v>
      </c>
      <c r="I106" s="41">
        <v>1.0</v>
      </c>
      <c r="J106" s="41" t="s">
        <v>53</v>
      </c>
      <c r="K106" s="41">
        <v>8.0</v>
      </c>
      <c r="L106" s="41" t="s">
        <v>75</v>
      </c>
      <c r="M106" s="41" t="s">
        <v>55</v>
      </c>
      <c r="N106" s="41" t="s">
        <v>235</v>
      </c>
      <c r="O106" s="41">
        <v>10.0</v>
      </c>
      <c r="P106" s="41" t="s">
        <v>77</v>
      </c>
      <c r="Q106" s="41">
        <v>6.0</v>
      </c>
      <c r="R106" s="41" t="s">
        <v>239</v>
      </c>
      <c r="S106" s="41">
        <v>150.0</v>
      </c>
      <c r="T106" s="44"/>
      <c r="U106" s="41" t="s">
        <v>169</v>
      </c>
      <c r="V106" s="41">
        <v>5.0</v>
      </c>
      <c r="W106" s="41" t="s">
        <v>153</v>
      </c>
      <c r="X106" s="41" t="s">
        <v>183</v>
      </c>
      <c r="Y106" s="41">
        <v>5.0</v>
      </c>
      <c r="Z106" s="41">
        <v>3.0</v>
      </c>
      <c r="AA106" s="41">
        <v>1.0</v>
      </c>
      <c r="AB106" s="41">
        <v>5.0</v>
      </c>
      <c r="AC106" s="41" t="s">
        <v>60</v>
      </c>
      <c r="AD106" s="41" t="s">
        <v>60</v>
      </c>
      <c r="AE106" s="41" t="s">
        <v>100</v>
      </c>
      <c r="AF106" s="44"/>
      <c r="AG106" s="41">
        <v>60.0</v>
      </c>
      <c r="AH106" s="41" t="s">
        <v>155</v>
      </c>
      <c r="AI106" s="41" t="s">
        <v>64</v>
      </c>
      <c r="AJ106" s="44">
        <f t="shared" ref="AJ106:AL106" si="70">37.1/150</f>
        <v>0.2473333333</v>
      </c>
      <c r="AK106" s="44">
        <f t="shared" si="70"/>
        <v>0.2473333333</v>
      </c>
      <c r="AL106" s="44">
        <f t="shared" si="70"/>
        <v>0.2473333333</v>
      </c>
      <c r="AM106" s="50"/>
      <c r="AN106" s="50"/>
      <c r="AO106" s="50"/>
      <c r="AP106" s="50"/>
      <c r="AQ106" s="45" t="s">
        <v>231</v>
      </c>
    </row>
    <row r="107">
      <c r="A107" s="39">
        <v>6.0</v>
      </c>
      <c r="B107" s="48" t="s">
        <v>97</v>
      </c>
      <c r="C107" s="41">
        <v>2014.0</v>
      </c>
      <c r="D107" s="41" t="s">
        <v>51</v>
      </c>
      <c r="E107" s="41">
        <v>2.0</v>
      </c>
      <c r="F107" s="45" t="s">
        <v>237</v>
      </c>
      <c r="G107" s="41" t="s">
        <v>238</v>
      </c>
      <c r="H107" s="41">
        <v>180.0</v>
      </c>
      <c r="I107" s="41">
        <v>1.0</v>
      </c>
      <c r="J107" s="41" t="s">
        <v>53</v>
      </c>
      <c r="K107" s="41">
        <v>8.0</v>
      </c>
      <c r="L107" s="41" t="s">
        <v>75</v>
      </c>
      <c r="M107" s="41" t="s">
        <v>55</v>
      </c>
      <c r="N107" s="41" t="s">
        <v>235</v>
      </c>
      <c r="O107" s="41">
        <v>20.0</v>
      </c>
      <c r="P107" s="41" t="s">
        <v>77</v>
      </c>
      <c r="Q107" s="41">
        <v>6.0</v>
      </c>
      <c r="R107" s="41" t="s">
        <v>239</v>
      </c>
      <c r="S107" s="41">
        <v>150.0</v>
      </c>
      <c r="T107" s="44"/>
      <c r="U107" s="41" t="s">
        <v>169</v>
      </c>
      <c r="V107" s="41">
        <v>5.0</v>
      </c>
      <c r="W107" s="41" t="s">
        <v>153</v>
      </c>
      <c r="X107" s="41" t="s">
        <v>183</v>
      </c>
      <c r="Y107" s="41">
        <v>5.0</v>
      </c>
      <c r="Z107" s="41">
        <v>3.0</v>
      </c>
      <c r="AA107" s="41">
        <v>1.0</v>
      </c>
      <c r="AB107" s="41">
        <v>5.0</v>
      </c>
      <c r="AC107" s="41" t="s">
        <v>60</v>
      </c>
      <c r="AD107" s="41" t="s">
        <v>60</v>
      </c>
      <c r="AE107" s="41" t="s">
        <v>100</v>
      </c>
      <c r="AF107" s="44"/>
      <c r="AG107" s="41">
        <v>60.0</v>
      </c>
      <c r="AH107" s="41" t="s">
        <v>155</v>
      </c>
      <c r="AI107" s="41" t="s">
        <v>64</v>
      </c>
      <c r="AJ107" s="44">
        <f t="shared" ref="AJ107:AL107" si="71">37.1/150</f>
        <v>0.2473333333</v>
      </c>
      <c r="AK107" s="44">
        <f t="shared" si="71"/>
        <v>0.2473333333</v>
      </c>
      <c r="AL107" s="44">
        <f t="shared" si="71"/>
        <v>0.2473333333</v>
      </c>
      <c r="AM107" s="50"/>
      <c r="AN107" s="50"/>
      <c r="AO107" s="50"/>
      <c r="AP107" s="50"/>
      <c r="AQ107" s="45" t="s">
        <v>231</v>
      </c>
    </row>
    <row r="108">
      <c r="A108" s="39">
        <v>6.0</v>
      </c>
      <c r="B108" s="48" t="s">
        <v>97</v>
      </c>
      <c r="C108" s="41">
        <v>2014.0</v>
      </c>
      <c r="D108" s="41" t="s">
        <v>51</v>
      </c>
      <c r="E108" s="41">
        <v>2.0</v>
      </c>
      <c r="F108" s="45" t="s">
        <v>237</v>
      </c>
      <c r="G108" s="41" t="s">
        <v>238</v>
      </c>
      <c r="H108" s="41">
        <v>180.0</v>
      </c>
      <c r="I108" s="41">
        <v>1.0</v>
      </c>
      <c r="J108" s="41" t="s">
        <v>53</v>
      </c>
      <c r="K108" s="41">
        <v>8.0</v>
      </c>
      <c r="L108" s="41" t="s">
        <v>75</v>
      </c>
      <c r="M108" s="41" t="s">
        <v>55</v>
      </c>
      <c r="N108" s="41" t="s">
        <v>235</v>
      </c>
      <c r="O108" s="41">
        <v>30.0</v>
      </c>
      <c r="P108" s="41" t="s">
        <v>77</v>
      </c>
      <c r="Q108" s="41">
        <v>6.0</v>
      </c>
      <c r="R108" s="41" t="s">
        <v>239</v>
      </c>
      <c r="S108" s="41">
        <v>150.0</v>
      </c>
      <c r="T108" s="44"/>
      <c r="U108" s="41" t="s">
        <v>169</v>
      </c>
      <c r="V108" s="41">
        <v>5.0</v>
      </c>
      <c r="W108" s="41" t="s">
        <v>153</v>
      </c>
      <c r="X108" s="41" t="s">
        <v>183</v>
      </c>
      <c r="Y108" s="41">
        <v>5.0</v>
      </c>
      <c r="Z108" s="41">
        <v>3.0</v>
      </c>
      <c r="AA108" s="41">
        <v>1.0</v>
      </c>
      <c r="AB108" s="41">
        <v>5.0</v>
      </c>
      <c r="AC108" s="41" t="s">
        <v>60</v>
      </c>
      <c r="AD108" s="41" t="s">
        <v>60</v>
      </c>
      <c r="AE108" s="41" t="s">
        <v>100</v>
      </c>
      <c r="AF108" s="44"/>
      <c r="AG108" s="41">
        <v>60.0</v>
      </c>
      <c r="AH108" s="41" t="s">
        <v>155</v>
      </c>
      <c r="AI108" s="41" t="s">
        <v>64</v>
      </c>
      <c r="AJ108" s="44">
        <f t="shared" ref="AJ108:AL108" si="72">37.1/150</f>
        <v>0.2473333333</v>
      </c>
      <c r="AK108" s="44">
        <f t="shared" si="72"/>
        <v>0.2473333333</v>
      </c>
      <c r="AL108" s="44">
        <f t="shared" si="72"/>
        <v>0.2473333333</v>
      </c>
      <c r="AM108" s="50"/>
      <c r="AN108" s="50"/>
      <c r="AO108" s="50"/>
      <c r="AP108" s="50"/>
      <c r="AQ108" s="45" t="s">
        <v>231</v>
      </c>
    </row>
    <row r="109">
      <c r="A109" s="39">
        <v>6.0</v>
      </c>
      <c r="B109" s="48" t="s">
        <v>97</v>
      </c>
      <c r="C109" s="41">
        <v>2014.0</v>
      </c>
      <c r="D109" s="41" t="s">
        <v>51</v>
      </c>
      <c r="E109" s="41">
        <v>2.0</v>
      </c>
      <c r="F109" s="45" t="s">
        <v>237</v>
      </c>
      <c r="G109" s="41" t="s">
        <v>238</v>
      </c>
      <c r="H109" s="41">
        <v>180.0</v>
      </c>
      <c r="I109" s="41">
        <v>1.0</v>
      </c>
      <c r="J109" s="41" t="s">
        <v>53</v>
      </c>
      <c r="K109" s="41">
        <v>8.0</v>
      </c>
      <c r="L109" s="41" t="s">
        <v>75</v>
      </c>
      <c r="M109" s="41" t="s">
        <v>55</v>
      </c>
      <c r="N109" s="41" t="s">
        <v>235</v>
      </c>
      <c r="O109" s="41">
        <v>40.0</v>
      </c>
      <c r="P109" s="41" t="s">
        <v>77</v>
      </c>
      <c r="Q109" s="41">
        <v>6.0</v>
      </c>
      <c r="R109" s="41" t="s">
        <v>239</v>
      </c>
      <c r="S109" s="41">
        <v>150.0</v>
      </c>
      <c r="T109" s="44"/>
      <c r="U109" s="41" t="s">
        <v>169</v>
      </c>
      <c r="V109" s="41">
        <v>5.0</v>
      </c>
      <c r="W109" s="41" t="s">
        <v>153</v>
      </c>
      <c r="X109" s="41" t="s">
        <v>183</v>
      </c>
      <c r="Y109" s="41">
        <v>5.0</v>
      </c>
      <c r="Z109" s="41">
        <v>3.0</v>
      </c>
      <c r="AA109" s="41">
        <v>1.0</v>
      </c>
      <c r="AB109" s="41">
        <v>5.0</v>
      </c>
      <c r="AC109" s="41" t="s">
        <v>60</v>
      </c>
      <c r="AD109" s="41" t="s">
        <v>60</v>
      </c>
      <c r="AE109" s="41" t="s">
        <v>100</v>
      </c>
      <c r="AF109" s="44"/>
      <c r="AG109" s="41">
        <v>60.0</v>
      </c>
      <c r="AH109" s="41" t="s">
        <v>155</v>
      </c>
      <c r="AI109" s="41" t="s">
        <v>64</v>
      </c>
      <c r="AJ109" s="44">
        <f t="shared" ref="AJ109:AL109" si="73">37.1/150</f>
        <v>0.2473333333</v>
      </c>
      <c r="AK109" s="44">
        <f t="shared" si="73"/>
        <v>0.2473333333</v>
      </c>
      <c r="AL109" s="44">
        <f t="shared" si="73"/>
        <v>0.2473333333</v>
      </c>
      <c r="AM109" s="50"/>
      <c r="AN109" s="50"/>
      <c r="AO109" s="50"/>
      <c r="AP109" s="50"/>
      <c r="AQ109" s="45" t="s">
        <v>231</v>
      </c>
    </row>
    <row r="110">
      <c r="A110" s="39">
        <v>6.0</v>
      </c>
      <c r="B110" s="48" t="s">
        <v>97</v>
      </c>
      <c r="C110" s="41">
        <v>2014.0</v>
      </c>
      <c r="D110" s="41" t="s">
        <v>51</v>
      </c>
      <c r="E110" s="41">
        <v>2.0</v>
      </c>
      <c r="F110" s="45" t="s">
        <v>237</v>
      </c>
      <c r="G110" s="41" t="s">
        <v>238</v>
      </c>
      <c r="H110" s="41">
        <v>180.0</v>
      </c>
      <c r="I110" s="41">
        <v>1.0</v>
      </c>
      <c r="J110" s="41" t="s">
        <v>53</v>
      </c>
      <c r="K110" s="41">
        <v>8.0</v>
      </c>
      <c r="L110" s="41" t="s">
        <v>75</v>
      </c>
      <c r="M110" s="41" t="s">
        <v>55</v>
      </c>
      <c r="N110" s="41" t="s">
        <v>235</v>
      </c>
      <c r="O110" s="41">
        <v>50.0</v>
      </c>
      <c r="P110" s="41" t="s">
        <v>77</v>
      </c>
      <c r="Q110" s="41">
        <v>6.0</v>
      </c>
      <c r="R110" s="41" t="s">
        <v>239</v>
      </c>
      <c r="S110" s="41">
        <v>150.0</v>
      </c>
      <c r="T110" s="44"/>
      <c r="U110" s="41" t="s">
        <v>169</v>
      </c>
      <c r="V110" s="41">
        <v>5.0</v>
      </c>
      <c r="W110" s="41" t="s">
        <v>153</v>
      </c>
      <c r="X110" s="41" t="s">
        <v>183</v>
      </c>
      <c r="Y110" s="41">
        <v>5.0</v>
      </c>
      <c r="Z110" s="41">
        <v>3.0</v>
      </c>
      <c r="AA110" s="41">
        <v>1.0</v>
      </c>
      <c r="AB110" s="41">
        <v>5.0</v>
      </c>
      <c r="AC110" s="41" t="s">
        <v>60</v>
      </c>
      <c r="AD110" s="41" t="s">
        <v>60</v>
      </c>
      <c r="AE110" s="41" t="s">
        <v>100</v>
      </c>
      <c r="AF110" s="44"/>
      <c r="AG110" s="41">
        <v>60.0</v>
      </c>
      <c r="AH110" s="41" t="s">
        <v>155</v>
      </c>
      <c r="AI110" s="41" t="s">
        <v>64</v>
      </c>
      <c r="AJ110" s="44">
        <f t="shared" ref="AJ110:AL110" si="74">37.1/150</f>
        <v>0.2473333333</v>
      </c>
      <c r="AK110" s="44">
        <f t="shared" si="74"/>
        <v>0.2473333333</v>
      </c>
      <c r="AL110" s="44">
        <f t="shared" si="74"/>
        <v>0.2473333333</v>
      </c>
      <c r="AM110" s="50"/>
      <c r="AN110" s="50"/>
      <c r="AO110" s="50"/>
      <c r="AP110" s="50"/>
      <c r="AQ110" s="45" t="s">
        <v>231</v>
      </c>
    </row>
    <row r="111">
      <c r="A111" s="39">
        <v>6.0</v>
      </c>
      <c r="B111" s="48" t="s">
        <v>97</v>
      </c>
      <c r="C111" s="41">
        <v>2014.0</v>
      </c>
      <c r="D111" s="41" t="s">
        <v>51</v>
      </c>
      <c r="E111" s="41">
        <v>2.0</v>
      </c>
      <c r="F111" s="45" t="s">
        <v>237</v>
      </c>
      <c r="G111" s="41" t="s">
        <v>238</v>
      </c>
      <c r="H111" s="41">
        <v>180.0</v>
      </c>
      <c r="I111" s="41">
        <v>1.0</v>
      </c>
      <c r="J111" s="41" t="s">
        <v>53</v>
      </c>
      <c r="K111" s="41">
        <v>8.0</v>
      </c>
      <c r="L111" s="41" t="s">
        <v>75</v>
      </c>
      <c r="M111" s="41" t="s">
        <v>55</v>
      </c>
      <c r="N111" s="41" t="s">
        <v>235</v>
      </c>
      <c r="O111" s="41">
        <v>60.0</v>
      </c>
      <c r="P111" s="41" t="s">
        <v>77</v>
      </c>
      <c r="Q111" s="41">
        <v>6.0</v>
      </c>
      <c r="R111" s="41" t="s">
        <v>239</v>
      </c>
      <c r="S111" s="41">
        <v>150.0</v>
      </c>
      <c r="T111" s="44"/>
      <c r="U111" s="41" t="s">
        <v>169</v>
      </c>
      <c r="V111" s="41">
        <v>5.0</v>
      </c>
      <c r="W111" s="41" t="s">
        <v>153</v>
      </c>
      <c r="X111" s="41" t="s">
        <v>183</v>
      </c>
      <c r="Y111" s="41">
        <v>5.0</v>
      </c>
      <c r="Z111" s="41">
        <v>3.0</v>
      </c>
      <c r="AA111" s="41">
        <v>1.0</v>
      </c>
      <c r="AB111" s="41">
        <v>5.0</v>
      </c>
      <c r="AC111" s="41" t="s">
        <v>60</v>
      </c>
      <c r="AD111" s="41" t="s">
        <v>60</v>
      </c>
      <c r="AE111" s="41" t="s">
        <v>100</v>
      </c>
      <c r="AF111" s="44"/>
      <c r="AG111" s="41">
        <v>60.0</v>
      </c>
      <c r="AH111" s="41" t="s">
        <v>155</v>
      </c>
      <c r="AI111" s="41" t="s">
        <v>64</v>
      </c>
      <c r="AJ111" s="44">
        <f t="shared" ref="AJ111:AL111" si="75">37.1/150</f>
        <v>0.2473333333</v>
      </c>
      <c r="AK111" s="44">
        <f t="shared" si="75"/>
        <v>0.2473333333</v>
      </c>
      <c r="AL111" s="44">
        <f t="shared" si="75"/>
        <v>0.2473333333</v>
      </c>
      <c r="AM111" s="50"/>
      <c r="AN111" s="50"/>
      <c r="AO111" s="50"/>
      <c r="AP111" s="50"/>
      <c r="AQ111" s="45" t="s">
        <v>231</v>
      </c>
    </row>
    <row r="112">
      <c r="A112" s="39">
        <v>6.0</v>
      </c>
      <c r="B112" s="48" t="s">
        <v>97</v>
      </c>
      <c r="C112" s="41">
        <v>2014.0</v>
      </c>
      <c r="D112" s="41" t="s">
        <v>51</v>
      </c>
      <c r="E112" s="41">
        <v>2.0</v>
      </c>
      <c r="F112" s="45" t="s">
        <v>237</v>
      </c>
      <c r="G112" s="41" t="s">
        <v>238</v>
      </c>
      <c r="H112" s="41">
        <v>180.0</v>
      </c>
      <c r="I112" s="41">
        <v>1.0</v>
      </c>
      <c r="J112" s="41" t="s">
        <v>53</v>
      </c>
      <c r="K112" s="41">
        <v>8.0</v>
      </c>
      <c r="L112" s="41" t="s">
        <v>75</v>
      </c>
      <c r="M112" s="41" t="s">
        <v>55</v>
      </c>
      <c r="N112" s="41" t="s">
        <v>235</v>
      </c>
      <c r="O112" s="41">
        <v>70.0</v>
      </c>
      <c r="P112" s="41" t="s">
        <v>77</v>
      </c>
      <c r="Q112" s="41">
        <v>6.0</v>
      </c>
      <c r="R112" s="41" t="s">
        <v>239</v>
      </c>
      <c r="S112" s="41">
        <v>150.0</v>
      </c>
      <c r="T112" s="44"/>
      <c r="U112" s="41" t="s">
        <v>169</v>
      </c>
      <c r="V112" s="41">
        <v>5.0</v>
      </c>
      <c r="W112" s="41" t="s">
        <v>153</v>
      </c>
      <c r="X112" s="41" t="s">
        <v>183</v>
      </c>
      <c r="Y112" s="41">
        <v>5.0</v>
      </c>
      <c r="Z112" s="41">
        <v>3.0</v>
      </c>
      <c r="AA112" s="41">
        <v>1.0</v>
      </c>
      <c r="AB112" s="41">
        <v>5.0</v>
      </c>
      <c r="AC112" s="41" t="s">
        <v>60</v>
      </c>
      <c r="AD112" s="41" t="s">
        <v>60</v>
      </c>
      <c r="AE112" s="41" t="s">
        <v>100</v>
      </c>
      <c r="AF112" s="44"/>
      <c r="AG112" s="41">
        <v>60.0</v>
      </c>
      <c r="AH112" s="41" t="s">
        <v>155</v>
      </c>
      <c r="AI112" s="41" t="s">
        <v>64</v>
      </c>
      <c r="AJ112" s="44">
        <f t="shared" ref="AJ112:AL112" si="76">37.1/150</f>
        <v>0.2473333333</v>
      </c>
      <c r="AK112" s="44">
        <f t="shared" si="76"/>
        <v>0.2473333333</v>
      </c>
      <c r="AL112" s="44">
        <f t="shared" si="76"/>
        <v>0.2473333333</v>
      </c>
      <c r="AM112" s="50"/>
      <c r="AN112" s="50"/>
      <c r="AO112" s="50"/>
      <c r="AP112" s="50"/>
      <c r="AQ112" s="45" t="s">
        <v>231</v>
      </c>
    </row>
    <row r="113">
      <c r="A113" s="39">
        <v>6.0</v>
      </c>
      <c r="B113" s="48" t="s">
        <v>97</v>
      </c>
      <c r="C113" s="41">
        <v>2014.0</v>
      </c>
      <c r="D113" s="41" t="s">
        <v>51</v>
      </c>
      <c r="E113" s="41">
        <v>2.0</v>
      </c>
      <c r="F113" s="45" t="s">
        <v>237</v>
      </c>
      <c r="G113" s="41" t="s">
        <v>238</v>
      </c>
      <c r="H113" s="41">
        <v>180.0</v>
      </c>
      <c r="I113" s="41">
        <v>1.0</v>
      </c>
      <c r="J113" s="41" t="s">
        <v>53</v>
      </c>
      <c r="K113" s="41">
        <v>8.0</v>
      </c>
      <c r="L113" s="41" t="s">
        <v>75</v>
      </c>
      <c r="M113" s="41" t="s">
        <v>55</v>
      </c>
      <c r="N113" s="41" t="s">
        <v>235</v>
      </c>
      <c r="O113" s="41">
        <v>80.0</v>
      </c>
      <c r="P113" s="41" t="s">
        <v>77</v>
      </c>
      <c r="Q113" s="41">
        <v>6.0</v>
      </c>
      <c r="R113" s="41" t="s">
        <v>239</v>
      </c>
      <c r="S113" s="41">
        <v>150.0</v>
      </c>
      <c r="T113" s="44"/>
      <c r="U113" s="41" t="s">
        <v>169</v>
      </c>
      <c r="V113" s="41">
        <v>5.0</v>
      </c>
      <c r="W113" s="41" t="s">
        <v>153</v>
      </c>
      <c r="X113" s="41" t="s">
        <v>183</v>
      </c>
      <c r="Y113" s="41">
        <v>5.0</v>
      </c>
      <c r="Z113" s="41">
        <v>3.0</v>
      </c>
      <c r="AA113" s="41">
        <v>1.0</v>
      </c>
      <c r="AB113" s="41">
        <v>5.0</v>
      </c>
      <c r="AC113" s="41" t="s">
        <v>60</v>
      </c>
      <c r="AD113" s="41" t="s">
        <v>60</v>
      </c>
      <c r="AE113" s="41" t="s">
        <v>100</v>
      </c>
      <c r="AF113" s="44"/>
      <c r="AG113" s="41">
        <v>60.0</v>
      </c>
      <c r="AH113" s="41" t="s">
        <v>155</v>
      </c>
      <c r="AI113" s="41" t="s">
        <v>64</v>
      </c>
      <c r="AJ113" s="44">
        <f t="shared" ref="AJ113:AL113" si="77">37.1/150</f>
        <v>0.2473333333</v>
      </c>
      <c r="AK113" s="44">
        <f t="shared" si="77"/>
        <v>0.2473333333</v>
      </c>
      <c r="AL113" s="44">
        <f t="shared" si="77"/>
        <v>0.2473333333</v>
      </c>
      <c r="AM113" s="50"/>
      <c r="AN113" s="50"/>
      <c r="AO113" s="50"/>
      <c r="AP113" s="50"/>
      <c r="AQ113" s="45" t="s">
        <v>231</v>
      </c>
    </row>
    <row r="114">
      <c r="A114" s="39">
        <v>6.0</v>
      </c>
      <c r="B114" s="48" t="s">
        <v>97</v>
      </c>
      <c r="C114" s="41">
        <v>2014.0</v>
      </c>
      <c r="D114" s="41" t="s">
        <v>51</v>
      </c>
      <c r="E114" s="41">
        <v>2.0</v>
      </c>
      <c r="F114" s="45" t="s">
        <v>237</v>
      </c>
      <c r="G114" s="41" t="s">
        <v>238</v>
      </c>
      <c r="H114" s="41">
        <v>180.0</v>
      </c>
      <c r="I114" s="41">
        <v>1.0</v>
      </c>
      <c r="J114" s="41" t="s">
        <v>53</v>
      </c>
      <c r="K114" s="41">
        <v>8.0</v>
      </c>
      <c r="L114" s="41" t="s">
        <v>75</v>
      </c>
      <c r="M114" s="41" t="s">
        <v>55</v>
      </c>
      <c r="N114" s="41" t="s">
        <v>235</v>
      </c>
      <c r="O114" s="41">
        <v>90.0</v>
      </c>
      <c r="P114" s="41" t="s">
        <v>77</v>
      </c>
      <c r="Q114" s="41">
        <v>6.0</v>
      </c>
      <c r="R114" s="41" t="s">
        <v>239</v>
      </c>
      <c r="S114" s="41">
        <v>150.0</v>
      </c>
      <c r="T114" s="44"/>
      <c r="U114" s="41" t="s">
        <v>169</v>
      </c>
      <c r="V114" s="41">
        <v>5.0</v>
      </c>
      <c r="W114" s="41" t="s">
        <v>153</v>
      </c>
      <c r="X114" s="41" t="s">
        <v>183</v>
      </c>
      <c r="Y114" s="41">
        <v>5.0</v>
      </c>
      <c r="Z114" s="41">
        <v>3.0</v>
      </c>
      <c r="AA114" s="41">
        <v>1.0</v>
      </c>
      <c r="AB114" s="41">
        <v>5.0</v>
      </c>
      <c r="AC114" s="41" t="s">
        <v>60</v>
      </c>
      <c r="AD114" s="41" t="s">
        <v>60</v>
      </c>
      <c r="AE114" s="41" t="s">
        <v>100</v>
      </c>
      <c r="AF114" s="44"/>
      <c r="AG114" s="41">
        <v>60.0</v>
      </c>
      <c r="AH114" s="41" t="s">
        <v>155</v>
      </c>
      <c r="AI114" s="41" t="s">
        <v>64</v>
      </c>
      <c r="AJ114" s="44">
        <f t="shared" ref="AJ114:AL114" si="78">37.1/150</f>
        <v>0.2473333333</v>
      </c>
      <c r="AK114" s="44">
        <f t="shared" si="78"/>
        <v>0.2473333333</v>
      </c>
      <c r="AL114" s="44">
        <f t="shared" si="78"/>
        <v>0.2473333333</v>
      </c>
      <c r="AM114" s="50"/>
      <c r="AN114" s="50"/>
      <c r="AO114" s="50"/>
      <c r="AP114" s="50"/>
      <c r="AQ114" s="45" t="s">
        <v>231</v>
      </c>
    </row>
    <row r="115">
      <c r="A115" s="39">
        <v>6.0</v>
      </c>
      <c r="B115" s="48" t="s">
        <v>97</v>
      </c>
      <c r="C115" s="41">
        <v>2014.0</v>
      </c>
      <c r="D115" s="41" t="s">
        <v>51</v>
      </c>
      <c r="E115" s="41">
        <v>2.0</v>
      </c>
      <c r="F115" s="45" t="s">
        <v>237</v>
      </c>
      <c r="G115" s="41" t="s">
        <v>238</v>
      </c>
      <c r="H115" s="41">
        <v>180.0</v>
      </c>
      <c r="I115" s="41">
        <v>1.0</v>
      </c>
      <c r="J115" s="41" t="s">
        <v>53</v>
      </c>
      <c r="K115" s="41">
        <v>8.0</v>
      </c>
      <c r="L115" s="41" t="s">
        <v>75</v>
      </c>
      <c r="M115" s="41" t="s">
        <v>55</v>
      </c>
      <c r="N115" s="41" t="s">
        <v>236</v>
      </c>
      <c r="O115" s="41">
        <v>10.0</v>
      </c>
      <c r="P115" s="41" t="s">
        <v>77</v>
      </c>
      <c r="Q115" s="41">
        <v>6.0</v>
      </c>
      <c r="R115" s="41" t="s">
        <v>239</v>
      </c>
      <c r="S115" s="41">
        <v>150.0</v>
      </c>
      <c r="T115" s="44"/>
      <c r="U115" s="41" t="s">
        <v>169</v>
      </c>
      <c r="V115" s="41">
        <v>5.0</v>
      </c>
      <c r="W115" s="41" t="s">
        <v>153</v>
      </c>
      <c r="X115" s="41" t="s">
        <v>183</v>
      </c>
      <c r="Y115" s="41">
        <v>5.0</v>
      </c>
      <c r="Z115" s="41">
        <v>3.0</v>
      </c>
      <c r="AA115" s="41">
        <v>1.0</v>
      </c>
      <c r="AB115" s="41">
        <v>5.0</v>
      </c>
      <c r="AC115" s="41" t="s">
        <v>60</v>
      </c>
      <c r="AD115" s="41" t="s">
        <v>60</v>
      </c>
      <c r="AE115" s="41" t="s">
        <v>100</v>
      </c>
      <c r="AF115" s="44"/>
      <c r="AG115" s="41">
        <v>60.0</v>
      </c>
      <c r="AH115" s="41" t="s">
        <v>155</v>
      </c>
      <c r="AI115" s="41" t="s">
        <v>64</v>
      </c>
      <c r="AJ115" s="52">
        <v>0.315974359</v>
      </c>
      <c r="AK115" s="41">
        <v>0.315974359</v>
      </c>
      <c r="AL115" s="41">
        <v>0.315974359</v>
      </c>
      <c r="AM115" s="50"/>
      <c r="AN115" s="50"/>
      <c r="AO115" s="50"/>
      <c r="AP115" s="50"/>
      <c r="AQ115" s="45" t="s">
        <v>231</v>
      </c>
    </row>
    <row r="116">
      <c r="A116" s="39">
        <v>6.0</v>
      </c>
      <c r="B116" s="48" t="s">
        <v>97</v>
      </c>
      <c r="C116" s="41">
        <v>2014.0</v>
      </c>
      <c r="D116" s="41" t="s">
        <v>51</v>
      </c>
      <c r="E116" s="41">
        <v>2.0</v>
      </c>
      <c r="F116" s="45" t="s">
        <v>237</v>
      </c>
      <c r="G116" s="41" t="s">
        <v>238</v>
      </c>
      <c r="H116" s="41">
        <v>180.0</v>
      </c>
      <c r="I116" s="41">
        <v>1.0</v>
      </c>
      <c r="J116" s="41" t="s">
        <v>53</v>
      </c>
      <c r="K116" s="41">
        <v>8.0</v>
      </c>
      <c r="L116" s="41" t="s">
        <v>75</v>
      </c>
      <c r="M116" s="41" t="s">
        <v>55</v>
      </c>
      <c r="N116" s="41" t="s">
        <v>236</v>
      </c>
      <c r="O116" s="41">
        <v>20.0</v>
      </c>
      <c r="P116" s="41" t="s">
        <v>77</v>
      </c>
      <c r="Q116" s="41">
        <v>6.0</v>
      </c>
      <c r="R116" s="41" t="s">
        <v>239</v>
      </c>
      <c r="S116" s="41">
        <v>150.0</v>
      </c>
      <c r="T116" s="44"/>
      <c r="U116" s="41" t="s">
        <v>169</v>
      </c>
      <c r="V116" s="41">
        <v>5.0</v>
      </c>
      <c r="W116" s="41" t="s">
        <v>153</v>
      </c>
      <c r="X116" s="41" t="s">
        <v>183</v>
      </c>
      <c r="Y116" s="41">
        <v>5.0</v>
      </c>
      <c r="Z116" s="41">
        <v>3.0</v>
      </c>
      <c r="AA116" s="41">
        <v>1.0</v>
      </c>
      <c r="AB116" s="41">
        <v>5.0</v>
      </c>
      <c r="AC116" s="41" t="s">
        <v>60</v>
      </c>
      <c r="AD116" s="41" t="s">
        <v>60</v>
      </c>
      <c r="AE116" s="41" t="s">
        <v>100</v>
      </c>
      <c r="AF116" s="44"/>
      <c r="AG116" s="41">
        <v>60.0</v>
      </c>
      <c r="AH116" s="41" t="s">
        <v>155</v>
      </c>
      <c r="AI116" s="41" t="s">
        <v>64</v>
      </c>
      <c r="AJ116" s="41">
        <v>0.315974359</v>
      </c>
      <c r="AK116" s="41">
        <v>0.315974359</v>
      </c>
      <c r="AL116" s="41">
        <v>0.315974359</v>
      </c>
      <c r="AM116" s="50"/>
      <c r="AN116" s="50"/>
      <c r="AO116" s="50"/>
      <c r="AP116" s="50"/>
      <c r="AQ116" s="45" t="s">
        <v>231</v>
      </c>
    </row>
    <row r="117">
      <c r="A117" s="39">
        <v>6.0</v>
      </c>
      <c r="B117" s="48" t="s">
        <v>97</v>
      </c>
      <c r="C117" s="41">
        <v>2014.0</v>
      </c>
      <c r="D117" s="41" t="s">
        <v>51</v>
      </c>
      <c r="E117" s="41">
        <v>2.0</v>
      </c>
      <c r="F117" s="45" t="s">
        <v>237</v>
      </c>
      <c r="G117" s="41" t="s">
        <v>238</v>
      </c>
      <c r="H117" s="41">
        <v>180.0</v>
      </c>
      <c r="I117" s="41">
        <v>1.0</v>
      </c>
      <c r="J117" s="41" t="s">
        <v>53</v>
      </c>
      <c r="K117" s="41">
        <v>8.0</v>
      </c>
      <c r="L117" s="41" t="s">
        <v>75</v>
      </c>
      <c r="M117" s="41" t="s">
        <v>55</v>
      </c>
      <c r="N117" s="41" t="s">
        <v>236</v>
      </c>
      <c r="O117" s="41">
        <v>30.0</v>
      </c>
      <c r="P117" s="41" t="s">
        <v>77</v>
      </c>
      <c r="Q117" s="41">
        <v>6.0</v>
      </c>
      <c r="R117" s="41" t="s">
        <v>239</v>
      </c>
      <c r="S117" s="41">
        <v>150.0</v>
      </c>
      <c r="T117" s="44"/>
      <c r="U117" s="41" t="s">
        <v>169</v>
      </c>
      <c r="V117" s="41">
        <v>5.0</v>
      </c>
      <c r="W117" s="41" t="s">
        <v>153</v>
      </c>
      <c r="X117" s="41" t="s">
        <v>183</v>
      </c>
      <c r="Y117" s="41">
        <v>5.0</v>
      </c>
      <c r="Z117" s="41">
        <v>3.0</v>
      </c>
      <c r="AA117" s="41">
        <v>1.0</v>
      </c>
      <c r="AB117" s="41">
        <v>5.0</v>
      </c>
      <c r="AC117" s="41" t="s">
        <v>60</v>
      </c>
      <c r="AD117" s="41" t="s">
        <v>60</v>
      </c>
      <c r="AE117" s="41" t="s">
        <v>100</v>
      </c>
      <c r="AF117" s="44"/>
      <c r="AG117" s="41">
        <v>60.0</v>
      </c>
      <c r="AH117" s="41" t="s">
        <v>155</v>
      </c>
      <c r="AI117" s="41" t="s">
        <v>64</v>
      </c>
      <c r="AJ117" s="41">
        <v>0.315974359</v>
      </c>
      <c r="AK117" s="41">
        <v>0.315974359</v>
      </c>
      <c r="AL117" s="41">
        <v>0.315974359</v>
      </c>
      <c r="AM117" s="50"/>
      <c r="AN117" s="50"/>
      <c r="AO117" s="50"/>
      <c r="AP117" s="50"/>
      <c r="AQ117" s="45" t="s">
        <v>231</v>
      </c>
    </row>
    <row r="118">
      <c r="A118" s="39">
        <v>6.0</v>
      </c>
      <c r="B118" s="48" t="s">
        <v>97</v>
      </c>
      <c r="C118" s="41">
        <v>2014.0</v>
      </c>
      <c r="D118" s="41" t="s">
        <v>51</v>
      </c>
      <c r="E118" s="41">
        <v>2.0</v>
      </c>
      <c r="F118" s="45" t="s">
        <v>237</v>
      </c>
      <c r="G118" s="41" t="s">
        <v>238</v>
      </c>
      <c r="H118" s="41">
        <v>180.0</v>
      </c>
      <c r="I118" s="41">
        <v>1.0</v>
      </c>
      <c r="J118" s="41" t="s">
        <v>53</v>
      </c>
      <c r="K118" s="41">
        <v>8.0</v>
      </c>
      <c r="L118" s="41" t="s">
        <v>75</v>
      </c>
      <c r="M118" s="41" t="s">
        <v>55</v>
      </c>
      <c r="N118" s="41" t="s">
        <v>236</v>
      </c>
      <c r="O118" s="41">
        <v>40.0</v>
      </c>
      <c r="P118" s="41" t="s">
        <v>77</v>
      </c>
      <c r="Q118" s="41">
        <v>6.0</v>
      </c>
      <c r="R118" s="41" t="s">
        <v>239</v>
      </c>
      <c r="S118" s="41">
        <v>150.0</v>
      </c>
      <c r="T118" s="44"/>
      <c r="U118" s="41" t="s">
        <v>169</v>
      </c>
      <c r="V118" s="41">
        <v>5.0</v>
      </c>
      <c r="W118" s="41" t="s">
        <v>153</v>
      </c>
      <c r="X118" s="41" t="s">
        <v>183</v>
      </c>
      <c r="Y118" s="41">
        <v>5.0</v>
      </c>
      <c r="Z118" s="41">
        <v>3.0</v>
      </c>
      <c r="AA118" s="41">
        <v>1.0</v>
      </c>
      <c r="AB118" s="41">
        <v>5.0</v>
      </c>
      <c r="AC118" s="41" t="s">
        <v>60</v>
      </c>
      <c r="AD118" s="41" t="s">
        <v>60</v>
      </c>
      <c r="AE118" s="41" t="s">
        <v>100</v>
      </c>
      <c r="AF118" s="44"/>
      <c r="AG118" s="41">
        <v>60.0</v>
      </c>
      <c r="AH118" s="41" t="s">
        <v>155</v>
      </c>
      <c r="AI118" s="41" t="s">
        <v>64</v>
      </c>
      <c r="AJ118" s="41">
        <v>0.315974359</v>
      </c>
      <c r="AK118" s="41">
        <v>0.315974359</v>
      </c>
      <c r="AL118" s="41">
        <v>0.315974359</v>
      </c>
      <c r="AM118" s="50"/>
      <c r="AN118" s="50"/>
      <c r="AO118" s="50"/>
      <c r="AP118" s="50"/>
      <c r="AQ118" s="45" t="s">
        <v>231</v>
      </c>
    </row>
    <row r="119">
      <c r="A119" s="39">
        <v>6.0</v>
      </c>
      <c r="B119" s="48" t="s">
        <v>97</v>
      </c>
      <c r="C119" s="41">
        <v>2014.0</v>
      </c>
      <c r="D119" s="41" t="s">
        <v>51</v>
      </c>
      <c r="E119" s="41">
        <v>2.0</v>
      </c>
      <c r="F119" s="45" t="s">
        <v>237</v>
      </c>
      <c r="G119" s="41" t="s">
        <v>238</v>
      </c>
      <c r="H119" s="41">
        <v>180.0</v>
      </c>
      <c r="I119" s="41">
        <v>1.0</v>
      </c>
      <c r="J119" s="41" t="s">
        <v>53</v>
      </c>
      <c r="K119" s="41">
        <v>8.0</v>
      </c>
      <c r="L119" s="41" t="s">
        <v>75</v>
      </c>
      <c r="M119" s="41" t="s">
        <v>55</v>
      </c>
      <c r="N119" s="41" t="s">
        <v>236</v>
      </c>
      <c r="O119" s="41">
        <v>50.0</v>
      </c>
      <c r="P119" s="41" t="s">
        <v>77</v>
      </c>
      <c r="Q119" s="41">
        <v>6.0</v>
      </c>
      <c r="R119" s="41" t="s">
        <v>239</v>
      </c>
      <c r="S119" s="41">
        <v>150.0</v>
      </c>
      <c r="T119" s="44"/>
      <c r="U119" s="41" t="s">
        <v>169</v>
      </c>
      <c r="V119" s="41">
        <v>5.0</v>
      </c>
      <c r="W119" s="41" t="s">
        <v>153</v>
      </c>
      <c r="X119" s="41" t="s">
        <v>183</v>
      </c>
      <c r="Y119" s="41">
        <v>5.0</v>
      </c>
      <c r="Z119" s="41">
        <v>3.0</v>
      </c>
      <c r="AA119" s="41">
        <v>1.0</v>
      </c>
      <c r="AB119" s="41">
        <v>5.0</v>
      </c>
      <c r="AC119" s="41" t="s">
        <v>60</v>
      </c>
      <c r="AD119" s="41" t="s">
        <v>60</v>
      </c>
      <c r="AE119" s="41" t="s">
        <v>100</v>
      </c>
      <c r="AF119" s="44"/>
      <c r="AG119" s="41">
        <v>60.0</v>
      </c>
      <c r="AH119" s="41" t="s">
        <v>155</v>
      </c>
      <c r="AI119" s="41" t="s">
        <v>64</v>
      </c>
      <c r="AJ119" s="41">
        <v>0.315974359</v>
      </c>
      <c r="AK119" s="41">
        <v>0.315974359</v>
      </c>
      <c r="AL119" s="41">
        <v>0.315974359</v>
      </c>
      <c r="AM119" s="50"/>
      <c r="AN119" s="50"/>
      <c r="AO119" s="50"/>
      <c r="AP119" s="50"/>
      <c r="AQ119" s="45" t="s">
        <v>231</v>
      </c>
    </row>
    <row r="120">
      <c r="A120" s="39">
        <v>6.0</v>
      </c>
      <c r="B120" s="48" t="s">
        <v>97</v>
      </c>
      <c r="C120" s="41">
        <v>2014.0</v>
      </c>
      <c r="D120" s="41" t="s">
        <v>51</v>
      </c>
      <c r="E120" s="41">
        <v>2.0</v>
      </c>
      <c r="F120" s="45" t="s">
        <v>237</v>
      </c>
      <c r="G120" s="41" t="s">
        <v>238</v>
      </c>
      <c r="H120" s="41">
        <v>180.0</v>
      </c>
      <c r="I120" s="41">
        <v>1.0</v>
      </c>
      <c r="J120" s="41" t="s">
        <v>53</v>
      </c>
      <c r="K120" s="41">
        <v>8.0</v>
      </c>
      <c r="L120" s="41" t="s">
        <v>75</v>
      </c>
      <c r="M120" s="41" t="s">
        <v>55</v>
      </c>
      <c r="N120" s="41" t="s">
        <v>236</v>
      </c>
      <c r="O120" s="41">
        <v>60.0</v>
      </c>
      <c r="P120" s="41" t="s">
        <v>77</v>
      </c>
      <c r="Q120" s="41">
        <v>6.0</v>
      </c>
      <c r="R120" s="41" t="s">
        <v>239</v>
      </c>
      <c r="S120" s="41">
        <v>150.0</v>
      </c>
      <c r="T120" s="44"/>
      <c r="U120" s="41" t="s">
        <v>169</v>
      </c>
      <c r="V120" s="41">
        <v>5.0</v>
      </c>
      <c r="W120" s="41" t="s">
        <v>153</v>
      </c>
      <c r="X120" s="41" t="s">
        <v>183</v>
      </c>
      <c r="Y120" s="41">
        <v>5.0</v>
      </c>
      <c r="Z120" s="41">
        <v>3.0</v>
      </c>
      <c r="AA120" s="41">
        <v>1.0</v>
      </c>
      <c r="AB120" s="41">
        <v>5.0</v>
      </c>
      <c r="AC120" s="41" t="s">
        <v>60</v>
      </c>
      <c r="AD120" s="41" t="s">
        <v>60</v>
      </c>
      <c r="AE120" s="41" t="s">
        <v>100</v>
      </c>
      <c r="AF120" s="44"/>
      <c r="AG120" s="41">
        <v>60.0</v>
      </c>
      <c r="AH120" s="41" t="s">
        <v>155</v>
      </c>
      <c r="AI120" s="41" t="s">
        <v>64</v>
      </c>
      <c r="AJ120" s="41">
        <v>0.315974359</v>
      </c>
      <c r="AK120" s="41">
        <v>0.315974359</v>
      </c>
      <c r="AL120" s="41">
        <v>0.315974359</v>
      </c>
      <c r="AM120" s="50"/>
      <c r="AN120" s="50"/>
      <c r="AO120" s="50"/>
      <c r="AP120" s="50"/>
      <c r="AQ120" s="45" t="s">
        <v>231</v>
      </c>
    </row>
    <row r="121">
      <c r="A121" s="39">
        <v>6.0</v>
      </c>
      <c r="B121" s="48" t="s">
        <v>97</v>
      </c>
      <c r="C121" s="41">
        <v>2014.0</v>
      </c>
      <c r="D121" s="41" t="s">
        <v>51</v>
      </c>
      <c r="E121" s="41">
        <v>2.0</v>
      </c>
      <c r="F121" s="45" t="s">
        <v>237</v>
      </c>
      <c r="G121" s="41" t="s">
        <v>238</v>
      </c>
      <c r="H121" s="41">
        <v>180.0</v>
      </c>
      <c r="I121" s="41">
        <v>1.0</v>
      </c>
      <c r="J121" s="41" t="s">
        <v>53</v>
      </c>
      <c r="K121" s="41">
        <v>8.0</v>
      </c>
      <c r="L121" s="41" t="s">
        <v>75</v>
      </c>
      <c r="M121" s="41" t="s">
        <v>55</v>
      </c>
      <c r="N121" s="41" t="s">
        <v>236</v>
      </c>
      <c r="O121" s="41">
        <v>70.0</v>
      </c>
      <c r="P121" s="41" t="s">
        <v>77</v>
      </c>
      <c r="Q121" s="41">
        <v>6.0</v>
      </c>
      <c r="R121" s="41" t="s">
        <v>239</v>
      </c>
      <c r="S121" s="41">
        <v>150.0</v>
      </c>
      <c r="T121" s="44"/>
      <c r="U121" s="41" t="s">
        <v>169</v>
      </c>
      <c r="V121" s="41">
        <v>5.0</v>
      </c>
      <c r="W121" s="41" t="s">
        <v>153</v>
      </c>
      <c r="X121" s="41" t="s">
        <v>183</v>
      </c>
      <c r="Y121" s="41">
        <v>5.0</v>
      </c>
      <c r="Z121" s="41">
        <v>3.0</v>
      </c>
      <c r="AA121" s="41">
        <v>1.0</v>
      </c>
      <c r="AB121" s="41">
        <v>5.0</v>
      </c>
      <c r="AC121" s="41" t="s">
        <v>60</v>
      </c>
      <c r="AD121" s="41" t="s">
        <v>60</v>
      </c>
      <c r="AE121" s="41" t="s">
        <v>100</v>
      </c>
      <c r="AF121" s="44"/>
      <c r="AG121" s="41">
        <v>60.0</v>
      </c>
      <c r="AH121" s="41" t="s">
        <v>155</v>
      </c>
      <c r="AI121" s="41" t="s">
        <v>64</v>
      </c>
      <c r="AJ121" s="41">
        <v>0.315974359</v>
      </c>
      <c r="AK121" s="41">
        <v>0.315974359</v>
      </c>
      <c r="AL121" s="41">
        <v>0.315974359</v>
      </c>
      <c r="AM121" s="50"/>
      <c r="AN121" s="50"/>
      <c r="AO121" s="50"/>
      <c r="AP121" s="50"/>
      <c r="AQ121" s="45" t="s">
        <v>231</v>
      </c>
    </row>
    <row r="122">
      <c r="A122" s="39">
        <v>6.0</v>
      </c>
      <c r="B122" s="48" t="s">
        <v>97</v>
      </c>
      <c r="C122" s="41">
        <v>2014.0</v>
      </c>
      <c r="D122" s="41" t="s">
        <v>51</v>
      </c>
      <c r="E122" s="41">
        <v>2.0</v>
      </c>
      <c r="F122" s="45" t="s">
        <v>237</v>
      </c>
      <c r="G122" s="41" t="s">
        <v>238</v>
      </c>
      <c r="H122" s="41">
        <v>180.0</v>
      </c>
      <c r="I122" s="41">
        <v>1.0</v>
      </c>
      <c r="J122" s="41" t="s">
        <v>53</v>
      </c>
      <c r="K122" s="41">
        <v>8.0</v>
      </c>
      <c r="L122" s="41" t="s">
        <v>75</v>
      </c>
      <c r="M122" s="41" t="s">
        <v>55</v>
      </c>
      <c r="N122" s="41" t="s">
        <v>236</v>
      </c>
      <c r="O122" s="41">
        <v>80.0</v>
      </c>
      <c r="P122" s="41" t="s">
        <v>77</v>
      </c>
      <c r="Q122" s="41">
        <v>6.0</v>
      </c>
      <c r="R122" s="41" t="s">
        <v>239</v>
      </c>
      <c r="S122" s="41">
        <v>150.0</v>
      </c>
      <c r="T122" s="44"/>
      <c r="U122" s="41" t="s">
        <v>169</v>
      </c>
      <c r="V122" s="41">
        <v>5.0</v>
      </c>
      <c r="W122" s="41" t="s">
        <v>153</v>
      </c>
      <c r="X122" s="41" t="s">
        <v>183</v>
      </c>
      <c r="Y122" s="41">
        <v>5.0</v>
      </c>
      <c r="Z122" s="41">
        <v>3.0</v>
      </c>
      <c r="AA122" s="41">
        <v>1.0</v>
      </c>
      <c r="AB122" s="41">
        <v>5.0</v>
      </c>
      <c r="AC122" s="41" t="s">
        <v>60</v>
      </c>
      <c r="AD122" s="41" t="s">
        <v>60</v>
      </c>
      <c r="AE122" s="41" t="s">
        <v>100</v>
      </c>
      <c r="AF122" s="44"/>
      <c r="AG122" s="41">
        <v>60.0</v>
      </c>
      <c r="AH122" s="41" t="s">
        <v>155</v>
      </c>
      <c r="AI122" s="41" t="s">
        <v>64</v>
      </c>
      <c r="AJ122" s="41">
        <v>0.315974359</v>
      </c>
      <c r="AK122" s="41">
        <v>0.315974359</v>
      </c>
      <c r="AL122" s="41">
        <v>0.315974359</v>
      </c>
      <c r="AM122" s="50"/>
      <c r="AN122" s="50"/>
      <c r="AO122" s="50"/>
      <c r="AP122" s="50"/>
      <c r="AQ122" s="45" t="s">
        <v>231</v>
      </c>
    </row>
    <row r="123">
      <c r="A123" s="39">
        <v>6.0</v>
      </c>
      <c r="B123" s="48" t="s">
        <v>97</v>
      </c>
      <c r="C123" s="41">
        <v>2014.0</v>
      </c>
      <c r="D123" s="41" t="s">
        <v>51</v>
      </c>
      <c r="E123" s="41">
        <v>2.0</v>
      </c>
      <c r="F123" s="45" t="s">
        <v>237</v>
      </c>
      <c r="G123" s="41" t="s">
        <v>238</v>
      </c>
      <c r="H123" s="41">
        <v>180.0</v>
      </c>
      <c r="I123" s="41">
        <v>1.0</v>
      </c>
      <c r="J123" s="41" t="s">
        <v>53</v>
      </c>
      <c r="K123" s="41">
        <v>8.0</v>
      </c>
      <c r="L123" s="41" t="s">
        <v>75</v>
      </c>
      <c r="M123" s="41" t="s">
        <v>55</v>
      </c>
      <c r="N123" s="41" t="s">
        <v>236</v>
      </c>
      <c r="O123" s="41">
        <v>90.0</v>
      </c>
      <c r="P123" s="41" t="s">
        <v>77</v>
      </c>
      <c r="Q123" s="41">
        <v>6.0</v>
      </c>
      <c r="R123" s="41" t="s">
        <v>239</v>
      </c>
      <c r="S123" s="41">
        <v>150.0</v>
      </c>
      <c r="T123" s="44"/>
      <c r="U123" s="41" t="s">
        <v>169</v>
      </c>
      <c r="V123" s="41">
        <v>5.0</v>
      </c>
      <c r="W123" s="41" t="s">
        <v>153</v>
      </c>
      <c r="X123" s="41" t="s">
        <v>183</v>
      </c>
      <c r="Y123" s="41">
        <v>5.0</v>
      </c>
      <c r="Z123" s="41">
        <v>3.0</v>
      </c>
      <c r="AA123" s="41">
        <v>1.0</v>
      </c>
      <c r="AB123" s="41">
        <v>5.0</v>
      </c>
      <c r="AC123" s="41" t="s">
        <v>60</v>
      </c>
      <c r="AD123" s="41" t="s">
        <v>60</v>
      </c>
      <c r="AE123" s="41" t="s">
        <v>100</v>
      </c>
      <c r="AF123" s="44"/>
      <c r="AG123" s="41">
        <v>60.0</v>
      </c>
      <c r="AH123" s="41" t="s">
        <v>155</v>
      </c>
      <c r="AI123" s="41" t="s">
        <v>64</v>
      </c>
      <c r="AJ123" s="41">
        <v>0.315974359</v>
      </c>
      <c r="AK123" s="41">
        <v>0.315974359</v>
      </c>
      <c r="AL123" s="41">
        <v>0.315974359</v>
      </c>
      <c r="AM123" s="50"/>
      <c r="AN123" s="50"/>
      <c r="AO123" s="50"/>
      <c r="AP123" s="50"/>
      <c r="AQ123" s="45" t="s">
        <v>231</v>
      </c>
    </row>
    <row r="124">
      <c r="A124" s="39">
        <v>7.0</v>
      </c>
      <c r="B124" s="48" t="s">
        <v>97</v>
      </c>
      <c r="C124" s="41">
        <v>2015.0</v>
      </c>
      <c r="D124" s="41" t="s">
        <v>51</v>
      </c>
      <c r="E124" s="41">
        <v>1.0</v>
      </c>
      <c r="F124" s="42">
        <v>45526.0</v>
      </c>
      <c r="G124" s="41" t="s">
        <v>232</v>
      </c>
      <c r="H124" s="41">
        <v>180.0</v>
      </c>
      <c r="I124" s="41">
        <v>1.0</v>
      </c>
      <c r="J124" s="41" t="s">
        <v>53</v>
      </c>
      <c r="K124" s="41">
        <v>8.0</v>
      </c>
      <c r="L124" s="41" t="s">
        <v>75</v>
      </c>
      <c r="M124" s="41" t="s">
        <v>55</v>
      </c>
      <c r="N124" s="41" t="s">
        <v>151</v>
      </c>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50"/>
      <c r="AN124" s="50"/>
      <c r="AO124" s="50"/>
      <c r="AP124" s="50"/>
      <c r="AQ124" s="50"/>
    </row>
    <row r="125">
      <c r="A125" s="39">
        <v>7.0</v>
      </c>
      <c r="B125" s="48" t="s">
        <v>97</v>
      </c>
      <c r="C125" s="41">
        <v>2015.0</v>
      </c>
      <c r="D125" s="41" t="s">
        <v>51</v>
      </c>
      <c r="E125" s="41">
        <v>2.0</v>
      </c>
      <c r="F125" s="45" t="s">
        <v>237</v>
      </c>
      <c r="G125" s="41" t="s">
        <v>238</v>
      </c>
      <c r="H125" s="41">
        <v>180.0</v>
      </c>
      <c r="I125" s="41">
        <v>1.0</v>
      </c>
      <c r="J125" s="41" t="s">
        <v>53</v>
      </c>
      <c r="K125" s="41">
        <v>8.0</v>
      </c>
      <c r="L125" s="41" t="s">
        <v>75</v>
      </c>
      <c r="M125" s="41" t="s">
        <v>55</v>
      </c>
      <c r="N125" s="41" t="s">
        <v>151</v>
      </c>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50"/>
      <c r="AN125" s="50"/>
      <c r="AO125" s="50"/>
      <c r="AP125" s="50"/>
      <c r="AQ125" s="50"/>
    </row>
    <row r="126">
      <c r="A126" s="39">
        <v>8.0</v>
      </c>
      <c r="B126" s="40" t="s">
        <v>47</v>
      </c>
      <c r="C126" s="41">
        <v>2021.0</v>
      </c>
      <c r="D126" s="41" t="s">
        <v>51</v>
      </c>
      <c r="E126" s="41">
        <v>1.0</v>
      </c>
      <c r="F126" s="42">
        <v>45495.0</v>
      </c>
      <c r="G126" s="41" t="s">
        <v>240</v>
      </c>
      <c r="H126" s="41">
        <v>161.0</v>
      </c>
      <c r="I126" s="41">
        <v>0.0</v>
      </c>
      <c r="J126" s="41" t="s">
        <v>53</v>
      </c>
      <c r="K126" s="41">
        <v>9.0</v>
      </c>
      <c r="L126" s="41" t="s">
        <v>54</v>
      </c>
      <c r="M126" s="41" t="s">
        <v>55</v>
      </c>
      <c r="N126" s="41" t="s">
        <v>151</v>
      </c>
      <c r="O126" s="41">
        <v>40.0</v>
      </c>
      <c r="P126" s="41" t="s">
        <v>77</v>
      </c>
      <c r="Q126" s="41">
        <v>12.0</v>
      </c>
      <c r="R126" s="41">
        <v>35.0</v>
      </c>
      <c r="S126" s="41">
        <v>150.0</v>
      </c>
      <c r="T126" s="44">
        <f t="shared" ref="T126:T187" si="79">R126/S126</f>
        <v>0.2333333333</v>
      </c>
      <c r="U126" s="41" t="s">
        <v>152</v>
      </c>
      <c r="V126" s="42">
        <v>45416.0</v>
      </c>
      <c r="W126" s="41" t="s">
        <v>153</v>
      </c>
      <c r="X126" s="41" t="s">
        <v>183</v>
      </c>
      <c r="Y126" s="41">
        <v>7.0</v>
      </c>
      <c r="Z126" s="41">
        <v>3.0</v>
      </c>
      <c r="AA126" s="41">
        <v>1.0</v>
      </c>
      <c r="AB126" s="41">
        <v>4.0</v>
      </c>
      <c r="AC126" s="51">
        <v>0.6</v>
      </c>
      <c r="AD126" s="41" t="s">
        <v>122</v>
      </c>
      <c r="AE126" s="41" t="s">
        <v>94</v>
      </c>
      <c r="AF126" s="44"/>
      <c r="AG126" s="41">
        <v>180.0</v>
      </c>
      <c r="AH126" s="41" t="s">
        <v>91</v>
      </c>
      <c r="AI126" s="41" t="s">
        <v>241</v>
      </c>
      <c r="AJ126" s="44">
        <f t="shared" ref="AJ126:AJ130" si="80">AVERAGE(AK126:AL126)</f>
        <v>0.55</v>
      </c>
      <c r="AK126" s="44">
        <f t="shared" ref="AK126:AK129" si="81">100/S126</f>
        <v>0.6666666667</v>
      </c>
      <c r="AL126" s="44">
        <f t="shared" ref="AL126:AL129" si="82">65/S126</f>
        <v>0.4333333333</v>
      </c>
      <c r="AM126" s="45" t="s">
        <v>242</v>
      </c>
      <c r="AN126" s="45" t="s">
        <v>242</v>
      </c>
      <c r="AO126" s="45" t="s">
        <v>242</v>
      </c>
      <c r="AP126" s="45" t="s">
        <v>242</v>
      </c>
      <c r="AQ126" s="45" t="s">
        <v>127</v>
      </c>
    </row>
    <row r="127">
      <c r="A127" s="39">
        <v>8.0</v>
      </c>
      <c r="B127" s="40" t="s">
        <v>47</v>
      </c>
      <c r="C127" s="41">
        <v>2021.0</v>
      </c>
      <c r="D127" s="41" t="s">
        <v>51</v>
      </c>
      <c r="E127" s="41">
        <v>1.0</v>
      </c>
      <c r="F127" s="42">
        <v>45495.0</v>
      </c>
      <c r="G127" s="41" t="s">
        <v>240</v>
      </c>
      <c r="H127" s="41">
        <v>161.0</v>
      </c>
      <c r="I127" s="41">
        <v>0.0</v>
      </c>
      <c r="J127" s="41" t="s">
        <v>53</v>
      </c>
      <c r="K127" s="41">
        <v>9.0</v>
      </c>
      <c r="L127" s="41" t="s">
        <v>54</v>
      </c>
      <c r="M127" s="41" t="s">
        <v>55</v>
      </c>
      <c r="N127" s="41" t="s">
        <v>151</v>
      </c>
      <c r="O127" s="41">
        <v>50.0</v>
      </c>
      <c r="P127" s="41" t="s">
        <v>77</v>
      </c>
      <c r="Q127" s="41">
        <v>12.0</v>
      </c>
      <c r="R127" s="41">
        <v>35.0</v>
      </c>
      <c r="S127" s="41">
        <v>150.0</v>
      </c>
      <c r="T127" s="44">
        <f t="shared" si="79"/>
        <v>0.2333333333</v>
      </c>
      <c r="U127" s="41" t="s">
        <v>152</v>
      </c>
      <c r="V127" s="42">
        <v>45416.0</v>
      </c>
      <c r="W127" s="41" t="s">
        <v>153</v>
      </c>
      <c r="X127" s="41" t="s">
        <v>183</v>
      </c>
      <c r="Y127" s="41">
        <v>7.0</v>
      </c>
      <c r="Z127" s="41">
        <v>3.0</v>
      </c>
      <c r="AA127" s="41">
        <v>1.0</v>
      </c>
      <c r="AB127" s="41">
        <v>4.0</v>
      </c>
      <c r="AC127" s="51">
        <v>0.6</v>
      </c>
      <c r="AD127" s="41" t="s">
        <v>122</v>
      </c>
      <c r="AE127" s="41" t="s">
        <v>94</v>
      </c>
      <c r="AF127" s="44"/>
      <c r="AG127" s="41">
        <v>180.0</v>
      </c>
      <c r="AH127" s="41" t="s">
        <v>91</v>
      </c>
      <c r="AI127" s="41" t="s">
        <v>241</v>
      </c>
      <c r="AJ127" s="44">
        <f t="shared" si="80"/>
        <v>0.55</v>
      </c>
      <c r="AK127" s="44">
        <f t="shared" si="81"/>
        <v>0.6666666667</v>
      </c>
      <c r="AL127" s="44">
        <f t="shared" si="82"/>
        <v>0.4333333333</v>
      </c>
      <c r="AM127" s="45" t="s">
        <v>242</v>
      </c>
      <c r="AN127" s="45" t="s">
        <v>242</v>
      </c>
      <c r="AO127" s="45" t="s">
        <v>242</v>
      </c>
      <c r="AP127" s="45" t="s">
        <v>242</v>
      </c>
      <c r="AQ127" s="45" t="s">
        <v>127</v>
      </c>
    </row>
    <row r="128">
      <c r="A128" s="39">
        <v>8.0</v>
      </c>
      <c r="B128" s="40" t="s">
        <v>47</v>
      </c>
      <c r="C128" s="41">
        <v>2021.0</v>
      </c>
      <c r="D128" s="41" t="s">
        <v>51</v>
      </c>
      <c r="E128" s="41">
        <v>1.0</v>
      </c>
      <c r="F128" s="42">
        <v>45495.0</v>
      </c>
      <c r="G128" s="41" t="s">
        <v>240</v>
      </c>
      <c r="H128" s="41">
        <v>161.0</v>
      </c>
      <c r="I128" s="41">
        <v>0.0</v>
      </c>
      <c r="J128" s="41" t="s">
        <v>53</v>
      </c>
      <c r="K128" s="41">
        <v>9.0</v>
      </c>
      <c r="L128" s="41" t="s">
        <v>54</v>
      </c>
      <c r="M128" s="41" t="s">
        <v>55</v>
      </c>
      <c r="N128" s="41" t="s">
        <v>151</v>
      </c>
      <c r="O128" s="41">
        <v>60.0</v>
      </c>
      <c r="P128" s="41" t="s">
        <v>77</v>
      </c>
      <c r="Q128" s="41">
        <v>12.0</v>
      </c>
      <c r="R128" s="41">
        <v>35.0</v>
      </c>
      <c r="S128" s="41">
        <v>150.0</v>
      </c>
      <c r="T128" s="44">
        <f t="shared" si="79"/>
        <v>0.2333333333</v>
      </c>
      <c r="U128" s="41" t="s">
        <v>152</v>
      </c>
      <c r="V128" s="42">
        <v>45416.0</v>
      </c>
      <c r="W128" s="41" t="s">
        <v>153</v>
      </c>
      <c r="X128" s="41" t="s">
        <v>183</v>
      </c>
      <c r="Y128" s="41">
        <v>7.0</v>
      </c>
      <c r="Z128" s="41">
        <v>3.0</v>
      </c>
      <c r="AA128" s="41">
        <v>1.0</v>
      </c>
      <c r="AB128" s="41">
        <v>4.0</v>
      </c>
      <c r="AC128" s="51">
        <v>0.6</v>
      </c>
      <c r="AD128" s="41" t="s">
        <v>122</v>
      </c>
      <c r="AE128" s="41" t="s">
        <v>94</v>
      </c>
      <c r="AF128" s="44"/>
      <c r="AG128" s="41">
        <v>180.0</v>
      </c>
      <c r="AH128" s="41" t="s">
        <v>91</v>
      </c>
      <c r="AI128" s="41" t="s">
        <v>241</v>
      </c>
      <c r="AJ128" s="44">
        <f t="shared" si="80"/>
        <v>0.55</v>
      </c>
      <c r="AK128" s="44">
        <f t="shared" si="81"/>
        <v>0.6666666667</v>
      </c>
      <c r="AL128" s="44">
        <f t="shared" si="82"/>
        <v>0.4333333333</v>
      </c>
      <c r="AM128" s="45" t="s">
        <v>242</v>
      </c>
      <c r="AN128" s="45" t="s">
        <v>242</v>
      </c>
      <c r="AO128" s="45" t="s">
        <v>242</v>
      </c>
      <c r="AP128" s="45" t="s">
        <v>242</v>
      </c>
      <c r="AQ128" s="45" t="s">
        <v>127</v>
      </c>
    </row>
    <row r="129">
      <c r="A129" s="39">
        <v>8.0</v>
      </c>
      <c r="B129" s="40" t="s">
        <v>47</v>
      </c>
      <c r="C129" s="41">
        <v>2021.0</v>
      </c>
      <c r="D129" s="41" t="s">
        <v>51</v>
      </c>
      <c r="E129" s="41">
        <v>1.0</v>
      </c>
      <c r="F129" s="42">
        <v>45495.0</v>
      </c>
      <c r="G129" s="41" t="s">
        <v>240</v>
      </c>
      <c r="H129" s="41">
        <v>161.0</v>
      </c>
      <c r="I129" s="41">
        <v>0.0</v>
      </c>
      <c r="J129" s="41" t="s">
        <v>53</v>
      </c>
      <c r="K129" s="41">
        <v>9.0</v>
      </c>
      <c r="L129" s="41" t="s">
        <v>54</v>
      </c>
      <c r="M129" s="41" t="s">
        <v>55</v>
      </c>
      <c r="N129" s="41" t="s">
        <v>151</v>
      </c>
      <c r="O129" s="41">
        <v>70.0</v>
      </c>
      <c r="P129" s="41" t="s">
        <v>77</v>
      </c>
      <c r="Q129" s="41">
        <v>12.0</v>
      </c>
      <c r="R129" s="41">
        <v>35.0</v>
      </c>
      <c r="S129" s="41">
        <v>150.0</v>
      </c>
      <c r="T129" s="44">
        <f t="shared" si="79"/>
        <v>0.2333333333</v>
      </c>
      <c r="U129" s="41" t="s">
        <v>152</v>
      </c>
      <c r="V129" s="42">
        <v>45416.0</v>
      </c>
      <c r="W129" s="41" t="s">
        <v>153</v>
      </c>
      <c r="X129" s="41" t="s">
        <v>183</v>
      </c>
      <c r="Y129" s="41">
        <v>7.0</v>
      </c>
      <c r="Z129" s="41">
        <v>3.0</v>
      </c>
      <c r="AA129" s="41">
        <v>1.0</v>
      </c>
      <c r="AB129" s="41">
        <v>4.0</v>
      </c>
      <c r="AC129" s="51">
        <v>0.6</v>
      </c>
      <c r="AD129" s="41" t="s">
        <v>122</v>
      </c>
      <c r="AE129" s="41" t="s">
        <v>94</v>
      </c>
      <c r="AF129" s="44"/>
      <c r="AG129" s="41">
        <v>180.0</v>
      </c>
      <c r="AH129" s="41" t="s">
        <v>91</v>
      </c>
      <c r="AI129" s="41" t="s">
        <v>241</v>
      </c>
      <c r="AJ129" s="44">
        <f t="shared" si="80"/>
        <v>0.55</v>
      </c>
      <c r="AK129" s="44">
        <f t="shared" si="81"/>
        <v>0.6666666667</v>
      </c>
      <c r="AL129" s="44">
        <f t="shared" si="82"/>
        <v>0.4333333333</v>
      </c>
      <c r="AM129" s="45" t="s">
        <v>242</v>
      </c>
      <c r="AN129" s="45" t="s">
        <v>242</v>
      </c>
      <c r="AO129" s="45" t="s">
        <v>242</v>
      </c>
      <c r="AP129" s="45" t="s">
        <v>242</v>
      </c>
      <c r="AQ129" s="45" t="s">
        <v>127</v>
      </c>
    </row>
    <row r="130">
      <c r="A130" s="39">
        <v>8.0</v>
      </c>
      <c r="B130" s="40" t="s">
        <v>47</v>
      </c>
      <c r="C130" s="41">
        <v>2021.0</v>
      </c>
      <c r="D130" s="41" t="s">
        <v>51</v>
      </c>
      <c r="E130" s="41">
        <v>1.0</v>
      </c>
      <c r="F130" s="42">
        <v>45495.0</v>
      </c>
      <c r="G130" s="41" t="s">
        <v>240</v>
      </c>
      <c r="H130" s="41">
        <v>161.0</v>
      </c>
      <c r="I130" s="41">
        <v>0.0</v>
      </c>
      <c r="J130" s="41" t="s">
        <v>53</v>
      </c>
      <c r="K130" s="41">
        <v>9.0</v>
      </c>
      <c r="L130" s="41" t="s">
        <v>54</v>
      </c>
      <c r="M130" s="41" t="s">
        <v>55</v>
      </c>
      <c r="N130" s="41" t="s">
        <v>236</v>
      </c>
      <c r="O130" s="41">
        <v>40.0</v>
      </c>
      <c r="P130" s="41" t="s">
        <v>77</v>
      </c>
      <c r="Q130" s="41">
        <v>12.0</v>
      </c>
      <c r="R130" s="41">
        <v>35.0</v>
      </c>
      <c r="S130" s="41">
        <v>150.0</v>
      </c>
      <c r="T130" s="44">
        <f t="shared" si="79"/>
        <v>0.2333333333</v>
      </c>
      <c r="U130" s="41" t="s">
        <v>152</v>
      </c>
      <c r="V130" s="42">
        <v>45416.0</v>
      </c>
      <c r="W130" s="41" t="s">
        <v>153</v>
      </c>
      <c r="X130" s="41" t="s">
        <v>183</v>
      </c>
      <c r="Y130" s="41">
        <v>7.0</v>
      </c>
      <c r="Z130" s="41">
        <v>3.0</v>
      </c>
      <c r="AA130" s="41">
        <v>1.0</v>
      </c>
      <c r="AB130" s="41">
        <v>4.0</v>
      </c>
      <c r="AC130" s="51">
        <v>0.6</v>
      </c>
      <c r="AD130" s="41" t="s">
        <v>122</v>
      </c>
      <c r="AE130" s="41" t="s">
        <v>94</v>
      </c>
      <c r="AF130" s="44"/>
      <c r="AG130" s="41">
        <v>180.0</v>
      </c>
      <c r="AH130" s="41" t="s">
        <v>91</v>
      </c>
      <c r="AI130" s="41" t="s">
        <v>241</v>
      </c>
      <c r="AJ130" s="44">
        <f t="shared" si="80"/>
        <v>0.3903846154</v>
      </c>
      <c r="AK130" s="41">
        <v>0.4487179487</v>
      </c>
      <c r="AL130" s="41">
        <v>0.3320512821</v>
      </c>
      <c r="AM130" s="45" t="s">
        <v>242</v>
      </c>
      <c r="AN130" s="45" t="s">
        <v>242</v>
      </c>
      <c r="AO130" s="45" t="s">
        <v>242</v>
      </c>
      <c r="AP130" s="45" t="s">
        <v>242</v>
      </c>
      <c r="AQ130" s="45" t="s">
        <v>127</v>
      </c>
    </row>
    <row r="131">
      <c r="A131" s="39">
        <v>8.0</v>
      </c>
      <c r="B131" s="40" t="s">
        <v>47</v>
      </c>
      <c r="C131" s="41">
        <v>2021.0</v>
      </c>
      <c r="D131" s="41" t="s">
        <v>51</v>
      </c>
      <c r="E131" s="41">
        <v>1.0</v>
      </c>
      <c r="F131" s="42">
        <v>45495.0</v>
      </c>
      <c r="G131" s="41" t="s">
        <v>240</v>
      </c>
      <c r="H131" s="41">
        <v>161.0</v>
      </c>
      <c r="I131" s="41">
        <v>0.0</v>
      </c>
      <c r="J131" s="41" t="s">
        <v>53</v>
      </c>
      <c r="K131" s="41">
        <v>9.0</v>
      </c>
      <c r="L131" s="41" t="s">
        <v>54</v>
      </c>
      <c r="M131" s="41" t="s">
        <v>55</v>
      </c>
      <c r="N131" s="41" t="s">
        <v>236</v>
      </c>
      <c r="O131" s="41">
        <v>50.0</v>
      </c>
      <c r="P131" s="41" t="s">
        <v>77</v>
      </c>
      <c r="Q131" s="41">
        <v>12.0</v>
      </c>
      <c r="R131" s="41">
        <v>35.0</v>
      </c>
      <c r="S131" s="41">
        <v>150.0</v>
      </c>
      <c r="T131" s="44">
        <f t="shared" si="79"/>
        <v>0.2333333333</v>
      </c>
      <c r="U131" s="41" t="s">
        <v>152</v>
      </c>
      <c r="V131" s="42">
        <v>45416.0</v>
      </c>
      <c r="W131" s="41" t="s">
        <v>153</v>
      </c>
      <c r="X131" s="41" t="s">
        <v>183</v>
      </c>
      <c r="Y131" s="41">
        <v>7.0</v>
      </c>
      <c r="Z131" s="41">
        <v>3.0</v>
      </c>
      <c r="AA131" s="41">
        <v>1.0</v>
      </c>
      <c r="AB131" s="41">
        <v>4.0</v>
      </c>
      <c r="AC131" s="51">
        <v>0.6</v>
      </c>
      <c r="AD131" s="41" t="s">
        <v>122</v>
      </c>
      <c r="AE131" s="41" t="s">
        <v>94</v>
      </c>
      <c r="AF131" s="44"/>
      <c r="AG131" s="41">
        <v>180.0</v>
      </c>
      <c r="AH131" s="41" t="s">
        <v>91</v>
      </c>
      <c r="AI131" s="41" t="s">
        <v>241</v>
      </c>
      <c r="AJ131" s="44">
        <v>0.3903846154</v>
      </c>
      <c r="AK131" s="41">
        <v>0.4487179487</v>
      </c>
      <c r="AL131" s="41">
        <v>0.3320512821</v>
      </c>
      <c r="AM131" s="45" t="s">
        <v>242</v>
      </c>
      <c r="AN131" s="45" t="s">
        <v>242</v>
      </c>
      <c r="AO131" s="45" t="s">
        <v>242</v>
      </c>
      <c r="AP131" s="45" t="s">
        <v>242</v>
      </c>
      <c r="AQ131" s="45" t="s">
        <v>127</v>
      </c>
    </row>
    <row r="132">
      <c r="A132" s="39">
        <v>8.0</v>
      </c>
      <c r="B132" s="40" t="s">
        <v>47</v>
      </c>
      <c r="C132" s="41">
        <v>2021.0</v>
      </c>
      <c r="D132" s="41" t="s">
        <v>51</v>
      </c>
      <c r="E132" s="41">
        <v>1.0</v>
      </c>
      <c r="F132" s="42">
        <v>45495.0</v>
      </c>
      <c r="G132" s="41" t="s">
        <v>240</v>
      </c>
      <c r="H132" s="41">
        <v>161.0</v>
      </c>
      <c r="I132" s="41">
        <v>0.0</v>
      </c>
      <c r="J132" s="41" t="s">
        <v>53</v>
      </c>
      <c r="K132" s="41">
        <v>9.0</v>
      </c>
      <c r="L132" s="41" t="s">
        <v>54</v>
      </c>
      <c r="M132" s="41" t="s">
        <v>55</v>
      </c>
      <c r="N132" s="41" t="s">
        <v>236</v>
      </c>
      <c r="O132" s="41">
        <v>60.0</v>
      </c>
      <c r="P132" s="41" t="s">
        <v>77</v>
      </c>
      <c r="Q132" s="41">
        <v>12.0</v>
      </c>
      <c r="R132" s="41">
        <v>35.0</v>
      </c>
      <c r="S132" s="41">
        <v>150.0</v>
      </c>
      <c r="T132" s="44">
        <f t="shared" si="79"/>
        <v>0.2333333333</v>
      </c>
      <c r="U132" s="41" t="s">
        <v>152</v>
      </c>
      <c r="V132" s="42">
        <v>45416.0</v>
      </c>
      <c r="W132" s="41" t="s">
        <v>153</v>
      </c>
      <c r="X132" s="41" t="s">
        <v>183</v>
      </c>
      <c r="Y132" s="41">
        <v>7.0</v>
      </c>
      <c r="Z132" s="41">
        <v>3.0</v>
      </c>
      <c r="AA132" s="41">
        <v>1.0</v>
      </c>
      <c r="AB132" s="41">
        <v>4.0</v>
      </c>
      <c r="AC132" s="51">
        <v>0.6</v>
      </c>
      <c r="AD132" s="41" t="s">
        <v>122</v>
      </c>
      <c r="AE132" s="41" t="s">
        <v>94</v>
      </c>
      <c r="AF132" s="44"/>
      <c r="AG132" s="41">
        <v>180.0</v>
      </c>
      <c r="AH132" s="41" t="s">
        <v>91</v>
      </c>
      <c r="AI132" s="41" t="s">
        <v>241</v>
      </c>
      <c r="AJ132" s="44">
        <v>0.3903846154</v>
      </c>
      <c r="AK132" s="41">
        <v>0.4487179487</v>
      </c>
      <c r="AL132" s="41">
        <v>0.3320512821</v>
      </c>
      <c r="AM132" s="45" t="s">
        <v>242</v>
      </c>
      <c r="AN132" s="45" t="s">
        <v>242</v>
      </c>
      <c r="AO132" s="45" t="s">
        <v>242</v>
      </c>
      <c r="AP132" s="45" t="s">
        <v>242</v>
      </c>
      <c r="AQ132" s="45" t="s">
        <v>127</v>
      </c>
    </row>
    <row r="133">
      <c r="A133" s="39">
        <v>8.0</v>
      </c>
      <c r="B133" s="40" t="s">
        <v>47</v>
      </c>
      <c r="C133" s="41">
        <v>2021.0</v>
      </c>
      <c r="D133" s="41" t="s">
        <v>51</v>
      </c>
      <c r="E133" s="41">
        <v>1.0</v>
      </c>
      <c r="F133" s="42">
        <v>45495.0</v>
      </c>
      <c r="G133" s="41" t="s">
        <v>240</v>
      </c>
      <c r="H133" s="41">
        <v>161.0</v>
      </c>
      <c r="I133" s="41">
        <v>0.0</v>
      </c>
      <c r="J133" s="41" t="s">
        <v>53</v>
      </c>
      <c r="K133" s="41">
        <v>9.0</v>
      </c>
      <c r="L133" s="41" t="s">
        <v>54</v>
      </c>
      <c r="M133" s="41" t="s">
        <v>55</v>
      </c>
      <c r="N133" s="41" t="s">
        <v>236</v>
      </c>
      <c r="O133" s="41">
        <v>70.0</v>
      </c>
      <c r="P133" s="41" t="s">
        <v>77</v>
      </c>
      <c r="Q133" s="41">
        <v>12.0</v>
      </c>
      <c r="R133" s="41">
        <v>35.0</v>
      </c>
      <c r="S133" s="41">
        <v>150.0</v>
      </c>
      <c r="T133" s="44">
        <f t="shared" si="79"/>
        <v>0.2333333333</v>
      </c>
      <c r="U133" s="41" t="s">
        <v>152</v>
      </c>
      <c r="V133" s="42">
        <v>45416.0</v>
      </c>
      <c r="W133" s="41" t="s">
        <v>153</v>
      </c>
      <c r="X133" s="41" t="s">
        <v>183</v>
      </c>
      <c r="Y133" s="41">
        <v>7.0</v>
      </c>
      <c r="Z133" s="41">
        <v>3.0</v>
      </c>
      <c r="AA133" s="41">
        <v>1.0</v>
      </c>
      <c r="AB133" s="41">
        <v>4.0</v>
      </c>
      <c r="AC133" s="51">
        <v>0.6</v>
      </c>
      <c r="AD133" s="41" t="s">
        <v>122</v>
      </c>
      <c r="AE133" s="41" t="s">
        <v>94</v>
      </c>
      <c r="AF133" s="44"/>
      <c r="AG133" s="41">
        <v>180.0</v>
      </c>
      <c r="AH133" s="41" t="s">
        <v>91</v>
      </c>
      <c r="AI133" s="41" t="s">
        <v>241</v>
      </c>
      <c r="AJ133" s="44">
        <v>0.3903846154</v>
      </c>
      <c r="AK133" s="41">
        <v>0.4487179487</v>
      </c>
      <c r="AL133" s="41">
        <v>0.3320512821</v>
      </c>
      <c r="AM133" s="45" t="s">
        <v>242</v>
      </c>
      <c r="AN133" s="45" t="s">
        <v>242</v>
      </c>
      <c r="AO133" s="45" t="s">
        <v>242</v>
      </c>
      <c r="AP133" s="45" t="s">
        <v>242</v>
      </c>
      <c r="AQ133" s="45" t="s">
        <v>127</v>
      </c>
    </row>
    <row r="134">
      <c r="A134" s="39">
        <v>8.0</v>
      </c>
      <c r="B134" s="40" t="s">
        <v>47</v>
      </c>
      <c r="C134" s="41">
        <v>2021.0</v>
      </c>
      <c r="D134" s="41" t="s">
        <v>51</v>
      </c>
      <c r="E134" s="41">
        <v>2.0</v>
      </c>
      <c r="F134" s="42">
        <v>45495.0</v>
      </c>
      <c r="G134" s="41" t="s">
        <v>240</v>
      </c>
      <c r="H134" s="41">
        <v>161.0</v>
      </c>
      <c r="I134" s="41">
        <v>0.0</v>
      </c>
      <c r="J134" s="41" t="s">
        <v>53</v>
      </c>
      <c r="K134" s="41">
        <v>9.0</v>
      </c>
      <c r="L134" s="41" t="s">
        <v>54</v>
      </c>
      <c r="M134" s="41" t="s">
        <v>55</v>
      </c>
      <c r="N134" s="41" t="s">
        <v>151</v>
      </c>
      <c r="O134" s="41">
        <v>40.0</v>
      </c>
      <c r="P134" s="41" t="s">
        <v>77</v>
      </c>
      <c r="Q134" s="41">
        <v>12.0</v>
      </c>
      <c r="R134" s="41">
        <v>70.0</v>
      </c>
      <c r="S134" s="41">
        <v>150.0</v>
      </c>
      <c r="T134" s="44">
        <f t="shared" si="79"/>
        <v>0.4666666667</v>
      </c>
      <c r="U134" s="41" t="s">
        <v>243</v>
      </c>
      <c r="V134" s="42">
        <v>45416.0</v>
      </c>
      <c r="W134" s="41" t="s">
        <v>153</v>
      </c>
      <c r="X134" s="41" t="s">
        <v>183</v>
      </c>
      <c r="Y134" s="41">
        <v>7.0</v>
      </c>
      <c r="Z134" s="41">
        <v>3.0</v>
      </c>
      <c r="AA134" s="41">
        <v>1.0</v>
      </c>
      <c r="AB134" s="41">
        <v>4.0</v>
      </c>
      <c r="AC134" s="51">
        <v>0.6</v>
      </c>
      <c r="AD134" s="41" t="s">
        <v>122</v>
      </c>
      <c r="AE134" s="41" t="s">
        <v>94</v>
      </c>
      <c r="AF134" s="44"/>
      <c r="AG134" s="41">
        <v>180.0</v>
      </c>
      <c r="AH134" s="41" t="s">
        <v>91</v>
      </c>
      <c r="AI134" s="41" t="s">
        <v>241</v>
      </c>
      <c r="AJ134" s="44">
        <f t="shared" ref="AJ134:AJ138" si="83">AVERAGE(AK134:AL134)</f>
        <v>0.4333333333</v>
      </c>
      <c r="AK134" s="44">
        <f t="shared" ref="AK134:AK137" si="84">100/S134</f>
        <v>0.6666666667</v>
      </c>
      <c r="AL134" s="44">
        <f t="shared" ref="AL134:AL137" si="85">30/S134</f>
        <v>0.2</v>
      </c>
      <c r="AM134" s="45" t="s">
        <v>242</v>
      </c>
      <c r="AN134" s="45" t="s">
        <v>242</v>
      </c>
      <c r="AO134" s="45" t="s">
        <v>242</v>
      </c>
      <c r="AP134" s="45" t="s">
        <v>242</v>
      </c>
      <c r="AQ134" s="45" t="s">
        <v>127</v>
      </c>
    </row>
    <row r="135">
      <c r="A135" s="39">
        <v>8.0</v>
      </c>
      <c r="B135" s="40" t="s">
        <v>47</v>
      </c>
      <c r="C135" s="41">
        <v>2021.0</v>
      </c>
      <c r="D135" s="41" t="s">
        <v>51</v>
      </c>
      <c r="E135" s="41">
        <v>2.0</v>
      </c>
      <c r="F135" s="42">
        <v>45495.0</v>
      </c>
      <c r="G135" s="41" t="s">
        <v>240</v>
      </c>
      <c r="H135" s="41">
        <v>161.0</v>
      </c>
      <c r="I135" s="41">
        <v>0.0</v>
      </c>
      <c r="J135" s="41" t="s">
        <v>53</v>
      </c>
      <c r="K135" s="41">
        <v>9.0</v>
      </c>
      <c r="L135" s="41" t="s">
        <v>54</v>
      </c>
      <c r="M135" s="41" t="s">
        <v>55</v>
      </c>
      <c r="N135" s="41" t="s">
        <v>151</v>
      </c>
      <c r="O135" s="41">
        <v>50.0</v>
      </c>
      <c r="P135" s="41" t="s">
        <v>77</v>
      </c>
      <c r="Q135" s="41">
        <v>12.0</v>
      </c>
      <c r="R135" s="41">
        <v>70.0</v>
      </c>
      <c r="S135" s="41">
        <v>150.0</v>
      </c>
      <c r="T135" s="44">
        <f t="shared" si="79"/>
        <v>0.4666666667</v>
      </c>
      <c r="U135" s="41" t="s">
        <v>243</v>
      </c>
      <c r="V135" s="42">
        <v>45416.0</v>
      </c>
      <c r="W135" s="41" t="s">
        <v>153</v>
      </c>
      <c r="X135" s="41" t="s">
        <v>183</v>
      </c>
      <c r="Y135" s="41">
        <v>7.0</v>
      </c>
      <c r="Z135" s="41">
        <v>3.0</v>
      </c>
      <c r="AA135" s="41">
        <v>1.0</v>
      </c>
      <c r="AB135" s="41">
        <v>4.0</v>
      </c>
      <c r="AC135" s="51">
        <v>0.6</v>
      </c>
      <c r="AD135" s="41" t="s">
        <v>122</v>
      </c>
      <c r="AE135" s="41" t="s">
        <v>94</v>
      </c>
      <c r="AF135" s="44"/>
      <c r="AG135" s="41">
        <v>180.0</v>
      </c>
      <c r="AH135" s="41" t="s">
        <v>91</v>
      </c>
      <c r="AI135" s="41" t="s">
        <v>241</v>
      </c>
      <c r="AJ135" s="44">
        <f t="shared" si="83"/>
        <v>0.4333333333</v>
      </c>
      <c r="AK135" s="44">
        <f t="shared" si="84"/>
        <v>0.6666666667</v>
      </c>
      <c r="AL135" s="44">
        <f t="shared" si="85"/>
        <v>0.2</v>
      </c>
      <c r="AM135" s="45" t="s">
        <v>242</v>
      </c>
      <c r="AN135" s="45" t="s">
        <v>242</v>
      </c>
      <c r="AO135" s="45" t="s">
        <v>242</v>
      </c>
      <c r="AP135" s="45" t="s">
        <v>242</v>
      </c>
      <c r="AQ135" s="45" t="s">
        <v>127</v>
      </c>
    </row>
    <row r="136">
      <c r="A136" s="39">
        <v>8.0</v>
      </c>
      <c r="B136" s="40" t="s">
        <v>47</v>
      </c>
      <c r="C136" s="41">
        <v>2021.0</v>
      </c>
      <c r="D136" s="41" t="s">
        <v>51</v>
      </c>
      <c r="E136" s="41">
        <v>2.0</v>
      </c>
      <c r="F136" s="42">
        <v>45495.0</v>
      </c>
      <c r="G136" s="41" t="s">
        <v>240</v>
      </c>
      <c r="H136" s="41">
        <v>161.0</v>
      </c>
      <c r="I136" s="41">
        <v>0.0</v>
      </c>
      <c r="J136" s="41" t="s">
        <v>53</v>
      </c>
      <c r="K136" s="41">
        <v>9.0</v>
      </c>
      <c r="L136" s="41" t="s">
        <v>54</v>
      </c>
      <c r="M136" s="41" t="s">
        <v>55</v>
      </c>
      <c r="N136" s="41" t="s">
        <v>151</v>
      </c>
      <c r="O136" s="41">
        <v>60.0</v>
      </c>
      <c r="P136" s="41" t="s">
        <v>77</v>
      </c>
      <c r="Q136" s="41">
        <v>12.0</v>
      </c>
      <c r="R136" s="41">
        <v>70.0</v>
      </c>
      <c r="S136" s="41">
        <v>150.0</v>
      </c>
      <c r="T136" s="44">
        <f t="shared" si="79"/>
        <v>0.4666666667</v>
      </c>
      <c r="U136" s="41" t="s">
        <v>243</v>
      </c>
      <c r="V136" s="42">
        <v>45416.0</v>
      </c>
      <c r="W136" s="41" t="s">
        <v>153</v>
      </c>
      <c r="X136" s="41" t="s">
        <v>183</v>
      </c>
      <c r="Y136" s="41">
        <v>7.0</v>
      </c>
      <c r="Z136" s="41">
        <v>3.0</v>
      </c>
      <c r="AA136" s="41">
        <v>1.0</v>
      </c>
      <c r="AB136" s="41">
        <v>4.0</v>
      </c>
      <c r="AC136" s="51">
        <v>0.6</v>
      </c>
      <c r="AD136" s="41" t="s">
        <v>122</v>
      </c>
      <c r="AE136" s="41" t="s">
        <v>94</v>
      </c>
      <c r="AF136" s="44"/>
      <c r="AG136" s="41">
        <v>180.0</v>
      </c>
      <c r="AH136" s="41" t="s">
        <v>91</v>
      </c>
      <c r="AI136" s="41" t="s">
        <v>241</v>
      </c>
      <c r="AJ136" s="44">
        <f t="shared" si="83"/>
        <v>0.4333333333</v>
      </c>
      <c r="AK136" s="44">
        <f t="shared" si="84"/>
        <v>0.6666666667</v>
      </c>
      <c r="AL136" s="44">
        <f t="shared" si="85"/>
        <v>0.2</v>
      </c>
      <c r="AM136" s="45" t="s">
        <v>242</v>
      </c>
      <c r="AN136" s="45" t="s">
        <v>242</v>
      </c>
      <c r="AO136" s="45" t="s">
        <v>242</v>
      </c>
      <c r="AP136" s="45" t="s">
        <v>242</v>
      </c>
      <c r="AQ136" s="45" t="s">
        <v>127</v>
      </c>
    </row>
    <row r="137">
      <c r="A137" s="39">
        <v>8.0</v>
      </c>
      <c r="B137" s="40" t="s">
        <v>47</v>
      </c>
      <c r="C137" s="41">
        <v>2021.0</v>
      </c>
      <c r="D137" s="41" t="s">
        <v>51</v>
      </c>
      <c r="E137" s="41">
        <v>2.0</v>
      </c>
      <c r="F137" s="42">
        <v>45495.0</v>
      </c>
      <c r="G137" s="41" t="s">
        <v>240</v>
      </c>
      <c r="H137" s="41">
        <v>161.0</v>
      </c>
      <c r="I137" s="41">
        <v>0.0</v>
      </c>
      <c r="J137" s="41" t="s">
        <v>53</v>
      </c>
      <c r="K137" s="41">
        <v>9.0</v>
      </c>
      <c r="L137" s="41" t="s">
        <v>54</v>
      </c>
      <c r="M137" s="41" t="s">
        <v>55</v>
      </c>
      <c r="N137" s="41" t="s">
        <v>151</v>
      </c>
      <c r="O137" s="41">
        <v>70.0</v>
      </c>
      <c r="P137" s="41" t="s">
        <v>77</v>
      </c>
      <c r="Q137" s="41">
        <v>12.0</v>
      </c>
      <c r="R137" s="41">
        <v>70.0</v>
      </c>
      <c r="S137" s="41">
        <v>150.0</v>
      </c>
      <c r="T137" s="44">
        <f t="shared" si="79"/>
        <v>0.4666666667</v>
      </c>
      <c r="U137" s="41" t="s">
        <v>243</v>
      </c>
      <c r="V137" s="42">
        <v>45416.0</v>
      </c>
      <c r="W137" s="41" t="s">
        <v>153</v>
      </c>
      <c r="X137" s="41" t="s">
        <v>183</v>
      </c>
      <c r="Y137" s="41">
        <v>7.0</v>
      </c>
      <c r="Z137" s="41">
        <v>3.0</v>
      </c>
      <c r="AA137" s="41">
        <v>1.0</v>
      </c>
      <c r="AB137" s="41">
        <v>4.0</v>
      </c>
      <c r="AC137" s="51">
        <v>0.6</v>
      </c>
      <c r="AD137" s="41" t="s">
        <v>122</v>
      </c>
      <c r="AE137" s="41" t="s">
        <v>94</v>
      </c>
      <c r="AF137" s="44"/>
      <c r="AG137" s="41">
        <v>180.0</v>
      </c>
      <c r="AH137" s="41" t="s">
        <v>91</v>
      </c>
      <c r="AI137" s="41" t="s">
        <v>241</v>
      </c>
      <c r="AJ137" s="44">
        <f t="shared" si="83"/>
        <v>0.4333333333</v>
      </c>
      <c r="AK137" s="44">
        <f t="shared" si="84"/>
        <v>0.6666666667</v>
      </c>
      <c r="AL137" s="44">
        <f t="shared" si="85"/>
        <v>0.2</v>
      </c>
      <c r="AM137" s="45" t="s">
        <v>242</v>
      </c>
      <c r="AN137" s="45" t="s">
        <v>242</v>
      </c>
      <c r="AO137" s="45" t="s">
        <v>242</v>
      </c>
      <c r="AP137" s="45" t="s">
        <v>242</v>
      </c>
      <c r="AQ137" s="45" t="s">
        <v>127</v>
      </c>
    </row>
    <row r="138">
      <c r="A138" s="39">
        <v>8.0</v>
      </c>
      <c r="B138" s="40" t="s">
        <v>47</v>
      </c>
      <c r="C138" s="41">
        <v>2021.0</v>
      </c>
      <c r="D138" s="41" t="s">
        <v>51</v>
      </c>
      <c r="E138" s="41">
        <v>2.0</v>
      </c>
      <c r="F138" s="42">
        <v>45495.0</v>
      </c>
      <c r="G138" s="41" t="s">
        <v>240</v>
      </c>
      <c r="H138" s="41">
        <v>161.0</v>
      </c>
      <c r="I138" s="41">
        <v>0.0</v>
      </c>
      <c r="J138" s="41" t="s">
        <v>53</v>
      </c>
      <c r="K138" s="41">
        <v>9.0</v>
      </c>
      <c r="L138" s="41" t="s">
        <v>54</v>
      </c>
      <c r="M138" s="41" t="s">
        <v>55</v>
      </c>
      <c r="N138" s="41" t="s">
        <v>236</v>
      </c>
      <c r="O138" s="41">
        <v>40.0</v>
      </c>
      <c r="P138" s="41" t="s">
        <v>77</v>
      </c>
      <c r="Q138" s="41">
        <v>12.0</v>
      </c>
      <c r="R138" s="41">
        <v>70.0</v>
      </c>
      <c r="S138" s="41">
        <v>150.0</v>
      </c>
      <c r="T138" s="44">
        <f t="shared" si="79"/>
        <v>0.4666666667</v>
      </c>
      <c r="U138" s="41" t="s">
        <v>243</v>
      </c>
      <c r="V138" s="42">
        <v>45416.0</v>
      </c>
      <c r="W138" s="41" t="s">
        <v>153</v>
      </c>
      <c r="X138" s="41" t="s">
        <v>183</v>
      </c>
      <c r="Y138" s="41">
        <v>7.0</v>
      </c>
      <c r="Z138" s="41">
        <v>3.0</v>
      </c>
      <c r="AA138" s="41">
        <v>1.0</v>
      </c>
      <c r="AB138" s="41">
        <v>4.0</v>
      </c>
      <c r="AC138" s="51">
        <v>0.6</v>
      </c>
      <c r="AD138" s="41" t="s">
        <v>122</v>
      </c>
      <c r="AE138" s="41" t="s">
        <v>94</v>
      </c>
      <c r="AF138" s="44"/>
      <c r="AG138" s="41">
        <v>180.0</v>
      </c>
      <c r="AH138" s="41" t="s">
        <v>91</v>
      </c>
      <c r="AI138" s="41" t="s">
        <v>241</v>
      </c>
      <c r="AJ138" s="44">
        <f t="shared" si="83"/>
        <v>0.3320512821</v>
      </c>
      <c r="AK138" s="41">
        <v>0.4487179487</v>
      </c>
      <c r="AL138" s="41">
        <v>0.2153846154</v>
      </c>
      <c r="AM138" s="45" t="s">
        <v>242</v>
      </c>
      <c r="AN138" s="45" t="s">
        <v>242</v>
      </c>
      <c r="AO138" s="45" t="s">
        <v>242</v>
      </c>
      <c r="AP138" s="45" t="s">
        <v>242</v>
      </c>
      <c r="AQ138" s="45" t="s">
        <v>127</v>
      </c>
    </row>
    <row r="139">
      <c r="A139" s="39">
        <v>8.0</v>
      </c>
      <c r="B139" s="40" t="s">
        <v>47</v>
      </c>
      <c r="C139" s="41">
        <v>2021.0</v>
      </c>
      <c r="D139" s="41" t="s">
        <v>51</v>
      </c>
      <c r="E139" s="41">
        <v>2.0</v>
      </c>
      <c r="F139" s="42">
        <v>45495.0</v>
      </c>
      <c r="G139" s="41" t="s">
        <v>240</v>
      </c>
      <c r="H139" s="41">
        <v>161.0</v>
      </c>
      <c r="I139" s="41">
        <v>0.0</v>
      </c>
      <c r="J139" s="41" t="s">
        <v>53</v>
      </c>
      <c r="K139" s="41">
        <v>9.0</v>
      </c>
      <c r="L139" s="41" t="s">
        <v>54</v>
      </c>
      <c r="M139" s="41" t="s">
        <v>55</v>
      </c>
      <c r="N139" s="41" t="s">
        <v>236</v>
      </c>
      <c r="O139" s="41">
        <v>50.0</v>
      </c>
      <c r="P139" s="41" t="s">
        <v>77</v>
      </c>
      <c r="Q139" s="41">
        <v>12.0</v>
      </c>
      <c r="R139" s="41">
        <v>70.0</v>
      </c>
      <c r="S139" s="41">
        <v>150.0</v>
      </c>
      <c r="T139" s="44">
        <f t="shared" si="79"/>
        <v>0.4666666667</v>
      </c>
      <c r="U139" s="41" t="s">
        <v>243</v>
      </c>
      <c r="V139" s="42">
        <v>45416.0</v>
      </c>
      <c r="W139" s="41" t="s">
        <v>153</v>
      </c>
      <c r="X139" s="41" t="s">
        <v>183</v>
      </c>
      <c r="Y139" s="41">
        <v>7.0</v>
      </c>
      <c r="Z139" s="41">
        <v>3.0</v>
      </c>
      <c r="AA139" s="41">
        <v>1.0</v>
      </c>
      <c r="AB139" s="41">
        <v>4.0</v>
      </c>
      <c r="AC139" s="51">
        <v>0.6</v>
      </c>
      <c r="AD139" s="41" t="s">
        <v>122</v>
      </c>
      <c r="AE139" s="41" t="s">
        <v>94</v>
      </c>
      <c r="AF139" s="44"/>
      <c r="AG139" s="41">
        <v>180.0</v>
      </c>
      <c r="AH139" s="41" t="s">
        <v>91</v>
      </c>
      <c r="AI139" s="41" t="s">
        <v>241</v>
      </c>
      <c r="AJ139" s="44">
        <v>0.33205128205</v>
      </c>
      <c r="AK139" s="41">
        <v>0.4487179487</v>
      </c>
      <c r="AL139" s="41">
        <v>0.2153846154</v>
      </c>
      <c r="AM139" s="45" t="s">
        <v>242</v>
      </c>
      <c r="AN139" s="45" t="s">
        <v>242</v>
      </c>
      <c r="AO139" s="45" t="s">
        <v>242</v>
      </c>
      <c r="AP139" s="45" t="s">
        <v>242</v>
      </c>
      <c r="AQ139" s="45" t="s">
        <v>127</v>
      </c>
    </row>
    <row r="140">
      <c r="A140" s="39">
        <v>8.0</v>
      </c>
      <c r="B140" s="40" t="s">
        <v>47</v>
      </c>
      <c r="C140" s="41">
        <v>2021.0</v>
      </c>
      <c r="D140" s="41" t="s">
        <v>51</v>
      </c>
      <c r="E140" s="41">
        <v>2.0</v>
      </c>
      <c r="F140" s="42">
        <v>45495.0</v>
      </c>
      <c r="G140" s="41" t="s">
        <v>240</v>
      </c>
      <c r="H140" s="41">
        <v>161.0</v>
      </c>
      <c r="I140" s="41">
        <v>0.0</v>
      </c>
      <c r="J140" s="41" t="s">
        <v>53</v>
      </c>
      <c r="K140" s="41">
        <v>9.0</v>
      </c>
      <c r="L140" s="41" t="s">
        <v>54</v>
      </c>
      <c r="M140" s="41" t="s">
        <v>55</v>
      </c>
      <c r="N140" s="41" t="s">
        <v>236</v>
      </c>
      <c r="O140" s="41">
        <v>60.0</v>
      </c>
      <c r="P140" s="41" t="s">
        <v>77</v>
      </c>
      <c r="Q140" s="41">
        <v>12.0</v>
      </c>
      <c r="R140" s="41">
        <v>70.0</v>
      </c>
      <c r="S140" s="41">
        <v>150.0</v>
      </c>
      <c r="T140" s="44">
        <f t="shared" si="79"/>
        <v>0.4666666667</v>
      </c>
      <c r="U140" s="41" t="s">
        <v>243</v>
      </c>
      <c r="V140" s="42">
        <v>45416.0</v>
      </c>
      <c r="W140" s="41" t="s">
        <v>153</v>
      </c>
      <c r="X140" s="41" t="s">
        <v>183</v>
      </c>
      <c r="Y140" s="41">
        <v>7.0</v>
      </c>
      <c r="Z140" s="41">
        <v>3.0</v>
      </c>
      <c r="AA140" s="41">
        <v>1.0</v>
      </c>
      <c r="AB140" s="41">
        <v>4.0</v>
      </c>
      <c r="AC140" s="51">
        <v>0.6</v>
      </c>
      <c r="AD140" s="41" t="s">
        <v>122</v>
      </c>
      <c r="AE140" s="41" t="s">
        <v>94</v>
      </c>
      <c r="AF140" s="44"/>
      <c r="AG140" s="41">
        <v>180.0</v>
      </c>
      <c r="AH140" s="41" t="s">
        <v>91</v>
      </c>
      <c r="AI140" s="41" t="s">
        <v>241</v>
      </c>
      <c r="AJ140" s="44">
        <v>0.33205128205</v>
      </c>
      <c r="AK140" s="41">
        <v>0.4487179487</v>
      </c>
      <c r="AL140" s="41">
        <v>0.2153846154</v>
      </c>
      <c r="AM140" s="45" t="s">
        <v>242</v>
      </c>
      <c r="AN140" s="45" t="s">
        <v>242</v>
      </c>
      <c r="AO140" s="45" t="s">
        <v>242</v>
      </c>
      <c r="AP140" s="45" t="s">
        <v>242</v>
      </c>
      <c r="AQ140" s="45" t="s">
        <v>127</v>
      </c>
    </row>
    <row r="141">
      <c r="A141" s="39">
        <v>8.0</v>
      </c>
      <c r="B141" s="40" t="s">
        <v>47</v>
      </c>
      <c r="C141" s="41">
        <v>2021.0</v>
      </c>
      <c r="D141" s="41" t="s">
        <v>51</v>
      </c>
      <c r="E141" s="41">
        <v>2.0</v>
      </c>
      <c r="F141" s="42">
        <v>45495.0</v>
      </c>
      <c r="G141" s="41" t="s">
        <v>240</v>
      </c>
      <c r="H141" s="41">
        <v>161.0</v>
      </c>
      <c r="I141" s="41">
        <v>0.0</v>
      </c>
      <c r="J141" s="41" t="s">
        <v>53</v>
      </c>
      <c r="K141" s="41">
        <v>9.0</v>
      </c>
      <c r="L141" s="41" t="s">
        <v>54</v>
      </c>
      <c r="M141" s="41" t="s">
        <v>55</v>
      </c>
      <c r="N141" s="41" t="s">
        <v>236</v>
      </c>
      <c r="O141" s="41">
        <v>70.0</v>
      </c>
      <c r="P141" s="41" t="s">
        <v>77</v>
      </c>
      <c r="Q141" s="41">
        <v>12.0</v>
      </c>
      <c r="R141" s="41">
        <v>70.0</v>
      </c>
      <c r="S141" s="41">
        <v>150.0</v>
      </c>
      <c r="T141" s="44">
        <f t="shared" si="79"/>
        <v>0.4666666667</v>
      </c>
      <c r="U141" s="41" t="s">
        <v>243</v>
      </c>
      <c r="V141" s="42">
        <v>45416.0</v>
      </c>
      <c r="W141" s="41" t="s">
        <v>153</v>
      </c>
      <c r="X141" s="41" t="s">
        <v>183</v>
      </c>
      <c r="Y141" s="41">
        <v>7.0</v>
      </c>
      <c r="Z141" s="41">
        <v>3.0</v>
      </c>
      <c r="AA141" s="41">
        <v>1.0</v>
      </c>
      <c r="AB141" s="41">
        <v>4.0</v>
      </c>
      <c r="AC141" s="51">
        <v>0.6</v>
      </c>
      <c r="AD141" s="41" t="s">
        <v>122</v>
      </c>
      <c r="AE141" s="41" t="s">
        <v>94</v>
      </c>
      <c r="AF141" s="44"/>
      <c r="AG141" s="41">
        <v>180.0</v>
      </c>
      <c r="AH141" s="41" t="s">
        <v>91</v>
      </c>
      <c r="AI141" s="41" t="s">
        <v>241</v>
      </c>
      <c r="AJ141" s="44">
        <v>0.33205128205</v>
      </c>
      <c r="AK141" s="41">
        <v>0.4487179487</v>
      </c>
      <c r="AL141" s="41">
        <v>0.2153846154</v>
      </c>
      <c r="AM141" s="45" t="s">
        <v>242</v>
      </c>
      <c r="AN141" s="45" t="s">
        <v>242</v>
      </c>
      <c r="AO141" s="45" t="s">
        <v>242</v>
      </c>
      <c r="AP141" s="45" t="s">
        <v>242</v>
      </c>
      <c r="AQ141" s="45" t="s">
        <v>127</v>
      </c>
    </row>
    <row r="142">
      <c r="A142" s="39">
        <v>8.0</v>
      </c>
      <c r="B142" s="40" t="s">
        <v>47</v>
      </c>
      <c r="C142" s="41">
        <v>2021.0</v>
      </c>
      <c r="D142" s="41" t="s">
        <v>51</v>
      </c>
      <c r="E142" s="41">
        <v>3.0</v>
      </c>
      <c r="F142" s="42">
        <v>45495.0</v>
      </c>
      <c r="G142" s="41" t="s">
        <v>240</v>
      </c>
      <c r="H142" s="41">
        <v>161.0</v>
      </c>
      <c r="I142" s="41">
        <v>0.0</v>
      </c>
      <c r="J142" s="41" t="s">
        <v>53</v>
      </c>
      <c r="K142" s="41">
        <v>9.0</v>
      </c>
      <c r="L142" s="41" t="s">
        <v>54</v>
      </c>
      <c r="M142" s="41" t="s">
        <v>55</v>
      </c>
      <c r="N142" s="41" t="s">
        <v>151</v>
      </c>
      <c r="O142" s="41">
        <v>40.0</v>
      </c>
      <c r="P142" s="41" t="s">
        <v>77</v>
      </c>
      <c r="Q142" s="41">
        <v>12.0</v>
      </c>
      <c r="R142" s="41">
        <v>70.0</v>
      </c>
      <c r="S142" s="41">
        <v>150.0</v>
      </c>
      <c r="T142" s="44">
        <f t="shared" si="79"/>
        <v>0.4666666667</v>
      </c>
      <c r="U142" s="41" t="s">
        <v>243</v>
      </c>
      <c r="V142" s="42">
        <v>45416.0</v>
      </c>
      <c r="W142" s="41" t="s">
        <v>153</v>
      </c>
      <c r="X142" s="41" t="s">
        <v>183</v>
      </c>
      <c r="Y142" s="41">
        <v>7.0</v>
      </c>
      <c r="Z142" s="41">
        <v>3.0</v>
      </c>
      <c r="AA142" s="41">
        <v>1.0</v>
      </c>
      <c r="AB142" s="41">
        <v>4.0</v>
      </c>
      <c r="AC142" s="51">
        <v>0.6</v>
      </c>
      <c r="AD142" s="41" t="s">
        <v>122</v>
      </c>
      <c r="AE142" s="41" t="s">
        <v>94</v>
      </c>
      <c r="AF142" s="44"/>
      <c r="AG142" s="41">
        <v>180.0</v>
      </c>
      <c r="AH142" s="41" t="s">
        <v>91</v>
      </c>
      <c r="AI142" s="41" t="s">
        <v>241</v>
      </c>
      <c r="AJ142" s="44">
        <f t="shared" ref="AJ142:AJ145" si="86">AVERAGE(AK142:AL142)</f>
        <v>0.4333333333</v>
      </c>
      <c r="AK142" s="44">
        <f t="shared" ref="AK142:AK145" si="87">100/S142</f>
        <v>0.6666666667</v>
      </c>
      <c r="AL142" s="44">
        <f t="shared" ref="AL142:AL145" si="88">30/S142</f>
        <v>0.2</v>
      </c>
      <c r="AM142" s="45" t="s">
        <v>242</v>
      </c>
      <c r="AN142" s="45" t="s">
        <v>242</v>
      </c>
      <c r="AO142" s="45" t="s">
        <v>242</v>
      </c>
      <c r="AP142" s="45" t="s">
        <v>242</v>
      </c>
      <c r="AQ142" s="45" t="s">
        <v>127</v>
      </c>
    </row>
    <row r="143">
      <c r="A143" s="39">
        <v>8.0</v>
      </c>
      <c r="B143" s="40" t="s">
        <v>47</v>
      </c>
      <c r="C143" s="41">
        <v>2021.0</v>
      </c>
      <c r="D143" s="41" t="s">
        <v>51</v>
      </c>
      <c r="E143" s="41">
        <v>3.0</v>
      </c>
      <c r="F143" s="42">
        <v>45495.0</v>
      </c>
      <c r="G143" s="41" t="s">
        <v>240</v>
      </c>
      <c r="H143" s="41">
        <v>161.0</v>
      </c>
      <c r="I143" s="41">
        <v>0.0</v>
      </c>
      <c r="J143" s="41" t="s">
        <v>53</v>
      </c>
      <c r="K143" s="41">
        <v>9.0</v>
      </c>
      <c r="L143" s="41" t="s">
        <v>54</v>
      </c>
      <c r="M143" s="41" t="s">
        <v>55</v>
      </c>
      <c r="N143" s="41" t="s">
        <v>151</v>
      </c>
      <c r="O143" s="41">
        <v>50.0</v>
      </c>
      <c r="P143" s="41" t="s">
        <v>77</v>
      </c>
      <c r="Q143" s="41">
        <v>12.0</v>
      </c>
      <c r="R143" s="41">
        <v>70.0</v>
      </c>
      <c r="S143" s="41">
        <v>150.0</v>
      </c>
      <c r="T143" s="44">
        <f t="shared" si="79"/>
        <v>0.4666666667</v>
      </c>
      <c r="U143" s="41" t="s">
        <v>243</v>
      </c>
      <c r="V143" s="42">
        <v>45416.0</v>
      </c>
      <c r="W143" s="41" t="s">
        <v>153</v>
      </c>
      <c r="X143" s="41" t="s">
        <v>183</v>
      </c>
      <c r="Y143" s="41">
        <v>7.0</v>
      </c>
      <c r="Z143" s="41">
        <v>3.0</v>
      </c>
      <c r="AA143" s="41">
        <v>1.0</v>
      </c>
      <c r="AB143" s="41">
        <v>4.0</v>
      </c>
      <c r="AC143" s="51">
        <v>0.6</v>
      </c>
      <c r="AD143" s="41" t="s">
        <v>122</v>
      </c>
      <c r="AE143" s="41" t="s">
        <v>94</v>
      </c>
      <c r="AF143" s="44"/>
      <c r="AG143" s="41">
        <v>180.0</v>
      </c>
      <c r="AH143" s="41" t="s">
        <v>91</v>
      </c>
      <c r="AI143" s="41" t="s">
        <v>241</v>
      </c>
      <c r="AJ143" s="44">
        <f t="shared" si="86"/>
        <v>0.4333333333</v>
      </c>
      <c r="AK143" s="44">
        <f t="shared" si="87"/>
        <v>0.6666666667</v>
      </c>
      <c r="AL143" s="44">
        <f t="shared" si="88"/>
        <v>0.2</v>
      </c>
      <c r="AM143" s="45" t="s">
        <v>242</v>
      </c>
      <c r="AN143" s="45" t="s">
        <v>242</v>
      </c>
      <c r="AO143" s="45" t="s">
        <v>242</v>
      </c>
      <c r="AP143" s="45" t="s">
        <v>242</v>
      </c>
      <c r="AQ143" s="45" t="s">
        <v>127</v>
      </c>
    </row>
    <row r="144">
      <c r="A144" s="39">
        <v>8.0</v>
      </c>
      <c r="B144" s="40" t="s">
        <v>47</v>
      </c>
      <c r="C144" s="41">
        <v>2021.0</v>
      </c>
      <c r="D144" s="41" t="s">
        <v>51</v>
      </c>
      <c r="E144" s="41">
        <v>3.0</v>
      </c>
      <c r="F144" s="42">
        <v>45495.0</v>
      </c>
      <c r="G144" s="41" t="s">
        <v>240</v>
      </c>
      <c r="H144" s="41">
        <v>161.0</v>
      </c>
      <c r="I144" s="41">
        <v>0.0</v>
      </c>
      <c r="J144" s="41" t="s">
        <v>53</v>
      </c>
      <c r="K144" s="41">
        <v>9.0</v>
      </c>
      <c r="L144" s="41" t="s">
        <v>54</v>
      </c>
      <c r="M144" s="41" t="s">
        <v>55</v>
      </c>
      <c r="N144" s="41" t="s">
        <v>151</v>
      </c>
      <c r="O144" s="41">
        <v>60.0</v>
      </c>
      <c r="P144" s="41" t="s">
        <v>77</v>
      </c>
      <c r="Q144" s="41">
        <v>12.0</v>
      </c>
      <c r="R144" s="41">
        <v>70.0</v>
      </c>
      <c r="S144" s="41">
        <v>150.0</v>
      </c>
      <c r="T144" s="44">
        <f t="shared" si="79"/>
        <v>0.4666666667</v>
      </c>
      <c r="U144" s="41" t="s">
        <v>243</v>
      </c>
      <c r="V144" s="42">
        <v>45416.0</v>
      </c>
      <c r="W144" s="41" t="s">
        <v>153</v>
      </c>
      <c r="X144" s="41" t="s">
        <v>183</v>
      </c>
      <c r="Y144" s="41">
        <v>7.0</v>
      </c>
      <c r="Z144" s="41">
        <v>3.0</v>
      </c>
      <c r="AA144" s="41">
        <v>1.0</v>
      </c>
      <c r="AB144" s="41">
        <v>4.0</v>
      </c>
      <c r="AC144" s="51">
        <v>0.6</v>
      </c>
      <c r="AD144" s="41" t="s">
        <v>122</v>
      </c>
      <c r="AE144" s="41" t="s">
        <v>94</v>
      </c>
      <c r="AF144" s="44"/>
      <c r="AG144" s="41">
        <v>180.0</v>
      </c>
      <c r="AH144" s="41" t="s">
        <v>91</v>
      </c>
      <c r="AI144" s="41" t="s">
        <v>241</v>
      </c>
      <c r="AJ144" s="44">
        <f t="shared" si="86"/>
        <v>0.4333333333</v>
      </c>
      <c r="AK144" s="44">
        <f t="shared" si="87"/>
        <v>0.6666666667</v>
      </c>
      <c r="AL144" s="44">
        <f t="shared" si="88"/>
        <v>0.2</v>
      </c>
      <c r="AM144" s="45" t="s">
        <v>242</v>
      </c>
      <c r="AN144" s="45" t="s">
        <v>242</v>
      </c>
      <c r="AO144" s="45" t="s">
        <v>242</v>
      </c>
      <c r="AP144" s="45" t="s">
        <v>242</v>
      </c>
      <c r="AQ144" s="45" t="s">
        <v>127</v>
      </c>
    </row>
    <row r="145">
      <c r="A145" s="39">
        <v>8.0</v>
      </c>
      <c r="B145" s="40" t="s">
        <v>47</v>
      </c>
      <c r="C145" s="41">
        <v>2021.0</v>
      </c>
      <c r="D145" s="41" t="s">
        <v>51</v>
      </c>
      <c r="E145" s="41">
        <v>3.0</v>
      </c>
      <c r="F145" s="42">
        <v>45495.0</v>
      </c>
      <c r="G145" s="41" t="s">
        <v>240</v>
      </c>
      <c r="H145" s="41">
        <v>161.0</v>
      </c>
      <c r="I145" s="41">
        <v>0.0</v>
      </c>
      <c r="J145" s="41" t="s">
        <v>53</v>
      </c>
      <c r="K145" s="41">
        <v>9.0</v>
      </c>
      <c r="L145" s="41" t="s">
        <v>54</v>
      </c>
      <c r="M145" s="41" t="s">
        <v>55</v>
      </c>
      <c r="N145" s="41" t="s">
        <v>151</v>
      </c>
      <c r="O145" s="41">
        <v>70.0</v>
      </c>
      <c r="P145" s="41" t="s">
        <v>77</v>
      </c>
      <c r="Q145" s="41">
        <v>12.0</v>
      </c>
      <c r="R145" s="41">
        <v>70.0</v>
      </c>
      <c r="S145" s="41">
        <v>150.0</v>
      </c>
      <c r="T145" s="44">
        <f t="shared" si="79"/>
        <v>0.4666666667</v>
      </c>
      <c r="U145" s="41" t="s">
        <v>243</v>
      </c>
      <c r="V145" s="42">
        <v>45416.0</v>
      </c>
      <c r="W145" s="41" t="s">
        <v>153</v>
      </c>
      <c r="X145" s="41" t="s">
        <v>183</v>
      </c>
      <c r="Y145" s="41">
        <v>7.0</v>
      </c>
      <c r="Z145" s="41">
        <v>3.0</v>
      </c>
      <c r="AA145" s="41">
        <v>1.0</v>
      </c>
      <c r="AB145" s="41">
        <v>4.0</v>
      </c>
      <c r="AC145" s="51">
        <v>0.6</v>
      </c>
      <c r="AD145" s="41" t="s">
        <v>122</v>
      </c>
      <c r="AE145" s="41" t="s">
        <v>94</v>
      </c>
      <c r="AF145" s="44"/>
      <c r="AG145" s="41">
        <v>180.0</v>
      </c>
      <c r="AH145" s="41" t="s">
        <v>91</v>
      </c>
      <c r="AI145" s="41" t="s">
        <v>241</v>
      </c>
      <c r="AJ145" s="44">
        <f t="shared" si="86"/>
        <v>0.4333333333</v>
      </c>
      <c r="AK145" s="44">
        <f t="shared" si="87"/>
        <v>0.6666666667</v>
      </c>
      <c r="AL145" s="44">
        <f t="shared" si="88"/>
        <v>0.2</v>
      </c>
      <c r="AM145" s="45" t="s">
        <v>242</v>
      </c>
      <c r="AN145" s="45" t="s">
        <v>242</v>
      </c>
      <c r="AO145" s="45" t="s">
        <v>242</v>
      </c>
      <c r="AP145" s="45" t="s">
        <v>242</v>
      </c>
      <c r="AQ145" s="45" t="s">
        <v>127</v>
      </c>
    </row>
    <row r="146">
      <c r="A146" s="39">
        <v>8.0</v>
      </c>
      <c r="B146" s="40" t="s">
        <v>47</v>
      </c>
      <c r="C146" s="41">
        <v>2021.0</v>
      </c>
      <c r="D146" s="41" t="s">
        <v>51</v>
      </c>
      <c r="E146" s="41">
        <v>3.0</v>
      </c>
      <c r="F146" s="42">
        <v>45495.0</v>
      </c>
      <c r="G146" s="41" t="s">
        <v>240</v>
      </c>
      <c r="H146" s="41">
        <v>161.0</v>
      </c>
      <c r="I146" s="41">
        <v>0.0</v>
      </c>
      <c r="J146" s="41" t="s">
        <v>53</v>
      </c>
      <c r="K146" s="41">
        <v>9.0</v>
      </c>
      <c r="L146" s="41" t="s">
        <v>54</v>
      </c>
      <c r="M146" s="41" t="s">
        <v>55</v>
      </c>
      <c r="N146" s="41" t="s">
        <v>236</v>
      </c>
      <c r="O146" s="41">
        <v>40.0</v>
      </c>
      <c r="P146" s="41" t="s">
        <v>77</v>
      </c>
      <c r="Q146" s="41">
        <v>12.0</v>
      </c>
      <c r="R146" s="41">
        <v>70.0</v>
      </c>
      <c r="S146" s="41">
        <v>150.0</v>
      </c>
      <c r="T146" s="44">
        <f t="shared" si="79"/>
        <v>0.4666666667</v>
      </c>
      <c r="U146" s="41" t="s">
        <v>243</v>
      </c>
      <c r="V146" s="42">
        <v>45416.0</v>
      </c>
      <c r="W146" s="41" t="s">
        <v>153</v>
      </c>
      <c r="X146" s="41" t="s">
        <v>183</v>
      </c>
      <c r="Y146" s="41">
        <v>7.0</v>
      </c>
      <c r="Z146" s="41">
        <v>3.0</v>
      </c>
      <c r="AA146" s="41">
        <v>1.0</v>
      </c>
      <c r="AB146" s="41">
        <v>4.0</v>
      </c>
      <c r="AC146" s="51">
        <v>0.6</v>
      </c>
      <c r="AD146" s="41" t="s">
        <v>122</v>
      </c>
      <c r="AE146" s="41" t="s">
        <v>94</v>
      </c>
      <c r="AF146" s="44"/>
      <c r="AG146" s="41">
        <v>180.0</v>
      </c>
      <c r="AH146" s="41" t="s">
        <v>91</v>
      </c>
      <c r="AI146" s="41" t="s">
        <v>241</v>
      </c>
      <c r="AJ146" s="44">
        <v>0.33205128205</v>
      </c>
      <c r="AK146" s="41">
        <v>0.4487179487</v>
      </c>
      <c r="AL146" s="41">
        <v>0.2153846154</v>
      </c>
      <c r="AM146" s="45" t="s">
        <v>242</v>
      </c>
      <c r="AN146" s="45" t="s">
        <v>242</v>
      </c>
      <c r="AO146" s="45" t="s">
        <v>242</v>
      </c>
      <c r="AP146" s="45" t="s">
        <v>242</v>
      </c>
      <c r="AQ146" s="45" t="s">
        <v>127</v>
      </c>
    </row>
    <row r="147">
      <c r="A147" s="39">
        <v>8.0</v>
      </c>
      <c r="B147" s="40" t="s">
        <v>47</v>
      </c>
      <c r="C147" s="41">
        <v>2021.0</v>
      </c>
      <c r="D147" s="41" t="s">
        <v>51</v>
      </c>
      <c r="E147" s="41">
        <v>3.0</v>
      </c>
      <c r="F147" s="42">
        <v>45495.0</v>
      </c>
      <c r="G147" s="41" t="s">
        <v>240</v>
      </c>
      <c r="H147" s="41">
        <v>161.0</v>
      </c>
      <c r="I147" s="41">
        <v>0.0</v>
      </c>
      <c r="J147" s="41" t="s">
        <v>53</v>
      </c>
      <c r="K147" s="41">
        <v>9.0</v>
      </c>
      <c r="L147" s="41" t="s">
        <v>54</v>
      </c>
      <c r="M147" s="41" t="s">
        <v>55</v>
      </c>
      <c r="N147" s="41" t="s">
        <v>236</v>
      </c>
      <c r="O147" s="41">
        <v>50.0</v>
      </c>
      <c r="P147" s="41" t="s">
        <v>77</v>
      </c>
      <c r="Q147" s="41">
        <v>12.0</v>
      </c>
      <c r="R147" s="41">
        <v>70.0</v>
      </c>
      <c r="S147" s="41">
        <v>150.0</v>
      </c>
      <c r="T147" s="44">
        <f t="shared" si="79"/>
        <v>0.4666666667</v>
      </c>
      <c r="U147" s="41" t="s">
        <v>243</v>
      </c>
      <c r="V147" s="42">
        <v>45416.0</v>
      </c>
      <c r="W147" s="41" t="s">
        <v>153</v>
      </c>
      <c r="X147" s="41" t="s">
        <v>183</v>
      </c>
      <c r="Y147" s="41">
        <v>7.0</v>
      </c>
      <c r="Z147" s="41">
        <v>3.0</v>
      </c>
      <c r="AA147" s="41">
        <v>1.0</v>
      </c>
      <c r="AB147" s="41">
        <v>4.0</v>
      </c>
      <c r="AC147" s="51">
        <v>0.6</v>
      </c>
      <c r="AD147" s="41" t="s">
        <v>122</v>
      </c>
      <c r="AE147" s="41" t="s">
        <v>94</v>
      </c>
      <c r="AF147" s="44"/>
      <c r="AG147" s="41">
        <v>180.0</v>
      </c>
      <c r="AH147" s="41" t="s">
        <v>91</v>
      </c>
      <c r="AI147" s="41" t="s">
        <v>241</v>
      </c>
      <c r="AJ147" s="44">
        <v>0.33205128205</v>
      </c>
      <c r="AK147" s="41">
        <v>0.4487179487</v>
      </c>
      <c r="AL147" s="41">
        <v>0.2153846154</v>
      </c>
      <c r="AM147" s="45" t="s">
        <v>242</v>
      </c>
      <c r="AN147" s="45" t="s">
        <v>242</v>
      </c>
      <c r="AO147" s="45" t="s">
        <v>242</v>
      </c>
      <c r="AP147" s="45" t="s">
        <v>242</v>
      </c>
      <c r="AQ147" s="45" t="s">
        <v>127</v>
      </c>
    </row>
    <row r="148">
      <c r="A148" s="39">
        <v>8.0</v>
      </c>
      <c r="B148" s="40" t="s">
        <v>47</v>
      </c>
      <c r="C148" s="41">
        <v>2021.0</v>
      </c>
      <c r="D148" s="41" t="s">
        <v>51</v>
      </c>
      <c r="E148" s="41">
        <v>3.0</v>
      </c>
      <c r="F148" s="42">
        <v>45495.0</v>
      </c>
      <c r="G148" s="41" t="s">
        <v>240</v>
      </c>
      <c r="H148" s="41">
        <v>161.0</v>
      </c>
      <c r="I148" s="41">
        <v>0.0</v>
      </c>
      <c r="J148" s="41" t="s">
        <v>53</v>
      </c>
      <c r="K148" s="41">
        <v>9.0</v>
      </c>
      <c r="L148" s="41" t="s">
        <v>54</v>
      </c>
      <c r="M148" s="41" t="s">
        <v>55</v>
      </c>
      <c r="N148" s="41" t="s">
        <v>236</v>
      </c>
      <c r="O148" s="41">
        <v>60.0</v>
      </c>
      <c r="P148" s="41" t="s">
        <v>77</v>
      </c>
      <c r="Q148" s="41">
        <v>12.0</v>
      </c>
      <c r="R148" s="41">
        <v>70.0</v>
      </c>
      <c r="S148" s="41">
        <v>150.0</v>
      </c>
      <c r="T148" s="44">
        <f t="shared" si="79"/>
        <v>0.4666666667</v>
      </c>
      <c r="U148" s="41" t="s">
        <v>243</v>
      </c>
      <c r="V148" s="42">
        <v>45416.0</v>
      </c>
      <c r="W148" s="41" t="s">
        <v>153</v>
      </c>
      <c r="X148" s="41" t="s">
        <v>183</v>
      </c>
      <c r="Y148" s="41">
        <v>7.0</v>
      </c>
      <c r="Z148" s="41">
        <v>3.0</v>
      </c>
      <c r="AA148" s="41">
        <v>1.0</v>
      </c>
      <c r="AB148" s="41">
        <v>4.0</v>
      </c>
      <c r="AC148" s="51">
        <v>0.6</v>
      </c>
      <c r="AD148" s="41" t="s">
        <v>122</v>
      </c>
      <c r="AE148" s="41" t="s">
        <v>94</v>
      </c>
      <c r="AF148" s="44"/>
      <c r="AG148" s="41">
        <v>180.0</v>
      </c>
      <c r="AH148" s="41" t="s">
        <v>91</v>
      </c>
      <c r="AI148" s="41" t="s">
        <v>241</v>
      </c>
      <c r="AJ148" s="44">
        <v>0.33205128205</v>
      </c>
      <c r="AK148" s="41">
        <v>0.4487179487</v>
      </c>
      <c r="AL148" s="41">
        <v>0.2153846154</v>
      </c>
      <c r="AM148" s="45" t="s">
        <v>242</v>
      </c>
      <c r="AN148" s="45" t="s">
        <v>242</v>
      </c>
      <c r="AO148" s="45" t="s">
        <v>242</v>
      </c>
      <c r="AP148" s="45" t="s">
        <v>242</v>
      </c>
      <c r="AQ148" s="45" t="s">
        <v>127</v>
      </c>
    </row>
    <row r="149">
      <c r="A149" s="39">
        <v>8.0</v>
      </c>
      <c r="B149" s="40" t="s">
        <v>47</v>
      </c>
      <c r="C149" s="41">
        <v>2021.0</v>
      </c>
      <c r="D149" s="41" t="s">
        <v>51</v>
      </c>
      <c r="E149" s="41">
        <v>3.0</v>
      </c>
      <c r="F149" s="42">
        <v>45495.0</v>
      </c>
      <c r="G149" s="41" t="s">
        <v>240</v>
      </c>
      <c r="H149" s="41">
        <v>161.0</v>
      </c>
      <c r="I149" s="41">
        <v>0.0</v>
      </c>
      <c r="J149" s="41" t="s">
        <v>53</v>
      </c>
      <c r="K149" s="41">
        <v>9.0</v>
      </c>
      <c r="L149" s="41" t="s">
        <v>54</v>
      </c>
      <c r="M149" s="41" t="s">
        <v>55</v>
      </c>
      <c r="N149" s="41" t="s">
        <v>236</v>
      </c>
      <c r="O149" s="41">
        <v>70.0</v>
      </c>
      <c r="P149" s="41" t="s">
        <v>77</v>
      </c>
      <c r="Q149" s="41">
        <v>12.0</v>
      </c>
      <c r="R149" s="41">
        <v>70.0</v>
      </c>
      <c r="S149" s="41">
        <v>150.0</v>
      </c>
      <c r="T149" s="44">
        <f t="shared" si="79"/>
        <v>0.4666666667</v>
      </c>
      <c r="U149" s="41" t="s">
        <v>243</v>
      </c>
      <c r="V149" s="42">
        <v>45416.0</v>
      </c>
      <c r="W149" s="41" t="s">
        <v>153</v>
      </c>
      <c r="X149" s="41" t="s">
        <v>183</v>
      </c>
      <c r="Y149" s="41">
        <v>7.0</v>
      </c>
      <c r="Z149" s="41">
        <v>3.0</v>
      </c>
      <c r="AA149" s="41">
        <v>1.0</v>
      </c>
      <c r="AB149" s="41">
        <v>4.0</v>
      </c>
      <c r="AC149" s="51">
        <v>0.6</v>
      </c>
      <c r="AD149" s="41" t="s">
        <v>122</v>
      </c>
      <c r="AE149" s="41" t="s">
        <v>94</v>
      </c>
      <c r="AF149" s="44"/>
      <c r="AG149" s="41">
        <v>180.0</v>
      </c>
      <c r="AH149" s="41" t="s">
        <v>91</v>
      </c>
      <c r="AI149" s="41" t="s">
        <v>241</v>
      </c>
      <c r="AJ149" s="44">
        <v>0.33205128205</v>
      </c>
      <c r="AK149" s="41">
        <v>0.4487179487</v>
      </c>
      <c r="AL149" s="41">
        <v>0.2153846154</v>
      </c>
      <c r="AM149" s="45" t="s">
        <v>242</v>
      </c>
      <c r="AN149" s="45" t="s">
        <v>242</v>
      </c>
      <c r="AO149" s="45" t="s">
        <v>242</v>
      </c>
      <c r="AP149" s="45" t="s">
        <v>242</v>
      </c>
      <c r="AQ149" s="45" t="s">
        <v>127</v>
      </c>
    </row>
    <row r="150">
      <c r="A150" s="39">
        <v>8.0</v>
      </c>
      <c r="B150" s="40" t="s">
        <v>47</v>
      </c>
      <c r="C150" s="41">
        <v>2021.0</v>
      </c>
      <c r="D150" s="41" t="s">
        <v>51</v>
      </c>
      <c r="E150" s="41">
        <v>4.0</v>
      </c>
      <c r="F150" s="42">
        <v>45495.0</v>
      </c>
      <c r="G150" s="41" t="s">
        <v>240</v>
      </c>
      <c r="H150" s="41">
        <v>161.0</v>
      </c>
      <c r="I150" s="41">
        <v>0.0</v>
      </c>
      <c r="J150" s="41" t="s">
        <v>53</v>
      </c>
      <c r="K150" s="41">
        <v>9.0</v>
      </c>
      <c r="L150" s="41" t="s">
        <v>54</v>
      </c>
      <c r="M150" s="41" t="s">
        <v>55</v>
      </c>
      <c r="N150" s="41" t="s">
        <v>151</v>
      </c>
      <c r="O150" s="41">
        <v>40.0</v>
      </c>
      <c r="P150" s="41" t="s">
        <v>77</v>
      </c>
      <c r="Q150" s="41">
        <v>12.0</v>
      </c>
      <c r="R150" s="41">
        <v>35.0</v>
      </c>
      <c r="S150" s="41">
        <v>150.0</v>
      </c>
      <c r="T150" s="44">
        <f t="shared" si="79"/>
        <v>0.2333333333</v>
      </c>
      <c r="U150" s="41" t="s">
        <v>169</v>
      </c>
      <c r="V150" s="42">
        <v>45416.0</v>
      </c>
      <c r="W150" s="41" t="s">
        <v>153</v>
      </c>
      <c r="X150" s="41" t="s">
        <v>183</v>
      </c>
      <c r="Y150" s="41">
        <v>7.0</v>
      </c>
      <c r="Z150" s="41">
        <v>3.0</v>
      </c>
      <c r="AA150" s="41">
        <v>1.0</v>
      </c>
      <c r="AB150" s="41">
        <v>4.0</v>
      </c>
      <c r="AC150" s="51">
        <v>0.6</v>
      </c>
      <c r="AD150" s="41" t="s">
        <v>122</v>
      </c>
      <c r="AE150" s="41" t="s">
        <v>94</v>
      </c>
      <c r="AF150" s="44"/>
      <c r="AG150" s="41">
        <v>180.0</v>
      </c>
      <c r="AH150" s="41" t="s">
        <v>91</v>
      </c>
      <c r="AI150" s="41" t="s">
        <v>241</v>
      </c>
      <c r="AJ150" s="44">
        <f t="shared" ref="AJ150:AJ154" si="89">AVERAGE(AK150:AL150)</f>
        <v>0.3166666667</v>
      </c>
      <c r="AK150" s="44">
        <f t="shared" ref="AK150:AK153" si="90">65/S150</f>
        <v>0.4333333333</v>
      </c>
      <c r="AL150" s="44">
        <f t="shared" ref="AL150:AL153" si="91">30/S150</f>
        <v>0.2</v>
      </c>
      <c r="AM150" s="45" t="s">
        <v>242</v>
      </c>
      <c r="AN150" s="45" t="s">
        <v>242</v>
      </c>
      <c r="AO150" s="45" t="s">
        <v>242</v>
      </c>
      <c r="AP150" s="45" t="s">
        <v>242</v>
      </c>
      <c r="AQ150" s="45" t="s">
        <v>127</v>
      </c>
    </row>
    <row r="151">
      <c r="A151" s="39">
        <v>8.0</v>
      </c>
      <c r="B151" s="40" t="s">
        <v>47</v>
      </c>
      <c r="C151" s="41">
        <v>2021.0</v>
      </c>
      <c r="D151" s="41" t="s">
        <v>51</v>
      </c>
      <c r="E151" s="41">
        <v>4.0</v>
      </c>
      <c r="F151" s="42">
        <v>45495.0</v>
      </c>
      <c r="G151" s="41" t="s">
        <v>240</v>
      </c>
      <c r="H151" s="41">
        <v>161.0</v>
      </c>
      <c r="I151" s="41">
        <v>0.0</v>
      </c>
      <c r="J151" s="41" t="s">
        <v>53</v>
      </c>
      <c r="K151" s="41">
        <v>9.0</v>
      </c>
      <c r="L151" s="41" t="s">
        <v>54</v>
      </c>
      <c r="M151" s="41" t="s">
        <v>55</v>
      </c>
      <c r="N151" s="41" t="s">
        <v>151</v>
      </c>
      <c r="O151" s="41">
        <v>50.0</v>
      </c>
      <c r="P151" s="41" t="s">
        <v>77</v>
      </c>
      <c r="Q151" s="41">
        <v>12.0</v>
      </c>
      <c r="R151" s="41">
        <v>35.0</v>
      </c>
      <c r="S151" s="41">
        <v>150.0</v>
      </c>
      <c r="T151" s="44">
        <f t="shared" si="79"/>
        <v>0.2333333333</v>
      </c>
      <c r="U151" s="41" t="s">
        <v>169</v>
      </c>
      <c r="V151" s="42">
        <v>45416.0</v>
      </c>
      <c r="W151" s="41" t="s">
        <v>153</v>
      </c>
      <c r="X151" s="41" t="s">
        <v>183</v>
      </c>
      <c r="Y151" s="41">
        <v>7.0</v>
      </c>
      <c r="Z151" s="41">
        <v>3.0</v>
      </c>
      <c r="AA151" s="41">
        <v>1.0</v>
      </c>
      <c r="AB151" s="41">
        <v>4.0</v>
      </c>
      <c r="AC151" s="51">
        <v>0.6</v>
      </c>
      <c r="AD151" s="41" t="s">
        <v>122</v>
      </c>
      <c r="AE151" s="41" t="s">
        <v>94</v>
      </c>
      <c r="AF151" s="44"/>
      <c r="AG151" s="41">
        <v>180.0</v>
      </c>
      <c r="AH151" s="41" t="s">
        <v>91</v>
      </c>
      <c r="AI151" s="41" t="s">
        <v>241</v>
      </c>
      <c r="AJ151" s="44">
        <f t="shared" si="89"/>
        <v>0.3166666667</v>
      </c>
      <c r="AK151" s="44">
        <f t="shared" si="90"/>
        <v>0.4333333333</v>
      </c>
      <c r="AL151" s="44">
        <f t="shared" si="91"/>
        <v>0.2</v>
      </c>
      <c r="AM151" s="45" t="s">
        <v>242</v>
      </c>
      <c r="AN151" s="45" t="s">
        <v>242</v>
      </c>
      <c r="AO151" s="45" t="s">
        <v>242</v>
      </c>
      <c r="AP151" s="45" t="s">
        <v>242</v>
      </c>
      <c r="AQ151" s="45" t="s">
        <v>127</v>
      </c>
    </row>
    <row r="152">
      <c r="A152" s="39">
        <v>8.0</v>
      </c>
      <c r="B152" s="40" t="s">
        <v>47</v>
      </c>
      <c r="C152" s="41">
        <v>2021.0</v>
      </c>
      <c r="D152" s="41" t="s">
        <v>51</v>
      </c>
      <c r="E152" s="41">
        <v>4.0</v>
      </c>
      <c r="F152" s="42">
        <v>45495.0</v>
      </c>
      <c r="G152" s="41" t="s">
        <v>240</v>
      </c>
      <c r="H152" s="41">
        <v>161.0</v>
      </c>
      <c r="I152" s="41">
        <v>0.0</v>
      </c>
      <c r="J152" s="41" t="s">
        <v>53</v>
      </c>
      <c r="K152" s="41">
        <v>9.0</v>
      </c>
      <c r="L152" s="41" t="s">
        <v>54</v>
      </c>
      <c r="M152" s="41" t="s">
        <v>55</v>
      </c>
      <c r="N152" s="41" t="s">
        <v>151</v>
      </c>
      <c r="O152" s="41">
        <v>60.0</v>
      </c>
      <c r="P152" s="41" t="s">
        <v>77</v>
      </c>
      <c r="Q152" s="41">
        <v>12.0</v>
      </c>
      <c r="R152" s="41">
        <v>35.0</v>
      </c>
      <c r="S152" s="41">
        <v>150.0</v>
      </c>
      <c r="T152" s="44">
        <f t="shared" si="79"/>
        <v>0.2333333333</v>
      </c>
      <c r="U152" s="41" t="s">
        <v>169</v>
      </c>
      <c r="V152" s="42">
        <v>45416.0</v>
      </c>
      <c r="W152" s="41" t="s">
        <v>153</v>
      </c>
      <c r="X152" s="41" t="s">
        <v>183</v>
      </c>
      <c r="Y152" s="41">
        <v>7.0</v>
      </c>
      <c r="Z152" s="41">
        <v>3.0</v>
      </c>
      <c r="AA152" s="41">
        <v>1.0</v>
      </c>
      <c r="AB152" s="41">
        <v>4.0</v>
      </c>
      <c r="AC152" s="51">
        <v>0.6</v>
      </c>
      <c r="AD152" s="41" t="s">
        <v>122</v>
      </c>
      <c r="AE152" s="41" t="s">
        <v>94</v>
      </c>
      <c r="AF152" s="44"/>
      <c r="AG152" s="41">
        <v>180.0</v>
      </c>
      <c r="AH152" s="41" t="s">
        <v>91</v>
      </c>
      <c r="AI152" s="41" t="s">
        <v>241</v>
      </c>
      <c r="AJ152" s="44">
        <f t="shared" si="89"/>
        <v>0.3166666667</v>
      </c>
      <c r="AK152" s="44">
        <f t="shared" si="90"/>
        <v>0.4333333333</v>
      </c>
      <c r="AL152" s="44">
        <f t="shared" si="91"/>
        <v>0.2</v>
      </c>
      <c r="AM152" s="45" t="s">
        <v>242</v>
      </c>
      <c r="AN152" s="45" t="s">
        <v>242</v>
      </c>
      <c r="AO152" s="45" t="s">
        <v>242</v>
      </c>
      <c r="AP152" s="45" t="s">
        <v>242</v>
      </c>
      <c r="AQ152" s="45" t="s">
        <v>127</v>
      </c>
    </row>
    <row r="153">
      <c r="A153" s="39">
        <v>8.0</v>
      </c>
      <c r="B153" s="40" t="s">
        <v>47</v>
      </c>
      <c r="C153" s="41">
        <v>2021.0</v>
      </c>
      <c r="D153" s="41" t="s">
        <v>51</v>
      </c>
      <c r="E153" s="41">
        <v>4.0</v>
      </c>
      <c r="F153" s="42">
        <v>45495.0</v>
      </c>
      <c r="G153" s="41" t="s">
        <v>240</v>
      </c>
      <c r="H153" s="41">
        <v>161.0</v>
      </c>
      <c r="I153" s="41">
        <v>0.0</v>
      </c>
      <c r="J153" s="41" t="s">
        <v>53</v>
      </c>
      <c r="K153" s="41">
        <v>9.0</v>
      </c>
      <c r="L153" s="41" t="s">
        <v>54</v>
      </c>
      <c r="M153" s="41" t="s">
        <v>55</v>
      </c>
      <c r="N153" s="41" t="s">
        <v>151</v>
      </c>
      <c r="O153" s="41">
        <v>70.0</v>
      </c>
      <c r="P153" s="41" t="s">
        <v>77</v>
      </c>
      <c r="Q153" s="41">
        <v>12.0</v>
      </c>
      <c r="R153" s="41">
        <v>35.0</v>
      </c>
      <c r="S153" s="41">
        <v>150.0</v>
      </c>
      <c r="T153" s="44">
        <f t="shared" si="79"/>
        <v>0.2333333333</v>
      </c>
      <c r="U153" s="41" t="s">
        <v>169</v>
      </c>
      <c r="V153" s="42">
        <v>45416.0</v>
      </c>
      <c r="W153" s="41" t="s">
        <v>153</v>
      </c>
      <c r="X153" s="41" t="s">
        <v>183</v>
      </c>
      <c r="Y153" s="41">
        <v>7.0</v>
      </c>
      <c r="Z153" s="41">
        <v>3.0</v>
      </c>
      <c r="AA153" s="41">
        <v>1.0</v>
      </c>
      <c r="AB153" s="41">
        <v>4.0</v>
      </c>
      <c r="AC153" s="51">
        <v>0.6</v>
      </c>
      <c r="AD153" s="41" t="s">
        <v>122</v>
      </c>
      <c r="AE153" s="41" t="s">
        <v>94</v>
      </c>
      <c r="AF153" s="44"/>
      <c r="AG153" s="41">
        <v>180.0</v>
      </c>
      <c r="AH153" s="41" t="s">
        <v>91</v>
      </c>
      <c r="AI153" s="41" t="s">
        <v>241</v>
      </c>
      <c r="AJ153" s="44">
        <f t="shared" si="89"/>
        <v>0.3166666667</v>
      </c>
      <c r="AK153" s="44">
        <f t="shared" si="90"/>
        <v>0.4333333333</v>
      </c>
      <c r="AL153" s="44">
        <f t="shared" si="91"/>
        <v>0.2</v>
      </c>
      <c r="AM153" s="45" t="s">
        <v>242</v>
      </c>
      <c r="AN153" s="45" t="s">
        <v>242</v>
      </c>
      <c r="AO153" s="45" t="s">
        <v>242</v>
      </c>
      <c r="AP153" s="45" t="s">
        <v>242</v>
      </c>
      <c r="AQ153" s="45" t="s">
        <v>127</v>
      </c>
    </row>
    <row r="154">
      <c r="A154" s="39">
        <v>8.0</v>
      </c>
      <c r="B154" s="40" t="s">
        <v>47</v>
      </c>
      <c r="C154" s="41">
        <v>2021.0</v>
      </c>
      <c r="D154" s="41" t="s">
        <v>51</v>
      </c>
      <c r="E154" s="41">
        <v>3.0</v>
      </c>
      <c r="F154" s="42">
        <v>45495.0</v>
      </c>
      <c r="G154" s="41" t="s">
        <v>240</v>
      </c>
      <c r="H154" s="41">
        <v>161.0</v>
      </c>
      <c r="I154" s="41">
        <v>0.0</v>
      </c>
      <c r="J154" s="41" t="s">
        <v>53</v>
      </c>
      <c r="K154" s="41">
        <v>9.0</v>
      </c>
      <c r="L154" s="41" t="s">
        <v>54</v>
      </c>
      <c r="M154" s="41" t="s">
        <v>55</v>
      </c>
      <c r="N154" s="41" t="s">
        <v>236</v>
      </c>
      <c r="O154" s="41">
        <v>40.0</v>
      </c>
      <c r="P154" s="41" t="s">
        <v>77</v>
      </c>
      <c r="Q154" s="41">
        <v>12.0</v>
      </c>
      <c r="R154" s="41">
        <v>35.0</v>
      </c>
      <c r="S154" s="41">
        <v>150.0</v>
      </c>
      <c r="T154" s="44">
        <f t="shared" si="79"/>
        <v>0.2333333333</v>
      </c>
      <c r="U154" s="41" t="s">
        <v>169</v>
      </c>
      <c r="V154" s="42">
        <v>45416.0</v>
      </c>
      <c r="W154" s="41" t="s">
        <v>153</v>
      </c>
      <c r="X154" s="41" t="s">
        <v>183</v>
      </c>
      <c r="Y154" s="41">
        <v>7.0</v>
      </c>
      <c r="Z154" s="41">
        <v>3.0</v>
      </c>
      <c r="AA154" s="41">
        <v>1.0</v>
      </c>
      <c r="AB154" s="41">
        <v>4.0</v>
      </c>
      <c r="AC154" s="51">
        <v>0.6</v>
      </c>
      <c r="AD154" s="41" t="s">
        <v>122</v>
      </c>
      <c r="AE154" s="41" t="s">
        <v>94</v>
      </c>
      <c r="AF154" s="44"/>
      <c r="AG154" s="41">
        <v>180.0</v>
      </c>
      <c r="AH154" s="41" t="s">
        <v>91</v>
      </c>
      <c r="AI154" s="41" t="s">
        <v>241</v>
      </c>
      <c r="AJ154" s="44">
        <f t="shared" si="89"/>
        <v>0.2737179488</v>
      </c>
      <c r="AK154" s="41">
        <v>0.3320512821</v>
      </c>
      <c r="AL154" s="41">
        <v>0.2153846154</v>
      </c>
      <c r="AM154" s="45" t="s">
        <v>242</v>
      </c>
      <c r="AN154" s="45" t="s">
        <v>242</v>
      </c>
      <c r="AO154" s="45" t="s">
        <v>242</v>
      </c>
      <c r="AP154" s="45" t="s">
        <v>242</v>
      </c>
      <c r="AQ154" s="45" t="s">
        <v>127</v>
      </c>
    </row>
    <row r="155">
      <c r="A155" s="39">
        <v>8.0</v>
      </c>
      <c r="B155" s="40" t="s">
        <v>47</v>
      </c>
      <c r="C155" s="41">
        <v>2021.0</v>
      </c>
      <c r="D155" s="41" t="s">
        <v>51</v>
      </c>
      <c r="E155" s="41">
        <v>3.0</v>
      </c>
      <c r="F155" s="42">
        <v>45495.0</v>
      </c>
      <c r="G155" s="41" t="s">
        <v>240</v>
      </c>
      <c r="H155" s="41">
        <v>161.0</v>
      </c>
      <c r="I155" s="41">
        <v>0.0</v>
      </c>
      <c r="J155" s="41" t="s">
        <v>53</v>
      </c>
      <c r="K155" s="41">
        <v>9.0</v>
      </c>
      <c r="L155" s="41" t="s">
        <v>54</v>
      </c>
      <c r="M155" s="41" t="s">
        <v>55</v>
      </c>
      <c r="N155" s="41" t="s">
        <v>236</v>
      </c>
      <c r="O155" s="41">
        <v>50.0</v>
      </c>
      <c r="P155" s="41" t="s">
        <v>77</v>
      </c>
      <c r="Q155" s="41">
        <v>12.0</v>
      </c>
      <c r="R155" s="41">
        <v>35.0</v>
      </c>
      <c r="S155" s="41">
        <v>150.0</v>
      </c>
      <c r="T155" s="44">
        <f t="shared" si="79"/>
        <v>0.2333333333</v>
      </c>
      <c r="U155" s="41" t="s">
        <v>169</v>
      </c>
      <c r="V155" s="42">
        <v>45416.0</v>
      </c>
      <c r="W155" s="41" t="s">
        <v>153</v>
      </c>
      <c r="X155" s="41" t="s">
        <v>183</v>
      </c>
      <c r="Y155" s="41">
        <v>7.0</v>
      </c>
      <c r="Z155" s="41">
        <v>3.0</v>
      </c>
      <c r="AA155" s="41">
        <v>1.0</v>
      </c>
      <c r="AB155" s="41">
        <v>4.0</v>
      </c>
      <c r="AC155" s="51">
        <v>0.6</v>
      </c>
      <c r="AD155" s="41" t="s">
        <v>122</v>
      </c>
      <c r="AE155" s="41" t="s">
        <v>94</v>
      </c>
      <c r="AF155" s="44"/>
      <c r="AG155" s="41">
        <v>180.0</v>
      </c>
      <c r="AH155" s="41" t="s">
        <v>91</v>
      </c>
      <c r="AI155" s="41" t="s">
        <v>241</v>
      </c>
      <c r="AJ155" s="44">
        <v>0.27371794875</v>
      </c>
      <c r="AK155" s="41">
        <v>0.3320512821</v>
      </c>
      <c r="AL155" s="41">
        <v>0.2153846154</v>
      </c>
      <c r="AM155" s="45" t="s">
        <v>242</v>
      </c>
      <c r="AN155" s="45" t="s">
        <v>242</v>
      </c>
      <c r="AO155" s="45" t="s">
        <v>242</v>
      </c>
      <c r="AP155" s="45" t="s">
        <v>242</v>
      </c>
      <c r="AQ155" s="45" t="s">
        <v>127</v>
      </c>
    </row>
    <row r="156">
      <c r="A156" s="39">
        <v>8.0</v>
      </c>
      <c r="B156" s="40" t="s">
        <v>47</v>
      </c>
      <c r="C156" s="41">
        <v>2021.0</v>
      </c>
      <c r="D156" s="41" t="s">
        <v>51</v>
      </c>
      <c r="E156" s="41">
        <v>3.0</v>
      </c>
      <c r="F156" s="42">
        <v>45495.0</v>
      </c>
      <c r="G156" s="41" t="s">
        <v>240</v>
      </c>
      <c r="H156" s="41">
        <v>161.0</v>
      </c>
      <c r="I156" s="41">
        <v>0.0</v>
      </c>
      <c r="J156" s="41" t="s">
        <v>53</v>
      </c>
      <c r="K156" s="41">
        <v>9.0</v>
      </c>
      <c r="L156" s="41" t="s">
        <v>54</v>
      </c>
      <c r="M156" s="41" t="s">
        <v>55</v>
      </c>
      <c r="N156" s="41" t="s">
        <v>236</v>
      </c>
      <c r="O156" s="41">
        <v>60.0</v>
      </c>
      <c r="P156" s="41" t="s">
        <v>77</v>
      </c>
      <c r="Q156" s="41">
        <v>12.0</v>
      </c>
      <c r="R156" s="41">
        <v>35.0</v>
      </c>
      <c r="S156" s="41">
        <v>150.0</v>
      </c>
      <c r="T156" s="44">
        <f t="shared" si="79"/>
        <v>0.2333333333</v>
      </c>
      <c r="U156" s="41" t="s">
        <v>169</v>
      </c>
      <c r="V156" s="42">
        <v>45416.0</v>
      </c>
      <c r="W156" s="41" t="s">
        <v>153</v>
      </c>
      <c r="X156" s="41" t="s">
        <v>183</v>
      </c>
      <c r="Y156" s="41">
        <v>7.0</v>
      </c>
      <c r="Z156" s="41">
        <v>3.0</v>
      </c>
      <c r="AA156" s="41">
        <v>1.0</v>
      </c>
      <c r="AB156" s="41">
        <v>4.0</v>
      </c>
      <c r="AC156" s="51">
        <v>0.6</v>
      </c>
      <c r="AD156" s="41" t="s">
        <v>122</v>
      </c>
      <c r="AE156" s="41" t="s">
        <v>94</v>
      </c>
      <c r="AF156" s="44"/>
      <c r="AG156" s="41">
        <v>180.0</v>
      </c>
      <c r="AH156" s="41" t="s">
        <v>91</v>
      </c>
      <c r="AI156" s="41" t="s">
        <v>241</v>
      </c>
      <c r="AJ156" s="44">
        <v>0.27371794875</v>
      </c>
      <c r="AK156" s="41">
        <v>0.3320512821</v>
      </c>
      <c r="AL156" s="41">
        <v>0.2153846154</v>
      </c>
      <c r="AM156" s="45" t="s">
        <v>242</v>
      </c>
      <c r="AN156" s="45" t="s">
        <v>242</v>
      </c>
      <c r="AO156" s="45" t="s">
        <v>242</v>
      </c>
      <c r="AP156" s="45" t="s">
        <v>242</v>
      </c>
      <c r="AQ156" s="45" t="s">
        <v>127</v>
      </c>
    </row>
    <row r="157">
      <c r="A157" s="39">
        <v>8.0</v>
      </c>
      <c r="B157" s="40" t="s">
        <v>47</v>
      </c>
      <c r="C157" s="41">
        <v>2021.0</v>
      </c>
      <c r="D157" s="41" t="s">
        <v>51</v>
      </c>
      <c r="E157" s="41">
        <v>3.0</v>
      </c>
      <c r="F157" s="42">
        <v>45495.0</v>
      </c>
      <c r="G157" s="41" t="s">
        <v>240</v>
      </c>
      <c r="H157" s="41">
        <v>161.0</v>
      </c>
      <c r="I157" s="41">
        <v>0.0</v>
      </c>
      <c r="J157" s="41" t="s">
        <v>53</v>
      </c>
      <c r="K157" s="41">
        <v>9.0</v>
      </c>
      <c r="L157" s="41" t="s">
        <v>54</v>
      </c>
      <c r="M157" s="41" t="s">
        <v>55</v>
      </c>
      <c r="N157" s="41" t="s">
        <v>236</v>
      </c>
      <c r="O157" s="41">
        <v>70.0</v>
      </c>
      <c r="P157" s="41" t="s">
        <v>77</v>
      </c>
      <c r="Q157" s="41">
        <v>12.0</v>
      </c>
      <c r="R157" s="41">
        <v>35.0</v>
      </c>
      <c r="S157" s="41">
        <v>150.0</v>
      </c>
      <c r="T157" s="44">
        <f t="shared" si="79"/>
        <v>0.2333333333</v>
      </c>
      <c r="U157" s="41" t="s">
        <v>169</v>
      </c>
      <c r="V157" s="42">
        <v>45416.0</v>
      </c>
      <c r="W157" s="41" t="s">
        <v>153</v>
      </c>
      <c r="X157" s="41" t="s">
        <v>183</v>
      </c>
      <c r="Y157" s="41">
        <v>7.0</v>
      </c>
      <c r="Z157" s="41">
        <v>3.0</v>
      </c>
      <c r="AA157" s="41">
        <v>1.0</v>
      </c>
      <c r="AB157" s="41">
        <v>4.0</v>
      </c>
      <c r="AC157" s="51">
        <v>0.6</v>
      </c>
      <c r="AD157" s="41" t="s">
        <v>122</v>
      </c>
      <c r="AE157" s="41" t="s">
        <v>94</v>
      </c>
      <c r="AF157" s="44"/>
      <c r="AG157" s="41">
        <v>180.0</v>
      </c>
      <c r="AH157" s="41" t="s">
        <v>91</v>
      </c>
      <c r="AI157" s="41" t="s">
        <v>241</v>
      </c>
      <c r="AJ157" s="44">
        <v>0.27371794875</v>
      </c>
      <c r="AK157" s="41">
        <v>0.3320512821</v>
      </c>
      <c r="AL157" s="41">
        <v>0.2153846154</v>
      </c>
      <c r="AM157" s="45" t="s">
        <v>242</v>
      </c>
      <c r="AN157" s="45" t="s">
        <v>242</v>
      </c>
      <c r="AO157" s="45" t="s">
        <v>242</v>
      </c>
      <c r="AP157" s="45" t="s">
        <v>242</v>
      </c>
      <c r="AQ157" s="45" t="s">
        <v>127</v>
      </c>
    </row>
    <row r="158">
      <c r="A158" s="39">
        <v>9.0</v>
      </c>
      <c r="B158" s="40" t="s">
        <v>47</v>
      </c>
      <c r="C158" s="41">
        <v>2023.0</v>
      </c>
      <c r="D158" s="41" t="s">
        <v>87</v>
      </c>
      <c r="E158" s="41">
        <v>1.0</v>
      </c>
      <c r="F158" s="42">
        <v>45526.0</v>
      </c>
      <c r="G158" s="41" t="s">
        <v>244</v>
      </c>
      <c r="H158" s="41">
        <v>164.1</v>
      </c>
      <c r="I158" s="41">
        <v>0.0</v>
      </c>
      <c r="J158" s="41" t="s">
        <v>53</v>
      </c>
      <c r="K158" s="41">
        <v>19.0</v>
      </c>
      <c r="L158" s="41" t="s">
        <v>54</v>
      </c>
      <c r="M158" s="41" t="s">
        <v>111</v>
      </c>
      <c r="N158" s="41" t="s">
        <v>245</v>
      </c>
      <c r="O158" s="41">
        <v>50.0</v>
      </c>
      <c r="P158" s="41" t="s">
        <v>77</v>
      </c>
      <c r="Q158" s="41">
        <v>8.0</v>
      </c>
      <c r="R158" s="41">
        <v>68.0</v>
      </c>
      <c r="S158" s="41">
        <v>150.0</v>
      </c>
      <c r="T158" s="44">
        <f t="shared" si="79"/>
        <v>0.4533333333</v>
      </c>
      <c r="U158" s="41" t="s">
        <v>152</v>
      </c>
      <c r="V158" s="42">
        <v>45416.0</v>
      </c>
      <c r="W158" s="41" t="s">
        <v>153</v>
      </c>
      <c r="X158" s="41" t="s">
        <v>183</v>
      </c>
      <c r="Y158" s="41">
        <v>9.0</v>
      </c>
      <c r="Z158" s="41">
        <v>3.0</v>
      </c>
      <c r="AA158" s="41">
        <v>1.0</v>
      </c>
      <c r="AB158" s="41">
        <v>4.0</v>
      </c>
      <c r="AC158" s="44"/>
      <c r="AD158" s="44"/>
      <c r="AE158" s="41" t="s">
        <v>246</v>
      </c>
      <c r="AF158" s="44"/>
      <c r="AG158" s="41">
        <v>120.0</v>
      </c>
      <c r="AH158" s="41" t="s">
        <v>185</v>
      </c>
      <c r="AI158" s="41" t="s">
        <v>241</v>
      </c>
      <c r="AJ158" s="44">
        <f>AVERAGE(AK158:AL158)</f>
        <v>0.6818115942</v>
      </c>
      <c r="AK158" s="41">
        <v>0.7934782609</v>
      </c>
      <c r="AL158" s="41">
        <v>0.5701449275</v>
      </c>
      <c r="AM158" s="45" t="s">
        <v>242</v>
      </c>
      <c r="AN158" s="45" t="s">
        <v>242</v>
      </c>
      <c r="AO158" s="45" t="s">
        <v>242</v>
      </c>
      <c r="AP158" s="45" t="s">
        <v>242</v>
      </c>
      <c r="AQ158" s="45" t="s">
        <v>247</v>
      </c>
    </row>
    <row r="159">
      <c r="A159" s="39">
        <v>9.0</v>
      </c>
      <c r="B159" s="40" t="s">
        <v>47</v>
      </c>
      <c r="C159" s="41">
        <v>2023.0</v>
      </c>
      <c r="D159" s="41" t="s">
        <v>87</v>
      </c>
      <c r="E159" s="41">
        <v>1.0</v>
      </c>
      <c r="F159" s="42">
        <v>45526.0</v>
      </c>
      <c r="G159" s="41" t="s">
        <v>244</v>
      </c>
      <c r="H159" s="41">
        <v>164.1</v>
      </c>
      <c r="I159" s="41">
        <v>0.0</v>
      </c>
      <c r="J159" s="41" t="s">
        <v>53</v>
      </c>
      <c r="K159" s="41">
        <v>19.0</v>
      </c>
      <c r="L159" s="41" t="s">
        <v>54</v>
      </c>
      <c r="M159" s="41" t="s">
        <v>111</v>
      </c>
      <c r="N159" s="41" t="s">
        <v>245</v>
      </c>
      <c r="O159" s="41">
        <v>70.0</v>
      </c>
      <c r="P159" s="41" t="s">
        <v>77</v>
      </c>
      <c r="Q159" s="41">
        <v>8.0</v>
      </c>
      <c r="R159" s="41">
        <v>68.0</v>
      </c>
      <c r="S159" s="41">
        <v>150.0</v>
      </c>
      <c r="T159" s="44">
        <f t="shared" si="79"/>
        <v>0.4533333333</v>
      </c>
      <c r="U159" s="41" t="s">
        <v>152</v>
      </c>
      <c r="V159" s="42">
        <v>45416.0</v>
      </c>
      <c r="W159" s="41" t="s">
        <v>153</v>
      </c>
      <c r="X159" s="41" t="s">
        <v>183</v>
      </c>
      <c r="Y159" s="41">
        <v>9.0</v>
      </c>
      <c r="Z159" s="41">
        <v>3.0</v>
      </c>
      <c r="AA159" s="41">
        <v>1.0</v>
      </c>
      <c r="AB159" s="41">
        <v>4.0</v>
      </c>
      <c r="AC159" s="44"/>
      <c r="AD159" s="44"/>
      <c r="AE159" s="41" t="s">
        <v>246</v>
      </c>
      <c r="AF159" s="44"/>
      <c r="AG159" s="41">
        <v>120.0</v>
      </c>
      <c r="AH159" s="41" t="s">
        <v>185</v>
      </c>
      <c r="AI159" s="41" t="s">
        <v>241</v>
      </c>
      <c r="AJ159" s="44">
        <v>0.6818115942</v>
      </c>
      <c r="AK159" s="41">
        <v>0.7934782609</v>
      </c>
      <c r="AL159" s="41">
        <v>0.5701449275</v>
      </c>
      <c r="AM159" s="45" t="s">
        <v>242</v>
      </c>
      <c r="AN159" s="45" t="s">
        <v>242</v>
      </c>
      <c r="AO159" s="45" t="s">
        <v>242</v>
      </c>
      <c r="AP159" s="45" t="s">
        <v>242</v>
      </c>
      <c r="AQ159" s="45" t="s">
        <v>247</v>
      </c>
    </row>
    <row r="160">
      <c r="A160" s="39">
        <v>9.0</v>
      </c>
      <c r="B160" s="40" t="s">
        <v>47</v>
      </c>
      <c r="C160" s="41">
        <v>2023.0</v>
      </c>
      <c r="D160" s="41" t="s">
        <v>87</v>
      </c>
      <c r="E160" s="41">
        <v>2.0</v>
      </c>
      <c r="F160" s="42">
        <v>45526.0</v>
      </c>
      <c r="G160" s="41" t="s">
        <v>244</v>
      </c>
      <c r="H160" s="41">
        <v>164.1</v>
      </c>
      <c r="I160" s="41">
        <v>0.0</v>
      </c>
      <c r="J160" s="41" t="s">
        <v>53</v>
      </c>
      <c r="K160" s="41">
        <v>19.0</v>
      </c>
      <c r="L160" s="41" t="s">
        <v>54</v>
      </c>
      <c r="M160" s="41" t="s">
        <v>111</v>
      </c>
      <c r="N160" s="41" t="s">
        <v>245</v>
      </c>
      <c r="O160" s="41">
        <v>50.0</v>
      </c>
      <c r="P160" s="41" t="s">
        <v>77</v>
      </c>
      <c r="Q160" s="41">
        <v>8.0</v>
      </c>
      <c r="R160" s="41">
        <v>67.0</v>
      </c>
      <c r="S160" s="41">
        <v>150.0</v>
      </c>
      <c r="T160" s="44">
        <f t="shared" si="79"/>
        <v>0.4466666667</v>
      </c>
      <c r="U160" s="41" t="s">
        <v>169</v>
      </c>
      <c r="V160" s="42">
        <v>45416.0</v>
      </c>
      <c r="W160" s="41" t="s">
        <v>153</v>
      </c>
      <c r="X160" s="41" t="s">
        <v>183</v>
      </c>
      <c r="Y160" s="41">
        <v>9.0</v>
      </c>
      <c r="Z160" s="41">
        <v>3.0</v>
      </c>
      <c r="AA160" s="41">
        <v>1.0</v>
      </c>
      <c r="AB160" s="41">
        <v>4.0</v>
      </c>
      <c r="AC160" s="44"/>
      <c r="AD160" s="44"/>
      <c r="AE160" s="41" t="s">
        <v>246</v>
      </c>
      <c r="AF160" s="44"/>
      <c r="AG160" s="41">
        <v>120.0</v>
      </c>
      <c r="AH160" s="41" t="s">
        <v>185</v>
      </c>
      <c r="AI160" s="41" t="s">
        <v>241</v>
      </c>
      <c r="AJ160" s="44">
        <f>AVERAGE(AK160:AL160)</f>
        <v>0.4568115942</v>
      </c>
      <c r="AK160" s="41">
        <v>0.5701449275</v>
      </c>
      <c r="AL160" s="41">
        <v>0.3434782609</v>
      </c>
      <c r="AM160" s="45" t="s">
        <v>242</v>
      </c>
      <c r="AN160" s="45" t="s">
        <v>242</v>
      </c>
      <c r="AO160" s="45" t="s">
        <v>242</v>
      </c>
      <c r="AP160" s="45" t="s">
        <v>242</v>
      </c>
      <c r="AQ160" s="45" t="s">
        <v>247</v>
      </c>
    </row>
    <row r="161">
      <c r="A161" s="39">
        <v>9.0</v>
      </c>
      <c r="B161" s="40" t="s">
        <v>47</v>
      </c>
      <c r="C161" s="41">
        <v>2023.0</v>
      </c>
      <c r="D161" s="41" t="s">
        <v>87</v>
      </c>
      <c r="E161" s="41">
        <v>2.0</v>
      </c>
      <c r="F161" s="42">
        <v>45526.0</v>
      </c>
      <c r="G161" s="41" t="s">
        <v>244</v>
      </c>
      <c r="H161" s="41">
        <v>164.1</v>
      </c>
      <c r="I161" s="41">
        <v>0.0</v>
      </c>
      <c r="J161" s="41" t="s">
        <v>53</v>
      </c>
      <c r="K161" s="41">
        <v>19.0</v>
      </c>
      <c r="L161" s="41" t="s">
        <v>54</v>
      </c>
      <c r="M161" s="41" t="s">
        <v>111</v>
      </c>
      <c r="N161" s="41" t="s">
        <v>245</v>
      </c>
      <c r="O161" s="41">
        <v>70.0</v>
      </c>
      <c r="P161" s="41" t="s">
        <v>77</v>
      </c>
      <c r="Q161" s="41">
        <v>8.0</v>
      </c>
      <c r="R161" s="41">
        <v>67.0</v>
      </c>
      <c r="S161" s="41">
        <v>150.0</v>
      </c>
      <c r="T161" s="44">
        <f t="shared" si="79"/>
        <v>0.4466666667</v>
      </c>
      <c r="U161" s="41" t="s">
        <v>169</v>
      </c>
      <c r="V161" s="42">
        <v>45416.0</v>
      </c>
      <c r="W161" s="41" t="s">
        <v>153</v>
      </c>
      <c r="X161" s="41" t="s">
        <v>183</v>
      </c>
      <c r="Y161" s="41">
        <v>9.0</v>
      </c>
      <c r="Z161" s="41">
        <v>3.0</v>
      </c>
      <c r="AA161" s="41">
        <v>1.0</v>
      </c>
      <c r="AB161" s="41">
        <v>4.0</v>
      </c>
      <c r="AC161" s="44"/>
      <c r="AD161" s="44"/>
      <c r="AE161" s="41" t="s">
        <v>246</v>
      </c>
      <c r="AF161" s="44"/>
      <c r="AG161" s="41">
        <v>120.0</v>
      </c>
      <c r="AH161" s="41" t="s">
        <v>185</v>
      </c>
      <c r="AI161" s="41" t="s">
        <v>241</v>
      </c>
      <c r="AJ161" s="44">
        <v>0.4568115942</v>
      </c>
      <c r="AK161" s="41">
        <v>0.5701449275</v>
      </c>
      <c r="AL161" s="41">
        <v>0.3434782609</v>
      </c>
      <c r="AM161" s="45" t="s">
        <v>242</v>
      </c>
      <c r="AN161" s="45" t="s">
        <v>242</v>
      </c>
      <c r="AO161" s="45" t="s">
        <v>242</v>
      </c>
      <c r="AP161" s="45" t="s">
        <v>242</v>
      </c>
      <c r="AQ161" s="45" t="s">
        <v>247</v>
      </c>
    </row>
    <row r="162">
      <c r="A162" s="39">
        <v>10.0</v>
      </c>
      <c r="B162" s="41" t="s">
        <v>248</v>
      </c>
      <c r="C162" s="41">
        <v>2021.0</v>
      </c>
      <c r="D162" s="41" t="s">
        <v>51</v>
      </c>
      <c r="E162" s="41">
        <v>1.0</v>
      </c>
      <c r="F162" s="42">
        <v>45493.0</v>
      </c>
      <c r="G162" s="41" t="s">
        <v>249</v>
      </c>
      <c r="H162" s="41" t="s">
        <v>250</v>
      </c>
      <c r="I162" s="44">
        <f t="shared" ref="I162:I164" si="92">7/12</f>
        <v>0.5833333333</v>
      </c>
      <c r="J162" s="41" t="s">
        <v>53</v>
      </c>
      <c r="K162" s="41">
        <v>12.0</v>
      </c>
      <c r="L162" s="41" t="s">
        <v>54</v>
      </c>
      <c r="M162" s="41" t="s">
        <v>111</v>
      </c>
      <c r="N162" s="41" t="s">
        <v>245</v>
      </c>
      <c r="O162" s="41">
        <v>50.0</v>
      </c>
      <c r="P162" s="41" t="s">
        <v>57</v>
      </c>
      <c r="Q162" s="41">
        <v>5.0</v>
      </c>
      <c r="R162" s="41">
        <v>50.0</v>
      </c>
      <c r="S162" s="41">
        <v>150.0</v>
      </c>
      <c r="T162" s="44">
        <f t="shared" si="79"/>
        <v>0.3333333333</v>
      </c>
      <c r="U162" s="41" t="s">
        <v>152</v>
      </c>
      <c r="V162" s="41">
        <v>3.0</v>
      </c>
      <c r="W162" s="41" t="s">
        <v>153</v>
      </c>
      <c r="X162" s="41" t="s">
        <v>183</v>
      </c>
      <c r="Y162" s="41">
        <v>10.0</v>
      </c>
      <c r="Z162" s="41">
        <v>2.0</v>
      </c>
      <c r="AA162" s="41">
        <v>1.0</v>
      </c>
      <c r="AB162" s="41">
        <v>4.0</v>
      </c>
      <c r="AC162" s="51">
        <v>0.71</v>
      </c>
      <c r="AD162" s="41" t="s">
        <v>60</v>
      </c>
      <c r="AE162" s="41" t="s">
        <v>94</v>
      </c>
      <c r="AF162" s="44"/>
      <c r="AG162" s="41">
        <v>180.0</v>
      </c>
      <c r="AH162" s="41" t="s">
        <v>155</v>
      </c>
      <c r="AI162" s="41" t="s">
        <v>241</v>
      </c>
      <c r="AJ162" s="44">
        <f>AVERAGE(AK162:AL162)</f>
        <v>0.7101449276</v>
      </c>
      <c r="AK162" s="41">
        <v>0.7934782609</v>
      </c>
      <c r="AL162" s="41">
        <v>0.6268115942</v>
      </c>
      <c r="AM162" s="45" t="s">
        <v>251</v>
      </c>
      <c r="AN162" s="45" t="s">
        <v>252</v>
      </c>
      <c r="AO162" s="45" t="s">
        <v>253</v>
      </c>
      <c r="AP162" s="45" t="s">
        <v>254</v>
      </c>
      <c r="AQ162" s="45" t="s">
        <v>255</v>
      </c>
    </row>
    <row r="163">
      <c r="A163" s="39">
        <v>10.0</v>
      </c>
      <c r="B163" s="41" t="s">
        <v>248</v>
      </c>
      <c r="C163" s="41">
        <v>2021.0</v>
      </c>
      <c r="D163" s="41" t="s">
        <v>51</v>
      </c>
      <c r="E163" s="41">
        <v>1.0</v>
      </c>
      <c r="F163" s="42">
        <v>45493.0</v>
      </c>
      <c r="G163" s="41" t="s">
        <v>249</v>
      </c>
      <c r="H163" s="41" t="s">
        <v>250</v>
      </c>
      <c r="I163" s="44">
        <f t="shared" si="92"/>
        <v>0.5833333333</v>
      </c>
      <c r="J163" s="41" t="s">
        <v>53</v>
      </c>
      <c r="K163" s="41">
        <v>12.0</v>
      </c>
      <c r="L163" s="41" t="s">
        <v>54</v>
      </c>
      <c r="M163" s="41" t="s">
        <v>111</v>
      </c>
      <c r="N163" s="41" t="s">
        <v>245</v>
      </c>
      <c r="O163" s="41">
        <v>60.0</v>
      </c>
      <c r="P163" s="41" t="s">
        <v>57</v>
      </c>
      <c r="Q163" s="41">
        <v>5.0</v>
      </c>
      <c r="R163" s="41">
        <v>50.0</v>
      </c>
      <c r="S163" s="41">
        <v>150.0</v>
      </c>
      <c r="T163" s="44">
        <f t="shared" si="79"/>
        <v>0.3333333333</v>
      </c>
      <c r="U163" s="41" t="s">
        <v>152</v>
      </c>
      <c r="V163" s="41">
        <v>3.0</v>
      </c>
      <c r="W163" s="41" t="s">
        <v>153</v>
      </c>
      <c r="X163" s="41" t="s">
        <v>183</v>
      </c>
      <c r="Y163" s="41">
        <v>10.0</v>
      </c>
      <c r="Z163" s="41">
        <v>2.0</v>
      </c>
      <c r="AA163" s="41">
        <v>1.0</v>
      </c>
      <c r="AB163" s="41">
        <v>4.0</v>
      </c>
      <c r="AC163" s="51">
        <v>0.71</v>
      </c>
      <c r="AD163" s="41" t="s">
        <v>60</v>
      </c>
      <c r="AE163" s="41" t="s">
        <v>94</v>
      </c>
      <c r="AF163" s="44"/>
      <c r="AG163" s="41">
        <v>180.0</v>
      </c>
      <c r="AH163" s="41" t="s">
        <v>155</v>
      </c>
      <c r="AI163" s="41" t="s">
        <v>241</v>
      </c>
      <c r="AJ163" s="44">
        <v>0.71014492755</v>
      </c>
      <c r="AK163" s="41">
        <v>0.7934782609</v>
      </c>
      <c r="AL163" s="41">
        <v>0.6268115942</v>
      </c>
      <c r="AM163" s="45" t="s">
        <v>251</v>
      </c>
      <c r="AN163" s="45" t="s">
        <v>256</v>
      </c>
      <c r="AO163" s="45" t="s">
        <v>257</v>
      </c>
      <c r="AP163" s="45" t="s">
        <v>258</v>
      </c>
      <c r="AQ163" s="45" t="s">
        <v>255</v>
      </c>
    </row>
    <row r="164">
      <c r="A164" s="39">
        <v>10.0</v>
      </c>
      <c r="B164" s="41" t="s">
        <v>248</v>
      </c>
      <c r="C164" s="41">
        <v>2021.0</v>
      </c>
      <c r="D164" s="41" t="s">
        <v>51</v>
      </c>
      <c r="E164" s="41">
        <v>1.0</v>
      </c>
      <c r="F164" s="42">
        <v>45493.0</v>
      </c>
      <c r="G164" s="41" t="s">
        <v>249</v>
      </c>
      <c r="H164" s="41" t="s">
        <v>250</v>
      </c>
      <c r="I164" s="44">
        <f t="shared" si="92"/>
        <v>0.5833333333</v>
      </c>
      <c r="J164" s="41" t="s">
        <v>53</v>
      </c>
      <c r="K164" s="41">
        <v>12.0</v>
      </c>
      <c r="L164" s="41" t="s">
        <v>54</v>
      </c>
      <c r="M164" s="41" t="s">
        <v>111</v>
      </c>
      <c r="N164" s="41" t="s">
        <v>245</v>
      </c>
      <c r="O164" s="41">
        <v>70.0</v>
      </c>
      <c r="P164" s="41" t="s">
        <v>57</v>
      </c>
      <c r="Q164" s="41">
        <v>5.0</v>
      </c>
      <c r="R164" s="41">
        <v>50.0</v>
      </c>
      <c r="S164" s="41">
        <v>150.0</v>
      </c>
      <c r="T164" s="44">
        <f t="shared" si="79"/>
        <v>0.3333333333</v>
      </c>
      <c r="U164" s="41" t="s">
        <v>152</v>
      </c>
      <c r="V164" s="41">
        <v>3.0</v>
      </c>
      <c r="W164" s="41" t="s">
        <v>153</v>
      </c>
      <c r="X164" s="41" t="s">
        <v>183</v>
      </c>
      <c r="Y164" s="41">
        <v>10.0</v>
      </c>
      <c r="Z164" s="41">
        <v>2.0</v>
      </c>
      <c r="AA164" s="41">
        <v>1.0</v>
      </c>
      <c r="AB164" s="41">
        <v>4.0</v>
      </c>
      <c r="AC164" s="51">
        <v>0.71</v>
      </c>
      <c r="AD164" s="41" t="s">
        <v>60</v>
      </c>
      <c r="AE164" s="41" t="s">
        <v>94</v>
      </c>
      <c r="AF164" s="44"/>
      <c r="AG164" s="41">
        <v>180.0</v>
      </c>
      <c r="AH164" s="41" t="s">
        <v>155</v>
      </c>
      <c r="AI164" s="41" t="s">
        <v>241</v>
      </c>
      <c r="AJ164" s="44">
        <v>0.71014492755</v>
      </c>
      <c r="AK164" s="41">
        <v>0.7934782609</v>
      </c>
      <c r="AL164" s="41">
        <v>0.6268115942</v>
      </c>
      <c r="AM164" s="45" t="s">
        <v>259</v>
      </c>
      <c r="AN164" s="45" t="s">
        <v>260</v>
      </c>
      <c r="AO164" s="45" t="s">
        <v>261</v>
      </c>
      <c r="AP164" s="45" t="s">
        <v>262</v>
      </c>
      <c r="AQ164" s="45" t="s">
        <v>255</v>
      </c>
    </row>
    <row r="165">
      <c r="A165" s="39">
        <v>10.0</v>
      </c>
      <c r="B165" s="41" t="s">
        <v>248</v>
      </c>
      <c r="C165" s="41">
        <v>2021.0</v>
      </c>
      <c r="D165" s="41" t="s">
        <v>51</v>
      </c>
      <c r="E165" s="41">
        <v>2.0</v>
      </c>
      <c r="F165" s="42">
        <v>45403.0</v>
      </c>
      <c r="G165" s="41" t="s">
        <v>263</v>
      </c>
      <c r="H165" s="41" t="s">
        <v>264</v>
      </c>
      <c r="I165" s="44">
        <f t="shared" ref="I165:I167" si="93">8/12</f>
        <v>0.6666666667</v>
      </c>
      <c r="J165" s="41" t="s">
        <v>53</v>
      </c>
      <c r="K165" s="41">
        <v>12.0</v>
      </c>
      <c r="L165" s="41" t="s">
        <v>54</v>
      </c>
      <c r="M165" s="41" t="s">
        <v>111</v>
      </c>
      <c r="N165" s="41" t="s">
        <v>245</v>
      </c>
      <c r="O165" s="41">
        <v>50.0</v>
      </c>
      <c r="P165" s="41" t="s">
        <v>57</v>
      </c>
      <c r="Q165" s="41">
        <v>5.0</v>
      </c>
      <c r="R165" s="41">
        <v>50.0</v>
      </c>
      <c r="S165" s="41">
        <v>150.0</v>
      </c>
      <c r="T165" s="44">
        <f t="shared" si="79"/>
        <v>0.3333333333</v>
      </c>
      <c r="U165" s="41" t="s">
        <v>169</v>
      </c>
      <c r="V165" s="41">
        <v>3.0</v>
      </c>
      <c r="W165" s="41" t="s">
        <v>153</v>
      </c>
      <c r="X165" s="41" t="s">
        <v>183</v>
      </c>
      <c r="Y165" s="41">
        <v>10.0</v>
      </c>
      <c r="Z165" s="41">
        <v>2.0</v>
      </c>
      <c r="AA165" s="41">
        <v>1.0</v>
      </c>
      <c r="AB165" s="41">
        <v>4.0</v>
      </c>
      <c r="AC165" s="51">
        <v>0.71</v>
      </c>
      <c r="AD165" s="41" t="s">
        <v>60</v>
      </c>
      <c r="AE165" s="41" t="s">
        <v>94</v>
      </c>
      <c r="AF165" s="44"/>
      <c r="AG165" s="41">
        <v>180.0</v>
      </c>
      <c r="AH165" s="41" t="s">
        <v>155</v>
      </c>
      <c r="AI165" s="41" t="s">
        <v>241</v>
      </c>
      <c r="AJ165" s="44">
        <f>AVERAGE(AK165:AL165)</f>
        <v>0.4434782609</v>
      </c>
      <c r="AK165" s="41">
        <v>0.5268115942</v>
      </c>
      <c r="AL165" s="41">
        <v>0.3601449275</v>
      </c>
      <c r="AM165" s="45" t="s">
        <v>265</v>
      </c>
      <c r="AN165" s="45" t="s">
        <v>266</v>
      </c>
      <c r="AO165" s="45" t="s">
        <v>267</v>
      </c>
      <c r="AP165" s="45" t="s">
        <v>266</v>
      </c>
      <c r="AQ165" s="45" t="s">
        <v>255</v>
      </c>
    </row>
    <row r="166">
      <c r="A166" s="39">
        <v>10.0</v>
      </c>
      <c r="B166" s="41" t="s">
        <v>248</v>
      </c>
      <c r="C166" s="41">
        <v>2021.0</v>
      </c>
      <c r="D166" s="41" t="s">
        <v>51</v>
      </c>
      <c r="E166" s="41">
        <v>2.0</v>
      </c>
      <c r="F166" s="42">
        <v>45403.0</v>
      </c>
      <c r="G166" s="41" t="s">
        <v>263</v>
      </c>
      <c r="H166" s="41" t="s">
        <v>264</v>
      </c>
      <c r="I166" s="44">
        <f t="shared" si="93"/>
        <v>0.6666666667</v>
      </c>
      <c r="J166" s="41" t="s">
        <v>53</v>
      </c>
      <c r="K166" s="41">
        <v>12.0</v>
      </c>
      <c r="L166" s="41" t="s">
        <v>54</v>
      </c>
      <c r="M166" s="41" t="s">
        <v>111</v>
      </c>
      <c r="N166" s="41" t="s">
        <v>245</v>
      </c>
      <c r="O166" s="41">
        <v>60.0</v>
      </c>
      <c r="P166" s="41" t="s">
        <v>57</v>
      </c>
      <c r="Q166" s="41">
        <v>5.0</v>
      </c>
      <c r="R166" s="41">
        <v>50.0</v>
      </c>
      <c r="S166" s="41">
        <v>150.0</v>
      </c>
      <c r="T166" s="44">
        <f t="shared" si="79"/>
        <v>0.3333333333</v>
      </c>
      <c r="U166" s="41" t="s">
        <v>169</v>
      </c>
      <c r="V166" s="41">
        <v>3.0</v>
      </c>
      <c r="W166" s="41" t="s">
        <v>153</v>
      </c>
      <c r="X166" s="41" t="s">
        <v>183</v>
      </c>
      <c r="Y166" s="41">
        <v>10.0</v>
      </c>
      <c r="Z166" s="41">
        <v>2.0</v>
      </c>
      <c r="AA166" s="41">
        <v>1.0</v>
      </c>
      <c r="AB166" s="41">
        <v>4.0</v>
      </c>
      <c r="AC166" s="51">
        <v>0.71</v>
      </c>
      <c r="AD166" s="41" t="s">
        <v>60</v>
      </c>
      <c r="AE166" s="41" t="s">
        <v>94</v>
      </c>
      <c r="AF166" s="44"/>
      <c r="AG166" s="41">
        <v>180.0</v>
      </c>
      <c r="AH166" s="41" t="s">
        <v>155</v>
      </c>
      <c r="AI166" s="41" t="s">
        <v>241</v>
      </c>
      <c r="AJ166" s="44">
        <v>0.44347826085</v>
      </c>
      <c r="AK166" s="41">
        <v>0.5268115942</v>
      </c>
      <c r="AL166" s="41">
        <v>0.3601449275</v>
      </c>
      <c r="AM166" s="45" t="s">
        <v>265</v>
      </c>
      <c r="AN166" s="45" t="s">
        <v>268</v>
      </c>
      <c r="AO166" s="45" t="s">
        <v>269</v>
      </c>
      <c r="AP166" s="45" t="s">
        <v>270</v>
      </c>
      <c r="AQ166" s="45" t="s">
        <v>255</v>
      </c>
    </row>
    <row r="167">
      <c r="A167" s="39">
        <v>10.0</v>
      </c>
      <c r="B167" s="41" t="s">
        <v>248</v>
      </c>
      <c r="C167" s="41">
        <v>2021.0</v>
      </c>
      <c r="D167" s="41" t="s">
        <v>51</v>
      </c>
      <c r="E167" s="41">
        <v>2.0</v>
      </c>
      <c r="F167" s="42">
        <v>45403.0</v>
      </c>
      <c r="G167" s="41" t="s">
        <v>263</v>
      </c>
      <c r="H167" s="41" t="s">
        <v>264</v>
      </c>
      <c r="I167" s="44">
        <f t="shared" si="93"/>
        <v>0.6666666667</v>
      </c>
      <c r="J167" s="41" t="s">
        <v>53</v>
      </c>
      <c r="K167" s="41">
        <v>12.0</v>
      </c>
      <c r="L167" s="41" t="s">
        <v>54</v>
      </c>
      <c r="M167" s="41" t="s">
        <v>111</v>
      </c>
      <c r="N167" s="41" t="s">
        <v>245</v>
      </c>
      <c r="O167" s="41">
        <v>70.0</v>
      </c>
      <c r="P167" s="41" t="s">
        <v>57</v>
      </c>
      <c r="Q167" s="41">
        <v>5.0</v>
      </c>
      <c r="R167" s="41">
        <v>50.0</v>
      </c>
      <c r="S167" s="41">
        <v>150.0</v>
      </c>
      <c r="T167" s="44">
        <f t="shared" si="79"/>
        <v>0.3333333333</v>
      </c>
      <c r="U167" s="41" t="s">
        <v>169</v>
      </c>
      <c r="V167" s="41">
        <v>3.0</v>
      </c>
      <c r="W167" s="41" t="s">
        <v>153</v>
      </c>
      <c r="X167" s="41" t="s">
        <v>183</v>
      </c>
      <c r="Y167" s="41">
        <v>10.0</v>
      </c>
      <c r="Z167" s="41">
        <v>2.0</v>
      </c>
      <c r="AA167" s="41">
        <v>1.0</v>
      </c>
      <c r="AB167" s="41">
        <v>4.0</v>
      </c>
      <c r="AC167" s="51">
        <v>0.71</v>
      </c>
      <c r="AD167" s="41" t="s">
        <v>60</v>
      </c>
      <c r="AE167" s="41" t="s">
        <v>94</v>
      </c>
      <c r="AF167" s="44"/>
      <c r="AG167" s="41">
        <v>180.0</v>
      </c>
      <c r="AH167" s="41" t="s">
        <v>155</v>
      </c>
      <c r="AI167" s="41" t="s">
        <v>241</v>
      </c>
      <c r="AJ167" s="44">
        <v>0.44347826085</v>
      </c>
      <c r="AK167" s="41">
        <v>0.5268115942</v>
      </c>
      <c r="AL167" s="41">
        <v>0.3601449275</v>
      </c>
      <c r="AM167" s="45" t="s">
        <v>271</v>
      </c>
      <c r="AN167" s="45" t="s">
        <v>207</v>
      </c>
      <c r="AO167" s="45" t="s">
        <v>272</v>
      </c>
      <c r="AP167" s="45" t="s">
        <v>207</v>
      </c>
      <c r="AQ167" s="45" t="s">
        <v>255</v>
      </c>
    </row>
    <row r="168">
      <c r="A168" s="39">
        <v>11.0</v>
      </c>
      <c r="B168" s="41" t="s">
        <v>121</v>
      </c>
      <c r="C168" s="41">
        <v>2018.0</v>
      </c>
      <c r="D168" s="41" t="s">
        <v>87</v>
      </c>
      <c r="E168" s="41">
        <v>1.0</v>
      </c>
      <c r="F168" s="42">
        <v>45370.0</v>
      </c>
      <c r="G168" s="41" t="s">
        <v>273</v>
      </c>
      <c r="H168" s="41" t="s">
        <v>274</v>
      </c>
      <c r="I168" s="41">
        <v>0.0</v>
      </c>
      <c r="J168" s="41" t="s">
        <v>53</v>
      </c>
      <c r="K168" s="41">
        <v>9.0</v>
      </c>
      <c r="L168" s="41" t="s">
        <v>54</v>
      </c>
      <c r="M168" s="41" t="s">
        <v>111</v>
      </c>
      <c r="N168" s="41" t="s">
        <v>275</v>
      </c>
      <c r="O168" s="41">
        <v>50.0</v>
      </c>
      <c r="P168" s="41" t="s">
        <v>57</v>
      </c>
      <c r="Q168" s="41">
        <v>6.0</v>
      </c>
      <c r="R168" s="41">
        <v>80.0</v>
      </c>
      <c r="S168" s="41">
        <v>150.0</v>
      </c>
      <c r="T168" s="44">
        <f t="shared" si="79"/>
        <v>0.5333333333</v>
      </c>
      <c r="U168" s="41" t="s">
        <v>152</v>
      </c>
      <c r="V168" s="41">
        <v>6.0</v>
      </c>
      <c r="W168" s="41" t="s">
        <v>153</v>
      </c>
      <c r="X168" s="41" t="s">
        <v>183</v>
      </c>
      <c r="Y168" s="41">
        <v>6.0</v>
      </c>
      <c r="Z168" s="41">
        <v>2.0</v>
      </c>
      <c r="AA168" s="41">
        <v>1.0</v>
      </c>
      <c r="AB168" s="44"/>
      <c r="AC168" s="51">
        <v>0.85</v>
      </c>
      <c r="AD168" s="41" t="s">
        <v>122</v>
      </c>
      <c r="AE168" s="41" t="s">
        <v>119</v>
      </c>
      <c r="AF168" s="44"/>
      <c r="AG168" s="41">
        <v>120.0</v>
      </c>
      <c r="AH168" s="41" t="s">
        <v>120</v>
      </c>
      <c r="AI168" s="41" t="s">
        <v>241</v>
      </c>
      <c r="AJ168" s="41">
        <f>AVERAGE(AK168:AL168)</f>
        <v>0.8666666667</v>
      </c>
      <c r="AK168" s="41">
        <v>1.0</v>
      </c>
      <c r="AL168" s="41">
        <v>0.7333333333</v>
      </c>
      <c r="AM168" s="45" t="s">
        <v>276</v>
      </c>
      <c r="AN168" s="45" t="s">
        <v>277</v>
      </c>
      <c r="AO168" s="45" t="s">
        <v>278</v>
      </c>
      <c r="AP168" s="45" t="s">
        <v>277</v>
      </c>
      <c r="AQ168" s="45" t="s">
        <v>127</v>
      </c>
    </row>
    <row r="169">
      <c r="A169" s="39">
        <v>11.0</v>
      </c>
      <c r="B169" s="41" t="s">
        <v>121</v>
      </c>
      <c r="C169" s="41">
        <v>2018.0</v>
      </c>
      <c r="D169" s="41" t="s">
        <v>87</v>
      </c>
      <c r="E169" s="41">
        <v>1.0</v>
      </c>
      <c r="F169" s="42">
        <v>45370.0</v>
      </c>
      <c r="G169" s="41" t="s">
        <v>273</v>
      </c>
      <c r="H169" s="41" t="s">
        <v>274</v>
      </c>
      <c r="I169" s="41">
        <v>0.0</v>
      </c>
      <c r="J169" s="41" t="s">
        <v>53</v>
      </c>
      <c r="K169" s="41">
        <v>9.0</v>
      </c>
      <c r="L169" s="41" t="s">
        <v>54</v>
      </c>
      <c r="M169" s="41" t="s">
        <v>111</v>
      </c>
      <c r="N169" s="41" t="s">
        <v>275</v>
      </c>
      <c r="O169" s="41">
        <v>60.0</v>
      </c>
      <c r="P169" s="41" t="s">
        <v>57</v>
      </c>
      <c r="Q169" s="41">
        <v>6.0</v>
      </c>
      <c r="R169" s="41">
        <v>80.0</v>
      </c>
      <c r="S169" s="41">
        <v>150.0</v>
      </c>
      <c r="T169" s="44">
        <f t="shared" si="79"/>
        <v>0.5333333333</v>
      </c>
      <c r="U169" s="41" t="s">
        <v>152</v>
      </c>
      <c r="V169" s="41">
        <v>6.0</v>
      </c>
      <c r="W169" s="41" t="s">
        <v>153</v>
      </c>
      <c r="X169" s="41" t="s">
        <v>183</v>
      </c>
      <c r="Y169" s="41">
        <v>6.0</v>
      </c>
      <c r="Z169" s="41">
        <v>2.0</v>
      </c>
      <c r="AA169" s="41">
        <v>1.0</v>
      </c>
      <c r="AB169" s="44"/>
      <c r="AC169" s="51">
        <v>0.85</v>
      </c>
      <c r="AD169" s="41" t="s">
        <v>122</v>
      </c>
      <c r="AE169" s="41" t="s">
        <v>119</v>
      </c>
      <c r="AF169" s="44"/>
      <c r="AG169" s="41">
        <v>120.0</v>
      </c>
      <c r="AH169" s="41" t="s">
        <v>120</v>
      </c>
      <c r="AI169" s="41" t="s">
        <v>241</v>
      </c>
      <c r="AJ169" s="41">
        <v>0.86666666665</v>
      </c>
      <c r="AK169" s="41">
        <v>1.0</v>
      </c>
      <c r="AL169" s="41">
        <v>0.7333333333</v>
      </c>
      <c r="AM169" s="45" t="s">
        <v>279</v>
      </c>
      <c r="AN169" s="45" t="s">
        <v>280</v>
      </c>
      <c r="AO169" s="45" t="s">
        <v>281</v>
      </c>
      <c r="AP169" s="45" t="s">
        <v>282</v>
      </c>
      <c r="AQ169" s="45" t="s">
        <v>127</v>
      </c>
    </row>
    <row r="170">
      <c r="A170" s="39">
        <v>11.0</v>
      </c>
      <c r="B170" s="41" t="s">
        <v>121</v>
      </c>
      <c r="C170" s="41">
        <v>2018.0</v>
      </c>
      <c r="D170" s="41" t="s">
        <v>87</v>
      </c>
      <c r="E170" s="41">
        <v>1.0</v>
      </c>
      <c r="F170" s="42">
        <v>45370.0</v>
      </c>
      <c r="G170" s="41" t="s">
        <v>273</v>
      </c>
      <c r="H170" s="41" t="s">
        <v>274</v>
      </c>
      <c r="I170" s="41">
        <v>0.0</v>
      </c>
      <c r="J170" s="41" t="s">
        <v>53</v>
      </c>
      <c r="K170" s="41">
        <v>9.0</v>
      </c>
      <c r="L170" s="41" t="s">
        <v>54</v>
      </c>
      <c r="M170" s="41" t="s">
        <v>111</v>
      </c>
      <c r="N170" s="41" t="s">
        <v>275</v>
      </c>
      <c r="O170" s="41">
        <v>50.0</v>
      </c>
      <c r="P170" s="41" t="s">
        <v>77</v>
      </c>
      <c r="Q170" s="41">
        <v>6.0</v>
      </c>
      <c r="R170" s="41">
        <v>80.0</v>
      </c>
      <c r="S170" s="41">
        <v>150.0</v>
      </c>
      <c r="T170" s="44">
        <f t="shared" si="79"/>
        <v>0.5333333333</v>
      </c>
      <c r="U170" s="41" t="s">
        <v>152</v>
      </c>
      <c r="V170" s="41">
        <v>6.0</v>
      </c>
      <c r="W170" s="41" t="s">
        <v>153</v>
      </c>
      <c r="X170" s="41" t="s">
        <v>183</v>
      </c>
      <c r="Y170" s="41">
        <v>6.0</v>
      </c>
      <c r="Z170" s="41">
        <v>2.0</v>
      </c>
      <c r="AA170" s="41">
        <v>1.0</v>
      </c>
      <c r="AB170" s="44"/>
      <c r="AC170" s="51">
        <v>0.85</v>
      </c>
      <c r="AD170" s="41" t="s">
        <v>122</v>
      </c>
      <c r="AE170" s="41" t="s">
        <v>119</v>
      </c>
      <c r="AF170" s="44"/>
      <c r="AG170" s="41">
        <v>120.0</v>
      </c>
      <c r="AH170" s="41" t="s">
        <v>120</v>
      </c>
      <c r="AI170" s="41" t="s">
        <v>241</v>
      </c>
      <c r="AJ170" s="41">
        <v>0.86666666665</v>
      </c>
      <c r="AK170" s="41">
        <v>1.0</v>
      </c>
      <c r="AL170" s="41">
        <v>0.7333333333</v>
      </c>
      <c r="AM170" s="45" t="s">
        <v>123</v>
      </c>
      <c r="AN170" s="45" t="s">
        <v>124</v>
      </c>
      <c r="AO170" s="45" t="s">
        <v>125</v>
      </c>
      <c r="AP170" s="45" t="s">
        <v>283</v>
      </c>
      <c r="AQ170" s="45" t="s">
        <v>127</v>
      </c>
    </row>
    <row r="171">
      <c r="A171" s="39">
        <v>11.0</v>
      </c>
      <c r="B171" s="41" t="s">
        <v>121</v>
      </c>
      <c r="C171" s="41">
        <v>2018.0</v>
      </c>
      <c r="D171" s="41" t="s">
        <v>87</v>
      </c>
      <c r="E171" s="41">
        <v>1.0</v>
      </c>
      <c r="F171" s="42">
        <v>45370.0</v>
      </c>
      <c r="G171" s="41" t="s">
        <v>273</v>
      </c>
      <c r="H171" s="41" t="s">
        <v>274</v>
      </c>
      <c r="I171" s="41">
        <v>0.0</v>
      </c>
      <c r="J171" s="41" t="s">
        <v>53</v>
      </c>
      <c r="K171" s="41">
        <v>9.0</v>
      </c>
      <c r="L171" s="41" t="s">
        <v>54</v>
      </c>
      <c r="M171" s="41" t="s">
        <v>111</v>
      </c>
      <c r="N171" s="41" t="s">
        <v>275</v>
      </c>
      <c r="O171" s="41">
        <v>60.0</v>
      </c>
      <c r="P171" s="41" t="s">
        <v>77</v>
      </c>
      <c r="Q171" s="41">
        <v>6.0</v>
      </c>
      <c r="R171" s="41">
        <v>80.0</v>
      </c>
      <c r="S171" s="41">
        <v>150.0</v>
      </c>
      <c r="T171" s="44">
        <f t="shared" si="79"/>
        <v>0.5333333333</v>
      </c>
      <c r="U171" s="41" t="s">
        <v>152</v>
      </c>
      <c r="V171" s="41">
        <v>6.0</v>
      </c>
      <c r="W171" s="41" t="s">
        <v>153</v>
      </c>
      <c r="X171" s="41" t="s">
        <v>183</v>
      </c>
      <c r="Y171" s="41">
        <v>6.0</v>
      </c>
      <c r="Z171" s="41">
        <v>2.0</v>
      </c>
      <c r="AA171" s="41">
        <v>1.0</v>
      </c>
      <c r="AB171" s="44"/>
      <c r="AC171" s="51">
        <v>0.85</v>
      </c>
      <c r="AD171" s="41" t="s">
        <v>122</v>
      </c>
      <c r="AE171" s="41" t="s">
        <v>119</v>
      </c>
      <c r="AF171" s="44"/>
      <c r="AG171" s="41">
        <v>120.0</v>
      </c>
      <c r="AH171" s="41" t="s">
        <v>120</v>
      </c>
      <c r="AI171" s="41" t="s">
        <v>241</v>
      </c>
      <c r="AJ171" s="41">
        <v>0.86666666665</v>
      </c>
      <c r="AK171" s="41">
        <v>1.0</v>
      </c>
      <c r="AL171" s="41">
        <v>0.7333333333</v>
      </c>
      <c r="AM171" s="45" t="s">
        <v>128</v>
      </c>
      <c r="AN171" s="45" t="s">
        <v>129</v>
      </c>
      <c r="AO171" s="45" t="s">
        <v>130</v>
      </c>
      <c r="AP171" s="45" t="s">
        <v>131</v>
      </c>
      <c r="AQ171" s="45" t="s">
        <v>127</v>
      </c>
    </row>
    <row r="172">
      <c r="A172" s="39">
        <v>11.0</v>
      </c>
      <c r="B172" s="41" t="s">
        <v>121</v>
      </c>
      <c r="C172" s="41">
        <v>2018.0</v>
      </c>
      <c r="D172" s="41" t="s">
        <v>87</v>
      </c>
      <c r="E172" s="41">
        <v>2.0</v>
      </c>
      <c r="F172" s="42">
        <v>45370.0</v>
      </c>
      <c r="G172" s="41" t="s">
        <v>273</v>
      </c>
      <c r="H172" s="41" t="s">
        <v>274</v>
      </c>
      <c r="I172" s="41">
        <v>0.0</v>
      </c>
      <c r="J172" s="41" t="s">
        <v>53</v>
      </c>
      <c r="K172" s="41">
        <v>9.0</v>
      </c>
      <c r="L172" s="41" t="s">
        <v>54</v>
      </c>
      <c r="M172" s="41" t="s">
        <v>111</v>
      </c>
      <c r="N172" s="41" t="s">
        <v>275</v>
      </c>
      <c r="O172" s="41">
        <v>50.0</v>
      </c>
      <c r="P172" s="41" t="s">
        <v>57</v>
      </c>
      <c r="Q172" s="41">
        <v>6.0</v>
      </c>
      <c r="R172" s="41">
        <v>80.0</v>
      </c>
      <c r="S172" s="41">
        <v>150.0</v>
      </c>
      <c r="T172" s="44">
        <f t="shared" si="79"/>
        <v>0.5333333333</v>
      </c>
      <c r="U172" s="41" t="s">
        <v>169</v>
      </c>
      <c r="V172" s="41">
        <v>6.0</v>
      </c>
      <c r="W172" s="41" t="s">
        <v>153</v>
      </c>
      <c r="X172" s="41" t="s">
        <v>183</v>
      </c>
      <c r="Y172" s="41">
        <v>6.0</v>
      </c>
      <c r="Z172" s="41">
        <v>2.0</v>
      </c>
      <c r="AA172" s="41">
        <v>1.0</v>
      </c>
      <c r="AB172" s="44"/>
      <c r="AC172" s="51">
        <v>0.85</v>
      </c>
      <c r="AD172" s="41" t="s">
        <v>122</v>
      </c>
      <c r="AE172" s="41" t="s">
        <v>119</v>
      </c>
      <c r="AF172" s="44"/>
      <c r="AG172" s="41">
        <v>120.0</v>
      </c>
      <c r="AH172" s="41" t="s">
        <v>120</v>
      </c>
      <c r="AI172" s="41" t="s">
        <v>241</v>
      </c>
      <c r="AJ172" s="41">
        <f t="shared" ref="AJ172:AJ187" si="94">AVERAGE(AK172:AL172)</f>
        <v>0.2753623189</v>
      </c>
      <c r="AK172" s="41">
        <v>0.4086956522</v>
      </c>
      <c r="AL172" s="41">
        <v>0.1420289855</v>
      </c>
      <c r="AM172" s="45" t="s">
        <v>284</v>
      </c>
      <c r="AN172" s="45" t="s">
        <v>285</v>
      </c>
      <c r="AO172" s="45" t="s">
        <v>286</v>
      </c>
      <c r="AP172" s="45" t="s">
        <v>280</v>
      </c>
      <c r="AQ172" s="45" t="s">
        <v>127</v>
      </c>
    </row>
    <row r="173">
      <c r="A173" s="39">
        <v>11.0</v>
      </c>
      <c r="B173" s="41" t="s">
        <v>121</v>
      </c>
      <c r="C173" s="41">
        <v>2018.0</v>
      </c>
      <c r="D173" s="41" t="s">
        <v>87</v>
      </c>
      <c r="E173" s="41">
        <v>2.0</v>
      </c>
      <c r="F173" s="42">
        <v>45370.0</v>
      </c>
      <c r="G173" s="41" t="s">
        <v>273</v>
      </c>
      <c r="H173" s="41" t="s">
        <v>274</v>
      </c>
      <c r="I173" s="41">
        <v>0.0</v>
      </c>
      <c r="J173" s="41" t="s">
        <v>53</v>
      </c>
      <c r="K173" s="41">
        <v>9.0</v>
      </c>
      <c r="L173" s="41" t="s">
        <v>54</v>
      </c>
      <c r="M173" s="41" t="s">
        <v>111</v>
      </c>
      <c r="N173" s="41" t="s">
        <v>275</v>
      </c>
      <c r="O173" s="41">
        <v>60.0</v>
      </c>
      <c r="P173" s="41" t="s">
        <v>57</v>
      </c>
      <c r="Q173" s="41">
        <v>6.0</v>
      </c>
      <c r="R173" s="41">
        <v>80.0</v>
      </c>
      <c r="S173" s="41">
        <v>150.0</v>
      </c>
      <c r="T173" s="44">
        <f t="shared" si="79"/>
        <v>0.5333333333</v>
      </c>
      <c r="U173" s="41" t="s">
        <v>169</v>
      </c>
      <c r="V173" s="41">
        <v>6.0</v>
      </c>
      <c r="W173" s="41" t="s">
        <v>153</v>
      </c>
      <c r="X173" s="41" t="s">
        <v>183</v>
      </c>
      <c r="Y173" s="41">
        <v>6.0</v>
      </c>
      <c r="Z173" s="41">
        <v>2.0</v>
      </c>
      <c r="AA173" s="41">
        <v>1.0</v>
      </c>
      <c r="AB173" s="44"/>
      <c r="AC173" s="51">
        <v>0.85</v>
      </c>
      <c r="AD173" s="41" t="s">
        <v>122</v>
      </c>
      <c r="AE173" s="41" t="s">
        <v>119</v>
      </c>
      <c r="AF173" s="44"/>
      <c r="AG173" s="41">
        <v>120.0</v>
      </c>
      <c r="AH173" s="41" t="s">
        <v>120</v>
      </c>
      <c r="AI173" s="41" t="s">
        <v>241</v>
      </c>
      <c r="AJ173" s="41">
        <f t="shared" si="94"/>
        <v>0.2753623189</v>
      </c>
      <c r="AK173" s="41">
        <v>0.4086956522</v>
      </c>
      <c r="AL173" s="41">
        <v>0.1420289855</v>
      </c>
      <c r="AM173" s="45" t="s">
        <v>287</v>
      </c>
      <c r="AN173" s="45" t="s">
        <v>288</v>
      </c>
      <c r="AO173" s="45" t="s">
        <v>289</v>
      </c>
      <c r="AP173" s="45" t="s">
        <v>288</v>
      </c>
      <c r="AQ173" s="45" t="s">
        <v>127</v>
      </c>
    </row>
    <row r="174">
      <c r="A174" s="39">
        <v>11.0</v>
      </c>
      <c r="B174" s="41" t="s">
        <v>121</v>
      </c>
      <c r="C174" s="41">
        <v>2018.0</v>
      </c>
      <c r="D174" s="41" t="s">
        <v>87</v>
      </c>
      <c r="E174" s="41">
        <v>2.0</v>
      </c>
      <c r="F174" s="42">
        <v>45370.0</v>
      </c>
      <c r="G174" s="41" t="s">
        <v>273</v>
      </c>
      <c r="H174" s="41" t="s">
        <v>274</v>
      </c>
      <c r="I174" s="41">
        <v>0.0</v>
      </c>
      <c r="J174" s="41" t="s">
        <v>53</v>
      </c>
      <c r="K174" s="41">
        <v>9.0</v>
      </c>
      <c r="L174" s="41" t="s">
        <v>54</v>
      </c>
      <c r="M174" s="41" t="s">
        <v>111</v>
      </c>
      <c r="N174" s="41" t="s">
        <v>275</v>
      </c>
      <c r="O174" s="41">
        <v>50.0</v>
      </c>
      <c r="P174" s="41" t="s">
        <v>77</v>
      </c>
      <c r="Q174" s="41">
        <v>6.0</v>
      </c>
      <c r="R174" s="41">
        <v>80.0</v>
      </c>
      <c r="S174" s="41">
        <v>150.0</v>
      </c>
      <c r="T174" s="44">
        <f t="shared" si="79"/>
        <v>0.5333333333</v>
      </c>
      <c r="U174" s="41" t="s">
        <v>169</v>
      </c>
      <c r="V174" s="41">
        <v>6.0</v>
      </c>
      <c r="W174" s="41" t="s">
        <v>153</v>
      </c>
      <c r="X174" s="41" t="s">
        <v>183</v>
      </c>
      <c r="Y174" s="41">
        <v>6.0</v>
      </c>
      <c r="Z174" s="41">
        <v>2.0</v>
      </c>
      <c r="AA174" s="41">
        <v>1.0</v>
      </c>
      <c r="AB174" s="44"/>
      <c r="AC174" s="51">
        <v>0.85</v>
      </c>
      <c r="AD174" s="41" t="s">
        <v>122</v>
      </c>
      <c r="AE174" s="41" t="s">
        <v>119</v>
      </c>
      <c r="AF174" s="44"/>
      <c r="AG174" s="41">
        <v>120.0</v>
      </c>
      <c r="AH174" s="41" t="s">
        <v>120</v>
      </c>
      <c r="AI174" s="41" t="s">
        <v>241</v>
      </c>
      <c r="AJ174" s="41">
        <f t="shared" si="94"/>
        <v>0.2753623189</v>
      </c>
      <c r="AK174" s="41">
        <v>0.4086956522</v>
      </c>
      <c r="AL174" s="41">
        <v>0.1420289855</v>
      </c>
      <c r="AM174" s="45" t="s">
        <v>132</v>
      </c>
      <c r="AN174" s="45" t="s">
        <v>133</v>
      </c>
      <c r="AO174" s="45" t="s">
        <v>134</v>
      </c>
      <c r="AP174" s="45" t="s">
        <v>135</v>
      </c>
      <c r="AQ174" s="45" t="s">
        <v>127</v>
      </c>
    </row>
    <row r="175">
      <c r="A175" s="39">
        <v>11.0</v>
      </c>
      <c r="B175" s="41" t="s">
        <v>121</v>
      </c>
      <c r="C175" s="41">
        <v>2018.0</v>
      </c>
      <c r="D175" s="41" t="s">
        <v>87</v>
      </c>
      <c r="E175" s="41">
        <v>2.0</v>
      </c>
      <c r="F175" s="42">
        <v>45370.0</v>
      </c>
      <c r="G175" s="41" t="s">
        <v>273</v>
      </c>
      <c r="H175" s="41" t="s">
        <v>274</v>
      </c>
      <c r="I175" s="41">
        <v>0.0</v>
      </c>
      <c r="J175" s="41" t="s">
        <v>53</v>
      </c>
      <c r="K175" s="41">
        <v>9.0</v>
      </c>
      <c r="L175" s="41" t="s">
        <v>54</v>
      </c>
      <c r="M175" s="41" t="s">
        <v>111</v>
      </c>
      <c r="N175" s="41" t="s">
        <v>275</v>
      </c>
      <c r="O175" s="41">
        <v>60.0</v>
      </c>
      <c r="P175" s="41" t="s">
        <v>77</v>
      </c>
      <c r="Q175" s="41">
        <v>6.0</v>
      </c>
      <c r="R175" s="41">
        <v>80.0</v>
      </c>
      <c r="S175" s="41">
        <v>150.0</v>
      </c>
      <c r="T175" s="44">
        <f t="shared" si="79"/>
        <v>0.5333333333</v>
      </c>
      <c r="U175" s="41" t="s">
        <v>169</v>
      </c>
      <c r="V175" s="41">
        <v>6.0</v>
      </c>
      <c r="W175" s="41" t="s">
        <v>153</v>
      </c>
      <c r="X175" s="41" t="s">
        <v>183</v>
      </c>
      <c r="Y175" s="41">
        <v>6.0</v>
      </c>
      <c r="Z175" s="41">
        <v>2.0</v>
      </c>
      <c r="AA175" s="41">
        <v>1.0</v>
      </c>
      <c r="AB175" s="44"/>
      <c r="AC175" s="51">
        <v>0.85</v>
      </c>
      <c r="AD175" s="41" t="s">
        <v>122</v>
      </c>
      <c r="AE175" s="41" t="s">
        <v>119</v>
      </c>
      <c r="AF175" s="44"/>
      <c r="AG175" s="41">
        <v>120.0</v>
      </c>
      <c r="AH175" s="41" t="s">
        <v>120</v>
      </c>
      <c r="AI175" s="41" t="s">
        <v>241</v>
      </c>
      <c r="AJ175" s="41">
        <f t="shared" si="94"/>
        <v>0.2753623189</v>
      </c>
      <c r="AK175" s="41">
        <v>0.4086956522</v>
      </c>
      <c r="AL175" s="41">
        <v>0.1420289855</v>
      </c>
      <c r="AM175" s="45" t="s">
        <v>136</v>
      </c>
      <c r="AN175" s="45" t="s">
        <v>137</v>
      </c>
      <c r="AO175" s="45" t="s">
        <v>138</v>
      </c>
      <c r="AP175" s="45" t="s">
        <v>139</v>
      </c>
      <c r="AQ175" s="45" t="s">
        <v>127</v>
      </c>
    </row>
    <row r="176">
      <c r="A176" s="39">
        <v>12.0</v>
      </c>
      <c r="B176" s="41" t="s">
        <v>290</v>
      </c>
      <c r="C176" s="41">
        <v>2018.0</v>
      </c>
      <c r="D176" s="41" t="s">
        <v>87</v>
      </c>
      <c r="E176" s="41">
        <v>1.0</v>
      </c>
      <c r="F176" s="42">
        <v>45464.0</v>
      </c>
      <c r="G176" s="41">
        <v>71.0</v>
      </c>
      <c r="H176" s="41">
        <v>175.0</v>
      </c>
      <c r="I176" s="41">
        <v>1.0</v>
      </c>
      <c r="J176" s="41" t="s">
        <v>53</v>
      </c>
      <c r="K176" s="41">
        <v>11.0</v>
      </c>
      <c r="L176" s="41" t="s">
        <v>75</v>
      </c>
      <c r="M176" s="41" t="s">
        <v>55</v>
      </c>
      <c r="N176" s="41" t="s">
        <v>151</v>
      </c>
      <c r="O176" s="41">
        <v>25.0</v>
      </c>
      <c r="P176" s="41" t="s">
        <v>77</v>
      </c>
      <c r="Q176" s="41">
        <v>15.0</v>
      </c>
      <c r="R176" s="41">
        <v>100.0</v>
      </c>
      <c r="S176" s="41">
        <v>150.0</v>
      </c>
      <c r="T176" s="44">
        <f t="shared" si="79"/>
        <v>0.6666666667</v>
      </c>
      <c r="U176" s="41" t="s">
        <v>152</v>
      </c>
      <c r="V176" s="41">
        <v>6.0</v>
      </c>
      <c r="W176" s="41" t="s">
        <v>183</v>
      </c>
      <c r="X176" s="41" t="s">
        <v>183</v>
      </c>
      <c r="Y176" s="42">
        <v>45332.0</v>
      </c>
      <c r="Z176" s="41">
        <v>3.0</v>
      </c>
      <c r="AA176" s="41">
        <v>1.0</v>
      </c>
      <c r="AB176" s="41" t="s">
        <v>291</v>
      </c>
      <c r="AC176" s="41" t="s">
        <v>100</v>
      </c>
      <c r="AD176" s="41" t="s">
        <v>100</v>
      </c>
      <c r="AE176" s="41" t="s">
        <v>100</v>
      </c>
      <c r="AF176" s="44"/>
      <c r="AG176" s="41">
        <v>60.0</v>
      </c>
      <c r="AH176" s="41" t="s">
        <v>155</v>
      </c>
      <c r="AI176" s="41" t="s">
        <v>141</v>
      </c>
      <c r="AJ176" s="44">
        <f t="shared" si="94"/>
        <v>0.3333333333</v>
      </c>
      <c r="AK176" s="44">
        <f t="shared" ref="AK176:AK178" si="95">100/S176</f>
        <v>0.6666666667</v>
      </c>
      <c r="AL176" s="44">
        <f t="shared" ref="AL176:AL181" si="96">0/S176</f>
        <v>0</v>
      </c>
      <c r="AM176" s="45" t="s">
        <v>242</v>
      </c>
      <c r="AN176" s="45" t="s">
        <v>242</v>
      </c>
      <c r="AO176" s="45" t="s">
        <v>242</v>
      </c>
      <c r="AP176" s="45" t="s">
        <v>242</v>
      </c>
      <c r="AQ176" s="45" t="s">
        <v>292</v>
      </c>
    </row>
    <row r="177">
      <c r="A177" s="39">
        <v>12.0</v>
      </c>
      <c r="B177" s="41" t="s">
        <v>290</v>
      </c>
      <c r="C177" s="41">
        <v>2018.0</v>
      </c>
      <c r="D177" s="41" t="s">
        <v>87</v>
      </c>
      <c r="E177" s="41">
        <v>1.0</v>
      </c>
      <c r="F177" s="42">
        <v>45464.0</v>
      </c>
      <c r="G177" s="41">
        <v>71.0</v>
      </c>
      <c r="H177" s="41">
        <v>175.0</v>
      </c>
      <c r="I177" s="41">
        <v>1.0</v>
      </c>
      <c r="J177" s="41" t="s">
        <v>53</v>
      </c>
      <c r="K177" s="41">
        <v>11.0</v>
      </c>
      <c r="L177" s="41" t="s">
        <v>75</v>
      </c>
      <c r="M177" s="41" t="s">
        <v>55</v>
      </c>
      <c r="N177" s="41" t="s">
        <v>151</v>
      </c>
      <c r="O177" s="41">
        <v>50.0</v>
      </c>
      <c r="P177" s="41" t="s">
        <v>77</v>
      </c>
      <c r="Q177" s="41">
        <v>15.0</v>
      </c>
      <c r="R177" s="41">
        <v>100.0</v>
      </c>
      <c r="S177" s="41">
        <v>150.0</v>
      </c>
      <c r="T177" s="44">
        <f t="shared" si="79"/>
        <v>0.6666666667</v>
      </c>
      <c r="U177" s="41" t="s">
        <v>152</v>
      </c>
      <c r="V177" s="41">
        <v>6.0</v>
      </c>
      <c r="W177" s="41" t="s">
        <v>183</v>
      </c>
      <c r="X177" s="41" t="s">
        <v>183</v>
      </c>
      <c r="Y177" s="42">
        <v>45332.0</v>
      </c>
      <c r="Z177" s="41">
        <v>3.0</v>
      </c>
      <c r="AA177" s="41">
        <v>1.0</v>
      </c>
      <c r="AB177" s="41" t="s">
        <v>291</v>
      </c>
      <c r="AC177" s="41" t="s">
        <v>100</v>
      </c>
      <c r="AD177" s="41" t="s">
        <v>100</v>
      </c>
      <c r="AE177" s="41" t="s">
        <v>100</v>
      </c>
      <c r="AF177" s="44"/>
      <c r="AG177" s="41">
        <v>60.0</v>
      </c>
      <c r="AH177" s="41" t="s">
        <v>155</v>
      </c>
      <c r="AI177" s="41" t="s">
        <v>141</v>
      </c>
      <c r="AJ177" s="44">
        <f t="shared" si="94"/>
        <v>0.3333333333</v>
      </c>
      <c r="AK177" s="44">
        <f t="shared" si="95"/>
        <v>0.6666666667</v>
      </c>
      <c r="AL177" s="44">
        <f t="shared" si="96"/>
        <v>0</v>
      </c>
      <c r="AM177" s="45" t="s">
        <v>242</v>
      </c>
      <c r="AN177" s="45" t="s">
        <v>242</v>
      </c>
      <c r="AO177" s="45" t="s">
        <v>242</v>
      </c>
      <c r="AP177" s="45" t="s">
        <v>242</v>
      </c>
      <c r="AQ177" s="45" t="s">
        <v>292</v>
      </c>
    </row>
    <row r="178">
      <c r="A178" s="39">
        <v>12.0</v>
      </c>
      <c r="B178" s="41" t="s">
        <v>290</v>
      </c>
      <c r="C178" s="41">
        <v>2018.0</v>
      </c>
      <c r="D178" s="41" t="s">
        <v>87</v>
      </c>
      <c r="E178" s="41">
        <v>1.0</v>
      </c>
      <c r="F178" s="42">
        <v>45464.0</v>
      </c>
      <c r="G178" s="41">
        <v>71.0</v>
      </c>
      <c r="H178" s="41">
        <v>175.0</v>
      </c>
      <c r="I178" s="41">
        <v>1.0</v>
      </c>
      <c r="J178" s="41" t="s">
        <v>53</v>
      </c>
      <c r="K178" s="41">
        <v>11.0</v>
      </c>
      <c r="L178" s="41" t="s">
        <v>75</v>
      </c>
      <c r="M178" s="41" t="s">
        <v>55</v>
      </c>
      <c r="N178" s="41" t="s">
        <v>151</v>
      </c>
      <c r="O178" s="41">
        <v>75.0</v>
      </c>
      <c r="P178" s="41" t="s">
        <v>77</v>
      </c>
      <c r="Q178" s="41">
        <v>15.0</v>
      </c>
      <c r="R178" s="41">
        <v>100.0</v>
      </c>
      <c r="S178" s="41">
        <v>150.0</v>
      </c>
      <c r="T178" s="44">
        <f t="shared" si="79"/>
        <v>0.6666666667</v>
      </c>
      <c r="U178" s="41" t="s">
        <v>152</v>
      </c>
      <c r="V178" s="41">
        <v>6.0</v>
      </c>
      <c r="W178" s="41" t="s">
        <v>183</v>
      </c>
      <c r="X178" s="41" t="s">
        <v>183</v>
      </c>
      <c r="Y178" s="42">
        <v>45332.0</v>
      </c>
      <c r="Z178" s="41">
        <v>3.0</v>
      </c>
      <c r="AA178" s="41">
        <v>1.0</v>
      </c>
      <c r="AB178" s="41" t="s">
        <v>291</v>
      </c>
      <c r="AC178" s="41" t="s">
        <v>100</v>
      </c>
      <c r="AD178" s="41" t="s">
        <v>100</v>
      </c>
      <c r="AE178" s="41" t="s">
        <v>100</v>
      </c>
      <c r="AF178" s="44"/>
      <c r="AG178" s="41">
        <v>60.0</v>
      </c>
      <c r="AH178" s="41" t="s">
        <v>155</v>
      </c>
      <c r="AI178" s="41" t="s">
        <v>141</v>
      </c>
      <c r="AJ178" s="44">
        <f t="shared" si="94"/>
        <v>0.3333333333</v>
      </c>
      <c r="AK178" s="44">
        <f t="shared" si="95"/>
        <v>0.6666666667</v>
      </c>
      <c r="AL178" s="44">
        <f t="shared" si="96"/>
        <v>0</v>
      </c>
      <c r="AM178" s="45" t="s">
        <v>242</v>
      </c>
      <c r="AN178" s="45" t="s">
        <v>242</v>
      </c>
      <c r="AO178" s="45" t="s">
        <v>242</v>
      </c>
      <c r="AP178" s="45" t="s">
        <v>242</v>
      </c>
      <c r="AQ178" s="45" t="s">
        <v>292</v>
      </c>
    </row>
    <row r="179">
      <c r="A179" s="39">
        <v>12.0</v>
      </c>
      <c r="B179" s="41" t="s">
        <v>290</v>
      </c>
      <c r="C179" s="41">
        <v>2018.0</v>
      </c>
      <c r="D179" s="41" t="s">
        <v>87</v>
      </c>
      <c r="E179" s="41">
        <v>2.0</v>
      </c>
      <c r="F179" s="42">
        <v>45464.0</v>
      </c>
      <c r="G179" s="41">
        <v>71.0</v>
      </c>
      <c r="H179" s="41">
        <v>175.0</v>
      </c>
      <c r="I179" s="41">
        <v>1.0</v>
      </c>
      <c r="J179" s="41" t="s">
        <v>53</v>
      </c>
      <c r="K179" s="41">
        <v>11.0</v>
      </c>
      <c r="L179" s="41" t="s">
        <v>75</v>
      </c>
      <c r="M179" s="41" t="s">
        <v>55</v>
      </c>
      <c r="N179" s="41" t="s">
        <v>151</v>
      </c>
      <c r="O179" s="41">
        <v>25.0</v>
      </c>
      <c r="P179" s="41" t="s">
        <v>77</v>
      </c>
      <c r="Q179" s="41">
        <v>15.0</v>
      </c>
      <c r="R179" s="41">
        <v>60.0</v>
      </c>
      <c r="S179" s="41">
        <v>150.0</v>
      </c>
      <c r="T179" s="44">
        <f t="shared" si="79"/>
        <v>0.4</v>
      </c>
      <c r="U179" s="41" t="s">
        <v>169</v>
      </c>
      <c r="V179" s="41" t="s">
        <v>293</v>
      </c>
      <c r="W179" s="41" t="s">
        <v>183</v>
      </c>
      <c r="X179" s="41" t="s">
        <v>183</v>
      </c>
      <c r="Y179" s="42">
        <v>45338.0</v>
      </c>
      <c r="Z179" s="41">
        <v>3.0</v>
      </c>
      <c r="AA179" s="41">
        <v>1.0</v>
      </c>
      <c r="AB179" s="41" t="s">
        <v>291</v>
      </c>
      <c r="AC179" s="41" t="s">
        <v>100</v>
      </c>
      <c r="AD179" s="41" t="s">
        <v>100</v>
      </c>
      <c r="AE179" s="41" t="s">
        <v>100</v>
      </c>
      <c r="AF179" s="44"/>
      <c r="AG179" s="41">
        <v>60.0</v>
      </c>
      <c r="AH179" s="41" t="s">
        <v>155</v>
      </c>
      <c r="AI179" s="41" t="s">
        <v>141</v>
      </c>
      <c r="AJ179" s="44">
        <f t="shared" si="94"/>
        <v>0.2</v>
      </c>
      <c r="AK179" s="44">
        <f t="shared" ref="AK179:AK181" si="97">60/S179</f>
        <v>0.4</v>
      </c>
      <c r="AL179" s="44">
        <f t="shared" si="96"/>
        <v>0</v>
      </c>
      <c r="AM179" s="45" t="s">
        <v>242</v>
      </c>
      <c r="AN179" s="45" t="s">
        <v>242</v>
      </c>
      <c r="AO179" s="45" t="s">
        <v>242</v>
      </c>
      <c r="AP179" s="45" t="s">
        <v>242</v>
      </c>
      <c r="AQ179" s="45" t="s">
        <v>292</v>
      </c>
    </row>
    <row r="180">
      <c r="A180" s="39">
        <v>12.0</v>
      </c>
      <c r="B180" s="41" t="s">
        <v>290</v>
      </c>
      <c r="C180" s="41">
        <v>2018.0</v>
      </c>
      <c r="D180" s="41" t="s">
        <v>87</v>
      </c>
      <c r="E180" s="41">
        <v>2.0</v>
      </c>
      <c r="F180" s="42">
        <v>45464.0</v>
      </c>
      <c r="G180" s="41">
        <v>71.0</v>
      </c>
      <c r="H180" s="41">
        <v>175.0</v>
      </c>
      <c r="I180" s="41">
        <v>1.0</v>
      </c>
      <c r="J180" s="41" t="s">
        <v>53</v>
      </c>
      <c r="K180" s="41">
        <v>11.0</v>
      </c>
      <c r="L180" s="41" t="s">
        <v>75</v>
      </c>
      <c r="M180" s="41" t="s">
        <v>55</v>
      </c>
      <c r="N180" s="41" t="s">
        <v>151</v>
      </c>
      <c r="O180" s="41">
        <v>50.0</v>
      </c>
      <c r="P180" s="41" t="s">
        <v>77</v>
      </c>
      <c r="Q180" s="41">
        <v>15.0</v>
      </c>
      <c r="R180" s="41">
        <v>60.0</v>
      </c>
      <c r="S180" s="41">
        <v>150.0</v>
      </c>
      <c r="T180" s="44">
        <f t="shared" si="79"/>
        <v>0.4</v>
      </c>
      <c r="U180" s="41" t="s">
        <v>169</v>
      </c>
      <c r="V180" s="41" t="s">
        <v>293</v>
      </c>
      <c r="W180" s="41" t="s">
        <v>183</v>
      </c>
      <c r="X180" s="41" t="s">
        <v>183</v>
      </c>
      <c r="Y180" s="42">
        <v>45338.0</v>
      </c>
      <c r="Z180" s="41">
        <v>3.0</v>
      </c>
      <c r="AA180" s="41">
        <v>1.0</v>
      </c>
      <c r="AB180" s="41" t="s">
        <v>291</v>
      </c>
      <c r="AC180" s="41" t="s">
        <v>100</v>
      </c>
      <c r="AD180" s="41" t="s">
        <v>100</v>
      </c>
      <c r="AE180" s="41" t="s">
        <v>100</v>
      </c>
      <c r="AF180" s="44"/>
      <c r="AG180" s="41">
        <v>60.0</v>
      </c>
      <c r="AH180" s="41" t="s">
        <v>155</v>
      </c>
      <c r="AI180" s="41" t="s">
        <v>141</v>
      </c>
      <c r="AJ180" s="44">
        <f t="shared" si="94"/>
        <v>0.2</v>
      </c>
      <c r="AK180" s="44">
        <f t="shared" si="97"/>
        <v>0.4</v>
      </c>
      <c r="AL180" s="44">
        <f t="shared" si="96"/>
        <v>0</v>
      </c>
      <c r="AM180" s="45" t="s">
        <v>242</v>
      </c>
      <c r="AN180" s="45" t="s">
        <v>242</v>
      </c>
      <c r="AO180" s="45" t="s">
        <v>242</v>
      </c>
      <c r="AP180" s="45" t="s">
        <v>242</v>
      </c>
      <c r="AQ180" s="45" t="s">
        <v>292</v>
      </c>
    </row>
    <row r="181">
      <c r="A181" s="39">
        <v>12.0</v>
      </c>
      <c r="B181" s="41" t="s">
        <v>290</v>
      </c>
      <c r="C181" s="41">
        <v>2018.0</v>
      </c>
      <c r="D181" s="41" t="s">
        <v>87</v>
      </c>
      <c r="E181" s="41">
        <v>2.0</v>
      </c>
      <c r="F181" s="42">
        <v>45464.0</v>
      </c>
      <c r="G181" s="41">
        <v>71.0</v>
      </c>
      <c r="H181" s="41">
        <v>175.0</v>
      </c>
      <c r="I181" s="41">
        <v>1.0</v>
      </c>
      <c r="J181" s="41" t="s">
        <v>53</v>
      </c>
      <c r="K181" s="41">
        <v>11.0</v>
      </c>
      <c r="L181" s="41" t="s">
        <v>75</v>
      </c>
      <c r="M181" s="41" t="s">
        <v>55</v>
      </c>
      <c r="N181" s="41" t="s">
        <v>151</v>
      </c>
      <c r="O181" s="41">
        <v>75.0</v>
      </c>
      <c r="P181" s="41" t="s">
        <v>77</v>
      </c>
      <c r="Q181" s="41">
        <v>15.0</v>
      </c>
      <c r="R181" s="41">
        <v>60.0</v>
      </c>
      <c r="S181" s="41">
        <v>150.0</v>
      </c>
      <c r="T181" s="44">
        <f t="shared" si="79"/>
        <v>0.4</v>
      </c>
      <c r="U181" s="41" t="s">
        <v>169</v>
      </c>
      <c r="V181" s="41" t="s">
        <v>293</v>
      </c>
      <c r="W181" s="41" t="s">
        <v>183</v>
      </c>
      <c r="X181" s="41" t="s">
        <v>183</v>
      </c>
      <c r="Y181" s="42">
        <v>45338.0</v>
      </c>
      <c r="Z181" s="41">
        <v>3.0</v>
      </c>
      <c r="AA181" s="41">
        <v>1.0</v>
      </c>
      <c r="AB181" s="41" t="s">
        <v>291</v>
      </c>
      <c r="AC181" s="41" t="s">
        <v>100</v>
      </c>
      <c r="AD181" s="41" t="s">
        <v>100</v>
      </c>
      <c r="AE181" s="41" t="s">
        <v>100</v>
      </c>
      <c r="AF181" s="44"/>
      <c r="AG181" s="41">
        <v>60.0</v>
      </c>
      <c r="AH181" s="41" t="s">
        <v>155</v>
      </c>
      <c r="AI181" s="41" t="s">
        <v>141</v>
      </c>
      <c r="AJ181" s="44">
        <f t="shared" si="94"/>
        <v>0.2</v>
      </c>
      <c r="AK181" s="44">
        <f t="shared" si="97"/>
        <v>0.4</v>
      </c>
      <c r="AL181" s="44">
        <f t="shared" si="96"/>
        <v>0</v>
      </c>
      <c r="AM181" s="45" t="s">
        <v>242</v>
      </c>
      <c r="AN181" s="45" t="s">
        <v>242</v>
      </c>
      <c r="AO181" s="45" t="s">
        <v>242</v>
      </c>
      <c r="AP181" s="45" t="s">
        <v>242</v>
      </c>
      <c r="AQ181" s="45" t="s">
        <v>292</v>
      </c>
    </row>
    <row r="182">
      <c r="A182" s="39">
        <v>13.0</v>
      </c>
      <c r="B182" s="41" t="s">
        <v>143</v>
      </c>
      <c r="C182" s="41">
        <v>2022.0</v>
      </c>
      <c r="D182" s="41" t="s">
        <v>51</v>
      </c>
      <c r="E182" s="41">
        <v>1.0</v>
      </c>
      <c r="F182" s="41" t="s">
        <v>148</v>
      </c>
      <c r="G182" s="41" t="s">
        <v>148</v>
      </c>
      <c r="H182" s="41" t="s">
        <v>148</v>
      </c>
      <c r="I182" s="41">
        <v>1.0</v>
      </c>
      <c r="J182" s="41" t="s">
        <v>145</v>
      </c>
      <c r="K182" s="41" t="s">
        <v>148</v>
      </c>
      <c r="L182" s="41" t="s">
        <v>54</v>
      </c>
      <c r="M182" s="41" t="s">
        <v>111</v>
      </c>
      <c r="N182" s="41" t="s">
        <v>245</v>
      </c>
      <c r="O182" s="41">
        <v>50.0</v>
      </c>
      <c r="P182" s="41" t="s">
        <v>57</v>
      </c>
      <c r="Q182" s="41">
        <v>9.0</v>
      </c>
      <c r="R182" s="41">
        <v>110.0</v>
      </c>
      <c r="S182" s="41">
        <v>150.0</v>
      </c>
      <c r="T182" s="44">
        <f t="shared" si="79"/>
        <v>0.7333333333</v>
      </c>
      <c r="U182" s="41" t="s">
        <v>152</v>
      </c>
      <c r="V182" s="41">
        <v>4.0</v>
      </c>
      <c r="W182" s="41" t="s">
        <v>153</v>
      </c>
      <c r="X182" s="41" t="s">
        <v>183</v>
      </c>
      <c r="Y182" s="41">
        <v>12.0</v>
      </c>
      <c r="Z182" s="41">
        <v>3.0</v>
      </c>
      <c r="AA182" s="41">
        <v>1.0</v>
      </c>
      <c r="AB182" s="41">
        <v>3.0</v>
      </c>
      <c r="AC182" s="41" t="s">
        <v>294</v>
      </c>
      <c r="AD182" s="41" t="s">
        <v>148</v>
      </c>
      <c r="AE182" s="41" t="s">
        <v>119</v>
      </c>
      <c r="AF182" s="44"/>
      <c r="AG182" s="41">
        <v>240.0</v>
      </c>
      <c r="AH182" s="41" t="s">
        <v>185</v>
      </c>
      <c r="AI182" s="41" t="s">
        <v>241</v>
      </c>
      <c r="AJ182" s="44">
        <f t="shared" si="94"/>
        <v>0.6333333333</v>
      </c>
      <c r="AK182" s="44">
        <f t="shared" ref="AK182:AK184" si="98">150/150</f>
        <v>1</v>
      </c>
      <c r="AL182" s="44">
        <f t="shared" ref="AL182:AL184" si="99">40/150</f>
        <v>0.2666666667</v>
      </c>
      <c r="AM182" s="45" t="s">
        <v>295</v>
      </c>
      <c r="AN182" s="45" t="s">
        <v>296</v>
      </c>
      <c r="AO182" s="45" t="s">
        <v>297</v>
      </c>
      <c r="AP182" s="45" t="s">
        <v>298</v>
      </c>
      <c r="AQ182" s="50"/>
    </row>
    <row r="183">
      <c r="A183" s="39">
        <v>13.0</v>
      </c>
      <c r="B183" s="41" t="s">
        <v>143</v>
      </c>
      <c r="C183" s="41">
        <v>2022.0</v>
      </c>
      <c r="D183" s="41" t="s">
        <v>51</v>
      </c>
      <c r="E183" s="41">
        <v>1.0</v>
      </c>
      <c r="F183" s="41" t="s">
        <v>148</v>
      </c>
      <c r="G183" s="41" t="s">
        <v>148</v>
      </c>
      <c r="H183" s="41" t="s">
        <v>148</v>
      </c>
      <c r="I183" s="41">
        <v>1.0</v>
      </c>
      <c r="J183" s="41" t="s">
        <v>145</v>
      </c>
      <c r="K183" s="41" t="s">
        <v>148</v>
      </c>
      <c r="L183" s="41" t="s">
        <v>54</v>
      </c>
      <c r="M183" s="41" t="s">
        <v>111</v>
      </c>
      <c r="N183" s="41" t="s">
        <v>245</v>
      </c>
      <c r="O183" s="41">
        <v>60.0</v>
      </c>
      <c r="P183" s="41" t="s">
        <v>57</v>
      </c>
      <c r="Q183" s="41">
        <v>9.0</v>
      </c>
      <c r="R183" s="41">
        <v>110.0</v>
      </c>
      <c r="S183" s="41">
        <v>150.0</v>
      </c>
      <c r="T183" s="44">
        <f t="shared" si="79"/>
        <v>0.7333333333</v>
      </c>
      <c r="U183" s="41" t="s">
        <v>152</v>
      </c>
      <c r="V183" s="41">
        <v>4.0</v>
      </c>
      <c r="W183" s="41" t="s">
        <v>153</v>
      </c>
      <c r="X183" s="41" t="s">
        <v>183</v>
      </c>
      <c r="Y183" s="41">
        <v>12.0</v>
      </c>
      <c r="Z183" s="41">
        <v>3.0</v>
      </c>
      <c r="AA183" s="41">
        <v>1.0</v>
      </c>
      <c r="AB183" s="41">
        <v>3.0</v>
      </c>
      <c r="AC183" s="41" t="s">
        <v>294</v>
      </c>
      <c r="AD183" s="41" t="s">
        <v>148</v>
      </c>
      <c r="AE183" s="41" t="s">
        <v>119</v>
      </c>
      <c r="AF183" s="44"/>
      <c r="AG183" s="41">
        <v>240.0</v>
      </c>
      <c r="AH183" s="41" t="s">
        <v>185</v>
      </c>
      <c r="AI183" s="41" t="s">
        <v>241</v>
      </c>
      <c r="AJ183" s="44">
        <f t="shared" si="94"/>
        <v>0.6333333333</v>
      </c>
      <c r="AK183" s="44">
        <f t="shared" si="98"/>
        <v>1</v>
      </c>
      <c r="AL183" s="44">
        <f t="shared" si="99"/>
        <v>0.2666666667</v>
      </c>
      <c r="AM183" s="45" t="s">
        <v>299</v>
      </c>
      <c r="AN183" s="45" t="s">
        <v>300</v>
      </c>
      <c r="AO183" s="45" t="s">
        <v>301</v>
      </c>
      <c r="AP183" s="45" t="s">
        <v>302</v>
      </c>
      <c r="AQ183" s="50"/>
    </row>
    <row r="184">
      <c r="A184" s="39">
        <v>13.0</v>
      </c>
      <c r="B184" s="41" t="s">
        <v>143</v>
      </c>
      <c r="C184" s="41">
        <v>2022.0</v>
      </c>
      <c r="D184" s="41" t="s">
        <v>51</v>
      </c>
      <c r="E184" s="41">
        <v>1.0</v>
      </c>
      <c r="F184" s="41" t="s">
        <v>148</v>
      </c>
      <c r="G184" s="41" t="s">
        <v>148</v>
      </c>
      <c r="H184" s="41" t="s">
        <v>148</v>
      </c>
      <c r="I184" s="41">
        <v>1.0</v>
      </c>
      <c r="J184" s="41" t="s">
        <v>145</v>
      </c>
      <c r="K184" s="41" t="s">
        <v>148</v>
      </c>
      <c r="L184" s="41" t="s">
        <v>54</v>
      </c>
      <c r="M184" s="41" t="s">
        <v>111</v>
      </c>
      <c r="N184" s="41" t="s">
        <v>245</v>
      </c>
      <c r="O184" s="41">
        <v>70.0</v>
      </c>
      <c r="P184" s="41" t="s">
        <v>57</v>
      </c>
      <c r="Q184" s="41">
        <v>9.0</v>
      </c>
      <c r="R184" s="41">
        <v>110.0</v>
      </c>
      <c r="S184" s="41">
        <v>150.0</v>
      </c>
      <c r="T184" s="44">
        <f t="shared" si="79"/>
        <v>0.7333333333</v>
      </c>
      <c r="U184" s="41" t="s">
        <v>152</v>
      </c>
      <c r="V184" s="41">
        <v>4.0</v>
      </c>
      <c r="W184" s="41" t="s">
        <v>153</v>
      </c>
      <c r="X184" s="41" t="s">
        <v>183</v>
      </c>
      <c r="Y184" s="41">
        <v>12.0</v>
      </c>
      <c r="Z184" s="41">
        <v>3.0</v>
      </c>
      <c r="AA184" s="41">
        <v>1.0</v>
      </c>
      <c r="AB184" s="41">
        <v>3.0</v>
      </c>
      <c r="AC184" s="41" t="s">
        <v>294</v>
      </c>
      <c r="AD184" s="41" t="s">
        <v>148</v>
      </c>
      <c r="AE184" s="41" t="s">
        <v>119</v>
      </c>
      <c r="AF184" s="44"/>
      <c r="AG184" s="41">
        <v>240.0</v>
      </c>
      <c r="AH184" s="41" t="s">
        <v>185</v>
      </c>
      <c r="AI184" s="41" t="s">
        <v>241</v>
      </c>
      <c r="AJ184" s="44">
        <f t="shared" si="94"/>
        <v>0.6333333333</v>
      </c>
      <c r="AK184" s="44">
        <f t="shared" si="98"/>
        <v>1</v>
      </c>
      <c r="AL184" s="44">
        <f t="shared" si="99"/>
        <v>0.2666666667</v>
      </c>
      <c r="AM184" s="45" t="s">
        <v>303</v>
      </c>
      <c r="AN184" s="45" t="s">
        <v>304</v>
      </c>
      <c r="AO184" s="45" t="s">
        <v>305</v>
      </c>
      <c r="AP184" s="45" t="s">
        <v>306</v>
      </c>
      <c r="AQ184" s="50"/>
    </row>
    <row r="185">
      <c r="A185" s="39">
        <v>13.0</v>
      </c>
      <c r="B185" s="41" t="s">
        <v>143</v>
      </c>
      <c r="C185" s="41">
        <v>2022.0</v>
      </c>
      <c r="D185" s="41" t="s">
        <v>51</v>
      </c>
      <c r="E185" s="41">
        <v>2.0</v>
      </c>
      <c r="F185" s="41" t="s">
        <v>148</v>
      </c>
      <c r="G185" s="41" t="s">
        <v>148</v>
      </c>
      <c r="H185" s="41" t="s">
        <v>148</v>
      </c>
      <c r="I185" s="41">
        <v>1.0</v>
      </c>
      <c r="J185" s="41" t="s">
        <v>145</v>
      </c>
      <c r="K185" s="41" t="s">
        <v>148</v>
      </c>
      <c r="L185" s="41" t="s">
        <v>54</v>
      </c>
      <c r="M185" s="41" t="s">
        <v>111</v>
      </c>
      <c r="N185" s="41" t="s">
        <v>245</v>
      </c>
      <c r="O185" s="41">
        <v>50.0</v>
      </c>
      <c r="P185" s="41" t="s">
        <v>57</v>
      </c>
      <c r="Q185" s="41">
        <v>9.0</v>
      </c>
      <c r="R185" s="54">
        <v>51.0</v>
      </c>
      <c r="S185" s="41">
        <v>150.0</v>
      </c>
      <c r="T185" s="44">
        <f t="shared" si="79"/>
        <v>0.34</v>
      </c>
      <c r="U185" s="41" t="s">
        <v>169</v>
      </c>
      <c r="V185" s="41">
        <v>4.0</v>
      </c>
      <c r="W185" s="41" t="s">
        <v>153</v>
      </c>
      <c r="X185" s="41" t="s">
        <v>183</v>
      </c>
      <c r="Y185" s="41">
        <v>12.0</v>
      </c>
      <c r="Z185" s="41">
        <v>3.0</v>
      </c>
      <c r="AA185" s="41">
        <v>1.0</v>
      </c>
      <c r="AB185" s="41">
        <v>3.0</v>
      </c>
      <c r="AC185" s="41" t="s">
        <v>294</v>
      </c>
      <c r="AD185" s="41" t="s">
        <v>148</v>
      </c>
      <c r="AE185" s="41" t="s">
        <v>119</v>
      </c>
      <c r="AF185" s="44"/>
      <c r="AG185" s="41">
        <v>240.0</v>
      </c>
      <c r="AH185" s="41" t="s">
        <v>185</v>
      </c>
      <c r="AI185" s="41" t="s">
        <v>241</v>
      </c>
      <c r="AJ185" s="44">
        <f t="shared" si="94"/>
        <v>0.6033333333</v>
      </c>
      <c r="AK185" s="44">
        <f t="shared" ref="AK185:AK187" si="100">131/150</f>
        <v>0.8733333333</v>
      </c>
      <c r="AL185" s="44">
        <f t="shared" ref="AL185:AL187" si="101">50/150</f>
        <v>0.3333333333</v>
      </c>
      <c r="AM185" s="45" t="s">
        <v>221</v>
      </c>
      <c r="AN185" s="45" t="s">
        <v>165</v>
      </c>
      <c r="AO185" s="45" t="s">
        <v>161</v>
      </c>
      <c r="AP185" s="45" t="s">
        <v>304</v>
      </c>
      <c r="AQ185" s="50"/>
    </row>
    <row r="186">
      <c r="A186" s="39">
        <v>13.0</v>
      </c>
      <c r="B186" s="41" t="s">
        <v>143</v>
      </c>
      <c r="C186" s="41">
        <v>2022.0</v>
      </c>
      <c r="D186" s="41" t="s">
        <v>51</v>
      </c>
      <c r="E186" s="41">
        <v>2.0</v>
      </c>
      <c r="F186" s="41" t="s">
        <v>148</v>
      </c>
      <c r="G186" s="41" t="s">
        <v>148</v>
      </c>
      <c r="H186" s="41" t="s">
        <v>148</v>
      </c>
      <c r="I186" s="41">
        <v>1.0</v>
      </c>
      <c r="J186" s="41" t="s">
        <v>145</v>
      </c>
      <c r="K186" s="41" t="s">
        <v>148</v>
      </c>
      <c r="L186" s="41" t="s">
        <v>54</v>
      </c>
      <c r="M186" s="41" t="s">
        <v>111</v>
      </c>
      <c r="N186" s="41" t="s">
        <v>245</v>
      </c>
      <c r="O186" s="41">
        <v>60.0</v>
      </c>
      <c r="P186" s="41" t="s">
        <v>57</v>
      </c>
      <c r="Q186" s="41">
        <v>9.0</v>
      </c>
      <c r="R186" s="54">
        <v>51.0</v>
      </c>
      <c r="S186" s="41">
        <v>150.0</v>
      </c>
      <c r="T186" s="44">
        <f t="shared" si="79"/>
        <v>0.34</v>
      </c>
      <c r="U186" s="41" t="s">
        <v>169</v>
      </c>
      <c r="V186" s="41">
        <v>4.0</v>
      </c>
      <c r="W186" s="41" t="s">
        <v>153</v>
      </c>
      <c r="X186" s="41" t="s">
        <v>183</v>
      </c>
      <c r="Y186" s="41">
        <v>12.0</v>
      </c>
      <c r="Z186" s="41">
        <v>3.0</v>
      </c>
      <c r="AA186" s="41">
        <v>1.0</v>
      </c>
      <c r="AB186" s="41">
        <v>3.0</v>
      </c>
      <c r="AC186" s="41" t="s">
        <v>294</v>
      </c>
      <c r="AD186" s="41" t="s">
        <v>148</v>
      </c>
      <c r="AE186" s="41" t="s">
        <v>119</v>
      </c>
      <c r="AF186" s="44"/>
      <c r="AG186" s="41">
        <v>240.0</v>
      </c>
      <c r="AH186" s="41" t="s">
        <v>185</v>
      </c>
      <c r="AI186" s="41" t="s">
        <v>241</v>
      </c>
      <c r="AJ186" s="44">
        <f t="shared" si="94"/>
        <v>0.6033333333</v>
      </c>
      <c r="AK186" s="44">
        <f t="shared" si="100"/>
        <v>0.8733333333</v>
      </c>
      <c r="AL186" s="44">
        <f t="shared" si="101"/>
        <v>0.3333333333</v>
      </c>
      <c r="AM186" s="45" t="s">
        <v>307</v>
      </c>
      <c r="AN186" s="45" t="s">
        <v>304</v>
      </c>
      <c r="AO186" s="45" t="s">
        <v>308</v>
      </c>
      <c r="AP186" s="45" t="s">
        <v>300</v>
      </c>
      <c r="AQ186" s="50"/>
    </row>
    <row r="187">
      <c r="A187" s="39">
        <v>13.0</v>
      </c>
      <c r="B187" s="41" t="s">
        <v>143</v>
      </c>
      <c r="C187" s="41">
        <v>2022.0</v>
      </c>
      <c r="D187" s="41" t="s">
        <v>51</v>
      </c>
      <c r="E187" s="41">
        <v>2.0</v>
      </c>
      <c r="F187" s="41" t="s">
        <v>148</v>
      </c>
      <c r="G187" s="41" t="s">
        <v>148</v>
      </c>
      <c r="H187" s="41" t="s">
        <v>148</v>
      </c>
      <c r="I187" s="41">
        <v>1.0</v>
      </c>
      <c r="J187" s="41" t="s">
        <v>145</v>
      </c>
      <c r="K187" s="41" t="s">
        <v>148</v>
      </c>
      <c r="L187" s="41" t="s">
        <v>54</v>
      </c>
      <c r="M187" s="41" t="s">
        <v>111</v>
      </c>
      <c r="N187" s="41" t="s">
        <v>245</v>
      </c>
      <c r="O187" s="41">
        <v>70.0</v>
      </c>
      <c r="P187" s="41" t="s">
        <v>57</v>
      </c>
      <c r="Q187" s="41">
        <v>9.0</v>
      </c>
      <c r="R187" s="54">
        <v>51.0</v>
      </c>
      <c r="S187" s="41">
        <v>150.0</v>
      </c>
      <c r="T187" s="44">
        <f t="shared" si="79"/>
        <v>0.34</v>
      </c>
      <c r="U187" s="41" t="s">
        <v>169</v>
      </c>
      <c r="V187" s="41">
        <v>4.0</v>
      </c>
      <c r="W187" s="41" t="s">
        <v>153</v>
      </c>
      <c r="X187" s="41" t="s">
        <v>183</v>
      </c>
      <c r="Y187" s="41">
        <v>12.0</v>
      </c>
      <c r="Z187" s="41">
        <v>3.0</v>
      </c>
      <c r="AA187" s="41">
        <v>1.0</v>
      </c>
      <c r="AB187" s="41">
        <v>3.0</v>
      </c>
      <c r="AC187" s="41" t="s">
        <v>294</v>
      </c>
      <c r="AD187" s="41" t="s">
        <v>148</v>
      </c>
      <c r="AE187" s="41" t="s">
        <v>119</v>
      </c>
      <c r="AF187" s="44"/>
      <c r="AG187" s="41">
        <v>240.0</v>
      </c>
      <c r="AH187" s="41" t="s">
        <v>185</v>
      </c>
      <c r="AI187" s="41" t="s">
        <v>241</v>
      </c>
      <c r="AJ187" s="44">
        <f t="shared" si="94"/>
        <v>0.6033333333</v>
      </c>
      <c r="AK187" s="44">
        <f t="shared" si="100"/>
        <v>0.8733333333</v>
      </c>
      <c r="AL187" s="44">
        <f t="shared" si="101"/>
        <v>0.3333333333</v>
      </c>
      <c r="AM187" s="45" t="s">
        <v>309</v>
      </c>
      <c r="AN187" s="45" t="s">
        <v>304</v>
      </c>
      <c r="AO187" s="45" t="s">
        <v>310</v>
      </c>
      <c r="AP187" s="45" t="s">
        <v>306</v>
      </c>
      <c r="AQ187" s="50"/>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1"/>
      <c r="AC188" s="44"/>
      <c r="AD188" s="44"/>
      <c r="AE188" s="44"/>
      <c r="AF188" s="44"/>
      <c r="AG188" s="44"/>
      <c r="AH188" s="44"/>
      <c r="AI188" s="44"/>
      <c r="AJ188" s="44"/>
      <c r="AK188" s="44"/>
      <c r="AL188" s="44"/>
      <c r="AM188" s="50"/>
      <c r="AN188" s="50"/>
      <c r="AO188" s="50"/>
      <c r="AP188" s="50"/>
      <c r="AQ188" s="50"/>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1" t="s">
        <v>311</v>
      </c>
      <c r="AC189" s="44"/>
      <c r="AD189" s="44"/>
      <c r="AE189" s="44"/>
      <c r="AF189" s="44"/>
      <c r="AG189" s="44"/>
      <c r="AH189" s="44"/>
      <c r="AI189" s="44"/>
      <c r="AJ189" s="44"/>
      <c r="AK189" s="44"/>
      <c r="AL189" s="44"/>
      <c r="AM189" s="50"/>
      <c r="AN189" s="50"/>
      <c r="AO189" s="50"/>
      <c r="AP189" s="50"/>
      <c r="AQ189" s="50"/>
    </row>
    <row r="190">
      <c r="A190" s="44"/>
      <c r="B190" s="44"/>
      <c r="C190" s="44"/>
      <c r="D190" s="44"/>
      <c r="E190" s="44"/>
      <c r="F190" s="44"/>
      <c r="G190" s="44"/>
      <c r="H190" s="44"/>
      <c r="I190" s="44"/>
      <c r="J190" s="44"/>
      <c r="K190" s="44"/>
      <c r="L190" s="44"/>
      <c r="M190" s="44"/>
      <c r="N190" s="44"/>
      <c r="O190" s="44"/>
      <c r="P190" s="44"/>
      <c r="S190" s="44"/>
      <c r="T190" s="44"/>
      <c r="U190" s="44"/>
      <c r="V190" s="44"/>
      <c r="W190" s="44"/>
      <c r="X190" s="44"/>
      <c r="Y190" s="44"/>
      <c r="Z190" s="44"/>
      <c r="AA190" s="44"/>
      <c r="AB190" s="44"/>
      <c r="AC190" s="44"/>
      <c r="AD190" s="44"/>
      <c r="AE190" s="44"/>
      <c r="AF190" s="44"/>
      <c r="AG190" s="44"/>
      <c r="AH190" s="44"/>
      <c r="AI190" s="44"/>
      <c r="AJ190" s="41">
        <v>131.0</v>
      </c>
      <c r="AK190" s="41">
        <v>80.0</v>
      </c>
      <c r="AL190" s="44"/>
      <c r="AM190" s="50"/>
      <c r="AN190" s="50"/>
      <c r="AO190" s="50"/>
      <c r="AP190" s="50"/>
      <c r="AQ190" s="50"/>
    </row>
    <row r="191">
      <c r="A191" s="44"/>
      <c r="B191" s="44"/>
      <c r="C191" s="44"/>
      <c r="D191" s="44"/>
      <c r="E191" s="44"/>
      <c r="F191" s="44"/>
      <c r="G191" s="44"/>
      <c r="H191" s="44"/>
      <c r="I191" s="44"/>
      <c r="J191" s="44"/>
      <c r="K191" s="44"/>
      <c r="L191" s="44"/>
      <c r="M191" s="44"/>
      <c r="N191" s="44"/>
      <c r="O191" s="44"/>
      <c r="P191" s="44"/>
      <c r="S191" s="44"/>
      <c r="T191" s="44"/>
      <c r="U191" s="44"/>
      <c r="V191" s="44"/>
      <c r="W191" s="44"/>
      <c r="X191" s="44"/>
      <c r="Y191" s="44"/>
      <c r="Z191" s="44"/>
      <c r="AA191" s="44"/>
      <c r="AB191" s="44"/>
      <c r="AC191" s="44"/>
      <c r="AD191" s="44"/>
      <c r="AE191" s="44"/>
      <c r="AF191" s="44"/>
      <c r="AG191" s="44"/>
      <c r="AH191" s="44"/>
      <c r="AI191" s="44"/>
      <c r="AJ191" s="41">
        <v>49.0</v>
      </c>
      <c r="AK191" s="41">
        <v>100.0</v>
      </c>
      <c r="AL191" s="44"/>
      <c r="AM191" s="50"/>
      <c r="AN191" s="50"/>
      <c r="AO191" s="50"/>
      <c r="AP191" s="50"/>
      <c r="AQ191" s="50"/>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50"/>
      <c r="AN192" s="50"/>
      <c r="AO192" s="50"/>
      <c r="AP192" s="50"/>
      <c r="AQ192" s="50"/>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50"/>
      <c r="AN193" s="50"/>
      <c r="AO193" s="50"/>
      <c r="AP193" s="50"/>
      <c r="AQ193" s="50"/>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50"/>
      <c r="AN194" s="50"/>
      <c r="AO194" s="50"/>
      <c r="AP194" s="50"/>
      <c r="AQ194" s="50"/>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50"/>
      <c r="AN195" s="50"/>
      <c r="AO195" s="50"/>
      <c r="AP195" s="50"/>
      <c r="AQ195" s="50"/>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50"/>
      <c r="AN196" s="50"/>
      <c r="AO196" s="50"/>
      <c r="AP196" s="50"/>
      <c r="AQ196" s="50"/>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50"/>
      <c r="AN197" s="50"/>
      <c r="AO197" s="50"/>
      <c r="AP197" s="50"/>
      <c r="AQ197" s="50"/>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50"/>
      <c r="AN198" s="50"/>
      <c r="AO198" s="50"/>
      <c r="AP198" s="50"/>
      <c r="AQ198" s="50"/>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50"/>
      <c r="AN199" s="50"/>
      <c r="AO199" s="50"/>
      <c r="AP199" s="50"/>
      <c r="AQ199" s="50"/>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50"/>
      <c r="AN200" s="50"/>
      <c r="AO200" s="50"/>
      <c r="AP200" s="50"/>
      <c r="AQ200" s="50"/>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50"/>
      <c r="AN201" s="50"/>
      <c r="AO201" s="50"/>
      <c r="AP201" s="50"/>
      <c r="AQ201" s="50"/>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50"/>
      <c r="AN202" s="50"/>
      <c r="AO202" s="50"/>
      <c r="AP202" s="50"/>
      <c r="AQ202" s="50"/>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50"/>
      <c r="AN203" s="50"/>
      <c r="AO203" s="50"/>
      <c r="AP203" s="50"/>
      <c r="AQ203" s="50"/>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50"/>
      <c r="AN204" s="50"/>
      <c r="AO204" s="50"/>
      <c r="AP204" s="50"/>
      <c r="AQ204" s="50"/>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50"/>
      <c r="AN205" s="50"/>
      <c r="AO205" s="50"/>
      <c r="AP205" s="50"/>
      <c r="AQ205" s="50"/>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50"/>
      <c r="AN206" s="50"/>
      <c r="AO206" s="50"/>
      <c r="AP206" s="50"/>
      <c r="AQ206" s="50"/>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50"/>
      <c r="AN207" s="50"/>
      <c r="AO207" s="50"/>
      <c r="AP207" s="50"/>
      <c r="AQ207" s="50"/>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50"/>
      <c r="AN208" s="50"/>
      <c r="AO208" s="50"/>
      <c r="AP208" s="50"/>
      <c r="AQ208" s="50"/>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50"/>
      <c r="AN209" s="50"/>
      <c r="AO209" s="50"/>
      <c r="AP209" s="50"/>
      <c r="AQ209" s="50"/>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50"/>
      <c r="AN210" s="50"/>
      <c r="AO210" s="50"/>
      <c r="AP210" s="50"/>
      <c r="AQ210" s="50"/>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50"/>
      <c r="AN211" s="50"/>
      <c r="AO211" s="50"/>
      <c r="AP211" s="50"/>
      <c r="AQ211" s="50"/>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50"/>
      <c r="AN212" s="50"/>
      <c r="AO212" s="50"/>
      <c r="AP212" s="50"/>
      <c r="AQ212" s="50"/>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50"/>
      <c r="AN213" s="50"/>
      <c r="AO213" s="50"/>
      <c r="AP213" s="50"/>
      <c r="AQ213" s="50"/>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50"/>
      <c r="AN214" s="50"/>
      <c r="AO214" s="50"/>
      <c r="AP214" s="50"/>
      <c r="AQ214" s="50"/>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50"/>
      <c r="AN215" s="50"/>
      <c r="AO215" s="50"/>
      <c r="AP215" s="50"/>
      <c r="AQ215" s="50"/>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50"/>
      <c r="AN216" s="50"/>
      <c r="AO216" s="50"/>
      <c r="AP216" s="50"/>
      <c r="AQ216" s="50"/>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50"/>
      <c r="AN217" s="50"/>
      <c r="AO217" s="50"/>
      <c r="AP217" s="50"/>
      <c r="AQ217" s="50"/>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50"/>
      <c r="AN218" s="50"/>
      <c r="AO218" s="50"/>
      <c r="AP218" s="50"/>
      <c r="AQ218" s="50"/>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50"/>
      <c r="AN219" s="50"/>
      <c r="AO219" s="50"/>
      <c r="AP219" s="50"/>
      <c r="AQ219" s="50"/>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50"/>
      <c r="AN220" s="50"/>
      <c r="AO220" s="50"/>
      <c r="AP220" s="50"/>
      <c r="AQ220" s="50"/>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50"/>
      <c r="AN221" s="50"/>
      <c r="AO221" s="50"/>
      <c r="AP221" s="50"/>
      <c r="AQ221" s="50"/>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50"/>
      <c r="AN222" s="50"/>
      <c r="AO222" s="50"/>
      <c r="AP222" s="50"/>
      <c r="AQ222" s="50"/>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50"/>
      <c r="AN223" s="50"/>
      <c r="AO223" s="50"/>
      <c r="AP223" s="50"/>
      <c r="AQ223" s="50"/>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50"/>
      <c r="AN224" s="50"/>
      <c r="AO224" s="50"/>
      <c r="AP224" s="50"/>
      <c r="AQ224" s="50"/>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50"/>
      <c r="AN225" s="50"/>
      <c r="AO225" s="50"/>
      <c r="AP225" s="50"/>
      <c r="AQ225" s="50"/>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50"/>
      <c r="AN226" s="50"/>
      <c r="AO226" s="50"/>
      <c r="AP226" s="50"/>
      <c r="AQ226" s="50"/>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50"/>
      <c r="AN227" s="50"/>
      <c r="AO227" s="50"/>
      <c r="AP227" s="50"/>
      <c r="AQ227" s="50"/>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50"/>
      <c r="AN228" s="50"/>
      <c r="AO228" s="50"/>
      <c r="AP228" s="50"/>
      <c r="AQ228" s="50"/>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50"/>
      <c r="AN229" s="50"/>
      <c r="AO229" s="50"/>
      <c r="AP229" s="50"/>
      <c r="AQ229" s="50"/>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50"/>
      <c r="AN230" s="50"/>
      <c r="AO230" s="50"/>
      <c r="AP230" s="50"/>
      <c r="AQ230" s="50"/>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50"/>
      <c r="AN231" s="50"/>
      <c r="AO231" s="50"/>
      <c r="AP231" s="50"/>
      <c r="AQ231" s="50"/>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50"/>
      <c r="AN232" s="50"/>
      <c r="AO232" s="50"/>
      <c r="AP232" s="50"/>
      <c r="AQ232" s="50"/>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50"/>
      <c r="AN233" s="50"/>
      <c r="AO233" s="50"/>
      <c r="AP233" s="50"/>
      <c r="AQ233" s="50"/>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50"/>
      <c r="AN234" s="50"/>
      <c r="AO234" s="50"/>
      <c r="AP234" s="50"/>
      <c r="AQ234" s="50"/>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50"/>
      <c r="AN235" s="50"/>
      <c r="AO235" s="50"/>
      <c r="AP235" s="50"/>
      <c r="AQ235" s="50"/>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50"/>
      <c r="AN236" s="50"/>
      <c r="AO236" s="50"/>
      <c r="AP236" s="50"/>
      <c r="AQ236" s="50"/>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50"/>
      <c r="AN237" s="50"/>
      <c r="AO237" s="50"/>
      <c r="AP237" s="50"/>
      <c r="AQ237" s="50"/>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50"/>
      <c r="AN238" s="50"/>
      <c r="AO238" s="50"/>
      <c r="AP238" s="50"/>
      <c r="AQ238" s="50"/>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50"/>
      <c r="AN239" s="50"/>
      <c r="AO239" s="50"/>
      <c r="AP239" s="50"/>
      <c r="AQ239" s="50"/>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50"/>
      <c r="AN240" s="50"/>
      <c r="AO240" s="50"/>
      <c r="AP240" s="50"/>
      <c r="AQ240" s="50"/>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50"/>
      <c r="AN241" s="50"/>
      <c r="AO241" s="50"/>
      <c r="AP241" s="50"/>
      <c r="AQ241" s="50"/>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50"/>
      <c r="AN242" s="50"/>
      <c r="AO242" s="50"/>
      <c r="AP242" s="50"/>
      <c r="AQ242" s="50"/>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50"/>
      <c r="AN243" s="50"/>
      <c r="AO243" s="50"/>
      <c r="AP243" s="50"/>
      <c r="AQ243" s="50"/>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50"/>
      <c r="AN244" s="50"/>
      <c r="AO244" s="50"/>
      <c r="AP244" s="50"/>
      <c r="AQ244" s="50"/>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50"/>
      <c r="AN245" s="50"/>
      <c r="AO245" s="50"/>
      <c r="AP245" s="50"/>
      <c r="AQ245" s="50"/>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50"/>
      <c r="AN246" s="50"/>
      <c r="AO246" s="50"/>
      <c r="AP246" s="50"/>
      <c r="AQ246" s="50"/>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50"/>
      <c r="AN247" s="50"/>
      <c r="AO247" s="50"/>
      <c r="AP247" s="50"/>
      <c r="AQ247" s="50"/>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50"/>
      <c r="AN248" s="50"/>
      <c r="AO248" s="50"/>
      <c r="AP248" s="50"/>
      <c r="AQ248" s="50"/>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50"/>
      <c r="AN249" s="50"/>
      <c r="AO249" s="50"/>
      <c r="AP249" s="50"/>
      <c r="AQ249" s="50"/>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50"/>
      <c r="AN250" s="50"/>
      <c r="AO250" s="50"/>
      <c r="AP250" s="50"/>
      <c r="AQ250" s="50"/>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50"/>
      <c r="AN251" s="50"/>
      <c r="AO251" s="50"/>
      <c r="AP251" s="50"/>
      <c r="AQ251" s="50"/>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50"/>
      <c r="AN252" s="50"/>
      <c r="AO252" s="50"/>
      <c r="AP252" s="50"/>
      <c r="AQ252" s="50"/>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50"/>
      <c r="AN253" s="50"/>
      <c r="AO253" s="50"/>
      <c r="AP253" s="50"/>
      <c r="AQ253" s="50"/>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50"/>
      <c r="AN254" s="50"/>
      <c r="AO254" s="50"/>
      <c r="AP254" s="50"/>
      <c r="AQ254" s="50"/>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50"/>
      <c r="AN255" s="50"/>
      <c r="AO255" s="50"/>
      <c r="AP255" s="50"/>
      <c r="AQ255" s="50"/>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50"/>
      <c r="AN256" s="50"/>
      <c r="AO256" s="50"/>
      <c r="AP256" s="50"/>
      <c r="AQ256" s="50"/>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50"/>
      <c r="AN257" s="50"/>
      <c r="AO257" s="50"/>
      <c r="AP257" s="50"/>
      <c r="AQ257" s="50"/>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50"/>
      <c r="AN258" s="50"/>
      <c r="AO258" s="50"/>
      <c r="AP258" s="50"/>
      <c r="AQ258" s="50"/>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50"/>
      <c r="AN259" s="50"/>
      <c r="AO259" s="50"/>
      <c r="AP259" s="50"/>
      <c r="AQ259" s="50"/>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50"/>
      <c r="AN260" s="50"/>
      <c r="AO260" s="50"/>
      <c r="AP260" s="50"/>
      <c r="AQ260" s="50"/>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50"/>
      <c r="AN261" s="50"/>
      <c r="AO261" s="50"/>
      <c r="AP261" s="50"/>
      <c r="AQ261" s="50"/>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50"/>
      <c r="AN262" s="50"/>
      <c r="AO262" s="50"/>
      <c r="AP262" s="50"/>
      <c r="AQ262" s="50"/>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50"/>
      <c r="AN263" s="50"/>
      <c r="AO263" s="50"/>
      <c r="AP263" s="50"/>
      <c r="AQ263" s="50"/>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50"/>
      <c r="AN264" s="50"/>
      <c r="AO264" s="50"/>
      <c r="AP264" s="50"/>
      <c r="AQ264" s="50"/>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50"/>
      <c r="AN265" s="50"/>
      <c r="AO265" s="50"/>
      <c r="AP265" s="50"/>
      <c r="AQ265" s="50"/>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50"/>
      <c r="AN266" s="50"/>
      <c r="AO266" s="50"/>
      <c r="AP266" s="50"/>
      <c r="AQ266" s="50"/>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50"/>
      <c r="AN267" s="50"/>
      <c r="AO267" s="50"/>
      <c r="AP267" s="50"/>
      <c r="AQ267" s="50"/>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50"/>
      <c r="AN268" s="50"/>
      <c r="AO268" s="50"/>
      <c r="AP268" s="50"/>
      <c r="AQ268" s="50"/>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50"/>
      <c r="AN269" s="50"/>
      <c r="AO269" s="50"/>
      <c r="AP269" s="50"/>
      <c r="AQ269" s="50"/>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50"/>
      <c r="AN270" s="50"/>
      <c r="AO270" s="50"/>
      <c r="AP270" s="50"/>
      <c r="AQ270" s="50"/>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50"/>
      <c r="AN271" s="50"/>
      <c r="AO271" s="50"/>
      <c r="AP271" s="50"/>
      <c r="AQ271" s="50"/>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50"/>
      <c r="AN272" s="50"/>
      <c r="AO272" s="50"/>
      <c r="AP272" s="50"/>
      <c r="AQ272" s="50"/>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50"/>
      <c r="AN273" s="50"/>
      <c r="AO273" s="50"/>
      <c r="AP273" s="50"/>
      <c r="AQ273" s="50"/>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50"/>
      <c r="AN274" s="50"/>
      <c r="AO274" s="50"/>
      <c r="AP274" s="50"/>
      <c r="AQ274" s="50"/>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50"/>
      <c r="AN275" s="50"/>
      <c r="AO275" s="50"/>
      <c r="AP275" s="50"/>
      <c r="AQ275" s="50"/>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50"/>
      <c r="AN276" s="50"/>
      <c r="AO276" s="50"/>
      <c r="AP276" s="50"/>
      <c r="AQ276" s="50"/>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50"/>
      <c r="AN277" s="50"/>
      <c r="AO277" s="50"/>
      <c r="AP277" s="50"/>
      <c r="AQ277" s="50"/>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50"/>
      <c r="AN278" s="50"/>
      <c r="AO278" s="50"/>
      <c r="AP278" s="50"/>
      <c r="AQ278" s="50"/>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50"/>
      <c r="AN279" s="50"/>
      <c r="AO279" s="50"/>
      <c r="AP279" s="50"/>
      <c r="AQ279" s="50"/>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50"/>
      <c r="AN280" s="50"/>
      <c r="AO280" s="50"/>
      <c r="AP280" s="50"/>
      <c r="AQ280" s="50"/>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50"/>
      <c r="AN281" s="50"/>
      <c r="AO281" s="50"/>
      <c r="AP281" s="50"/>
      <c r="AQ281" s="50"/>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50"/>
      <c r="AN282" s="50"/>
      <c r="AO282" s="50"/>
      <c r="AP282" s="50"/>
      <c r="AQ282" s="50"/>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50"/>
      <c r="AN283" s="50"/>
      <c r="AO283" s="50"/>
      <c r="AP283" s="50"/>
      <c r="AQ283" s="50"/>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50"/>
      <c r="AN284" s="50"/>
      <c r="AO284" s="50"/>
      <c r="AP284" s="50"/>
      <c r="AQ284" s="50"/>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50"/>
      <c r="AN285" s="50"/>
      <c r="AO285" s="50"/>
      <c r="AP285" s="50"/>
      <c r="AQ285" s="50"/>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50"/>
      <c r="AN286" s="50"/>
      <c r="AO286" s="50"/>
      <c r="AP286" s="50"/>
      <c r="AQ286" s="50"/>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50"/>
      <c r="AN287" s="50"/>
      <c r="AO287" s="50"/>
      <c r="AP287" s="50"/>
      <c r="AQ287" s="50"/>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50"/>
      <c r="AN288" s="50"/>
      <c r="AO288" s="50"/>
      <c r="AP288" s="50"/>
      <c r="AQ288" s="50"/>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50"/>
      <c r="AN289" s="50"/>
      <c r="AO289" s="50"/>
      <c r="AP289" s="50"/>
      <c r="AQ289" s="50"/>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50"/>
      <c r="AN290" s="50"/>
      <c r="AO290" s="50"/>
      <c r="AP290" s="50"/>
      <c r="AQ290" s="50"/>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50"/>
      <c r="AN291" s="50"/>
      <c r="AO291" s="50"/>
      <c r="AP291" s="50"/>
      <c r="AQ291" s="50"/>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50"/>
      <c r="AN292" s="50"/>
      <c r="AO292" s="50"/>
      <c r="AP292" s="50"/>
      <c r="AQ292" s="50"/>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50"/>
      <c r="AN293" s="50"/>
      <c r="AO293" s="50"/>
      <c r="AP293" s="50"/>
      <c r="AQ293" s="50"/>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50"/>
      <c r="AN294" s="50"/>
      <c r="AO294" s="50"/>
      <c r="AP294" s="50"/>
      <c r="AQ294" s="50"/>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50"/>
      <c r="AN295" s="50"/>
      <c r="AO295" s="50"/>
      <c r="AP295" s="50"/>
      <c r="AQ295" s="50"/>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50"/>
      <c r="AN296" s="50"/>
      <c r="AO296" s="50"/>
      <c r="AP296" s="50"/>
      <c r="AQ296" s="50"/>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50"/>
      <c r="AN297" s="50"/>
      <c r="AO297" s="50"/>
      <c r="AP297" s="50"/>
      <c r="AQ297" s="50"/>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50"/>
      <c r="AN298" s="50"/>
      <c r="AO298" s="50"/>
      <c r="AP298" s="50"/>
      <c r="AQ298" s="50"/>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50"/>
      <c r="AN299" s="50"/>
      <c r="AO299" s="50"/>
      <c r="AP299" s="50"/>
      <c r="AQ299" s="50"/>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50"/>
      <c r="AN300" s="50"/>
      <c r="AO300" s="50"/>
      <c r="AP300" s="50"/>
      <c r="AQ300" s="50"/>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50"/>
      <c r="AN301" s="50"/>
      <c r="AO301" s="50"/>
      <c r="AP301" s="50"/>
      <c r="AQ301" s="50"/>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50"/>
      <c r="AN302" s="50"/>
      <c r="AO302" s="50"/>
      <c r="AP302" s="50"/>
      <c r="AQ302" s="50"/>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50"/>
      <c r="AN303" s="50"/>
      <c r="AO303" s="50"/>
      <c r="AP303" s="50"/>
      <c r="AQ303" s="50"/>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50"/>
      <c r="AN304" s="50"/>
      <c r="AO304" s="50"/>
      <c r="AP304" s="50"/>
      <c r="AQ304" s="50"/>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50"/>
      <c r="AN305" s="50"/>
      <c r="AO305" s="50"/>
      <c r="AP305" s="50"/>
      <c r="AQ305" s="50"/>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50"/>
      <c r="AN306" s="50"/>
      <c r="AO306" s="50"/>
      <c r="AP306" s="50"/>
      <c r="AQ306" s="50"/>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50"/>
      <c r="AN307" s="50"/>
      <c r="AO307" s="50"/>
      <c r="AP307" s="50"/>
      <c r="AQ307" s="50"/>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50"/>
      <c r="AN308" s="50"/>
      <c r="AO308" s="50"/>
      <c r="AP308" s="50"/>
      <c r="AQ308" s="50"/>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50"/>
      <c r="AN309" s="50"/>
      <c r="AO309" s="50"/>
      <c r="AP309" s="50"/>
      <c r="AQ309" s="50"/>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50"/>
      <c r="AN310" s="50"/>
      <c r="AO310" s="50"/>
      <c r="AP310" s="50"/>
      <c r="AQ310" s="50"/>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50"/>
      <c r="AN311" s="50"/>
      <c r="AO311" s="50"/>
      <c r="AP311" s="50"/>
      <c r="AQ311" s="50"/>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50"/>
      <c r="AN312" s="50"/>
      <c r="AO312" s="50"/>
      <c r="AP312" s="50"/>
      <c r="AQ312" s="50"/>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50"/>
      <c r="AN313" s="50"/>
      <c r="AO313" s="50"/>
      <c r="AP313" s="50"/>
      <c r="AQ313" s="50"/>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50"/>
      <c r="AN314" s="50"/>
      <c r="AO314" s="50"/>
      <c r="AP314" s="50"/>
      <c r="AQ314" s="50"/>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50"/>
      <c r="AN315" s="50"/>
      <c r="AO315" s="50"/>
      <c r="AP315" s="50"/>
      <c r="AQ315" s="50"/>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50"/>
      <c r="AN316" s="50"/>
      <c r="AO316" s="50"/>
      <c r="AP316" s="50"/>
      <c r="AQ316" s="50"/>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50"/>
      <c r="AN317" s="50"/>
      <c r="AO317" s="50"/>
      <c r="AP317" s="50"/>
      <c r="AQ317" s="50"/>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50"/>
      <c r="AN318" s="50"/>
      <c r="AO318" s="50"/>
      <c r="AP318" s="50"/>
      <c r="AQ318" s="50"/>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50"/>
      <c r="AN319" s="50"/>
      <c r="AO319" s="50"/>
      <c r="AP319" s="50"/>
      <c r="AQ319" s="50"/>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50"/>
      <c r="AN320" s="50"/>
      <c r="AO320" s="50"/>
      <c r="AP320" s="50"/>
      <c r="AQ320" s="50"/>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50"/>
      <c r="AN321" s="50"/>
      <c r="AO321" s="50"/>
      <c r="AP321" s="50"/>
      <c r="AQ321" s="50"/>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50"/>
      <c r="AN322" s="50"/>
      <c r="AO322" s="50"/>
      <c r="AP322" s="50"/>
      <c r="AQ322" s="50"/>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50"/>
      <c r="AN323" s="50"/>
      <c r="AO323" s="50"/>
      <c r="AP323" s="50"/>
      <c r="AQ323" s="50"/>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50"/>
      <c r="AN324" s="50"/>
      <c r="AO324" s="50"/>
      <c r="AP324" s="50"/>
      <c r="AQ324" s="50"/>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50"/>
      <c r="AN325" s="50"/>
      <c r="AO325" s="50"/>
      <c r="AP325" s="50"/>
      <c r="AQ325" s="50"/>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50"/>
      <c r="AN326" s="50"/>
      <c r="AO326" s="50"/>
      <c r="AP326" s="50"/>
      <c r="AQ326" s="50"/>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50"/>
      <c r="AN327" s="50"/>
      <c r="AO327" s="50"/>
      <c r="AP327" s="50"/>
      <c r="AQ327" s="50"/>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50"/>
      <c r="AN328" s="50"/>
      <c r="AO328" s="50"/>
      <c r="AP328" s="50"/>
      <c r="AQ328" s="50"/>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50"/>
      <c r="AN329" s="50"/>
      <c r="AO329" s="50"/>
      <c r="AP329" s="50"/>
      <c r="AQ329" s="50"/>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50"/>
      <c r="AN330" s="50"/>
      <c r="AO330" s="50"/>
      <c r="AP330" s="50"/>
      <c r="AQ330" s="50"/>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50"/>
      <c r="AN331" s="50"/>
      <c r="AO331" s="50"/>
      <c r="AP331" s="50"/>
      <c r="AQ331" s="50"/>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50"/>
      <c r="AN332" s="50"/>
      <c r="AO332" s="50"/>
      <c r="AP332" s="50"/>
      <c r="AQ332" s="50"/>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50"/>
      <c r="AN333" s="50"/>
      <c r="AO333" s="50"/>
      <c r="AP333" s="50"/>
      <c r="AQ333" s="50"/>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50"/>
      <c r="AN334" s="50"/>
      <c r="AO334" s="50"/>
      <c r="AP334" s="50"/>
      <c r="AQ334" s="50"/>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50"/>
      <c r="AN335" s="50"/>
      <c r="AO335" s="50"/>
      <c r="AP335" s="50"/>
      <c r="AQ335" s="50"/>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50"/>
      <c r="AN336" s="50"/>
      <c r="AO336" s="50"/>
      <c r="AP336" s="50"/>
      <c r="AQ336" s="50"/>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50"/>
      <c r="AN337" s="50"/>
      <c r="AO337" s="50"/>
      <c r="AP337" s="50"/>
      <c r="AQ337" s="50"/>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50"/>
      <c r="AN338" s="50"/>
      <c r="AO338" s="50"/>
      <c r="AP338" s="50"/>
      <c r="AQ338" s="50"/>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50"/>
      <c r="AN339" s="50"/>
      <c r="AO339" s="50"/>
      <c r="AP339" s="50"/>
      <c r="AQ339" s="50"/>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50"/>
      <c r="AN340" s="50"/>
      <c r="AO340" s="50"/>
      <c r="AP340" s="50"/>
      <c r="AQ340" s="50"/>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50"/>
      <c r="AN341" s="50"/>
      <c r="AO341" s="50"/>
      <c r="AP341" s="50"/>
      <c r="AQ341" s="50"/>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50"/>
      <c r="AN342" s="50"/>
      <c r="AO342" s="50"/>
      <c r="AP342" s="50"/>
      <c r="AQ342" s="50"/>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50"/>
      <c r="AN343" s="50"/>
      <c r="AO343" s="50"/>
      <c r="AP343" s="50"/>
      <c r="AQ343" s="50"/>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50"/>
      <c r="AN344" s="50"/>
      <c r="AO344" s="50"/>
      <c r="AP344" s="50"/>
      <c r="AQ344" s="50"/>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50"/>
      <c r="AN345" s="50"/>
      <c r="AO345" s="50"/>
      <c r="AP345" s="50"/>
      <c r="AQ345" s="50"/>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50"/>
      <c r="AN346" s="50"/>
      <c r="AO346" s="50"/>
      <c r="AP346" s="50"/>
      <c r="AQ346" s="50"/>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50"/>
      <c r="AN347" s="50"/>
      <c r="AO347" s="50"/>
      <c r="AP347" s="50"/>
      <c r="AQ347" s="50"/>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50"/>
      <c r="AN348" s="50"/>
      <c r="AO348" s="50"/>
      <c r="AP348" s="50"/>
      <c r="AQ348" s="50"/>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50"/>
      <c r="AN349" s="50"/>
      <c r="AO349" s="50"/>
      <c r="AP349" s="50"/>
      <c r="AQ349" s="50"/>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50"/>
      <c r="AN350" s="50"/>
      <c r="AO350" s="50"/>
      <c r="AP350" s="50"/>
      <c r="AQ350" s="50"/>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50"/>
      <c r="AN351" s="50"/>
      <c r="AO351" s="50"/>
      <c r="AP351" s="50"/>
      <c r="AQ351" s="50"/>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50"/>
      <c r="AN352" s="50"/>
      <c r="AO352" s="50"/>
      <c r="AP352" s="50"/>
      <c r="AQ352" s="50"/>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50"/>
      <c r="AN353" s="50"/>
      <c r="AO353" s="50"/>
      <c r="AP353" s="50"/>
      <c r="AQ353" s="50"/>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50"/>
      <c r="AN354" s="50"/>
      <c r="AO354" s="50"/>
      <c r="AP354" s="50"/>
      <c r="AQ354" s="50"/>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50"/>
      <c r="AN355" s="50"/>
      <c r="AO355" s="50"/>
      <c r="AP355" s="50"/>
      <c r="AQ355" s="50"/>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50"/>
      <c r="AN356" s="50"/>
      <c r="AO356" s="50"/>
      <c r="AP356" s="50"/>
      <c r="AQ356" s="50"/>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50"/>
      <c r="AN357" s="50"/>
      <c r="AO357" s="50"/>
      <c r="AP357" s="50"/>
      <c r="AQ357" s="50"/>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50"/>
      <c r="AN358" s="50"/>
      <c r="AO358" s="50"/>
      <c r="AP358" s="50"/>
      <c r="AQ358" s="50"/>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50"/>
      <c r="AN359" s="50"/>
      <c r="AO359" s="50"/>
      <c r="AP359" s="50"/>
      <c r="AQ359" s="50"/>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50"/>
      <c r="AN360" s="50"/>
      <c r="AO360" s="50"/>
      <c r="AP360" s="50"/>
      <c r="AQ360" s="50"/>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50"/>
      <c r="AN361" s="50"/>
      <c r="AO361" s="50"/>
      <c r="AP361" s="50"/>
      <c r="AQ361" s="50"/>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50"/>
      <c r="AN362" s="50"/>
      <c r="AO362" s="50"/>
      <c r="AP362" s="50"/>
      <c r="AQ362" s="50"/>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50"/>
      <c r="AN363" s="50"/>
      <c r="AO363" s="50"/>
      <c r="AP363" s="50"/>
      <c r="AQ363" s="50"/>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50"/>
      <c r="AN364" s="50"/>
      <c r="AO364" s="50"/>
      <c r="AP364" s="50"/>
      <c r="AQ364" s="50"/>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50"/>
      <c r="AN365" s="50"/>
      <c r="AO365" s="50"/>
      <c r="AP365" s="50"/>
      <c r="AQ365" s="50"/>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50"/>
      <c r="AN366" s="50"/>
      <c r="AO366" s="50"/>
      <c r="AP366" s="50"/>
      <c r="AQ366" s="50"/>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50"/>
      <c r="AN367" s="50"/>
      <c r="AO367" s="50"/>
      <c r="AP367" s="50"/>
      <c r="AQ367" s="50"/>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50"/>
      <c r="AN368" s="50"/>
      <c r="AO368" s="50"/>
      <c r="AP368" s="50"/>
      <c r="AQ368" s="50"/>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50"/>
      <c r="AN369" s="50"/>
      <c r="AO369" s="50"/>
      <c r="AP369" s="50"/>
      <c r="AQ369" s="50"/>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50"/>
      <c r="AN370" s="50"/>
      <c r="AO370" s="50"/>
      <c r="AP370" s="50"/>
      <c r="AQ370" s="50"/>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50"/>
      <c r="AN371" s="50"/>
      <c r="AO371" s="50"/>
      <c r="AP371" s="50"/>
      <c r="AQ371" s="50"/>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50"/>
      <c r="AN372" s="50"/>
      <c r="AO372" s="50"/>
      <c r="AP372" s="50"/>
      <c r="AQ372" s="50"/>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50"/>
      <c r="AN373" s="50"/>
      <c r="AO373" s="50"/>
      <c r="AP373" s="50"/>
      <c r="AQ373" s="50"/>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50"/>
      <c r="AN374" s="50"/>
      <c r="AO374" s="50"/>
      <c r="AP374" s="50"/>
      <c r="AQ374" s="50"/>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50"/>
      <c r="AN375" s="50"/>
      <c r="AO375" s="50"/>
      <c r="AP375" s="50"/>
      <c r="AQ375" s="50"/>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50"/>
      <c r="AN376" s="50"/>
      <c r="AO376" s="50"/>
      <c r="AP376" s="50"/>
      <c r="AQ376" s="50"/>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50"/>
      <c r="AN377" s="50"/>
      <c r="AO377" s="50"/>
      <c r="AP377" s="50"/>
      <c r="AQ377" s="50"/>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50"/>
      <c r="AN378" s="50"/>
      <c r="AO378" s="50"/>
      <c r="AP378" s="50"/>
      <c r="AQ378" s="50"/>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50"/>
      <c r="AN379" s="50"/>
      <c r="AO379" s="50"/>
      <c r="AP379" s="50"/>
      <c r="AQ379" s="50"/>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50"/>
      <c r="AN380" s="50"/>
      <c r="AO380" s="50"/>
      <c r="AP380" s="50"/>
      <c r="AQ380" s="50"/>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50"/>
      <c r="AN381" s="50"/>
      <c r="AO381" s="50"/>
      <c r="AP381" s="50"/>
      <c r="AQ381" s="50"/>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50"/>
      <c r="AN382" s="50"/>
      <c r="AO382" s="50"/>
      <c r="AP382" s="50"/>
      <c r="AQ382" s="50"/>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50"/>
      <c r="AN383" s="50"/>
      <c r="AO383" s="50"/>
      <c r="AP383" s="50"/>
      <c r="AQ383" s="50"/>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50"/>
      <c r="AN384" s="50"/>
      <c r="AO384" s="50"/>
      <c r="AP384" s="50"/>
      <c r="AQ384" s="50"/>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50"/>
      <c r="AN385" s="50"/>
      <c r="AO385" s="50"/>
      <c r="AP385" s="50"/>
      <c r="AQ385" s="50"/>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50"/>
      <c r="AN386" s="50"/>
      <c r="AO386" s="50"/>
      <c r="AP386" s="50"/>
      <c r="AQ386" s="50"/>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50"/>
      <c r="AN387" s="50"/>
      <c r="AO387" s="50"/>
      <c r="AP387" s="50"/>
      <c r="AQ387" s="50"/>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50"/>
      <c r="AN388" s="50"/>
      <c r="AO388" s="50"/>
      <c r="AP388" s="50"/>
      <c r="AQ388" s="50"/>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50"/>
      <c r="AN389" s="50"/>
      <c r="AO389" s="50"/>
      <c r="AP389" s="50"/>
      <c r="AQ389" s="50"/>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50"/>
      <c r="AN390" s="50"/>
      <c r="AO390" s="50"/>
      <c r="AP390" s="50"/>
      <c r="AQ390" s="50"/>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50"/>
      <c r="AN391" s="50"/>
      <c r="AO391" s="50"/>
      <c r="AP391" s="50"/>
      <c r="AQ391" s="50"/>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50"/>
      <c r="AN392" s="50"/>
      <c r="AO392" s="50"/>
      <c r="AP392" s="50"/>
      <c r="AQ392" s="50"/>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50"/>
      <c r="AN393" s="50"/>
      <c r="AO393" s="50"/>
      <c r="AP393" s="50"/>
      <c r="AQ393" s="50"/>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50"/>
      <c r="AN394" s="50"/>
      <c r="AO394" s="50"/>
      <c r="AP394" s="50"/>
      <c r="AQ394" s="50"/>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50"/>
      <c r="AN395" s="50"/>
      <c r="AO395" s="50"/>
      <c r="AP395" s="50"/>
      <c r="AQ395" s="50"/>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50"/>
      <c r="AN396" s="50"/>
      <c r="AO396" s="50"/>
      <c r="AP396" s="50"/>
      <c r="AQ396" s="50"/>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50"/>
      <c r="AN397" s="50"/>
      <c r="AO397" s="50"/>
      <c r="AP397" s="50"/>
      <c r="AQ397" s="50"/>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50"/>
      <c r="AN398" s="50"/>
      <c r="AO398" s="50"/>
      <c r="AP398" s="50"/>
      <c r="AQ398" s="50"/>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50"/>
      <c r="AN399" s="50"/>
      <c r="AO399" s="50"/>
      <c r="AP399" s="50"/>
      <c r="AQ399" s="50"/>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50"/>
      <c r="AN400" s="50"/>
      <c r="AO400" s="50"/>
      <c r="AP400" s="50"/>
      <c r="AQ400" s="50"/>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50"/>
      <c r="AN401" s="50"/>
      <c r="AO401" s="50"/>
      <c r="AP401" s="50"/>
      <c r="AQ401" s="50"/>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50"/>
      <c r="AN402" s="50"/>
      <c r="AO402" s="50"/>
      <c r="AP402" s="50"/>
      <c r="AQ402" s="50"/>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50"/>
      <c r="AN403" s="50"/>
      <c r="AO403" s="50"/>
      <c r="AP403" s="50"/>
      <c r="AQ403" s="50"/>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50"/>
      <c r="AN404" s="50"/>
      <c r="AO404" s="50"/>
      <c r="AP404" s="50"/>
      <c r="AQ404" s="50"/>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50"/>
      <c r="AN405" s="50"/>
      <c r="AO405" s="50"/>
      <c r="AP405" s="50"/>
      <c r="AQ405" s="50"/>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50"/>
      <c r="AN406" s="50"/>
      <c r="AO406" s="50"/>
      <c r="AP406" s="50"/>
      <c r="AQ406" s="50"/>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50"/>
      <c r="AN407" s="50"/>
      <c r="AO407" s="50"/>
      <c r="AP407" s="50"/>
      <c r="AQ407" s="50"/>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50"/>
      <c r="AN408" s="50"/>
      <c r="AO408" s="50"/>
      <c r="AP408" s="50"/>
      <c r="AQ408" s="50"/>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50"/>
      <c r="AN409" s="50"/>
      <c r="AO409" s="50"/>
      <c r="AP409" s="50"/>
      <c r="AQ409" s="50"/>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50"/>
      <c r="AN410" s="50"/>
      <c r="AO410" s="50"/>
      <c r="AP410" s="50"/>
      <c r="AQ410" s="50"/>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50"/>
      <c r="AN411" s="50"/>
      <c r="AO411" s="50"/>
      <c r="AP411" s="50"/>
      <c r="AQ411" s="50"/>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50"/>
      <c r="AN412" s="50"/>
      <c r="AO412" s="50"/>
      <c r="AP412" s="50"/>
      <c r="AQ412" s="50"/>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50"/>
      <c r="AN413" s="50"/>
      <c r="AO413" s="50"/>
      <c r="AP413" s="50"/>
      <c r="AQ413" s="50"/>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50"/>
      <c r="AN414" s="50"/>
      <c r="AO414" s="50"/>
      <c r="AP414" s="50"/>
      <c r="AQ414" s="50"/>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50"/>
      <c r="AN415" s="50"/>
      <c r="AO415" s="50"/>
      <c r="AP415" s="50"/>
      <c r="AQ415" s="50"/>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50"/>
      <c r="AN416" s="50"/>
      <c r="AO416" s="50"/>
      <c r="AP416" s="50"/>
      <c r="AQ416" s="50"/>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50"/>
      <c r="AN417" s="50"/>
      <c r="AO417" s="50"/>
      <c r="AP417" s="50"/>
      <c r="AQ417" s="50"/>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50"/>
      <c r="AN418" s="50"/>
      <c r="AO418" s="50"/>
      <c r="AP418" s="50"/>
      <c r="AQ418" s="50"/>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50"/>
      <c r="AN419" s="50"/>
      <c r="AO419" s="50"/>
      <c r="AP419" s="50"/>
      <c r="AQ419" s="50"/>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50"/>
      <c r="AN420" s="50"/>
      <c r="AO420" s="50"/>
      <c r="AP420" s="50"/>
      <c r="AQ420" s="50"/>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50"/>
      <c r="AN421" s="50"/>
      <c r="AO421" s="50"/>
      <c r="AP421" s="50"/>
      <c r="AQ421" s="50"/>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50"/>
      <c r="AN422" s="50"/>
      <c r="AO422" s="50"/>
      <c r="AP422" s="50"/>
      <c r="AQ422" s="50"/>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50"/>
      <c r="AN423" s="50"/>
      <c r="AO423" s="50"/>
      <c r="AP423" s="50"/>
      <c r="AQ423" s="50"/>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50"/>
      <c r="AN424" s="50"/>
      <c r="AO424" s="50"/>
      <c r="AP424" s="50"/>
      <c r="AQ424" s="50"/>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50"/>
      <c r="AN425" s="50"/>
      <c r="AO425" s="50"/>
      <c r="AP425" s="50"/>
      <c r="AQ425" s="50"/>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50"/>
      <c r="AN426" s="50"/>
      <c r="AO426" s="50"/>
      <c r="AP426" s="50"/>
      <c r="AQ426" s="50"/>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50"/>
      <c r="AN427" s="50"/>
      <c r="AO427" s="50"/>
      <c r="AP427" s="50"/>
      <c r="AQ427" s="50"/>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50"/>
      <c r="AN428" s="50"/>
      <c r="AO428" s="50"/>
      <c r="AP428" s="50"/>
      <c r="AQ428" s="50"/>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50"/>
      <c r="AN429" s="50"/>
      <c r="AO429" s="50"/>
      <c r="AP429" s="50"/>
      <c r="AQ429" s="50"/>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50"/>
      <c r="AN430" s="50"/>
      <c r="AO430" s="50"/>
      <c r="AP430" s="50"/>
      <c r="AQ430" s="50"/>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50"/>
      <c r="AN431" s="50"/>
      <c r="AO431" s="50"/>
      <c r="AP431" s="50"/>
      <c r="AQ431" s="50"/>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50"/>
      <c r="AN432" s="50"/>
      <c r="AO432" s="50"/>
      <c r="AP432" s="50"/>
      <c r="AQ432" s="50"/>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50"/>
      <c r="AN433" s="50"/>
      <c r="AO433" s="50"/>
      <c r="AP433" s="50"/>
      <c r="AQ433" s="50"/>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50"/>
      <c r="AN434" s="50"/>
      <c r="AO434" s="50"/>
      <c r="AP434" s="50"/>
      <c r="AQ434" s="50"/>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50"/>
      <c r="AN435" s="50"/>
      <c r="AO435" s="50"/>
      <c r="AP435" s="50"/>
      <c r="AQ435" s="50"/>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50"/>
      <c r="AN436" s="50"/>
      <c r="AO436" s="50"/>
      <c r="AP436" s="50"/>
      <c r="AQ436" s="50"/>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50"/>
      <c r="AN437" s="50"/>
      <c r="AO437" s="50"/>
      <c r="AP437" s="50"/>
      <c r="AQ437" s="50"/>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50"/>
      <c r="AN438" s="50"/>
      <c r="AO438" s="50"/>
      <c r="AP438" s="50"/>
      <c r="AQ438" s="50"/>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50"/>
      <c r="AN439" s="50"/>
      <c r="AO439" s="50"/>
      <c r="AP439" s="50"/>
      <c r="AQ439" s="50"/>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50"/>
      <c r="AN440" s="50"/>
      <c r="AO440" s="50"/>
      <c r="AP440" s="50"/>
      <c r="AQ440" s="50"/>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50"/>
      <c r="AN441" s="50"/>
      <c r="AO441" s="50"/>
      <c r="AP441" s="50"/>
      <c r="AQ441" s="50"/>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50"/>
      <c r="AN442" s="50"/>
      <c r="AO442" s="50"/>
      <c r="AP442" s="50"/>
      <c r="AQ442" s="50"/>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50"/>
      <c r="AN443" s="50"/>
      <c r="AO443" s="50"/>
      <c r="AP443" s="50"/>
      <c r="AQ443" s="50"/>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50"/>
      <c r="AN444" s="50"/>
      <c r="AO444" s="50"/>
      <c r="AP444" s="50"/>
      <c r="AQ444" s="50"/>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50"/>
      <c r="AN445" s="50"/>
      <c r="AO445" s="50"/>
      <c r="AP445" s="50"/>
      <c r="AQ445" s="50"/>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50"/>
      <c r="AN446" s="50"/>
      <c r="AO446" s="50"/>
      <c r="AP446" s="50"/>
      <c r="AQ446" s="50"/>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50"/>
      <c r="AN447" s="50"/>
      <c r="AO447" s="50"/>
      <c r="AP447" s="50"/>
      <c r="AQ447" s="50"/>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50"/>
      <c r="AN448" s="50"/>
      <c r="AO448" s="50"/>
      <c r="AP448" s="50"/>
      <c r="AQ448" s="50"/>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50"/>
      <c r="AN449" s="50"/>
      <c r="AO449" s="50"/>
      <c r="AP449" s="50"/>
      <c r="AQ449" s="50"/>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50"/>
      <c r="AN450" s="50"/>
      <c r="AO450" s="50"/>
      <c r="AP450" s="50"/>
      <c r="AQ450" s="50"/>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50"/>
      <c r="AN451" s="50"/>
      <c r="AO451" s="50"/>
      <c r="AP451" s="50"/>
      <c r="AQ451" s="50"/>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50"/>
      <c r="AN452" s="50"/>
      <c r="AO452" s="50"/>
      <c r="AP452" s="50"/>
      <c r="AQ452" s="50"/>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50"/>
      <c r="AN453" s="50"/>
      <c r="AO453" s="50"/>
      <c r="AP453" s="50"/>
      <c r="AQ453" s="50"/>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50"/>
      <c r="AN454" s="50"/>
      <c r="AO454" s="50"/>
      <c r="AP454" s="50"/>
      <c r="AQ454" s="50"/>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50"/>
      <c r="AN455" s="50"/>
      <c r="AO455" s="50"/>
      <c r="AP455" s="50"/>
      <c r="AQ455" s="50"/>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50"/>
      <c r="AN456" s="50"/>
      <c r="AO456" s="50"/>
      <c r="AP456" s="50"/>
      <c r="AQ456" s="50"/>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50"/>
      <c r="AN457" s="50"/>
      <c r="AO457" s="50"/>
      <c r="AP457" s="50"/>
      <c r="AQ457" s="50"/>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50"/>
      <c r="AN458" s="50"/>
      <c r="AO458" s="50"/>
      <c r="AP458" s="50"/>
      <c r="AQ458" s="50"/>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50"/>
      <c r="AN459" s="50"/>
      <c r="AO459" s="50"/>
      <c r="AP459" s="50"/>
      <c r="AQ459" s="50"/>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50"/>
      <c r="AN460" s="50"/>
      <c r="AO460" s="50"/>
      <c r="AP460" s="50"/>
      <c r="AQ460" s="50"/>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50"/>
      <c r="AN461" s="50"/>
      <c r="AO461" s="50"/>
      <c r="AP461" s="50"/>
      <c r="AQ461" s="50"/>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50"/>
      <c r="AN462" s="50"/>
      <c r="AO462" s="50"/>
      <c r="AP462" s="50"/>
      <c r="AQ462" s="50"/>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50"/>
      <c r="AN463" s="50"/>
      <c r="AO463" s="50"/>
      <c r="AP463" s="50"/>
      <c r="AQ463" s="50"/>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50"/>
      <c r="AN464" s="50"/>
      <c r="AO464" s="50"/>
      <c r="AP464" s="50"/>
      <c r="AQ464" s="50"/>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50"/>
      <c r="AN465" s="50"/>
      <c r="AO465" s="50"/>
      <c r="AP465" s="50"/>
      <c r="AQ465" s="50"/>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50"/>
      <c r="AN466" s="50"/>
      <c r="AO466" s="50"/>
      <c r="AP466" s="50"/>
      <c r="AQ466" s="50"/>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50"/>
      <c r="AN467" s="50"/>
      <c r="AO467" s="50"/>
      <c r="AP467" s="50"/>
      <c r="AQ467" s="50"/>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50"/>
      <c r="AN468" s="50"/>
      <c r="AO468" s="50"/>
      <c r="AP468" s="50"/>
      <c r="AQ468" s="50"/>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50"/>
      <c r="AN469" s="50"/>
      <c r="AO469" s="50"/>
      <c r="AP469" s="50"/>
      <c r="AQ469" s="50"/>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50"/>
      <c r="AN470" s="50"/>
      <c r="AO470" s="50"/>
      <c r="AP470" s="50"/>
      <c r="AQ470" s="50"/>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50"/>
      <c r="AN471" s="50"/>
      <c r="AO471" s="50"/>
      <c r="AP471" s="50"/>
      <c r="AQ471" s="50"/>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50"/>
      <c r="AN472" s="50"/>
      <c r="AO472" s="50"/>
      <c r="AP472" s="50"/>
      <c r="AQ472" s="50"/>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50"/>
      <c r="AN473" s="50"/>
      <c r="AO473" s="50"/>
      <c r="AP473" s="50"/>
      <c r="AQ473" s="50"/>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50"/>
      <c r="AN474" s="50"/>
      <c r="AO474" s="50"/>
      <c r="AP474" s="50"/>
      <c r="AQ474" s="50"/>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50"/>
      <c r="AN475" s="50"/>
      <c r="AO475" s="50"/>
      <c r="AP475" s="50"/>
      <c r="AQ475" s="50"/>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50"/>
      <c r="AN476" s="50"/>
      <c r="AO476" s="50"/>
      <c r="AP476" s="50"/>
      <c r="AQ476" s="50"/>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50"/>
      <c r="AN477" s="50"/>
      <c r="AO477" s="50"/>
      <c r="AP477" s="50"/>
      <c r="AQ477" s="50"/>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50"/>
      <c r="AN478" s="50"/>
      <c r="AO478" s="50"/>
      <c r="AP478" s="50"/>
      <c r="AQ478" s="50"/>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50"/>
      <c r="AN479" s="50"/>
      <c r="AO479" s="50"/>
      <c r="AP479" s="50"/>
      <c r="AQ479" s="50"/>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50"/>
      <c r="AN480" s="50"/>
      <c r="AO480" s="50"/>
      <c r="AP480" s="50"/>
      <c r="AQ480" s="50"/>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50"/>
      <c r="AN481" s="50"/>
      <c r="AO481" s="50"/>
      <c r="AP481" s="50"/>
      <c r="AQ481" s="50"/>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50"/>
      <c r="AN482" s="50"/>
      <c r="AO482" s="50"/>
      <c r="AP482" s="50"/>
      <c r="AQ482" s="50"/>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50"/>
      <c r="AN483" s="50"/>
      <c r="AO483" s="50"/>
      <c r="AP483" s="50"/>
      <c r="AQ483" s="50"/>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50"/>
      <c r="AN484" s="50"/>
      <c r="AO484" s="50"/>
      <c r="AP484" s="50"/>
      <c r="AQ484" s="50"/>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50"/>
      <c r="AN485" s="50"/>
      <c r="AO485" s="50"/>
      <c r="AP485" s="50"/>
      <c r="AQ485" s="50"/>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50"/>
      <c r="AN486" s="50"/>
      <c r="AO486" s="50"/>
      <c r="AP486" s="50"/>
      <c r="AQ486" s="50"/>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50"/>
      <c r="AN487" s="50"/>
      <c r="AO487" s="50"/>
      <c r="AP487" s="50"/>
      <c r="AQ487" s="50"/>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50"/>
      <c r="AN488" s="50"/>
      <c r="AO488" s="50"/>
      <c r="AP488" s="50"/>
      <c r="AQ488" s="50"/>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50"/>
      <c r="AN489" s="50"/>
      <c r="AO489" s="50"/>
      <c r="AP489" s="50"/>
      <c r="AQ489" s="50"/>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50"/>
      <c r="AN490" s="50"/>
      <c r="AO490" s="50"/>
      <c r="AP490" s="50"/>
      <c r="AQ490" s="50"/>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50"/>
      <c r="AN491" s="50"/>
      <c r="AO491" s="50"/>
      <c r="AP491" s="50"/>
      <c r="AQ491" s="50"/>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50"/>
      <c r="AN492" s="50"/>
      <c r="AO492" s="50"/>
      <c r="AP492" s="50"/>
      <c r="AQ492" s="50"/>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50"/>
      <c r="AN493" s="50"/>
      <c r="AO493" s="50"/>
      <c r="AP493" s="50"/>
      <c r="AQ493" s="50"/>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50"/>
      <c r="AN494" s="50"/>
      <c r="AO494" s="50"/>
      <c r="AP494" s="50"/>
      <c r="AQ494" s="50"/>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50"/>
      <c r="AN495" s="50"/>
      <c r="AO495" s="50"/>
      <c r="AP495" s="50"/>
      <c r="AQ495" s="50"/>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50"/>
      <c r="AN496" s="50"/>
      <c r="AO496" s="50"/>
      <c r="AP496" s="50"/>
      <c r="AQ496" s="50"/>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50"/>
      <c r="AN497" s="50"/>
      <c r="AO497" s="50"/>
      <c r="AP497" s="50"/>
      <c r="AQ497" s="50"/>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50"/>
      <c r="AN498" s="50"/>
      <c r="AO498" s="50"/>
      <c r="AP498" s="50"/>
      <c r="AQ498" s="50"/>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50"/>
      <c r="AN499" s="50"/>
      <c r="AO499" s="50"/>
      <c r="AP499" s="50"/>
      <c r="AQ499" s="50"/>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50"/>
      <c r="AN500" s="50"/>
      <c r="AO500" s="50"/>
      <c r="AP500" s="50"/>
      <c r="AQ500" s="50"/>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50"/>
      <c r="AN501" s="50"/>
      <c r="AO501" s="50"/>
      <c r="AP501" s="50"/>
      <c r="AQ501" s="50"/>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50"/>
      <c r="AN502" s="50"/>
      <c r="AO502" s="50"/>
      <c r="AP502" s="50"/>
      <c r="AQ502" s="50"/>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50"/>
      <c r="AN503" s="50"/>
      <c r="AO503" s="50"/>
      <c r="AP503" s="50"/>
      <c r="AQ503" s="50"/>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50"/>
      <c r="AN504" s="50"/>
      <c r="AO504" s="50"/>
      <c r="AP504" s="50"/>
      <c r="AQ504" s="50"/>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50"/>
      <c r="AN505" s="50"/>
      <c r="AO505" s="50"/>
      <c r="AP505" s="50"/>
      <c r="AQ505" s="50"/>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50"/>
      <c r="AN506" s="50"/>
      <c r="AO506" s="50"/>
      <c r="AP506" s="50"/>
      <c r="AQ506" s="50"/>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50"/>
      <c r="AN507" s="50"/>
      <c r="AO507" s="50"/>
      <c r="AP507" s="50"/>
      <c r="AQ507" s="50"/>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50"/>
      <c r="AN508" s="50"/>
      <c r="AO508" s="50"/>
      <c r="AP508" s="50"/>
      <c r="AQ508" s="50"/>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50"/>
      <c r="AN509" s="50"/>
      <c r="AO509" s="50"/>
      <c r="AP509" s="50"/>
      <c r="AQ509" s="50"/>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50"/>
      <c r="AN510" s="50"/>
      <c r="AO510" s="50"/>
      <c r="AP510" s="50"/>
      <c r="AQ510" s="50"/>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50"/>
      <c r="AN511" s="50"/>
      <c r="AO511" s="50"/>
      <c r="AP511" s="50"/>
      <c r="AQ511" s="50"/>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50"/>
      <c r="AN512" s="50"/>
      <c r="AO512" s="50"/>
      <c r="AP512" s="50"/>
      <c r="AQ512" s="50"/>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50"/>
      <c r="AN513" s="50"/>
      <c r="AO513" s="50"/>
      <c r="AP513" s="50"/>
      <c r="AQ513" s="50"/>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50"/>
      <c r="AN514" s="50"/>
      <c r="AO514" s="50"/>
      <c r="AP514" s="50"/>
      <c r="AQ514" s="50"/>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50"/>
      <c r="AN515" s="50"/>
      <c r="AO515" s="50"/>
      <c r="AP515" s="50"/>
      <c r="AQ515" s="50"/>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50"/>
      <c r="AN516" s="50"/>
      <c r="AO516" s="50"/>
      <c r="AP516" s="50"/>
      <c r="AQ516" s="50"/>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50"/>
      <c r="AN517" s="50"/>
      <c r="AO517" s="50"/>
      <c r="AP517" s="50"/>
      <c r="AQ517" s="50"/>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50"/>
      <c r="AN518" s="50"/>
      <c r="AO518" s="50"/>
      <c r="AP518" s="50"/>
      <c r="AQ518" s="50"/>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50"/>
      <c r="AN519" s="50"/>
      <c r="AO519" s="50"/>
      <c r="AP519" s="50"/>
      <c r="AQ519" s="50"/>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50"/>
      <c r="AN520" s="50"/>
      <c r="AO520" s="50"/>
      <c r="AP520" s="50"/>
      <c r="AQ520" s="50"/>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50"/>
      <c r="AN521" s="50"/>
      <c r="AO521" s="50"/>
      <c r="AP521" s="50"/>
      <c r="AQ521" s="50"/>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50"/>
      <c r="AN522" s="50"/>
      <c r="AO522" s="50"/>
      <c r="AP522" s="50"/>
      <c r="AQ522" s="50"/>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50"/>
      <c r="AN523" s="50"/>
      <c r="AO523" s="50"/>
      <c r="AP523" s="50"/>
      <c r="AQ523" s="50"/>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50"/>
      <c r="AN524" s="50"/>
      <c r="AO524" s="50"/>
      <c r="AP524" s="50"/>
      <c r="AQ524" s="50"/>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50"/>
      <c r="AN525" s="50"/>
      <c r="AO525" s="50"/>
      <c r="AP525" s="50"/>
      <c r="AQ525" s="50"/>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50"/>
      <c r="AN526" s="50"/>
      <c r="AO526" s="50"/>
      <c r="AP526" s="50"/>
      <c r="AQ526" s="50"/>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50"/>
      <c r="AN527" s="50"/>
      <c r="AO527" s="50"/>
      <c r="AP527" s="50"/>
      <c r="AQ527" s="50"/>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50"/>
      <c r="AN528" s="50"/>
      <c r="AO528" s="50"/>
      <c r="AP528" s="50"/>
      <c r="AQ528" s="50"/>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50"/>
      <c r="AN529" s="50"/>
      <c r="AO529" s="50"/>
      <c r="AP529" s="50"/>
      <c r="AQ529" s="50"/>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50"/>
      <c r="AN530" s="50"/>
      <c r="AO530" s="50"/>
      <c r="AP530" s="50"/>
      <c r="AQ530" s="50"/>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50"/>
      <c r="AN531" s="50"/>
      <c r="AO531" s="50"/>
      <c r="AP531" s="50"/>
      <c r="AQ531" s="50"/>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50"/>
      <c r="AN532" s="50"/>
      <c r="AO532" s="50"/>
      <c r="AP532" s="50"/>
      <c r="AQ532" s="50"/>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50"/>
      <c r="AN533" s="50"/>
      <c r="AO533" s="50"/>
      <c r="AP533" s="50"/>
      <c r="AQ533" s="50"/>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50"/>
      <c r="AN534" s="50"/>
      <c r="AO534" s="50"/>
      <c r="AP534" s="50"/>
      <c r="AQ534" s="50"/>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50"/>
      <c r="AN535" s="50"/>
      <c r="AO535" s="50"/>
      <c r="AP535" s="50"/>
      <c r="AQ535" s="50"/>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50"/>
      <c r="AN536" s="50"/>
      <c r="AO536" s="50"/>
      <c r="AP536" s="50"/>
      <c r="AQ536" s="50"/>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50"/>
      <c r="AN537" s="50"/>
      <c r="AO537" s="50"/>
      <c r="AP537" s="50"/>
      <c r="AQ537" s="50"/>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50"/>
      <c r="AN538" s="50"/>
      <c r="AO538" s="50"/>
      <c r="AP538" s="50"/>
      <c r="AQ538" s="50"/>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50"/>
      <c r="AN539" s="50"/>
      <c r="AO539" s="50"/>
      <c r="AP539" s="50"/>
      <c r="AQ539" s="50"/>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50"/>
      <c r="AN540" s="50"/>
      <c r="AO540" s="50"/>
      <c r="AP540" s="50"/>
      <c r="AQ540" s="50"/>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50"/>
      <c r="AN541" s="50"/>
      <c r="AO541" s="50"/>
      <c r="AP541" s="50"/>
      <c r="AQ541" s="50"/>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50"/>
      <c r="AN542" s="50"/>
      <c r="AO542" s="50"/>
      <c r="AP542" s="50"/>
      <c r="AQ542" s="50"/>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50"/>
      <c r="AN543" s="50"/>
      <c r="AO543" s="50"/>
      <c r="AP543" s="50"/>
      <c r="AQ543" s="50"/>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50"/>
      <c r="AN544" s="50"/>
      <c r="AO544" s="50"/>
      <c r="AP544" s="50"/>
      <c r="AQ544" s="50"/>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50"/>
      <c r="AN545" s="50"/>
      <c r="AO545" s="50"/>
      <c r="AP545" s="50"/>
      <c r="AQ545" s="50"/>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50"/>
      <c r="AN546" s="50"/>
      <c r="AO546" s="50"/>
      <c r="AP546" s="50"/>
      <c r="AQ546" s="50"/>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50"/>
      <c r="AN547" s="50"/>
      <c r="AO547" s="50"/>
      <c r="AP547" s="50"/>
      <c r="AQ547" s="50"/>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50"/>
      <c r="AN548" s="50"/>
      <c r="AO548" s="50"/>
      <c r="AP548" s="50"/>
      <c r="AQ548" s="50"/>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50"/>
      <c r="AN549" s="50"/>
      <c r="AO549" s="50"/>
      <c r="AP549" s="50"/>
      <c r="AQ549" s="50"/>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50"/>
      <c r="AN550" s="50"/>
      <c r="AO550" s="50"/>
      <c r="AP550" s="50"/>
      <c r="AQ550" s="50"/>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50"/>
      <c r="AN551" s="50"/>
      <c r="AO551" s="50"/>
      <c r="AP551" s="50"/>
      <c r="AQ551" s="50"/>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50"/>
      <c r="AN552" s="50"/>
      <c r="AO552" s="50"/>
      <c r="AP552" s="50"/>
      <c r="AQ552" s="50"/>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50"/>
      <c r="AN553" s="50"/>
      <c r="AO553" s="50"/>
      <c r="AP553" s="50"/>
      <c r="AQ553" s="50"/>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50"/>
      <c r="AN554" s="50"/>
      <c r="AO554" s="50"/>
      <c r="AP554" s="50"/>
      <c r="AQ554" s="50"/>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50"/>
      <c r="AN555" s="50"/>
      <c r="AO555" s="50"/>
      <c r="AP555" s="50"/>
      <c r="AQ555" s="50"/>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50"/>
      <c r="AN556" s="50"/>
      <c r="AO556" s="50"/>
      <c r="AP556" s="50"/>
      <c r="AQ556" s="50"/>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50"/>
      <c r="AN557" s="50"/>
      <c r="AO557" s="50"/>
      <c r="AP557" s="50"/>
      <c r="AQ557" s="50"/>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50"/>
      <c r="AN558" s="50"/>
      <c r="AO558" s="50"/>
      <c r="AP558" s="50"/>
      <c r="AQ558" s="50"/>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50"/>
      <c r="AN559" s="50"/>
      <c r="AO559" s="50"/>
      <c r="AP559" s="50"/>
      <c r="AQ559" s="50"/>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50"/>
      <c r="AN560" s="50"/>
      <c r="AO560" s="50"/>
      <c r="AP560" s="50"/>
      <c r="AQ560" s="50"/>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50"/>
      <c r="AN561" s="50"/>
      <c r="AO561" s="50"/>
      <c r="AP561" s="50"/>
      <c r="AQ561" s="50"/>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50"/>
      <c r="AN562" s="50"/>
      <c r="AO562" s="50"/>
      <c r="AP562" s="50"/>
      <c r="AQ562" s="50"/>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50"/>
      <c r="AN563" s="50"/>
      <c r="AO563" s="50"/>
      <c r="AP563" s="50"/>
      <c r="AQ563" s="50"/>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50"/>
      <c r="AN564" s="50"/>
      <c r="AO564" s="50"/>
      <c r="AP564" s="50"/>
      <c r="AQ564" s="50"/>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50"/>
      <c r="AN565" s="50"/>
      <c r="AO565" s="50"/>
      <c r="AP565" s="50"/>
      <c r="AQ565" s="50"/>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50"/>
      <c r="AN566" s="50"/>
      <c r="AO566" s="50"/>
      <c r="AP566" s="50"/>
      <c r="AQ566" s="50"/>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50"/>
      <c r="AN567" s="50"/>
      <c r="AO567" s="50"/>
      <c r="AP567" s="50"/>
      <c r="AQ567" s="50"/>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50"/>
      <c r="AN568" s="50"/>
      <c r="AO568" s="50"/>
      <c r="AP568" s="50"/>
      <c r="AQ568" s="50"/>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50"/>
      <c r="AN569" s="50"/>
      <c r="AO569" s="50"/>
      <c r="AP569" s="50"/>
      <c r="AQ569" s="50"/>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50"/>
      <c r="AN570" s="50"/>
      <c r="AO570" s="50"/>
      <c r="AP570" s="50"/>
      <c r="AQ570" s="50"/>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50"/>
      <c r="AN571" s="50"/>
      <c r="AO571" s="50"/>
      <c r="AP571" s="50"/>
      <c r="AQ571" s="50"/>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50"/>
      <c r="AN572" s="50"/>
      <c r="AO572" s="50"/>
      <c r="AP572" s="50"/>
      <c r="AQ572" s="50"/>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50"/>
      <c r="AN573" s="50"/>
      <c r="AO573" s="50"/>
      <c r="AP573" s="50"/>
      <c r="AQ573" s="50"/>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50"/>
      <c r="AN574" s="50"/>
      <c r="AO574" s="50"/>
      <c r="AP574" s="50"/>
      <c r="AQ574" s="50"/>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50"/>
      <c r="AN575" s="50"/>
      <c r="AO575" s="50"/>
      <c r="AP575" s="50"/>
      <c r="AQ575" s="50"/>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50"/>
      <c r="AN576" s="50"/>
      <c r="AO576" s="50"/>
      <c r="AP576" s="50"/>
      <c r="AQ576" s="50"/>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50"/>
      <c r="AN577" s="50"/>
      <c r="AO577" s="50"/>
      <c r="AP577" s="50"/>
      <c r="AQ577" s="50"/>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50"/>
      <c r="AN578" s="50"/>
      <c r="AO578" s="50"/>
      <c r="AP578" s="50"/>
      <c r="AQ578" s="50"/>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50"/>
      <c r="AN579" s="50"/>
      <c r="AO579" s="50"/>
      <c r="AP579" s="50"/>
      <c r="AQ579" s="50"/>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50"/>
      <c r="AN580" s="50"/>
      <c r="AO580" s="50"/>
      <c r="AP580" s="50"/>
      <c r="AQ580" s="50"/>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50"/>
      <c r="AN581" s="50"/>
      <c r="AO581" s="50"/>
      <c r="AP581" s="50"/>
      <c r="AQ581" s="50"/>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50"/>
      <c r="AN582" s="50"/>
      <c r="AO582" s="50"/>
      <c r="AP582" s="50"/>
      <c r="AQ582" s="50"/>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50"/>
      <c r="AN583" s="50"/>
      <c r="AO583" s="50"/>
      <c r="AP583" s="50"/>
      <c r="AQ583" s="50"/>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50"/>
      <c r="AN584" s="50"/>
      <c r="AO584" s="50"/>
      <c r="AP584" s="50"/>
      <c r="AQ584" s="50"/>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50"/>
      <c r="AN585" s="50"/>
      <c r="AO585" s="50"/>
      <c r="AP585" s="50"/>
      <c r="AQ585" s="50"/>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50"/>
      <c r="AN586" s="50"/>
      <c r="AO586" s="50"/>
      <c r="AP586" s="50"/>
      <c r="AQ586" s="50"/>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50"/>
      <c r="AN587" s="50"/>
      <c r="AO587" s="50"/>
      <c r="AP587" s="50"/>
      <c r="AQ587" s="50"/>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50"/>
      <c r="AN588" s="50"/>
      <c r="AO588" s="50"/>
      <c r="AP588" s="50"/>
      <c r="AQ588" s="50"/>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50"/>
      <c r="AN589" s="50"/>
      <c r="AO589" s="50"/>
      <c r="AP589" s="50"/>
      <c r="AQ589" s="50"/>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50"/>
      <c r="AN590" s="50"/>
      <c r="AO590" s="50"/>
      <c r="AP590" s="50"/>
      <c r="AQ590" s="50"/>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50"/>
      <c r="AN591" s="50"/>
      <c r="AO591" s="50"/>
      <c r="AP591" s="50"/>
      <c r="AQ591" s="50"/>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50"/>
      <c r="AN592" s="50"/>
      <c r="AO592" s="50"/>
      <c r="AP592" s="50"/>
      <c r="AQ592" s="50"/>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50"/>
      <c r="AN593" s="50"/>
      <c r="AO593" s="50"/>
      <c r="AP593" s="50"/>
      <c r="AQ593" s="50"/>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50"/>
      <c r="AN594" s="50"/>
      <c r="AO594" s="50"/>
      <c r="AP594" s="50"/>
      <c r="AQ594" s="50"/>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50"/>
      <c r="AN595" s="50"/>
      <c r="AO595" s="50"/>
      <c r="AP595" s="50"/>
      <c r="AQ595" s="50"/>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50"/>
      <c r="AN596" s="50"/>
      <c r="AO596" s="50"/>
      <c r="AP596" s="50"/>
      <c r="AQ596" s="50"/>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50"/>
      <c r="AN597" s="50"/>
      <c r="AO597" s="50"/>
      <c r="AP597" s="50"/>
      <c r="AQ597" s="50"/>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50"/>
      <c r="AN598" s="50"/>
      <c r="AO598" s="50"/>
      <c r="AP598" s="50"/>
      <c r="AQ598" s="50"/>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50"/>
      <c r="AN599" s="50"/>
      <c r="AO599" s="50"/>
      <c r="AP599" s="50"/>
      <c r="AQ599" s="50"/>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50"/>
      <c r="AN600" s="50"/>
      <c r="AO600" s="50"/>
      <c r="AP600" s="50"/>
      <c r="AQ600" s="50"/>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50"/>
      <c r="AN601" s="50"/>
      <c r="AO601" s="50"/>
      <c r="AP601" s="50"/>
      <c r="AQ601" s="50"/>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50"/>
      <c r="AN602" s="50"/>
      <c r="AO602" s="50"/>
      <c r="AP602" s="50"/>
      <c r="AQ602" s="50"/>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50"/>
      <c r="AN603" s="50"/>
      <c r="AO603" s="50"/>
      <c r="AP603" s="50"/>
      <c r="AQ603" s="50"/>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50"/>
      <c r="AN604" s="50"/>
      <c r="AO604" s="50"/>
      <c r="AP604" s="50"/>
      <c r="AQ604" s="50"/>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50"/>
      <c r="AN605" s="50"/>
      <c r="AO605" s="50"/>
      <c r="AP605" s="50"/>
      <c r="AQ605" s="50"/>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50"/>
      <c r="AN606" s="50"/>
      <c r="AO606" s="50"/>
      <c r="AP606" s="50"/>
      <c r="AQ606" s="50"/>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50"/>
      <c r="AN607" s="50"/>
      <c r="AO607" s="50"/>
      <c r="AP607" s="50"/>
      <c r="AQ607" s="50"/>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50"/>
      <c r="AN608" s="50"/>
      <c r="AO608" s="50"/>
      <c r="AP608" s="50"/>
      <c r="AQ608" s="50"/>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50"/>
      <c r="AN609" s="50"/>
      <c r="AO609" s="50"/>
      <c r="AP609" s="50"/>
      <c r="AQ609" s="50"/>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50"/>
      <c r="AN610" s="50"/>
      <c r="AO610" s="50"/>
      <c r="AP610" s="50"/>
      <c r="AQ610" s="50"/>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50"/>
      <c r="AN611" s="50"/>
      <c r="AO611" s="50"/>
      <c r="AP611" s="50"/>
      <c r="AQ611" s="50"/>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50"/>
      <c r="AN612" s="50"/>
      <c r="AO612" s="50"/>
      <c r="AP612" s="50"/>
      <c r="AQ612" s="50"/>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50"/>
      <c r="AN613" s="50"/>
      <c r="AO613" s="50"/>
      <c r="AP613" s="50"/>
      <c r="AQ613" s="50"/>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50"/>
      <c r="AN614" s="50"/>
      <c r="AO614" s="50"/>
      <c r="AP614" s="50"/>
      <c r="AQ614" s="50"/>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50"/>
      <c r="AN615" s="50"/>
      <c r="AO615" s="50"/>
      <c r="AP615" s="50"/>
      <c r="AQ615" s="50"/>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50"/>
      <c r="AN616" s="50"/>
      <c r="AO616" s="50"/>
      <c r="AP616" s="50"/>
      <c r="AQ616" s="50"/>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50"/>
      <c r="AN617" s="50"/>
      <c r="AO617" s="50"/>
      <c r="AP617" s="50"/>
      <c r="AQ617" s="50"/>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50"/>
      <c r="AN618" s="50"/>
      <c r="AO618" s="50"/>
      <c r="AP618" s="50"/>
      <c r="AQ618" s="50"/>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50"/>
      <c r="AN619" s="50"/>
      <c r="AO619" s="50"/>
      <c r="AP619" s="50"/>
      <c r="AQ619" s="50"/>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50"/>
      <c r="AN620" s="50"/>
      <c r="AO620" s="50"/>
      <c r="AP620" s="50"/>
      <c r="AQ620" s="50"/>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50"/>
      <c r="AN621" s="50"/>
      <c r="AO621" s="50"/>
      <c r="AP621" s="50"/>
      <c r="AQ621" s="50"/>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50"/>
      <c r="AN622" s="50"/>
      <c r="AO622" s="50"/>
      <c r="AP622" s="50"/>
      <c r="AQ622" s="50"/>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50"/>
      <c r="AN623" s="50"/>
      <c r="AO623" s="50"/>
      <c r="AP623" s="50"/>
      <c r="AQ623" s="50"/>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50"/>
      <c r="AN624" s="50"/>
      <c r="AO624" s="50"/>
      <c r="AP624" s="50"/>
      <c r="AQ624" s="50"/>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50"/>
      <c r="AN625" s="50"/>
      <c r="AO625" s="50"/>
      <c r="AP625" s="50"/>
      <c r="AQ625" s="50"/>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50"/>
      <c r="AN626" s="50"/>
      <c r="AO626" s="50"/>
      <c r="AP626" s="50"/>
      <c r="AQ626" s="50"/>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50"/>
      <c r="AN627" s="50"/>
      <c r="AO627" s="50"/>
      <c r="AP627" s="50"/>
      <c r="AQ627" s="50"/>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50"/>
      <c r="AN628" s="50"/>
      <c r="AO628" s="50"/>
      <c r="AP628" s="50"/>
      <c r="AQ628" s="50"/>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50"/>
      <c r="AN629" s="50"/>
      <c r="AO629" s="50"/>
      <c r="AP629" s="50"/>
      <c r="AQ629" s="50"/>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50"/>
      <c r="AN630" s="50"/>
      <c r="AO630" s="50"/>
      <c r="AP630" s="50"/>
      <c r="AQ630" s="50"/>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50"/>
      <c r="AN631" s="50"/>
      <c r="AO631" s="50"/>
      <c r="AP631" s="50"/>
      <c r="AQ631" s="50"/>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50"/>
      <c r="AN632" s="50"/>
      <c r="AO632" s="50"/>
      <c r="AP632" s="50"/>
      <c r="AQ632" s="50"/>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50"/>
      <c r="AN633" s="50"/>
      <c r="AO633" s="50"/>
      <c r="AP633" s="50"/>
      <c r="AQ633" s="50"/>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50"/>
      <c r="AN634" s="50"/>
      <c r="AO634" s="50"/>
      <c r="AP634" s="50"/>
      <c r="AQ634" s="50"/>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50"/>
      <c r="AN635" s="50"/>
      <c r="AO635" s="50"/>
      <c r="AP635" s="50"/>
      <c r="AQ635" s="50"/>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50"/>
      <c r="AN636" s="50"/>
      <c r="AO636" s="50"/>
      <c r="AP636" s="50"/>
      <c r="AQ636" s="50"/>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50"/>
      <c r="AN637" s="50"/>
      <c r="AO637" s="50"/>
      <c r="AP637" s="50"/>
      <c r="AQ637" s="50"/>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50"/>
      <c r="AN638" s="50"/>
      <c r="AO638" s="50"/>
      <c r="AP638" s="50"/>
      <c r="AQ638" s="50"/>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50"/>
      <c r="AN639" s="50"/>
      <c r="AO639" s="50"/>
      <c r="AP639" s="50"/>
      <c r="AQ639" s="50"/>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50"/>
      <c r="AN640" s="50"/>
      <c r="AO640" s="50"/>
      <c r="AP640" s="50"/>
      <c r="AQ640" s="50"/>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50"/>
      <c r="AN641" s="50"/>
      <c r="AO641" s="50"/>
      <c r="AP641" s="50"/>
      <c r="AQ641" s="50"/>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50"/>
      <c r="AN642" s="50"/>
      <c r="AO642" s="50"/>
      <c r="AP642" s="50"/>
      <c r="AQ642" s="50"/>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50"/>
      <c r="AN643" s="50"/>
      <c r="AO643" s="50"/>
      <c r="AP643" s="50"/>
      <c r="AQ643" s="50"/>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50"/>
      <c r="AN644" s="50"/>
      <c r="AO644" s="50"/>
      <c r="AP644" s="50"/>
      <c r="AQ644" s="50"/>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50"/>
      <c r="AN645" s="50"/>
      <c r="AO645" s="50"/>
      <c r="AP645" s="50"/>
      <c r="AQ645" s="50"/>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50"/>
      <c r="AN646" s="50"/>
      <c r="AO646" s="50"/>
      <c r="AP646" s="50"/>
      <c r="AQ646" s="50"/>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50"/>
      <c r="AN647" s="50"/>
      <c r="AO647" s="50"/>
      <c r="AP647" s="50"/>
      <c r="AQ647" s="50"/>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50"/>
      <c r="AN648" s="50"/>
      <c r="AO648" s="50"/>
      <c r="AP648" s="50"/>
      <c r="AQ648" s="50"/>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50"/>
      <c r="AN649" s="50"/>
      <c r="AO649" s="50"/>
      <c r="AP649" s="50"/>
      <c r="AQ649" s="50"/>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50"/>
      <c r="AN650" s="50"/>
      <c r="AO650" s="50"/>
      <c r="AP650" s="50"/>
      <c r="AQ650" s="50"/>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50"/>
      <c r="AN651" s="50"/>
      <c r="AO651" s="50"/>
      <c r="AP651" s="50"/>
      <c r="AQ651" s="50"/>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50"/>
      <c r="AN652" s="50"/>
      <c r="AO652" s="50"/>
      <c r="AP652" s="50"/>
      <c r="AQ652" s="50"/>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50"/>
      <c r="AN653" s="50"/>
      <c r="AO653" s="50"/>
      <c r="AP653" s="50"/>
      <c r="AQ653" s="50"/>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50"/>
      <c r="AN654" s="50"/>
      <c r="AO654" s="50"/>
      <c r="AP654" s="50"/>
      <c r="AQ654" s="50"/>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50"/>
      <c r="AN655" s="50"/>
      <c r="AO655" s="50"/>
      <c r="AP655" s="50"/>
      <c r="AQ655" s="50"/>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50"/>
      <c r="AN656" s="50"/>
      <c r="AO656" s="50"/>
      <c r="AP656" s="50"/>
      <c r="AQ656" s="50"/>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50"/>
      <c r="AN657" s="50"/>
      <c r="AO657" s="50"/>
      <c r="AP657" s="50"/>
      <c r="AQ657" s="50"/>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50"/>
      <c r="AN658" s="50"/>
      <c r="AO658" s="50"/>
      <c r="AP658" s="50"/>
      <c r="AQ658" s="50"/>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50"/>
      <c r="AN659" s="50"/>
      <c r="AO659" s="50"/>
      <c r="AP659" s="50"/>
      <c r="AQ659" s="50"/>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50"/>
      <c r="AN660" s="50"/>
      <c r="AO660" s="50"/>
      <c r="AP660" s="50"/>
      <c r="AQ660" s="50"/>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50"/>
      <c r="AN661" s="50"/>
      <c r="AO661" s="50"/>
      <c r="AP661" s="50"/>
      <c r="AQ661" s="50"/>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50"/>
      <c r="AN662" s="50"/>
      <c r="AO662" s="50"/>
      <c r="AP662" s="50"/>
      <c r="AQ662" s="50"/>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50"/>
      <c r="AN663" s="50"/>
      <c r="AO663" s="50"/>
      <c r="AP663" s="50"/>
      <c r="AQ663" s="50"/>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50"/>
      <c r="AN664" s="50"/>
      <c r="AO664" s="50"/>
      <c r="AP664" s="50"/>
      <c r="AQ664" s="50"/>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50"/>
      <c r="AN665" s="50"/>
      <c r="AO665" s="50"/>
      <c r="AP665" s="50"/>
      <c r="AQ665" s="50"/>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50"/>
      <c r="AN666" s="50"/>
      <c r="AO666" s="50"/>
      <c r="AP666" s="50"/>
      <c r="AQ666" s="50"/>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50"/>
      <c r="AN667" s="50"/>
      <c r="AO667" s="50"/>
      <c r="AP667" s="50"/>
      <c r="AQ667" s="50"/>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50"/>
      <c r="AN668" s="50"/>
      <c r="AO668" s="50"/>
      <c r="AP668" s="50"/>
      <c r="AQ668" s="50"/>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50"/>
      <c r="AN669" s="50"/>
      <c r="AO669" s="50"/>
      <c r="AP669" s="50"/>
      <c r="AQ669" s="50"/>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50"/>
      <c r="AN670" s="50"/>
      <c r="AO670" s="50"/>
      <c r="AP670" s="50"/>
      <c r="AQ670" s="50"/>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50"/>
      <c r="AN671" s="50"/>
      <c r="AO671" s="50"/>
      <c r="AP671" s="50"/>
      <c r="AQ671" s="50"/>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50"/>
      <c r="AN672" s="50"/>
      <c r="AO672" s="50"/>
      <c r="AP672" s="50"/>
      <c r="AQ672" s="50"/>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50"/>
      <c r="AN673" s="50"/>
      <c r="AO673" s="50"/>
      <c r="AP673" s="50"/>
      <c r="AQ673" s="50"/>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50"/>
      <c r="AN674" s="50"/>
      <c r="AO674" s="50"/>
      <c r="AP674" s="50"/>
      <c r="AQ674" s="50"/>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50"/>
      <c r="AN675" s="50"/>
      <c r="AO675" s="50"/>
      <c r="AP675" s="50"/>
      <c r="AQ675" s="50"/>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50"/>
      <c r="AN676" s="50"/>
      <c r="AO676" s="50"/>
      <c r="AP676" s="50"/>
      <c r="AQ676" s="50"/>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50"/>
      <c r="AN677" s="50"/>
      <c r="AO677" s="50"/>
      <c r="AP677" s="50"/>
      <c r="AQ677" s="50"/>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50"/>
      <c r="AN678" s="50"/>
      <c r="AO678" s="50"/>
      <c r="AP678" s="50"/>
      <c r="AQ678" s="50"/>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50"/>
      <c r="AN679" s="50"/>
      <c r="AO679" s="50"/>
      <c r="AP679" s="50"/>
      <c r="AQ679" s="50"/>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50"/>
      <c r="AN680" s="50"/>
      <c r="AO680" s="50"/>
      <c r="AP680" s="50"/>
      <c r="AQ680" s="50"/>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50"/>
      <c r="AN681" s="50"/>
      <c r="AO681" s="50"/>
      <c r="AP681" s="50"/>
      <c r="AQ681" s="50"/>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50"/>
      <c r="AN682" s="50"/>
      <c r="AO682" s="50"/>
      <c r="AP682" s="50"/>
      <c r="AQ682" s="50"/>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50"/>
      <c r="AN683" s="50"/>
      <c r="AO683" s="50"/>
      <c r="AP683" s="50"/>
      <c r="AQ683" s="50"/>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50"/>
      <c r="AN684" s="50"/>
      <c r="AO684" s="50"/>
      <c r="AP684" s="50"/>
      <c r="AQ684" s="50"/>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50"/>
      <c r="AN685" s="50"/>
      <c r="AO685" s="50"/>
      <c r="AP685" s="50"/>
      <c r="AQ685" s="50"/>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50"/>
      <c r="AN686" s="50"/>
      <c r="AO686" s="50"/>
      <c r="AP686" s="50"/>
      <c r="AQ686" s="50"/>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50"/>
      <c r="AN687" s="50"/>
      <c r="AO687" s="50"/>
      <c r="AP687" s="50"/>
      <c r="AQ687" s="50"/>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50"/>
      <c r="AN688" s="50"/>
      <c r="AO688" s="50"/>
      <c r="AP688" s="50"/>
      <c r="AQ688" s="50"/>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50"/>
      <c r="AN689" s="50"/>
      <c r="AO689" s="50"/>
      <c r="AP689" s="50"/>
      <c r="AQ689" s="50"/>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50"/>
      <c r="AN690" s="50"/>
      <c r="AO690" s="50"/>
      <c r="AP690" s="50"/>
      <c r="AQ690" s="50"/>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50"/>
      <c r="AN691" s="50"/>
      <c r="AO691" s="50"/>
      <c r="AP691" s="50"/>
      <c r="AQ691" s="50"/>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50"/>
      <c r="AN692" s="50"/>
      <c r="AO692" s="50"/>
      <c r="AP692" s="50"/>
      <c r="AQ692" s="50"/>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50"/>
      <c r="AN693" s="50"/>
      <c r="AO693" s="50"/>
      <c r="AP693" s="50"/>
      <c r="AQ693" s="50"/>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50"/>
      <c r="AN694" s="50"/>
      <c r="AO694" s="50"/>
      <c r="AP694" s="50"/>
      <c r="AQ694" s="50"/>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50"/>
      <c r="AN695" s="50"/>
      <c r="AO695" s="50"/>
      <c r="AP695" s="50"/>
      <c r="AQ695" s="50"/>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50"/>
      <c r="AN696" s="50"/>
      <c r="AO696" s="50"/>
      <c r="AP696" s="50"/>
      <c r="AQ696" s="50"/>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50"/>
      <c r="AN697" s="50"/>
      <c r="AO697" s="50"/>
      <c r="AP697" s="50"/>
      <c r="AQ697" s="50"/>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50"/>
      <c r="AN698" s="50"/>
      <c r="AO698" s="50"/>
      <c r="AP698" s="50"/>
      <c r="AQ698" s="50"/>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50"/>
      <c r="AN699" s="50"/>
      <c r="AO699" s="50"/>
      <c r="AP699" s="50"/>
      <c r="AQ699" s="50"/>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50"/>
      <c r="AN700" s="50"/>
      <c r="AO700" s="50"/>
      <c r="AP700" s="50"/>
      <c r="AQ700" s="50"/>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50"/>
      <c r="AN701" s="50"/>
      <c r="AO701" s="50"/>
      <c r="AP701" s="50"/>
      <c r="AQ701" s="50"/>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50"/>
      <c r="AN702" s="50"/>
      <c r="AO702" s="50"/>
      <c r="AP702" s="50"/>
      <c r="AQ702" s="50"/>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50"/>
      <c r="AN703" s="50"/>
      <c r="AO703" s="50"/>
      <c r="AP703" s="50"/>
      <c r="AQ703" s="50"/>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50"/>
      <c r="AN704" s="50"/>
      <c r="AO704" s="50"/>
      <c r="AP704" s="50"/>
      <c r="AQ704" s="50"/>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50"/>
      <c r="AN705" s="50"/>
      <c r="AO705" s="50"/>
      <c r="AP705" s="50"/>
      <c r="AQ705" s="50"/>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50"/>
      <c r="AN706" s="50"/>
      <c r="AO706" s="50"/>
      <c r="AP706" s="50"/>
      <c r="AQ706" s="50"/>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50"/>
      <c r="AN707" s="50"/>
      <c r="AO707" s="50"/>
      <c r="AP707" s="50"/>
      <c r="AQ707" s="50"/>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50"/>
      <c r="AN708" s="50"/>
      <c r="AO708" s="50"/>
      <c r="AP708" s="50"/>
      <c r="AQ708" s="50"/>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50"/>
      <c r="AN709" s="50"/>
      <c r="AO709" s="50"/>
      <c r="AP709" s="50"/>
      <c r="AQ709" s="50"/>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50"/>
      <c r="AN710" s="50"/>
      <c r="AO710" s="50"/>
      <c r="AP710" s="50"/>
      <c r="AQ710" s="50"/>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50"/>
      <c r="AN711" s="50"/>
      <c r="AO711" s="50"/>
      <c r="AP711" s="50"/>
      <c r="AQ711" s="50"/>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50"/>
      <c r="AN712" s="50"/>
      <c r="AO712" s="50"/>
      <c r="AP712" s="50"/>
      <c r="AQ712" s="50"/>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50"/>
      <c r="AN713" s="50"/>
      <c r="AO713" s="50"/>
      <c r="AP713" s="50"/>
      <c r="AQ713" s="50"/>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50"/>
      <c r="AN714" s="50"/>
      <c r="AO714" s="50"/>
      <c r="AP714" s="50"/>
      <c r="AQ714" s="50"/>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50"/>
      <c r="AN715" s="50"/>
      <c r="AO715" s="50"/>
      <c r="AP715" s="50"/>
      <c r="AQ715" s="50"/>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50"/>
      <c r="AN716" s="50"/>
      <c r="AO716" s="50"/>
      <c r="AP716" s="50"/>
      <c r="AQ716" s="50"/>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50"/>
      <c r="AN717" s="50"/>
      <c r="AO717" s="50"/>
      <c r="AP717" s="50"/>
      <c r="AQ717" s="50"/>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50"/>
      <c r="AN718" s="50"/>
      <c r="AO718" s="50"/>
      <c r="AP718" s="50"/>
      <c r="AQ718" s="50"/>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50"/>
      <c r="AN719" s="50"/>
      <c r="AO719" s="50"/>
      <c r="AP719" s="50"/>
      <c r="AQ719" s="50"/>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50"/>
      <c r="AN720" s="50"/>
      <c r="AO720" s="50"/>
      <c r="AP720" s="50"/>
      <c r="AQ720" s="50"/>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50"/>
      <c r="AN721" s="50"/>
      <c r="AO721" s="50"/>
      <c r="AP721" s="50"/>
      <c r="AQ721" s="50"/>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50"/>
      <c r="AN722" s="50"/>
      <c r="AO722" s="50"/>
      <c r="AP722" s="50"/>
      <c r="AQ722" s="50"/>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50"/>
      <c r="AN723" s="50"/>
      <c r="AO723" s="50"/>
      <c r="AP723" s="50"/>
      <c r="AQ723" s="50"/>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50"/>
      <c r="AN724" s="50"/>
      <c r="AO724" s="50"/>
      <c r="AP724" s="50"/>
      <c r="AQ724" s="50"/>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50"/>
      <c r="AN725" s="50"/>
      <c r="AO725" s="50"/>
      <c r="AP725" s="50"/>
      <c r="AQ725" s="50"/>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50"/>
      <c r="AN726" s="50"/>
      <c r="AO726" s="50"/>
      <c r="AP726" s="50"/>
      <c r="AQ726" s="50"/>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50"/>
      <c r="AN727" s="50"/>
      <c r="AO727" s="50"/>
      <c r="AP727" s="50"/>
      <c r="AQ727" s="50"/>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50"/>
      <c r="AN728" s="50"/>
      <c r="AO728" s="50"/>
      <c r="AP728" s="50"/>
      <c r="AQ728" s="50"/>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50"/>
      <c r="AN729" s="50"/>
      <c r="AO729" s="50"/>
      <c r="AP729" s="50"/>
      <c r="AQ729" s="50"/>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50"/>
      <c r="AN730" s="50"/>
      <c r="AO730" s="50"/>
      <c r="AP730" s="50"/>
      <c r="AQ730" s="50"/>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50"/>
      <c r="AN731" s="50"/>
      <c r="AO731" s="50"/>
      <c r="AP731" s="50"/>
      <c r="AQ731" s="50"/>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50"/>
      <c r="AN732" s="50"/>
      <c r="AO732" s="50"/>
      <c r="AP732" s="50"/>
      <c r="AQ732" s="50"/>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50"/>
      <c r="AN733" s="50"/>
      <c r="AO733" s="50"/>
      <c r="AP733" s="50"/>
      <c r="AQ733" s="50"/>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50"/>
      <c r="AN734" s="50"/>
      <c r="AO734" s="50"/>
      <c r="AP734" s="50"/>
      <c r="AQ734" s="50"/>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50"/>
      <c r="AN735" s="50"/>
      <c r="AO735" s="50"/>
      <c r="AP735" s="50"/>
      <c r="AQ735" s="50"/>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50"/>
      <c r="AN736" s="50"/>
      <c r="AO736" s="50"/>
      <c r="AP736" s="50"/>
      <c r="AQ736" s="50"/>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50"/>
      <c r="AN737" s="50"/>
      <c r="AO737" s="50"/>
      <c r="AP737" s="50"/>
      <c r="AQ737" s="50"/>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50"/>
      <c r="AN738" s="50"/>
      <c r="AO738" s="50"/>
      <c r="AP738" s="50"/>
      <c r="AQ738" s="50"/>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50"/>
      <c r="AN739" s="50"/>
      <c r="AO739" s="50"/>
      <c r="AP739" s="50"/>
      <c r="AQ739" s="50"/>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50"/>
      <c r="AN740" s="50"/>
      <c r="AO740" s="50"/>
      <c r="AP740" s="50"/>
      <c r="AQ740" s="50"/>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50"/>
      <c r="AN741" s="50"/>
      <c r="AO741" s="50"/>
      <c r="AP741" s="50"/>
      <c r="AQ741" s="50"/>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50"/>
      <c r="AN742" s="50"/>
      <c r="AO742" s="50"/>
      <c r="AP742" s="50"/>
      <c r="AQ742" s="50"/>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50"/>
      <c r="AN743" s="50"/>
      <c r="AO743" s="50"/>
      <c r="AP743" s="50"/>
      <c r="AQ743" s="50"/>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50"/>
      <c r="AN744" s="50"/>
      <c r="AO744" s="50"/>
      <c r="AP744" s="50"/>
      <c r="AQ744" s="50"/>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50"/>
      <c r="AN745" s="50"/>
      <c r="AO745" s="50"/>
      <c r="AP745" s="50"/>
      <c r="AQ745" s="50"/>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50"/>
      <c r="AN746" s="50"/>
      <c r="AO746" s="50"/>
      <c r="AP746" s="50"/>
      <c r="AQ746" s="50"/>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50"/>
      <c r="AN747" s="50"/>
      <c r="AO747" s="50"/>
      <c r="AP747" s="50"/>
      <c r="AQ747" s="50"/>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50"/>
      <c r="AN748" s="50"/>
      <c r="AO748" s="50"/>
      <c r="AP748" s="50"/>
      <c r="AQ748" s="50"/>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50"/>
      <c r="AN749" s="50"/>
      <c r="AO749" s="50"/>
      <c r="AP749" s="50"/>
      <c r="AQ749" s="50"/>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50"/>
      <c r="AN750" s="50"/>
      <c r="AO750" s="50"/>
      <c r="AP750" s="50"/>
      <c r="AQ750" s="50"/>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50"/>
      <c r="AN751" s="50"/>
      <c r="AO751" s="50"/>
      <c r="AP751" s="50"/>
      <c r="AQ751" s="50"/>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50"/>
      <c r="AN752" s="50"/>
      <c r="AO752" s="50"/>
      <c r="AP752" s="50"/>
      <c r="AQ752" s="50"/>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50"/>
      <c r="AN753" s="50"/>
      <c r="AO753" s="50"/>
      <c r="AP753" s="50"/>
      <c r="AQ753" s="50"/>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50"/>
      <c r="AN754" s="50"/>
      <c r="AO754" s="50"/>
      <c r="AP754" s="50"/>
      <c r="AQ754" s="50"/>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50"/>
      <c r="AN755" s="50"/>
      <c r="AO755" s="50"/>
      <c r="AP755" s="50"/>
      <c r="AQ755" s="50"/>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50"/>
      <c r="AN756" s="50"/>
      <c r="AO756" s="50"/>
      <c r="AP756" s="50"/>
      <c r="AQ756" s="50"/>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50"/>
      <c r="AN757" s="50"/>
      <c r="AO757" s="50"/>
      <c r="AP757" s="50"/>
      <c r="AQ757" s="50"/>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50"/>
      <c r="AN758" s="50"/>
      <c r="AO758" s="50"/>
      <c r="AP758" s="50"/>
      <c r="AQ758" s="50"/>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50"/>
      <c r="AN759" s="50"/>
      <c r="AO759" s="50"/>
      <c r="AP759" s="50"/>
      <c r="AQ759" s="50"/>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50"/>
      <c r="AN760" s="50"/>
      <c r="AO760" s="50"/>
      <c r="AP760" s="50"/>
      <c r="AQ760" s="50"/>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50"/>
      <c r="AN761" s="50"/>
      <c r="AO761" s="50"/>
      <c r="AP761" s="50"/>
      <c r="AQ761" s="50"/>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50"/>
      <c r="AN762" s="50"/>
      <c r="AO762" s="50"/>
      <c r="AP762" s="50"/>
      <c r="AQ762" s="50"/>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50"/>
      <c r="AN763" s="50"/>
      <c r="AO763" s="50"/>
      <c r="AP763" s="50"/>
      <c r="AQ763" s="50"/>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50"/>
      <c r="AN764" s="50"/>
      <c r="AO764" s="50"/>
      <c r="AP764" s="50"/>
      <c r="AQ764" s="50"/>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50"/>
      <c r="AN765" s="50"/>
      <c r="AO765" s="50"/>
      <c r="AP765" s="50"/>
      <c r="AQ765" s="50"/>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50"/>
      <c r="AN766" s="50"/>
      <c r="AO766" s="50"/>
      <c r="AP766" s="50"/>
      <c r="AQ766" s="50"/>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50"/>
      <c r="AN767" s="50"/>
      <c r="AO767" s="50"/>
      <c r="AP767" s="50"/>
      <c r="AQ767" s="50"/>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50"/>
      <c r="AN768" s="50"/>
      <c r="AO768" s="50"/>
      <c r="AP768" s="50"/>
      <c r="AQ768" s="50"/>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50"/>
      <c r="AN769" s="50"/>
      <c r="AO769" s="50"/>
      <c r="AP769" s="50"/>
      <c r="AQ769" s="50"/>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50"/>
      <c r="AN770" s="50"/>
      <c r="AO770" s="50"/>
      <c r="AP770" s="50"/>
      <c r="AQ770" s="50"/>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50"/>
      <c r="AN771" s="50"/>
      <c r="AO771" s="50"/>
      <c r="AP771" s="50"/>
      <c r="AQ771" s="50"/>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50"/>
      <c r="AN772" s="50"/>
      <c r="AO772" s="50"/>
      <c r="AP772" s="50"/>
      <c r="AQ772" s="50"/>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50"/>
      <c r="AN773" s="50"/>
      <c r="AO773" s="50"/>
      <c r="AP773" s="50"/>
      <c r="AQ773" s="50"/>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50"/>
      <c r="AN774" s="50"/>
      <c r="AO774" s="50"/>
      <c r="AP774" s="50"/>
      <c r="AQ774" s="50"/>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50"/>
      <c r="AN775" s="50"/>
      <c r="AO775" s="50"/>
      <c r="AP775" s="50"/>
      <c r="AQ775" s="50"/>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50"/>
      <c r="AN776" s="50"/>
      <c r="AO776" s="50"/>
      <c r="AP776" s="50"/>
      <c r="AQ776" s="50"/>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50"/>
      <c r="AN777" s="50"/>
      <c r="AO777" s="50"/>
      <c r="AP777" s="50"/>
      <c r="AQ777" s="50"/>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50"/>
      <c r="AN778" s="50"/>
      <c r="AO778" s="50"/>
      <c r="AP778" s="50"/>
      <c r="AQ778" s="50"/>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50"/>
      <c r="AN779" s="50"/>
      <c r="AO779" s="50"/>
      <c r="AP779" s="50"/>
      <c r="AQ779" s="50"/>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50"/>
      <c r="AN780" s="50"/>
      <c r="AO780" s="50"/>
      <c r="AP780" s="50"/>
      <c r="AQ780" s="50"/>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50"/>
      <c r="AN781" s="50"/>
      <c r="AO781" s="50"/>
      <c r="AP781" s="50"/>
      <c r="AQ781" s="50"/>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50"/>
      <c r="AN782" s="50"/>
      <c r="AO782" s="50"/>
      <c r="AP782" s="50"/>
      <c r="AQ782" s="50"/>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50"/>
      <c r="AN783" s="50"/>
      <c r="AO783" s="50"/>
      <c r="AP783" s="50"/>
      <c r="AQ783" s="50"/>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50"/>
      <c r="AN784" s="50"/>
      <c r="AO784" s="50"/>
      <c r="AP784" s="50"/>
      <c r="AQ784" s="50"/>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50"/>
      <c r="AN785" s="50"/>
      <c r="AO785" s="50"/>
      <c r="AP785" s="50"/>
      <c r="AQ785" s="50"/>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50"/>
      <c r="AN786" s="50"/>
      <c r="AO786" s="50"/>
      <c r="AP786" s="50"/>
      <c r="AQ786" s="50"/>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50"/>
      <c r="AN787" s="50"/>
      <c r="AO787" s="50"/>
      <c r="AP787" s="50"/>
      <c r="AQ787" s="50"/>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50"/>
      <c r="AN788" s="50"/>
      <c r="AO788" s="50"/>
      <c r="AP788" s="50"/>
      <c r="AQ788" s="50"/>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50"/>
      <c r="AN789" s="50"/>
      <c r="AO789" s="50"/>
      <c r="AP789" s="50"/>
      <c r="AQ789" s="50"/>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50"/>
      <c r="AN790" s="50"/>
      <c r="AO790" s="50"/>
      <c r="AP790" s="50"/>
      <c r="AQ790" s="50"/>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50"/>
      <c r="AN791" s="50"/>
      <c r="AO791" s="50"/>
      <c r="AP791" s="50"/>
      <c r="AQ791" s="50"/>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50"/>
      <c r="AN792" s="50"/>
      <c r="AO792" s="50"/>
      <c r="AP792" s="50"/>
      <c r="AQ792" s="50"/>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50"/>
      <c r="AN793" s="50"/>
      <c r="AO793" s="50"/>
      <c r="AP793" s="50"/>
      <c r="AQ793" s="50"/>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50"/>
      <c r="AN794" s="50"/>
      <c r="AO794" s="50"/>
      <c r="AP794" s="50"/>
      <c r="AQ794" s="50"/>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50"/>
      <c r="AN795" s="50"/>
      <c r="AO795" s="50"/>
      <c r="AP795" s="50"/>
      <c r="AQ795" s="50"/>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50"/>
      <c r="AN796" s="50"/>
      <c r="AO796" s="50"/>
      <c r="AP796" s="50"/>
      <c r="AQ796" s="50"/>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50"/>
      <c r="AN797" s="50"/>
      <c r="AO797" s="50"/>
      <c r="AP797" s="50"/>
      <c r="AQ797" s="50"/>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50"/>
      <c r="AN798" s="50"/>
      <c r="AO798" s="50"/>
      <c r="AP798" s="50"/>
      <c r="AQ798" s="50"/>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50"/>
      <c r="AN799" s="50"/>
      <c r="AO799" s="50"/>
      <c r="AP799" s="50"/>
      <c r="AQ799" s="50"/>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50"/>
      <c r="AN800" s="50"/>
      <c r="AO800" s="50"/>
      <c r="AP800" s="50"/>
      <c r="AQ800" s="50"/>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50"/>
      <c r="AN801" s="50"/>
      <c r="AO801" s="50"/>
      <c r="AP801" s="50"/>
      <c r="AQ801" s="50"/>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50"/>
      <c r="AN802" s="50"/>
      <c r="AO802" s="50"/>
      <c r="AP802" s="50"/>
      <c r="AQ802" s="50"/>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50"/>
      <c r="AN803" s="50"/>
      <c r="AO803" s="50"/>
      <c r="AP803" s="50"/>
      <c r="AQ803" s="50"/>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50"/>
      <c r="AN804" s="50"/>
      <c r="AO804" s="50"/>
      <c r="AP804" s="50"/>
      <c r="AQ804" s="50"/>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50"/>
      <c r="AN805" s="50"/>
      <c r="AO805" s="50"/>
      <c r="AP805" s="50"/>
      <c r="AQ805" s="50"/>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50"/>
      <c r="AN806" s="50"/>
      <c r="AO806" s="50"/>
      <c r="AP806" s="50"/>
      <c r="AQ806" s="50"/>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50"/>
      <c r="AN807" s="50"/>
      <c r="AO807" s="50"/>
      <c r="AP807" s="50"/>
      <c r="AQ807" s="50"/>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50"/>
      <c r="AN808" s="50"/>
      <c r="AO808" s="50"/>
      <c r="AP808" s="50"/>
      <c r="AQ808" s="50"/>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50"/>
      <c r="AN809" s="50"/>
      <c r="AO809" s="50"/>
      <c r="AP809" s="50"/>
      <c r="AQ809" s="50"/>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50"/>
      <c r="AN810" s="50"/>
      <c r="AO810" s="50"/>
      <c r="AP810" s="50"/>
      <c r="AQ810" s="50"/>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50"/>
      <c r="AN811" s="50"/>
      <c r="AO811" s="50"/>
      <c r="AP811" s="50"/>
      <c r="AQ811" s="50"/>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50"/>
      <c r="AN812" s="50"/>
      <c r="AO812" s="50"/>
      <c r="AP812" s="50"/>
      <c r="AQ812" s="50"/>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50"/>
      <c r="AN813" s="50"/>
      <c r="AO813" s="50"/>
      <c r="AP813" s="50"/>
      <c r="AQ813" s="50"/>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50"/>
      <c r="AN814" s="50"/>
      <c r="AO814" s="50"/>
      <c r="AP814" s="50"/>
      <c r="AQ814" s="50"/>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50"/>
      <c r="AN815" s="50"/>
      <c r="AO815" s="50"/>
      <c r="AP815" s="50"/>
      <c r="AQ815" s="50"/>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50"/>
      <c r="AN816" s="50"/>
      <c r="AO816" s="50"/>
      <c r="AP816" s="50"/>
      <c r="AQ816" s="50"/>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50"/>
      <c r="AN817" s="50"/>
      <c r="AO817" s="50"/>
      <c r="AP817" s="50"/>
      <c r="AQ817" s="50"/>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50"/>
      <c r="AN818" s="50"/>
      <c r="AO818" s="50"/>
      <c r="AP818" s="50"/>
      <c r="AQ818" s="50"/>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50"/>
      <c r="AN819" s="50"/>
      <c r="AO819" s="50"/>
      <c r="AP819" s="50"/>
      <c r="AQ819" s="50"/>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50"/>
      <c r="AN820" s="50"/>
      <c r="AO820" s="50"/>
      <c r="AP820" s="50"/>
      <c r="AQ820" s="50"/>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50"/>
      <c r="AN821" s="50"/>
      <c r="AO821" s="50"/>
      <c r="AP821" s="50"/>
      <c r="AQ821" s="50"/>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50"/>
      <c r="AN822" s="50"/>
      <c r="AO822" s="50"/>
      <c r="AP822" s="50"/>
      <c r="AQ822" s="50"/>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50"/>
      <c r="AN823" s="50"/>
      <c r="AO823" s="50"/>
      <c r="AP823" s="50"/>
      <c r="AQ823" s="50"/>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50"/>
      <c r="AN824" s="50"/>
      <c r="AO824" s="50"/>
      <c r="AP824" s="50"/>
      <c r="AQ824" s="50"/>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50"/>
      <c r="AN825" s="50"/>
      <c r="AO825" s="50"/>
      <c r="AP825" s="50"/>
      <c r="AQ825" s="50"/>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50"/>
      <c r="AN826" s="50"/>
      <c r="AO826" s="50"/>
      <c r="AP826" s="50"/>
      <c r="AQ826" s="50"/>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50"/>
      <c r="AN827" s="50"/>
      <c r="AO827" s="50"/>
      <c r="AP827" s="50"/>
      <c r="AQ827" s="50"/>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50"/>
      <c r="AN828" s="50"/>
      <c r="AO828" s="50"/>
      <c r="AP828" s="50"/>
      <c r="AQ828" s="50"/>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50"/>
      <c r="AN829" s="50"/>
      <c r="AO829" s="50"/>
      <c r="AP829" s="50"/>
      <c r="AQ829" s="50"/>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50"/>
      <c r="AN830" s="50"/>
      <c r="AO830" s="50"/>
      <c r="AP830" s="50"/>
      <c r="AQ830" s="50"/>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50"/>
      <c r="AN831" s="50"/>
      <c r="AO831" s="50"/>
      <c r="AP831" s="50"/>
      <c r="AQ831" s="50"/>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50"/>
      <c r="AN832" s="50"/>
      <c r="AO832" s="50"/>
      <c r="AP832" s="50"/>
      <c r="AQ832" s="50"/>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50"/>
      <c r="AN833" s="50"/>
      <c r="AO833" s="50"/>
      <c r="AP833" s="50"/>
      <c r="AQ833" s="50"/>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50"/>
      <c r="AN834" s="50"/>
      <c r="AO834" s="50"/>
      <c r="AP834" s="50"/>
      <c r="AQ834" s="50"/>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50"/>
      <c r="AN835" s="50"/>
      <c r="AO835" s="50"/>
      <c r="AP835" s="50"/>
      <c r="AQ835" s="50"/>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50"/>
      <c r="AN836" s="50"/>
      <c r="AO836" s="50"/>
      <c r="AP836" s="50"/>
      <c r="AQ836" s="50"/>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50"/>
      <c r="AN837" s="50"/>
      <c r="AO837" s="50"/>
      <c r="AP837" s="50"/>
      <c r="AQ837" s="50"/>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50"/>
      <c r="AN838" s="50"/>
      <c r="AO838" s="50"/>
      <c r="AP838" s="50"/>
      <c r="AQ838" s="50"/>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50"/>
      <c r="AN839" s="50"/>
      <c r="AO839" s="50"/>
      <c r="AP839" s="50"/>
      <c r="AQ839" s="50"/>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50"/>
      <c r="AN840" s="50"/>
      <c r="AO840" s="50"/>
      <c r="AP840" s="50"/>
      <c r="AQ840" s="50"/>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50"/>
      <c r="AN841" s="50"/>
      <c r="AO841" s="50"/>
      <c r="AP841" s="50"/>
      <c r="AQ841" s="50"/>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50"/>
      <c r="AN842" s="50"/>
      <c r="AO842" s="50"/>
      <c r="AP842" s="50"/>
      <c r="AQ842" s="50"/>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50"/>
      <c r="AN843" s="50"/>
      <c r="AO843" s="50"/>
      <c r="AP843" s="50"/>
      <c r="AQ843" s="50"/>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50"/>
      <c r="AN844" s="50"/>
      <c r="AO844" s="50"/>
      <c r="AP844" s="50"/>
      <c r="AQ844" s="50"/>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50"/>
      <c r="AN845" s="50"/>
      <c r="AO845" s="50"/>
      <c r="AP845" s="50"/>
      <c r="AQ845" s="50"/>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50"/>
      <c r="AN846" s="50"/>
      <c r="AO846" s="50"/>
      <c r="AP846" s="50"/>
      <c r="AQ846" s="50"/>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50"/>
      <c r="AN847" s="50"/>
      <c r="AO847" s="50"/>
      <c r="AP847" s="50"/>
      <c r="AQ847" s="50"/>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50"/>
      <c r="AN848" s="50"/>
      <c r="AO848" s="50"/>
      <c r="AP848" s="50"/>
      <c r="AQ848" s="50"/>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50"/>
      <c r="AN849" s="50"/>
      <c r="AO849" s="50"/>
      <c r="AP849" s="50"/>
      <c r="AQ849" s="50"/>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50"/>
      <c r="AN850" s="50"/>
      <c r="AO850" s="50"/>
      <c r="AP850" s="50"/>
      <c r="AQ850" s="50"/>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50"/>
      <c r="AN851" s="50"/>
      <c r="AO851" s="50"/>
      <c r="AP851" s="50"/>
      <c r="AQ851" s="50"/>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50"/>
      <c r="AN852" s="50"/>
      <c r="AO852" s="50"/>
      <c r="AP852" s="50"/>
      <c r="AQ852" s="50"/>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50"/>
      <c r="AN853" s="50"/>
      <c r="AO853" s="50"/>
      <c r="AP853" s="50"/>
      <c r="AQ853" s="50"/>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50"/>
      <c r="AN854" s="50"/>
      <c r="AO854" s="50"/>
      <c r="AP854" s="50"/>
      <c r="AQ854" s="50"/>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50"/>
      <c r="AN855" s="50"/>
      <c r="AO855" s="50"/>
      <c r="AP855" s="50"/>
      <c r="AQ855" s="50"/>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50"/>
      <c r="AN856" s="50"/>
      <c r="AO856" s="50"/>
      <c r="AP856" s="50"/>
      <c r="AQ856" s="50"/>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50"/>
      <c r="AN857" s="50"/>
      <c r="AO857" s="50"/>
      <c r="AP857" s="50"/>
      <c r="AQ857" s="50"/>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50"/>
      <c r="AN858" s="50"/>
      <c r="AO858" s="50"/>
      <c r="AP858" s="50"/>
      <c r="AQ858" s="50"/>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50"/>
      <c r="AN859" s="50"/>
      <c r="AO859" s="50"/>
      <c r="AP859" s="50"/>
      <c r="AQ859" s="50"/>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50"/>
      <c r="AN860" s="50"/>
      <c r="AO860" s="50"/>
      <c r="AP860" s="50"/>
      <c r="AQ860" s="50"/>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50"/>
      <c r="AN861" s="50"/>
      <c r="AO861" s="50"/>
      <c r="AP861" s="50"/>
      <c r="AQ861" s="50"/>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50"/>
      <c r="AN862" s="50"/>
      <c r="AO862" s="50"/>
      <c r="AP862" s="50"/>
      <c r="AQ862" s="50"/>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50"/>
      <c r="AN863" s="50"/>
      <c r="AO863" s="50"/>
      <c r="AP863" s="50"/>
      <c r="AQ863" s="50"/>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50"/>
      <c r="AN864" s="50"/>
      <c r="AO864" s="50"/>
      <c r="AP864" s="50"/>
      <c r="AQ864" s="50"/>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50"/>
      <c r="AN865" s="50"/>
      <c r="AO865" s="50"/>
      <c r="AP865" s="50"/>
      <c r="AQ865" s="50"/>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50"/>
      <c r="AN866" s="50"/>
      <c r="AO866" s="50"/>
      <c r="AP866" s="50"/>
      <c r="AQ866" s="50"/>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50"/>
      <c r="AN867" s="50"/>
      <c r="AO867" s="50"/>
      <c r="AP867" s="50"/>
      <c r="AQ867" s="50"/>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50"/>
      <c r="AN868" s="50"/>
      <c r="AO868" s="50"/>
      <c r="AP868" s="50"/>
      <c r="AQ868" s="50"/>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50"/>
      <c r="AN869" s="50"/>
      <c r="AO869" s="50"/>
      <c r="AP869" s="50"/>
      <c r="AQ869" s="50"/>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50"/>
      <c r="AN870" s="50"/>
      <c r="AO870" s="50"/>
      <c r="AP870" s="50"/>
      <c r="AQ870" s="50"/>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50"/>
      <c r="AN871" s="50"/>
      <c r="AO871" s="50"/>
      <c r="AP871" s="50"/>
      <c r="AQ871" s="50"/>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50"/>
      <c r="AN872" s="50"/>
      <c r="AO872" s="50"/>
      <c r="AP872" s="50"/>
      <c r="AQ872" s="50"/>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50"/>
      <c r="AN873" s="50"/>
      <c r="AO873" s="50"/>
      <c r="AP873" s="50"/>
      <c r="AQ873" s="50"/>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50"/>
      <c r="AN874" s="50"/>
      <c r="AO874" s="50"/>
      <c r="AP874" s="50"/>
      <c r="AQ874" s="50"/>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50"/>
      <c r="AN875" s="50"/>
      <c r="AO875" s="50"/>
      <c r="AP875" s="50"/>
      <c r="AQ875" s="50"/>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50"/>
      <c r="AN876" s="50"/>
      <c r="AO876" s="50"/>
      <c r="AP876" s="50"/>
      <c r="AQ876" s="50"/>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50"/>
      <c r="AN877" s="50"/>
      <c r="AO877" s="50"/>
      <c r="AP877" s="50"/>
      <c r="AQ877" s="50"/>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50"/>
      <c r="AN878" s="50"/>
      <c r="AO878" s="50"/>
      <c r="AP878" s="50"/>
      <c r="AQ878" s="50"/>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50"/>
      <c r="AN879" s="50"/>
      <c r="AO879" s="50"/>
      <c r="AP879" s="50"/>
      <c r="AQ879" s="50"/>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50"/>
      <c r="AN880" s="50"/>
      <c r="AO880" s="50"/>
      <c r="AP880" s="50"/>
      <c r="AQ880" s="50"/>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50"/>
      <c r="AN881" s="50"/>
      <c r="AO881" s="50"/>
      <c r="AP881" s="50"/>
      <c r="AQ881" s="50"/>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50"/>
      <c r="AN882" s="50"/>
      <c r="AO882" s="50"/>
      <c r="AP882" s="50"/>
      <c r="AQ882" s="50"/>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50"/>
      <c r="AN883" s="50"/>
      <c r="AO883" s="50"/>
      <c r="AP883" s="50"/>
      <c r="AQ883" s="50"/>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50"/>
      <c r="AN884" s="50"/>
      <c r="AO884" s="50"/>
      <c r="AP884" s="50"/>
      <c r="AQ884" s="50"/>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50"/>
      <c r="AN885" s="50"/>
      <c r="AO885" s="50"/>
      <c r="AP885" s="50"/>
      <c r="AQ885" s="50"/>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50"/>
      <c r="AN886" s="50"/>
      <c r="AO886" s="50"/>
      <c r="AP886" s="50"/>
      <c r="AQ886" s="50"/>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50"/>
      <c r="AN887" s="50"/>
      <c r="AO887" s="50"/>
      <c r="AP887" s="50"/>
      <c r="AQ887" s="50"/>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50"/>
      <c r="AN888" s="50"/>
      <c r="AO888" s="50"/>
      <c r="AP888" s="50"/>
      <c r="AQ888" s="50"/>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50"/>
      <c r="AN889" s="50"/>
      <c r="AO889" s="50"/>
      <c r="AP889" s="50"/>
      <c r="AQ889" s="50"/>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50"/>
      <c r="AN890" s="50"/>
      <c r="AO890" s="50"/>
      <c r="AP890" s="50"/>
      <c r="AQ890" s="50"/>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50"/>
      <c r="AN891" s="50"/>
      <c r="AO891" s="50"/>
      <c r="AP891" s="50"/>
      <c r="AQ891" s="50"/>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50"/>
      <c r="AN892" s="50"/>
      <c r="AO892" s="50"/>
      <c r="AP892" s="50"/>
      <c r="AQ892" s="50"/>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50"/>
      <c r="AN893" s="50"/>
      <c r="AO893" s="50"/>
      <c r="AP893" s="50"/>
      <c r="AQ893" s="50"/>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50"/>
      <c r="AN894" s="50"/>
      <c r="AO894" s="50"/>
      <c r="AP894" s="50"/>
      <c r="AQ894" s="50"/>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50"/>
      <c r="AN895" s="50"/>
      <c r="AO895" s="50"/>
      <c r="AP895" s="50"/>
      <c r="AQ895" s="50"/>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50"/>
      <c r="AN896" s="50"/>
      <c r="AO896" s="50"/>
      <c r="AP896" s="50"/>
      <c r="AQ896" s="50"/>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50"/>
      <c r="AN897" s="50"/>
      <c r="AO897" s="50"/>
      <c r="AP897" s="50"/>
      <c r="AQ897" s="50"/>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50"/>
      <c r="AN898" s="50"/>
      <c r="AO898" s="50"/>
      <c r="AP898" s="50"/>
      <c r="AQ898" s="50"/>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50"/>
      <c r="AN899" s="50"/>
      <c r="AO899" s="50"/>
      <c r="AP899" s="50"/>
      <c r="AQ899" s="50"/>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50"/>
      <c r="AN900" s="50"/>
      <c r="AO900" s="50"/>
      <c r="AP900" s="50"/>
      <c r="AQ900" s="50"/>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50"/>
      <c r="AN901" s="50"/>
      <c r="AO901" s="50"/>
      <c r="AP901" s="50"/>
      <c r="AQ901" s="50"/>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50"/>
      <c r="AN902" s="50"/>
      <c r="AO902" s="50"/>
      <c r="AP902" s="50"/>
      <c r="AQ902" s="50"/>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50"/>
      <c r="AN903" s="50"/>
      <c r="AO903" s="50"/>
      <c r="AP903" s="50"/>
      <c r="AQ903" s="50"/>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50"/>
      <c r="AN904" s="50"/>
      <c r="AO904" s="50"/>
      <c r="AP904" s="50"/>
      <c r="AQ904" s="50"/>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50"/>
      <c r="AN905" s="50"/>
      <c r="AO905" s="50"/>
      <c r="AP905" s="50"/>
      <c r="AQ905" s="50"/>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50"/>
      <c r="AN906" s="50"/>
      <c r="AO906" s="50"/>
      <c r="AP906" s="50"/>
      <c r="AQ906" s="50"/>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50"/>
      <c r="AN907" s="50"/>
      <c r="AO907" s="50"/>
      <c r="AP907" s="50"/>
      <c r="AQ907" s="50"/>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50"/>
      <c r="AN908" s="50"/>
      <c r="AO908" s="50"/>
      <c r="AP908" s="50"/>
      <c r="AQ908" s="50"/>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50"/>
      <c r="AN909" s="50"/>
      <c r="AO909" s="50"/>
      <c r="AP909" s="50"/>
      <c r="AQ909" s="50"/>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50"/>
      <c r="AN910" s="50"/>
      <c r="AO910" s="50"/>
      <c r="AP910" s="50"/>
      <c r="AQ910" s="50"/>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50"/>
      <c r="AN911" s="50"/>
      <c r="AO911" s="50"/>
      <c r="AP911" s="50"/>
      <c r="AQ911" s="50"/>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50"/>
      <c r="AN912" s="50"/>
      <c r="AO912" s="50"/>
      <c r="AP912" s="50"/>
      <c r="AQ912" s="50"/>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50"/>
      <c r="AN913" s="50"/>
      <c r="AO913" s="50"/>
      <c r="AP913" s="50"/>
      <c r="AQ913" s="50"/>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50"/>
      <c r="AN914" s="50"/>
      <c r="AO914" s="50"/>
      <c r="AP914" s="50"/>
      <c r="AQ914" s="50"/>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50"/>
      <c r="AN915" s="50"/>
      <c r="AO915" s="50"/>
      <c r="AP915" s="50"/>
      <c r="AQ915" s="50"/>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50"/>
      <c r="AN916" s="50"/>
      <c r="AO916" s="50"/>
      <c r="AP916" s="50"/>
      <c r="AQ916" s="50"/>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50"/>
      <c r="AN917" s="50"/>
      <c r="AO917" s="50"/>
      <c r="AP917" s="50"/>
      <c r="AQ917" s="50"/>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50"/>
      <c r="AN918" s="50"/>
      <c r="AO918" s="50"/>
      <c r="AP918" s="50"/>
      <c r="AQ918" s="50"/>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50"/>
      <c r="AN919" s="50"/>
      <c r="AO919" s="50"/>
      <c r="AP919" s="50"/>
      <c r="AQ919" s="50"/>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50"/>
      <c r="AN920" s="50"/>
      <c r="AO920" s="50"/>
      <c r="AP920" s="50"/>
      <c r="AQ920" s="50"/>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50"/>
      <c r="AN921" s="50"/>
      <c r="AO921" s="50"/>
      <c r="AP921" s="50"/>
      <c r="AQ921" s="50"/>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50"/>
      <c r="AN922" s="50"/>
      <c r="AO922" s="50"/>
      <c r="AP922" s="50"/>
      <c r="AQ922" s="50"/>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50"/>
      <c r="AN923" s="50"/>
      <c r="AO923" s="50"/>
      <c r="AP923" s="50"/>
      <c r="AQ923" s="50"/>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50"/>
      <c r="AN924" s="50"/>
      <c r="AO924" s="50"/>
      <c r="AP924" s="50"/>
      <c r="AQ924" s="50"/>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50"/>
      <c r="AN925" s="50"/>
      <c r="AO925" s="50"/>
      <c r="AP925" s="50"/>
      <c r="AQ925" s="50"/>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50"/>
      <c r="AN926" s="50"/>
      <c r="AO926" s="50"/>
      <c r="AP926" s="50"/>
      <c r="AQ926" s="50"/>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50"/>
      <c r="AN927" s="50"/>
      <c r="AO927" s="50"/>
      <c r="AP927" s="50"/>
      <c r="AQ927" s="50"/>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50"/>
      <c r="AN928" s="50"/>
      <c r="AO928" s="50"/>
      <c r="AP928" s="50"/>
      <c r="AQ928" s="50"/>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50"/>
      <c r="AN929" s="50"/>
      <c r="AO929" s="50"/>
      <c r="AP929" s="50"/>
      <c r="AQ929" s="50"/>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50"/>
      <c r="AN930" s="50"/>
      <c r="AO930" s="50"/>
      <c r="AP930" s="50"/>
      <c r="AQ930" s="50"/>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50"/>
      <c r="AN931" s="50"/>
      <c r="AO931" s="50"/>
      <c r="AP931" s="50"/>
      <c r="AQ931" s="50"/>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50"/>
      <c r="AN932" s="50"/>
      <c r="AO932" s="50"/>
      <c r="AP932" s="50"/>
      <c r="AQ932" s="50"/>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50"/>
      <c r="AN933" s="50"/>
      <c r="AO933" s="50"/>
      <c r="AP933" s="50"/>
      <c r="AQ933" s="50"/>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50"/>
      <c r="AN934" s="50"/>
      <c r="AO934" s="50"/>
      <c r="AP934" s="50"/>
      <c r="AQ934" s="50"/>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50"/>
      <c r="AN935" s="50"/>
      <c r="AO935" s="50"/>
      <c r="AP935" s="50"/>
      <c r="AQ935" s="50"/>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50"/>
      <c r="AN936" s="50"/>
      <c r="AO936" s="50"/>
      <c r="AP936" s="50"/>
      <c r="AQ936" s="50"/>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50"/>
      <c r="AN937" s="50"/>
      <c r="AO937" s="50"/>
      <c r="AP937" s="50"/>
      <c r="AQ937" s="50"/>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50"/>
      <c r="AN938" s="50"/>
      <c r="AO938" s="50"/>
      <c r="AP938" s="50"/>
      <c r="AQ938" s="50"/>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50"/>
      <c r="AN939" s="50"/>
      <c r="AO939" s="50"/>
      <c r="AP939" s="50"/>
      <c r="AQ939" s="50"/>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50"/>
      <c r="AN940" s="50"/>
      <c r="AO940" s="50"/>
      <c r="AP940" s="50"/>
      <c r="AQ940" s="50"/>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50"/>
      <c r="AN941" s="50"/>
      <c r="AO941" s="50"/>
      <c r="AP941" s="50"/>
      <c r="AQ941" s="50"/>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50"/>
      <c r="AN942" s="50"/>
      <c r="AO942" s="50"/>
      <c r="AP942" s="50"/>
      <c r="AQ942" s="50"/>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50"/>
      <c r="AN943" s="50"/>
      <c r="AO943" s="50"/>
      <c r="AP943" s="50"/>
      <c r="AQ943" s="50"/>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50"/>
      <c r="AN944" s="50"/>
      <c r="AO944" s="50"/>
      <c r="AP944" s="50"/>
      <c r="AQ944" s="50"/>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50"/>
      <c r="AN945" s="50"/>
      <c r="AO945" s="50"/>
      <c r="AP945" s="50"/>
      <c r="AQ945" s="50"/>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50"/>
      <c r="AN946" s="50"/>
      <c r="AO946" s="50"/>
      <c r="AP946" s="50"/>
      <c r="AQ946" s="50"/>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50"/>
      <c r="AN947" s="50"/>
      <c r="AO947" s="50"/>
      <c r="AP947" s="50"/>
      <c r="AQ947" s="50"/>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50"/>
      <c r="AN948" s="50"/>
      <c r="AO948" s="50"/>
      <c r="AP948" s="50"/>
      <c r="AQ948" s="50"/>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50"/>
      <c r="AN949" s="50"/>
      <c r="AO949" s="50"/>
      <c r="AP949" s="50"/>
      <c r="AQ949" s="50"/>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50"/>
      <c r="AN950" s="50"/>
      <c r="AO950" s="50"/>
      <c r="AP950" s="50"/>
      <c r="AQ950" s="50"/>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50"/>
      <c r="AN951" s="50"/>
      <c r="AO951" s="50"/>
      <c r="AP951" s="50"/>
      <c r="AQ951" s="50"/>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50"/>
      <c r="AN952" s="50"/>
      <c r="AO952" s="50"/>
      <c r="AP952" s="50"/>
      <c r="AQ952" s="50"/>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50"/>
      <c r="AN953" s="50"/>
      <c r="AO953" s="50"/>
      <c r="AP953" s="50"/>
      <c r="AQ953" s="50"/>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50"/>
      <c r="AN954" s="50"/>
      <c r="AO954" s="50"/>
      <c r="AP954" s="50"/>
      <c r="AQ954" s="50"/>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50"/>
      <c r="AN955" s="50"/>
      <c r="AO955" s="50"/>
      <c r="AP955" s="50"/>
      <c r="AQ955" s="50"/>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50"/>
      <c r="AN956" s="50"/>
      <c r="AO956" s="50"/>
      <c r="AP956" s="50"/>
      <c r="AQ956" s="50"/>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50"/>
      <c r="AN957" s="50"/>
      <c r="AO957" s="50"/>
      <c r="AP957" s="50"/>
      <c r="AQ957" s="50"/>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50"/>
      <c r="AN958" s="50"/>
      <c r="AO958" s="50"/>
      <c r="AP958" s="50"/>
      <c r="AQ958" s="50"/>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50"/>
      <c r="AN959" s="50"/>
      <c r="AO959" s="50"/>
      <c r="AP959" s="50"/>
      <c r="AQ959" s="50"/>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50"/>
      <c r="AN960" s="50"/>
      <c r="AO960" s="50"/>
      <c r="AP960" s="50"/>
      <c r="AQ960" s="50"/>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50"/>
      <c r="AN961" s="50"/>
      <c r="AO961" s="50"/>
      <c r="AP961" s="50"/>
      <c r="AQ961" s="50"/>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50"/>
      <c r="AN962" s="50"/>
      <c r="AO962" s="50"/>
      <c r="AP962" s="50"/>
      <c r="AQ962" s="50"/>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50"/>
      <c r="AN963" s="50"/>
      <c r="AO963" s="50"/>
      <c r="AP963" s="50"/>
      <c r="AQ963" s="50"/>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50"/>
      <c r="AN964" s="50"/>
      <c r="AO964" s="50"/>
      <c r="AP964" s="50"/>
      <c r="AQ964" s="50"/>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50"/>
      <c r="AN965" s="50"/>
      <c r="AO965" s="50"/>
      <c r="AP965" s="50"/>
      <c r="AQ965" s="50"/>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50"/>
      <c r="AN966" s="50"/>
      <c r="AO966" s="50"/>
      <c r="AP966" s="50"/>
      <c r="AQ966" s="50"/>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50"/>
      <c r="AN967" s="50"/>
      <c r="AO967" s="50"/>
      <c r="AP967" s="50"/>
      <c r="AQ967" s="50"/>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50"/>
      <c r="AN968" s="50"/>
      <c r="AO968" s="50"/>
      <c r="AP968" s="50"/>
      <c r="AQ968" s="50"/>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50"/>
      <c r="AN969" s="50"/>
      <c r="AO969" s="50"/>
      <c r="AP969" s="50"/>
      <c r="AQ969" s="50"/>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50"/>
      <c r="AN970" s="50"/>
      <c r="AO970" s="50"/>
      <c r="AP970" s="50"/>
      <c r="AQ970" s="50"/>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50"/>
      <c r="AN971" s="50"/>
      <c r="AO971" s="50"/>
      <c r="AP971" s="50"/>
      <c r="AQ971" s="50"/>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50"/>
      <c r="AN972" s="50"/>
      <c r="AO972" s="50"/>
      <c r="AP972" s="50"/>
      <c r="AQ972" s="50"/>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50"/>
      <c r="AN973" s="50"/>
      <c r="AO973" s="50"/>
      <c r="AP973" s="50"/>
      <c r="AQ973" s="50"/>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50"/>
      <c r="AN974" s="50"/>
      <c r="AO974" s="50"/>
      <c r="AP974" s="50"/>
      <c r="AQ974" s="50"/>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50"/>
      <c r="AN975" s="50"/>
      <c r="AO975" s="50"/>
      <c r="AP975" s="50"/>
      <c r="AQ975" s="50"/>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50"/>
      <c r="AN976" s="50"/>
      <c r="AO976" s="50"/>
      <c r="AP976" s="50"/>
      <c r="AQ976" s="50"/>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50"/>
      <c r="AN977" s="50"/>
      <c r="AO977" s="50"/>
      <c r="AP977" s="50"/>
      <c r="AQ977" s="50"/>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50"/>
      <c r="AN978" s="50"/>
      <c r="AO978" s="50"/>
      <c r="AP978" s="50"/>
      <c r="AQ978" s="50"/>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50"/>
      <c r="AN979" s="50"/>
      <c r="AO979" s="50"/>
      <c r="AP979" s="50"/>
      <c r="AQ979" s="50"/>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50"/>
      <c r="AN980" s="50"/>
      <c r="AO980" s="50"/>
      <c r="AP980" s="50"/>
      <c r="AQ980" s="50"/>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50"/>
      <c r="AN981" s="50"/>
      <c r="AO981" s="50"/>
      <c r="AP981" s="50"/>
      <c r="AQ981" s="50"/>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50"/>
      <c r="AN982" s="50"/>
      <c r="AO982" s="50"/>
      <c r="AP982" s="50"/>
      <c r="AQ982" s="50"/>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50"/>
      <c r="AN983" s="50"/>
      <c r="AO983" s="50"/>
      <c r="AP983" s="50"/>
      <c r="AQ983" s="50"/>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50"/>
      <c r="AN984" s="50"/>
      <c r="AO984" s="50"/>
      <c r="AP984" s="50"/>
      <c r="AQ984" s="50"/>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50"/>
      <c r="AN985" s="50"/>
      <c r="AO985" s="50"/>
      <c r="AP985" s="50"/>
      <c r="AQ985" s="50"/>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50"/>
      <c r="AN986" s="50"/>
      <c r="AO986" s="50"/>
      <c r="AP986" s="50"/>
      <c r="AQ986" s="50"/>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50"/>
      <c r="AN987" s="50"/>
      <c r="AO987" s="50"/>
      <c r="AP987" s="50"/>
      <c r="AQ987" s="50"/>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50"/>
      <c r="AN988" s="50"/>
      <c r="AO988" s="50"/>
      <c r="AP988" s="50"/>
      <c r="AQ988" s="50"/>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50"/>
      <c r="AN989" s="50"/>
      <c r="AO989" s="50"/>
      <c r="AP989" s="50"/>
      <c r="AQ989" s="50"/>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50"/>
      <c r="AN990" s="50"/>
      <c r="AO990" s="50"/>
      <c r="AP990" s="50"/>
      <c r="AQ990" s="50"/>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50"/>
      <c r="AN991" s="50"/>
      <c r="AO991" s="50"/>
      <c r="AP991" s="50"/>
      <c r="AQ991" s="50"/>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50"/>
      <c r="AN992" s="50"/>
      <c r="AO992" s="50"/>
      <c r="AP992" s="50"/>
      <c r="AQ992" s="50"/>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50"/>
      <c r="AN993" s="50"/>
      <c r="AO993" s="50"/>
      <c r="AP993" s="50"/>
      <c r="AQ993" s="50"/>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50"/>
      <c r="AN994" s="50"/>
      <c r="AO994" s="50"/>
      <c r="AP994" s="50"/>
      <c r="AQ994" s="50"/>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50"/>
      <c r="AN995" s="50"/>
      <c r="AO995" s="50"/>
      <c r="AP995" s="50"/>
      <c r="AQ995" s="50"/>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50"/>
      <c r="AN996" s="50"/>
      <c r="AO996" s="50"/>
      <c r="AP996" s="50"/>
      <c r="AQ996" s="50"/>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50"/>
      <c r="AN997" s="50"/>
      <c r="AO997" s="50"/>
      <c r="AP997" s="50"/>
      <c r="AQ997" s="50"/>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50"/>
      <c r="AN998" s="50"/>
      <c r="AO998" s="50"/>
      <c r="AP998" s="50"/>
      <c r="AQ998" s="50"/>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50"/>
      <c r="AN999" s="50"/>
      <c r="AO999" s="50"/>
      <c r="AP999" s="50"/>
      <c r="AQ999" s="50"/>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c r="AL1000" s="44"/>
      <c r="AM1000" s="50"/>
      <c r="AN1000" s="50"/>
      <c r="AO1000" s="50"/>
      <c r="AP1000" s="50"/>
      <c r="AQ1000" s="50"/>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c r="AL1001" s="44"/>
      <c r="AM1001" s="50"/>
      <c r="AN1001" s="50"/>
      <c r="AO1001" s="50"/>
      <c r="AP1001" s="50"/>
      <c r="AQ1001" s="50"/>
    </row>
    <row r="1002">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c r="AC1002" s="44"/>
      <c r="AD1002" s="44"/>
      <c r="AE1002" s="44"/>
      <c r="AF1002" s="44"/>
      <c r="AG1002" s="44"/>
      <c r="AH1002" s="44"/>
      <c r="AI1002" s="44"/>
      <c r="AJ1002" s="44"/>
      <c r="AK1002" s="44"/>
      <c r="AL1002" s="44"/>
      <c r="AM1002" s="50"/>
      <c r="AN1002" s="50"/>
      <c r="AO1002" s="50"/>
      <c r="AP1002" s="50"/>
      <c r="AQ1002" s="50"/>
    </row>
    <row r="1003">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c r="AB1003" s="44"/>
      <c r="AC1003" s="44"/>
      <c r="AD1003" s="44"/>
      <c r="AE1003" s="44"/>
      <c r="AF1003" s="44"/>
      <c r="AG1003" s="44"/>
      <c r="AH1003" s="44"/>
      <c r="AI1003" s="44"/>
      <c r="AJ1003" s="44"/>
      <c r="AK1003" s="44"/>
      <c r="AL1003" s="44"/>
      <c r="AM1003" s="50"/>
      <c r="AN1003" s="50"/>
      <c r="AO1003" s="50"/>
      <c r="AP1003" s="50"/>
      <c r="AQ1003" s="50"/>
    </row>
    <row r="1004">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c r="AB1004" s="44"/>
      <c r="AC1004" s="44"/>
      <c r="AD1004" s="44"/>
      <c r="AE1004" s="44"/>
      <c r="AF1004" s="44"/>
      <c r="AG1004" s="44"/>
      <c r="AH1004" s="44"/>
      <c r="AI1004" s="44"/>
      <c r="AJ1004" s="44"/>
      <c r="AK1004" s="44"/>
      <c r="AL1004" s="44"/>
      <c r="AM1004" s="50"/>
      <c r="AN1004" s="50"/>
      <c r="AO1004" s="50"/>
      <c r="AP1004" s="50"/>
      <c r="AQ1004" s="50"/>
    </row>
    <row r="100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c r="AB1005" s="44"/>
      <c r="AC1005" s="44"/>
      <c r="AD1005" s="44"/>
      <c r="AE1005" s="44"/>
      <c r="AF1005" s="44"/>
      <c r="AG1005" s="44"/>
      <c r="AH1005" s="44"/>
      <c r="AI1005" s="44"/>
      <c r="AJ1005" s="44"/>
      <c r="AK1005" s="44"/>
      <c r="AL1005" s="44"/>
      <c r="AM1005" s="50"/>
      <c r="AN1005" s="50"/>
      <c r="AO1005" s="50"/>
      <c r="AP1005" s="50"/>
      <c r="AQ1005" s="50"/>
    </row>
    <row r="1006">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c r="AB1006" s="44"/>
      <c r="AC1006" s="44"/>
      <c r="AD1006" s="44"/>
      <c r="AE1006" s="44"/>
      <c r="AF1006" s="44"/>
      <c r="AG1006" s="44"/>
      <c r="AH1006" s="44"/>
      <c r="AI1006" s="44"/>
      <c r="AJ1006" s="44"/>
      <c r="AK1006" s="44"/>
      <c r="AL1006" s="44"/>
      <c r="AM1006" s="50"/>
      <c r="AN1006" s="50"/>
      <c r="AO1006" s="50"/>
      <c r="AP1006" s="50"/>
      <c r="AQ1006" s="50"/>
    </row>
    <row r="1007">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c r="AA1007" s="44"/>
      <c r="AB1007" s="44"/>
      <c r="AC1007" s="44"/>
      <c r="AD1007" s="44"/>
      <c r="AE1007" s="44"/>
      <c r="AF1007" s="44"/>
      <c r="AG1007" s="44"/>
      <c r="AH1007" s="44"/>
      <c r="AI1007" s="44"/>
      <c r="AJ1007" s="44"/>
      <c r="AK1007" s="44"/>
      <c r="AL1007" s="44"/>
      <c r="AM1007" s="50"/>
      <c r="AN1007" s="50"/>
      <c r="AO1007" s="50"/>
      <c r="AP1007" s="50"/>
      <c r="AQ1007" s="50"/>
    </row>
    <row r="1008">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c r="AA1008" s="44"/>
      <c r="AB1008" s="44"/>
      <c r="AC1008" s="44"/>
      <c r="AD1008" s="44"/>
      <c r="AE1008" s="44"/>
      <c r="AF1008" s="44"/>
      <c r="AG1008" s="44"/>
      <c r="AH1008" s="44"/>
      <c r="AI1008" s="44"/>
      <c r="AJ1008" s="44"/>
      <c r="AK1008" s="44"/>
      <c r="AL1008" s="44"/>
      <c r="AM1008" s="50"/>
      <c r="AN1008" s="50"/>
      <c r="AO1008" s="50"/>
      <c r="AP1008" s="50"/>
      <c r="AQ1008" s="50"/>
    </row>
    <row r="1009">
      <c r="A1009" s="44"/>
      <c r="B1009" s="44"/>
      <c r="C1009" s="44"/>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c r="AA1009" s="44"/>
      <c r="AB1009" s="44"/>
      <c r="AC1009" s="44"/>
      <c r="AD1009" s="44"/>
      <c r="AE1009" s="44"/>
      <c r="AF1009" s="44"/>
      <c r="AG1009" s="44"/>
      <c r="AH1009" s="44"/>
      <c r="AI1009" s="44"/>
      <c r="AJ1009" s="44"/>
      <c r="AK1009" s="44"/>
      <c r="AL1009" s="44"/>
      <c r="AM1009" s="50"/>
      <c r="AN1009" s="50"/>
      <c r="AO1009" s="50"/>
      <c r="AP1009" s="50"/>
      <c r="AQ1009" s="50"/>
    </row>
    <row r="1010">
      <c r="A1010" s="44"/>
      <c r="B1010" s="44"/>
      <c r="C1010" s="44"/>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c r="AB1010" s="44"/>
      <c r="AC1010" s="44"/>
      <c r="AD1010" s="44"/>
      <c r="AE1010" s="44"/>
      <c r="AF1010" s="44"/>
      <c r="AG1010" s="44"/>
      <c r="AH1010" s="44"/>
      <c r="AI1010" s="44"/>
      <c r="AJ1010" s="44"/>
      <c r="AK1010" s="44"/>
      <c r="AL1010" s="44"/>
      <c r="AM1010" s="50"/>
      <c r="AN1010" s="50"/>
      <c r="AO1010" s="50"/>
      <c r="AP1010" s="50"/>
      <c r="AQ1010" s="50"/>
    </row>
    <row r="1011">
      <c r="A1011" s="44"/>
      <c r="B1011" s="44"/>
      <c r="C1011" s="44"/>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c r="AA1011" s="44"/>
      <c r="AB1011" s="44"/>
      <c r="AC1011" s="44"/>
      <c r="AD1011" s="44"/>
      <c r="AE1011" s="44"/>
      <c r="AF1011" s="44"/>
      <c r="AG1011" s="44"/>
      <c r="AH1011" s="44"/>
      <c r="AI1011" s="44"/>
      <c r="AJ1011" s="44"/>
      <c r="AK1011" s="44"/>
      <c r="AL1011" s="44"/>
      <c r="AM1011" s="50"/>
      <c r="AN1011" s="50"/>
      <c r="AO1011" s="50"/>
      <c r="AP1011" s="50"/>
      <c r="AQ1011" s="50"/>
    </row>
    <row r="1012">
      <c r="A1012" s="44"/>
      <c r="B1012" s="44"/>
      <c r="C1012" s="44"/>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c r="Z1012" s="44"/>
      <c r="AA1012" s="44"/>
      <c r="AB1012" s="44"/>
      <c r="AC1012" s="44"/>
      <c r="AD1012" s="44"/>
      <c r="AE1012" s="44"/>
      <c r="AF1012" s="44"/>
      <c r="AG1012" s="44"/>
      <c r="AH1012" s="44"/>
      <c r="AI1012" s="44"/>
      <c r="AJ1012" s="44"/>
      <c r="AK1012" s="44"/>
      <c r="AL1012" s="44"/>
      <c r="AM1012" s="50"/>
      <c r="AN1012" s="50"/>
      <c r="AO1012" s="50"/>
      <c r="AP1012" s="50"/>
      <c r="AQ1012" s="50"/>
    </row>
    <row r="1013">
      <c r="A1013" s="44"/>
      <c r="B1013" s="44"/>
      <c r="C1013" s="44"/>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c r="Z1013" s="44"/>
      <c r="AA1013" s="44"/>
      <c r="AB1013" s="44"/>
      <c r="AC1013" s="44"/>
      <c r="AD1013" s="44"/>
      <c r="AE1013" s="44"/>
      <c r="AF1013" s="44"/>
      <c r="AG1013" s="44"/>
      <c r="AH1013" s="44"/>
      <c r="AI1013" s="44"/>
      <c r="AJ1013" s="44"/>
      <c r="AK1013" s="44"/>
      <c r="AL1013" s="44"/>
      <c r="AM1013" s="50"/>
      <c r="AN1013" s="50"/>
      <c r="AO1013" s="50"/>
      <c r="AP1013" s="50"/>
      <c r="AQ1013" s="50"/>
    </row>
    <row r="1014">
      <c r="A1014" s="44"/>
      <c r="B1014" s="44"/>
      <c r="C1014" s="44"/>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c r="Z1014" s="44"/>
      <c r="AA1014" s="44"/>
      <c r="AB1014" s="44"/>
      <c r="AC1014" s="44"/>
      <c r="AD1014" s="44"/>
      <c r="AE1014" s="44"/>
      <c r="AF1014" s="44"/>
      <c r="AG1014" s="44"/>
      <c r="AH1014" s="44"/>
      <c r="AI1014" s="44"/>
      <c r="AJ1014" s="44"/>
      <c r="AK1014" s="44"/>
      <c r="AL1014" s="44"/>
      <c r="AM1014" s="50"/>
      <c r="AN1014" s="50"/>
      <c r="AO1014" s="50"/>
      <c r="AP1014" s="50"/>
      <c r="AQ1014" s="50"/>
    </row>
    <row r="1015">
      <c r="A1015" s="44"/>
      <c r="B1015" s="44"/>
      <c r="C1015" s="44"/>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c r="Z1015" s="44"/>
      <c r="AA1015" s="44"/>
      <c r="AB1015" s="44"/>
      <c r="AC1015" s="44"/>
      <c r="AD1015" s="44"/>
      <c r="AE1015" s="44"/>
      <c r="AF1015" s="44"/>
      <c r="AG1015" s="44"/>
      <c r="AH1015" s="44"/>
      <c r="AI1015" s="44"/>
      <c r="AJ1015" s="44"/>
      <c r="AK1015" s="44"/>
      <c r="AL1015" s="44"/>
      <c r="AM1015" s="50"/>
      <c r="AN1015" s="50"/>
      <c r="AO1015" s="50"/>
      <c r="AP1015" s="50"/>
      <c r="AQ1015" s="50"/>
    </row>
    <row r="1016">
      <c r="A1016" s="44"/>
      <c r="B1016" s="44"/>
      <c r="C1016" s="44"/>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c r="Z1016" s="44"/>
      <c r="AA1016" s="44"/>
      <c r="AB1016" s="44"/>
      <c r="AC1016" s="44"/>
      <c r="AD1016" s="44"/>
      <c r="AE1016" s="44"/>
      <c r="AF1016" s="44"/>
      <c r="AG1016" s="44"/>
      <c r="AH1016" s="44"/>
      <c r="AI1016" s="44"/>
      <c r="AJ1016" s="44"/>
      <c r="AK1016" s="44"/>
      <c r="AL1016" s="44"/>
      <c r="AM1016" s="50"/>
      <c r="AN1016" s="50"/>
      <c r="AO1016" s="50"/>
      <c r="AP1016" s="50"/>
      <c r="AQ1016" s="50"/>
    </row>
    <row r="1017">
      <c r="A1017" s="44"/>
      <c r="B1017" s="44"/>
      <c r="C1017" s="44"/>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c r="Z1017" s="44"/>
      <c r="AA1017" s="44"/>
      <c r="AB1017" s="44"/>
      <c r="AC1017" s="44"/>
      <c r="AD1017" s="44"/>
      <c r="AE1017" s="44"/>
      <c r="AF1017" s="44"/>
      <c r="AG1017" s="44"/>
      <c r="AH1017" s="44"/>
      <c r="AI1017" s="44"/>
      <c r="AJ1017" s="44"/>
      <c r="AK1017" s="44"/>
      <c r="AL1017" s="44"/>
      <c r="AM1017" s="50"/>
      <c r="AN1017" s="50"/>
      <c r="AO1017" s="50"/>
      <c r="AP1017" s="50"/>
      <c r="AQ1017" s="50"/>
    </row>
    <row r="1018">
      <c r="A1018" s="44"/>
      <c r="B1018" s="44"/>
      <c r="C1018" s="44"/>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c r="Z1018" s="44"/>
      <c r="AA1018" s="44"/>
      <c r="AB1018" s="44"/>
      <c r="AC1018" s="44"/>
      <c r="AD1018" s="44"/>
      <c r="AE1018" s="44"/>
      <c r="AF1018" s="44"/>
      <c r="AG1018" s="44"/>
      <c r="AH1018" s="44"/>
      <c r="AI1018" s="44"/>
      <c r="AJ1018" s="44"/>
      <c r="AK1018" s="44"/>
      <c r="AL1018" s="44"/>
      <c r="AM1018" s="50"/>
      <c r="AN1018" s="50"/>
      <c r="AO1018" s="50"/>
      <c r="AP1018" s="50"/>
      <c r="AQ1018" s="50"/>
    </row>
    <row r="1019">
      <c r="A1019" s="44"/>
      <c r="B1019" s="44"/>
      <c r="C1019" s="44"/>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c r="Z1019" s="44"/>
      <c r="AA1019" s="44"/>
      <c r="AB1019" s="44"/>
      <c r="AC1019" s="44"/>
      <c r="AD1019" s="44"/>
      <c r="AE1019" s="44"/>
      <c r="AF1019" s="44"/>
      <c r="AG1019" s="44"/>
      <c r="AH1019" s="44"/>
      <c r="AI1019" s="44"/>
      <c r="AJ1019" s="44"/>
      <c r="AK1019" s="44"/>
      <c r="AL1019" s="44"/>
      <c r="AM1019" s="50"/>
      <c r="AN1019" s="50"/>
      <c r="AO1019" s="50"/>
      <c r="AP1019" s="50"/>
      <c r="AQ1019" s="50"/>
    </row>
    <row r="1020">
      <c r="A1020" s="44"/>
      <c r="B1020" s="44"/>
      <c r="C1020" s="44"/>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c r="Z1020" s="44"/>
      <c r="AA1020" s="44"/>
      <c r="AB1020" s="44"/>
      <c r="AC1020" s="44"/>
      <c r="AD1020" s="44"/>
      <c r="AE1020" s="44"/>
      <c r="AF1020" s="44"/>
      <c r="AG1020" s="44"/>
      <c r="AH1020" s="44"/>
      <c r="AI1020" s="44"/>
      <c r="AJ1020" s="44"/>
      <c r="AK1020" s="44"/>
      <c r="AL1020" s="44"/>
      <c r="AM1020" s="50"/>
      <c r="AN1020" s="50"/>
      <c r="AO1020" s="50"/>
      <c r="AP1020" s="50"/>
      <c r="AQ1020" s="50"/>
    </row>
    <row r="1021">
      <c r="A1021" s="44"/>
      <c r="B1021" s="44"/>
      <c r="C1021" s="44"/>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c r="Z1021" s="44"/>
      <c r="AA1021" s="44"/>
      <c r="AB1021" s="44"/>
      <c r="AC1021" s="44"/>
      <c r="AD1021" s="44"/>
      <c r="AE1021" s="44"/>
      <c r="AF1021" s="44"/>
      <c r="AG1021" s="44"/>
      <c r="AH1021" s="44"/>
      <c r="AI1021" s="44"/>
      <c r="AJ1021" s="44"/>
      <c r="AK1021" s="44"/>
      <c r="AL1021" s="44"/>
      <c r="AM1021" s="50"/>
      <c r="AN1021" s="50"/>
      <c r="AO1021" s="50"/>
      <c r="AP1021" s="50"/>
      <c r="AQ1021" s="50"/>
    </row>
    <row r="1022">
      <c r="A1022" s="44"/>
      <c r="B1022" s="44"/>
      <c r="C1022" s="44"/>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c r="Z1022" s="44"/>
      <c r="AA1022" s="44"/>
      <c r="AB1022" s="44"/>
      <c r="AC1022" s="44"/>
      <c r="AD1022" s="44"/>
      <c r="AE1022" s="44"/>
      <c r="AF1022" s="44"/>
      <c r="AG1022" s="44"/>
      <c r="AH1022" s="44"/>
      <c r="AI1022" s="44"/>
      <c r="AJ1022" s="44"/>
      <c r="AK1022" s="44"/>
      <c r="AL1022" s="44"/>
      <c r="AM1022" s="50"/>
      <c r="AN1022" s="50"/>
      <c r="AO1022" s="50"/>
      <c r="AP1022" s="50"/>
      <c r="AQ1022" s="50"/>
    </row>
    <row r="1023">
      <c r="A1023" s="44"/>
      <c r="B1023" s="44"/>
      <c r="C1023" s="44"/>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c r="Z1023" s="44"/>
      <c r="AA1023" s="44"/>
      <c r="AB1023" s="44"/>
      <c r="AC1023" s="44"/>
      <c r="AD1023" s="44"/>
      <c r="AE1023" s="44"/>
      <c r="AF1023" s="44"/>
      <c r="AG1023" s="44"/>
      <c r="AH1023" s="44"/>
      <c r="AI1023" s="44"/>
      <c r="AJ1023" s="44"/>
      <c r="AK1023" s="44"/>
      <c r="AL1023" s="44"/>
      <c r="AM1023" s="50"/>
      <c r="AN1023" s="50"/>
      <c r="AO1023" s="50"/>
      <c r="AP1023" s="50"/>
      <c r="AQ1023" s="50"/>
    </row>
    <row r="1024">
      <c r="A1024" s="44"/>
      <c r="B1024" s="44"/>
      <c r="C1024" s="44"/>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c r="Z1024" s="44"/>
      <c r="AA1024" s="44"/>
      <c r="AB1024" s="44"/>
      <c r="AC1024" s="44"/>
      <c r="AD1024" s="44"/>
      <c r="AE1024" s="44"/>
      <c r="AF1024" s="44"/>
      <c r="AG1024" s="44"/>
      <c r="AH1024" s="44"/>
      <c r="AI1024" s="44"/>
      <c r="AJ1024" s="44"/>
      <c r="AK1024" s="44"/>
      <c r="AL1024" s="44"/>
      <c r="AM1024" s="50"/>
      <c r="AN1024" s="50"/>
      <c r="AO1024" s="50"/>
      <c r="AP1024" s="50"/>
      <c r="AQ1024" s="50"/>
    </row>
    <row r="1025">
      <c r="A1025" s="44"/>
      <c r="B1025" s="44"/>
      <c r="C1025" s="44"/>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c r="Z1025" s="44"/>
      <c r="AA1025" s="44"/>
      <c r="AB1025" s="44"/>
      <c r="AC1025" s="44"/>
      <c r="AD1025" s="44"/>
      <c r="AE1025" s="44"/>
      <c r="AF1025" s="44"/>
      <c r="AG1025" s="44"/>
      <c r="AH1025" s="44"/>
      <c r="AI1025" s="44"/>
      <c r="AJ1025" s="44"/>
      <c r="AK1025" s="44"/>
      <c r="AL1025" s="44"/>
      <c r="AM1025" s="50"/>
      <c r="AN1025" s="50"/>
      <c r="AO1025" s="50"/>
      <c r="AP1025" s="50"/>
      <c r="AQ1025" s="50"/>
    </row>
    <row r="1026">
      <c r="A1026" s="44"/>
      <c r="B1026" s="44"/>
      <c r="C1026" s="44"/>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c r="Z1026" s="44"/>
      <c r="AA1026" s="44"/>
      <c r="AB1026" s="44"/>
      <c r="AC1026" s="44"/>
      <c r="AD1026" s="44"/>
      <c r="AE1026" s="44"/>
      <c r="AF1026" s="44"/>
      <c r="AG1026" s="44"/>
      <c r="AH1026" s="44"/>
      <c r="AI1026" s="44"/>
      <c r="AJ1026" s="44"/>
      <c r="AK1026" s="44"/>
      <c r="AL1026" s="44"/>
      <c r="AM1026" s="50"/>
      <c r="AN1026" s="50"/>
      <c r="AO1026" s="50"/>
      <c r="AP1026" s="50"/>
      <c r="AQ1026" s="50"/>
    </row>
    <row r="1027">
      <c r="A1027" s="44"/>
      <c r="B1027" s="44"/>
      <c r="C1027" s="44"/>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c r="Z1027" s="44"/>
      <c r="AA1027" s="44"/>
      <c r="AB1027" s="44"/>
      <c r="AC1027" s="44"/>
      <c r="AD1027" s="44"/>
      <c r="AE1027" s="44"/>
      <c r="AF1027" s="44"/>
      <c r="AG1027" s="44"/>
      <c r="AH1027" s="44"/>
      <c r="AI1027" s="44"/>
      <c r="AJ1027" s="44"/>
      <c r="AK1027" s="44"/>
      <c r="AL1027" s="44"/>
      <c r="AM1027" s="50"/>
      <c r="AN1027" s="50"/>
      <c r="AO1027" s="50"/>
      <c r="AP1027" s="50"/>
      <c r="AQ1027" s="50"/>
    </row>
    <row r="1028">
      <c r="A1028" s="44"/>
      <c r="B1028" s="44"/>
      <c r="C1028" s="44"/>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c r="Z1028" s="44"/>
      <c r="AA1028" s="44"/>
      <c r="AB1028" s="44"/>
      <c r="AC1028" s="44"/>
      <c r="AD1028" s="44"/>
      <c r="AE1028" s="44"/>
      <c r="AF1028" s="44"/>
      <c r="AG1028" s="44"/>
      <c r="AH1028" s="44"/>
      <c r="AI1028" s="44"/>
      <c r="AJ1028" s="44"/>
      <c r="AK1028" s="44"/>
      <c r="AL1028" s="44"/>
      <c r="AM1028" s="50"/>
      <c r="AN1028" s="50"/>
      <c r="AO1028" s="50"/>
      <c r="AP1028" s="50"/>
      <c r="AQ1028" s="50"/>
    </row>
    <row r="1029">
      <c r="A1029" s="44"/>
      <c r="B1029" s="44"/>
      <c r="C1029" s="44"/>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c r="Z1029" s="44"/>
      <c r="AA1029" s="44"/>
      <c r="AB1029" s="44"/>
      <c r="AC1029" s="44"/>
      <c r="AD1029" s="44"/>
      <c r="AE1029" s="44"/>
      <c r="AF1029" s="44"/>
      <c r="AG1029" s="44"/>
      <c r="AH1029" s="44"/>
      <c r="AI1029" s="44"/>
      <c r="AJ1029" s="44"/>
      <c r="AK1029" s="44"/>
      <c r="AL1029" s="44"/>
      <c r="AM1029" s="50"/>
      <c r="AN1029" s="50"/>
      <c r="AO1029" s="50"/>
      <c r="AP1029" s="50"/>
      <c r="AQ1029" s="50"/>
    </row>
    <row r="1030">
      <c r="A1030" s="44"/>
      <c r="B1030" s="44"/>
      <c r="C1030" s="44"/>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c r="Z1030" s="44"/>
      <c r="AA1030" s="44"/>
      <c r="AB1030" s="44"/>
      <c r="AC1030" s="44"/>
      <c r="AD1030" s="44"/>
      <c r="AE1030" s="44"/>
      <c r="AF1030" s="44"/>
      <c r="AG1030" s="44"/>
      <c r="AH1030" s="44"/>
      <c r="AI1030" s="44"/>
      <c r="AJ1030" s="44"/>
      <c r="AK1030" s="44"/>
      <c r="AL1030" s="44"/>
      <c r="AM1030" s="50"/>
      <c r="AN1030" s="50"/>
      <c r="AO1030" s="50"/>
      <c r="AP1030" s="50"/>
      <c r="AQ1030" s="50"/>
    </row>
    <row r="1031">
      <c r="A1031" s="44"/>
      <c r="B1031" s="44"/>
      <c r="C1031" s="44"/>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c r="Z1031" s="44"/>
      <c r="AA1031" s="44"/>
      <c r="AB1031" s="44"/>
      <c r="AC1031" s="44"/>
      <c r="AD1031" s="44"/>
      <c r="AE1031" s="44"/>
      <c r="AF1031" s="44"/>
      <c r="AG1031" s="44"/>
      <c r="AH1031" s="44"/>
      <c r="AI1031" s="44"/>
      <c r="AJ1031" s="44"/>
      <c r="AK1031" s="44"/>
      <c r="AL1031" s="44"/>
      <c r="AM1031" s="50"/>
      <c r="AN1031" s="50"/>
      <c r="AO1031" s="50"/>
      <c r="AP1031" s="50"/>
      <c r="AQ1031" s="50"/>
    </row>
    <row r="1032">
      <c r="A1032" s="44"/>
      <c r="B1032" s="44"/>
      <c r="C1032" s="44"/>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c r="Z1032" s="44"/>
      <c r="AA1032" s="44"/>
      <c r="AB1032" s="44"/>
      <c r="AC1032" s="44"/>
      <c r="AD1032" s="44"/>
      <c r="AE1032" s="44"/>
      <c r="AF1032" s="44"/>
      <c r="AG1032" s="44"/>
      <c r="AH1032" s="44"/>
      <c r="AI1032" s="44"/>
      <c r="AJ1032" s="44"/>
      <c r="AK1032" s="44"/>
      <c r="AL1032" s="44"/>
      <c r="AM1032" s="50"/>
      <c r="AN1032" s="50"/>
      <c r="AO1032" s="50"/>
      <c r="AP1032" s="50"/>
      <c r="AQ1032" s="50"/>
    </row>
    <row r="1033">
      <c r="A1033" s="44"/>
      <c r="B1033" s="44"/>
      <c r="C1033" s="44"/>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c r="Z1033" s="44"/>
      <c r="AA1033" s="44"/>
      <c r="AB1033" s="44"/>
      <c r="AC1033" s="44"/>
      <c r="AD1033" s="44"/>
      <c r="AE1033" s="44"/>
      <c r="AF1033" s="44"/>
      <c r="AG1033" s="44"/>
      <c r="AH1033" s="44"/>
      <c r="AI1033" s="44"/>
      <c r="AJ1033" s="44"/>
      <c r="AK1033" s="44"/>
      <c r="AL1033" s="44"/>
      <c r="AM1033" s="50"/>
      <c r="AN1033" s="50"/>
      <c r="AO1033" s="50"/>
      <c r="AP1033" s="50"/>
      <c r="AQ1033" s="50"/>
    </row>
    <row r="1034">
      <c r="A1034" s="44"/>
      <c r="B1034" s="44"/>
      <c r="C1034" s="44"/>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c r="Z1034" s="44"/>
      <c r="AA1034" s="44"/>
      <c r="AB1034" s="44"/>
      <c r="AC1034" s="44"/>
      <c r="AD1034" s="44"/>
      <c r="AE1034" s="44"/>
      <c r="AF1034" s="44"/>
      <c r="AG1034" s="44"/>
      <c r="AH1034" s="44"/>
      <c r="AI1034" s="44"/>
      <c r="AJ1034" s="44"/>
      <c r="AK1034" s="44"/>
      <c r="AL1034" s="44"/>
      <c r="AM1034" s="50"/>
      <c r="AN1034" s="50"/>
      <c r="AO1034" s="50"/>
      <c r="AP1034" s="50"/>
      <c r="AQ1034" s="50"/>
    </row>
    <row r="1035">
      <c r="A1035" s="44"/>
      <c r="B1035" s="44"/>
      <c r="C1035" s="44"/>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c r="Z1035" s="44"/>
      <c r="AA1035" s="44"/>
      <c r="AB1035" s="44"/>
      <c r="AC1035" s="44"/>
      <c r="AD1035" s="44"/>
      <c r="AE1035" s="44"/>
      <c r="AF1035" s="44"/>
      <c r="AG1035" s="44"/>
      <c r="AH1035" s="44"/>
      <c r="AI1035" s="44"/>
      <c r="AJ1035" s="44"/>
      <c r="AK1035" s="44"/>
      <c r="AL1035" s="44"/>
      <c r="AM1035" s="50"/>
      <c r="AN1035" s="50"/>
      <c r="AO1035" s="50"/>
      <c r="AP1035" s="50"/>
      <c r="AQ1035" s="50"/>
    </row>
    <row r="1036">
      <c r="A1036" s="44"/>
      <c r="B1036" s="44"/>
      <c r="C1036" s="44"/>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c r="Z1036" s="44"/>
      <c r="AA1036" s="44"/>
      <c r="AB1036" s="44"/>
      <c r="AC1036" s="44"/>
      <c r="AD1036" s="44"/>
      <c r="AE1036" s="44"/>
      <c r="AF1036" s="44"/>
      <c r="AG1036" s="44"/>
      <c r="AH1036" s="44"/>
      <c r="AI1036" s="44"/>
      <c r="AJ1036" s="44"/>
      <c r="AK1036" s="44"/>
      <c r="AL1036" s="44"/>
      <c r="AM1036" s="50"/>
      <c r="AN1036" s="50"/>
      <c r="AO1036" s="50"/>
      <c r="AP1036" s="50"/>
      <c r="AQ1036" s="50"/>
    </row>
    <row r="1037">
      <c r="A1037" s="44"/>
      <c r="B1037" s="44"/>
      <c r="C1037" s="44"/>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c r="Z1037" s="44"/>
      <c r="AA1037" s="44"/>
      <c r="AB1037" s="44"/>
      <c r="AC1037" s="44"/>
      <c r="AD1037" s="44"/>
      <c r="AE1037" s="44"/>
      <c r="AF1037" s="44"/>
      <c r="AG1037" s="44"/>
      <c r="AH1037" s="44"/>
      <c r="AI1037" s="44"/>
      <c r="AJ1037" s="44"/>
      <c r="AK1037" s="44"/>
      <c r="AL1037" s="44"/>
      <c r="AM1037" s="50"/>
      <c r="AN1037" s="50"/>
      <c r="AO1037" s="50"/>
      <c r="AP1037" s="50"/>
      <c r="AQ1037" s="50"/>
    </row>
    <row r="1038">
      <c r="A1038" s="44"/>
      <c r="B1038" s="44"/>
      <c r="C1038" s="44"/>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c r="Z1038" s="44"/>
      <c r="AA1038" s="44"/>
      <c r="AB1038" s="44"/>
      <c r="AC1038" s="44"/>
      <c r="AD1038" s="44"/>
      <c r="AE1038" s="44"/>
      <c r="AF1038" s="44"/>
      <c r="AG1038" s="44"/>
      <c r="AH1038" s="44"/>
      <c r="AI1038" s="44"/>
      <c r="AJ1038" s="44"/>
      <c r="AK1038" s="44"/>
      <c r="AL1038" s="44"/>
      <c r="AM1038" s="50"/>
      <c r="AN1038" s="50"/>
      <c r="AO1038" s="50"/>
      <c r="AP1038" s="50"/>
      <c r="AQ1038" s="50"/>
    </row>
    <row r="1039">
      <c r="A1039" s="44"/>
      <c r="B1039" s="44"/>
      <c r="C1039" s="44"/>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c r="Z1039" s="44"/>
      <c r="AA1039" s="44"/>
      <c r="AB1039" s="44"/>
      <c r="AC1039" s="44"/>
      <c r="AD1039" s="44"/>
      <c r="AE1039" s="44"/>
      <c r="AF1039" s="44"/>
      <c r="AG1039" s="44"/>
      <c r="AH1039" s="44"/>
      <c r="AI1039" s="44"/>
      <c r="AJ1039" s="44"/>
      <c r="AK1039" s="44"/>
      <c r="AL1039" s="44"/>
      <c r="AM1039" s="50"/>
      <c r="AN1039" s="50"/>
      <c r="AO1039" s="50"/>
      <c r="AP1039" s="50"/>
      <c r="AQ1039" s="50"/>
    </row>
    <row r="1040">
      <c r="A1040" s="44"/>
      <c r="B1040" s="44"/>
      <c r="C1040" s="44"/>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c r="Z1040" s="44"/>
      <c r="AA1040" s="44"/>
      <c r="AB1040" s="44"/>
      <c r="AC1040" s="44"/>
      <c r="AD1040" s="44"/>
      <c r="AE1040" s="44"/>
      <c r="AF1040" s="44"/>
      <c r="AG1040" s="44"/>
      <c r="AH1040" s="44"/>
      <c r="AI1040" s="44"/>
      <c r="AJ1040" s="44"/>
      <c r="AK1040" s="44"/>
      <c r="AL1040" s="44"/>
      <c r="AM1040" s="50"/>
      <c r="AN1040" s="50"/>
      <c r="AO1040" s="50"/>
      <c r="AP1040" s="50"/>
      <c r="AQ1040" s="50"/>
    </row>
    <row r="1041">
      <c r="A1041" s="44"/>
      <c r="B1041" s="44"/>
      <c r="C1041" s="44"/>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c r="Z1041" s="44"/>
      <c r="AA1041" s="44"/>
      <c r="AB1041" s="44"/>
      <c r="AC1041" s="44"/>
      <c r="AD1041" s="44"/>
      <c r="AE1041" s="44"/>
      <c r="AF1041" s="44"/>
      <c r="AG1041" s="44"/>
      <c r="AH1041" s="44"/>
      <c r="AI1041" s="44"/>
      <c r="AJ1041" s="44"/>
      <c r="AK1041" s="44"/>
      <c r="AL1041" s="44"/>
      <c r="AM1041" s="50"/>
      <c r="AN1041" s="50"/>
      <c r="AO1041" s="50"/>
      <c r="AP1041" s="50"/>
      <c r="AQ1041" s="50"/>
    </row>
    <row r="1042">
      <c r="A1042" s="44"/>
      <c r="B1042" s="44"/>
      <c r="C1042" s="44"/>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c r="Z1042" s="44"/>
      <c r="AA1042" s="44"/>
      <c r="AB1042" s="44"/>
      <c r="AC1042" s="44"/>
      <c r="AD1042" s="44"/>
      <c r="AE1042" s="44"/>
      <c r="AF1042" s="44"/>
      <c r="AG1042" s="44"/>
      <c r="AH1042" s="44"/>
      <c r="AI1042" s="44"/>
      <c r="AJ1042" s="44"/>
      <c r="AK1042" s="44"/>
      <c r="AL1042" s="44"/>
      <c r="AM1042" s="50"/>
      <c r="AN1042" s="50"/>
      <c r="AO1042" s="50"/>
      <c r="AP1042" s="50"/>
      <c r="AQ1042" s="50"/>
    </row>
    <row r="1043">
      <c r="A1043" s="44"/>
      <c r="B1043" s="44"/>
      <c r="C1043" s="44"/>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c r="Z1043" s="44"/>
      <c r="AA1043" s="44"/>
      <c r="AB1043" s="44"/>
      <c r="AC1043" s="44"/>
      <c r="AD1043" s="44"/>
      <c r="AE1043" s="44"/>
      <c r="AF1043" s="44"/>
      <c r="AG1043" s="44"/>
      <c r="AH1043" s="44"/>
      <c r="AI1043" s="44"/>
      <c r="AJ1043" s="44"/>
      <c r="AK1043" s="44"/>
      <c r="AL1043" s="44"/>
      <c r="AM1043" s="50"/>
      <c r="AN1043" s="50"/>
      <c r="AO1043" s="50"/>
      <c r="AP1043" s="50"/>
      <c r="AQ1043" s="50"/>
    </row>
    <row r="1044">
      <c r="A1044" s="44"/>
      <c r="B1044" s="44"/>
      <c r="C1044" s="44"/>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c r="Z1044" s="44"/>
      <c r="AA1044" s="44"/>
      <c r="AB1044" s="44"/>
      <c r="AC1044" s="44"/>
      <c r="AD1044" s="44"/>
      <c r="AE1044" s="44"/>
      <c r="AF1044" s="44"/>
      <c r="AG1044" s="44"/>
      <c r="AH1044" s="44"/>
      <c r="AI1044" s="44"/>
      <c r="AJ1044" s="44"/>
      <c r="AK1044" s="44"/>
      <c r="AL1044" s="44"/>
      <c r="AM1044" s="50"/>
      <c r="AN1044" s="50"/>
      <c r="AO1044" s="50"/>
      <c r="AP1044" s="50"/>
      <c r="AQ1044" s="50"/>
    </row>
    <row r="1045">
      <c r="A1045" s="44"/>
      <c r="B1045" s="44"/>
      <c r="C1045" s="44"/>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c r="Z1045" s="44"/>
      <c r="AA1045" s="44"/>
      <c r="AB1045" s="44"/>
      <c r="AC1045" s="44"/>
      <c r="AD1045" s="44"/>
      <c r="AE1045" s="44"/>
      <c r="AF1045" s="44"/>
      <c r="AG1045" s="44"/>
      <c r="AH1045" s="44"/>
      <c r="AI1045" s="44"/>
      <c r="AJ1045" s="44"/>
      <c r="AK1045" s="44"/>
      <c r="AL1045" s="44"/>
      <c r="AM1045" s="50"/>
      <c r="AN1045" s="50"/>
      <c r="AO1045" s="50"/>
      <c r="AP1045" s="50"/>
      <c r="AQ1045" s="50"/>
    </row>
    <row r="1046">
      <c r="A1046" s="44"/>
      <c r="B1046" s="44"/>
      <c r="C1046" s="44"/>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c r="Z1046" s="44"/>
      <c r="AA1046" s="44"/>
      <c r="AB1046" s="44"/>
      <c r="AC1046" s="44"/>
      <c r="AD1046" s="44"/>
      <c r="AE1046" s="44"/>
      <c r="AF1046" s="44"/>
      <c r="AG1046" s="44"/>
      <c r="AH1046" s="44"/>
      <c r="AI1046" s="44"/>
      <c r="AJ1046" s="44"/>
      <c r="AK1046" s="44"/>
      <c r="AL1046" s="44"/>
      <c r="AM1046" s="50"/>
      <c r="AN1046" s="50"/>
      <c r="AO1046" s="50"/>
      <c r="AP1046" s="50"/>
      <c r="AQ1046" s="50"/>
    </row>
    <row r="1047">
      <c r="A1047" s="44"/>
      <c r="B1047" s="44"/>
      <c r="C1047" s="44"/>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c r="Z1047" s="44"/>
      <c r="AA1047" s="44"/>
      <c r="AB1047" s="44"/>
      <c r="AC1047" s="44"/>
      <c r="AD1047" s="44"/>
      <c r="AE1047" s="44"/>
      <c r="AF1047" s="44"/>
      <c r="AG1047" s="44"/>
      <c r="AH1047" s="44"/>
      <c r="AI1047" s="44"/>
      <c r="AJ1047" s="44"/>
      <c r="AK1047" s="44"/>
      <c r="AL1047" s="44"/>
      <c r="AM1047" s="50"/>
      <c r="AN1047" s="50"/>
      <c r="AO1047" s="50"/>
      <c r="AP1047" s="50"/>
      <c r="AQ1047" s="50"/>
    </row>
    <row r="1048">
      <c r="A1048" s="44"/>
      <c r="B1048" s="44"/>
      <c r="C1048" s="44"/>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c r="Z1048" s="44"/>
      <c r="AA1048" s="44"/>
      <c r="AB1048" s="44"/>
      <c r="AC1048" s="44"/>
      <c r="AD1048" s="44"/>
      <c r="AE1048" s="44"/>
      <c r="AF1048" s="44"/>
      <c r="AG1048" s="44"/>
      <c r="AH1048" s="44"/>
      <c r="AI1048" s="44"/>
      <c r="AJ1048" s="44"/>
      <c r="AK1048" s="44"/>
      <c r="AL1048" s="44"/>
      <c r="AM1048" s="50"/>
      <c r="AN1048" s="50"/>
      <c r="AO1048" s="50"/>
      <c r="AP1048" s="50"/>
      <c r="AQ1048" s="50"/>
    </row>
    <row r="1049">
      <c r="A1049" s="44"/>
      <c r="B1049" s="44"/>
      <c r="C1049" s="44"/>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c r="Z1049" s="44"/>
      <c r="AA1049" s="44"/>
      <c r="AB1049" s="44"/>
      <c r="AC1049" s="44"/>
      <c r="AD1049" s="44"/>
      <c r="AE1049" s="44"/>
      <c r="AF1049" s="44"/>
      <c r="AG1049" s="44"/>
      <c r="AH1049" s="44"/>
      <c r="AI1049" s="44"/>
      <c r="AJ1049" s="44"/>
      <c r="AK1049" s="44"/>
      <c r="AL1049" s="44"/>
      <c r="AM1049" s="50"/>
      <c r="AN1049" s="50"/>
      <c r="AO1049" s="50"/>
      <c r="AP1049" s="50"/>
      <c r="AQ1049" s="50"/>
    </row>
    <row r="1050">
      <c r="A1050" s="44"/>
      <c r="B1050" s="44"/>
      <c r="C1050" s="44"/>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c r="Z1050" s="44"/>
      <c r="AA1050" s="44"/>
      <c r="AB1050" s="44"/>
      <c r="AC1050" s="44"/>
      <c r="AD1050" s="44"/>
      <c r="AE1050" s="44"/>
      <c r="AF1050" s="44"/>
      <c r="AG1050" s="44"/>
      <c r="AH1050" s="44"/>
      <c r="AI1050" s="44"/>
      <c r="AJ1050" s="44"/>
      <c r="AK1050" s="44"/>
      <c r="AL1050" s="44"/>
      <c r="AM1050" s="50"/>
      <c r="AN1050" s="50"/>
      <c r="AO1050" s="50"/>
      <c r="AP1050" s="50"/>
      <c r="AQ1050" s="50"/>
    </row>
    <row r="1051">
      <c r="A1051" s="44"/>
      <c r="B1051" s="44"/>
      <c r="C1051" s="44"/>
      <c r="D1051" s="44"/>
      <c r="E1051" s="44"/>
      <c r="F1051" s="44"/>
      <c r="G1051" s="44"/>
      <c r="H1051" s="44"/>
      <c r="I1051" s="44"/>
      <c r="J1051" s="44"/>
      <c r="K1051" s="44"/>
      <c r="L1051" s="44"/>
      <c r="M1051" s="44"/>
      <c r="N1051" s="44"/>
      <c r="O1051" s="44"/>
      <c r="P1051" s="44"/>
      <c r="Q1051" s="44"/>
      <c r="R1051" s="44"/>
      <c r="S1051" s="44"/>
      <c r="T1051" s="44"/>
      <c r="U1051" s="44"/>
      <c r="V1051" s="44"/>
      <c r="W1051" s="44"/>
      <c r="X1051" s="44"/>
      <c r="Y1051" s="44"/>
      <c r="Z1051" s="44"/>
      <c r="AA1051" s="44"/>
      <c r="AB1051" s="44"/>
      <c r="AC1051" s="44"/>
      <c r="AD1051" s="44"/>
      <c r="AE1051" s="44"/>
      <c r="AF1051" s="44"/>
      <c r="AG1051" s="44"/>
      <c r="AH1051" s="44"/>
      <c r="AI1051" s="44"/>
      <c r="AJ1051" s="44"/>
      <c r="AK1051" s="44"/>
      <c r="AL1051" s="44"/>
      <c r="AM1051" s="50"/>
      <c r="AN1051" s="50"/>
      <c r="AO1051" s="50"/>
      <c r="AP1051" s="50"/>
      <c r="AQ1051" s="50"/>
    </row>
    <row r="1052">
      <c r="A1052" s="44"/>
      <c r="B1052" s="44"/>
      <c r="C1052" s="44"/>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c r="Z1052" s="44"/>
      <c r="AA1052" s="44"/>
      <c r="AB1052" s="44"/>
      <c r="AC1052" s="44"/>
      <c r="AD1052" s="44"/>
      <c r="AE1052" s="44"/>
      <c r="AF1052" s="44"/>
      <c r="AG1052" s="44"/>
      <c r="AH1052" s="44"/>
      <c r="AI1052" s="44"/>
      <c r="AJ1052" s="44"/>
      <c r="AK1052" s="44"/>
      <c r="AL1052" s="44"/>
      <c r="AM1052" s="50"/>
      <c r="AN1052" s="50"/>
      <c r="AO1052" s="50"/>
      <c r="AP1052" s="50"/>
      <c r="AQ1052" s="50"/>
    </row>
    <row r="1053">
      <c r="A1053" s="44"/>
      <c r="B1053" s="44"/>
      <c r="C1053" s="44"/>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c r="Z1053" s="44"/>
      <c r="AA1053" s="44"/>
      <c r="AB1053" s="44"/>
      <c r="AC1053" s="44"/>
      <c r="AD1053" s="44"/>
      <c r="AE1053" s="44"/>
      <c r="AF1053" s="44"/>
      <c r="AG1053" s="44"/>
      <c r="AH1053" s="44"/>
      <c r="AI1053" s="44"/>
      <c r="AJ1053" s="44"/>
      <c r="AK1053" s="44"/>
      <c r="AL1053" s="44"/>
      <c r="AM1053" s="50"/>
      <c r="AN1053" s="50"/>
      <c r="AO1053" s="50"/>
      <c r="AP1053" s="50"/>
      <c r="AQ1053" s="50"/>
    </row>
    <row r="1054">
      <c r="A1054" s="44"/>
      <c r="B1054" s="44"/>
      <c r="C1054" s="44"/>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c r="Z1054" s="44"/>
      <c r="AA1054" s="44"/>
      <c r="AB1054" s="44"/>
      <c r="AC1054" s="44"/>
      <c r="AD1054" s="44"/>
      <c r="AE1054" s="44"/>
      <c r="AF1054" s="44"/>
      <c r="AG1054" s="44"/>
      <c r="AH1054" s="44"/>
      <c r="AI1054" s="44"/>
      <c r="AJ1054" s="44"/>
      <c r="AK1054" s="44"/>
      <c r="AL1054" s="44"/>
      <c r="AM1054" s="50"/>
      <c r="AN1054" s="50"/>
      <c r="AO1054" s="50"/>
      <c r="AP1054" s="50"/>
      <c r="AQ1054" s="50"/>
    </row>
    <row r="1055">
      <c r="A1055" s="44"/>
      <c r="B1055" s="44"/>
      <c r="C1055" s="44"/>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c r="Z1055" s="44"/>
      <c r="AA1055" s="44"/>
      <c r="AB1055" s="44"/>
      <c r="AC1055" s="44"/>
      <c r="AD1055" s="44"/>
      <c r="AE1055" s="44"/>
      <c r="AF1055" s="44"/>
      <c r="AG1055" s="44"/>
      <c r="AH1055" s="44"/>
      <c r="AI1055" s="44"/>
      <c r="AJ1055" s="44"/>
      <c r="AK1055" s="44"/>
      <c r="AL1055" s="44"/>
      <c r="AM1055" s="50"/>
      <c r="AN1055" s="50"/>
      <c r="AO1055" s="50"/>
      <c r="AP1055" s="50"/>
      <c r="AQ1055" s="50"/>
    </row>
    <row r="1056">
      <c r="A1056" s="44"/>
      <c r="B1056" s="44"/>
      <c r="C1056" s="44"/>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c r="Z1056" s="44"/>
      <c r="AA1056" s="44"/>
      <c r="AB1056" s="44"/>
      <c r="AC1056" s="44"/>
      <c r="AD1056" s="44"/>
      <c r="AE1056" s="44"/>
      <c r="AF1056" s="44"/>
      <c r="AG1056" s="44"/>
      <c r="AH1056" s="44"/>
      <c r="AI1056" s="44"/>
      <c r="AJ1056" s="44"/>
      <c r="AK1056" s="44"/>
      <c r="AL1056" s="44"/>
      <c r="AM1056" s="50"/>
      <c r="AN1056" s="50"/>
      <c r="AO1056" s="50"/>
      <c r="AP1056" s="50"/>
      <c r="AQ1056" s="50"/>
    </row>
    <row r="1057">
      <c r="A1057" s="44"/>
      <c r="B1057" s="44"/>
      <c r="C1057" s="44"/>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c r="Z1057" s="44"/>
      <c r="AA1057" s="44"/>
      <c r="AB1057" s="44"/>
      <c r="AC1057" s="44"/>
      <c r="AD1057" s="44"/>
      <c r="AE1057" s="44"/>
      <c r="AF1057" s="44"/>
      <c r="AG1057" s="44"/>
      <c r="AH1057" s="44"/>
      <c r="AI1057" s="44"/>
      <c r="AJ1057" s="44"/>
      <c r="AK1057" s="44"/>
      <c r="AL1057" s="44"/>
      <c r="AM1057" s="50"/>
      <c r="AN1057" s="50"/>
      <c r="AO1057" s="50"/>
      <c r="AP1057" s="50"/>
      <c r="AQ1057" s="50"/>
    </row>
    <row r="1058">
      <c r="A1058" s="44"/>
      <c r="B1058" s="44"/>
      <c r="C1058" s="44"/>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c r="Z1058" s="44"/>
      <c r="AA1058" s="44"/>
      <c r="AB1058" s="44"/>
      <c r="AC1058" s="44"/>
      <c r="AD1058" s="44"/>
      <c r="AE1058" s="44"/>
      <c r="AF1058" s="44"/>
      <c r="AG1058" s="44"/>
      <c r="AH1058" s="44"/>
      <c r="AI1058" s="44"/>
      <c r="AJ1058" s="44"/>
      <c r="AK1058" s="44"/>
      <c r="AL1058" s="44"/>
      <c r="AM1058" s="50"/>
      <c r="AN1058" s="50"/>
      <c r="AO1058" s="50"/>
      <c r="AP1058" s="50"/>
      <c r="AQ1058" s="50"/>
    </row>
    <row r="1059">
      <c r="A1059" s="44"/>
      <c r="B1059" s="44"/>
      <c r="C1059" s="44"/>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c r="Z1059" s="44"/>
      <c r="AA1059" s="44"/>
      <c r="AB1059" s="44"/>
      <c r="AC1059" s="44"/>
      <c r="AD1059" s="44"/>
      <c r="AE1059" s="44"/>
      <c r="AF1059" s="44"/>
      <c r="AG1059" s="44"/>
      <c r="AH1059" s="44"/>
      <c r="AI1059" s="44"/>
      <c r="AJ1059" s="44"/>
      <c r="AK1059" s="44"/>
      <c r="AL1059" s="44"/>
      <c r="AM1059" s="50"/>
      <c r="AN1059" s="50"/>
      <c r="AO1059" s="50"/>
      <c r="AP1059" s="50"/>
      <c r="AQ1059" s="50"/>
    </row>
    <row r="1060">
      <c r="A1060" s="44"/>
      <c r="B1060" s="44"/>
      <c r="C1060" s="44"/>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c r="Z1060" s="44"/>
      <c r="AA1060" s="44"/>
      <c r="AB1060" s="44"/>
      <c r="AC1060" s="44"/>
      <c r="AD1060" s="44"/>
      <c r="AE1060" s="44"/>
      <c r="AF1060" s="44"/>
      <c r="AG1060" s="44"/>
      <c r="AH1060" s="44"/>
      <c r="AI1060" s="44"/>
      <c r="AJ1060" s="44"/>
      <c r="AK1060" s="44"/>
      <c r="AL1060" s="44"/>
      <c r="AM1060" s="50"/>
      <c r="AN1060" s="50"/>
      <c r="AO1060" s="50"/>
      <c r="AP1060" s="50"/>
      <c r="AQ1060" s="50"/>
    </row>
    <row r="1061">
      <c r="A1061" s="44"/>
      <c r="B1061" s="44"/>
      <c r="C1061" s="44"/>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c r="Z1061" s="44"/>
      <c r="AA1061" s="44"/>
      <c r="AB1061" s="44"/>
      <c r="AC1061" s="44"/>
      <c r="AD1061" s="44"/>
      <c r="AE1061" s="44"/>
      <c r="AF1061" s="44"/>
      <c r="AG1061" s="44"/>
      <c r="AH1061" s="44"/>
      <c r="AI1061" s="44"/>
      <c r="AJ1061" s="44"/>
      <c r="AK1061" s="44"/>
      <c r="AL1061" s="44"/>
      <c r="AM1061" s="50"/>
      <c r="AN1061" s="50"/>
      <c r="AO1061" s="50"/>
      <c r="AP1061" s="50"/>
      <c r="AQ1061" s="50"/>
    </row>
    <row r="1062">
      <c r="A1062" s="44"/>
      <c r="B1062" s="44"/>
      <c r="C1062" s="44"/>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c r="Z1062" s="44"/>
      <c r="AA1062" s="44"/>
      <c r="AB1062" s="44"/>
      <c r="AC1062" s="44"/>
      <c r="AD1062" s="44"/>
      <c r="AE1062" s="44"/>
      <c r="AF1062" s="44"/>
      <c r="AG1062" s="44"/>
      <c r="AH1062" s="44"/>
      <c r="AI1062" s="44"/>
      <c r="AJ1062" s="44"/>
      <c r="AK1062" s="44"/>
      <c r="AL1062" s="44"/>
      <c r="AM1062" s="50"/>
      <c r="AN1062" s="50"/>
      <c r="AO1062" s="50"/>
      <c r="AP1062" s="50"/>
      <c r="AQ1062" s="50"/>
    </row>
    <row r="1063">
      <c r="A1063" s="44"/>
      <c r="B1063" s="44"/>
      <c r="C1063" s="44"/>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c r="Z1063" s="44"/>
      <c r="AA1063" s="44"/>
      <c r="AB1063" s="44"/>
      <c r="AC1063" s="44"/>
      <c r="AD1063" s="44"/>
      <c r="AE1063" s="44"/>
      <c r="AF1063" s="44"/>
      <c r="AG1063" s="44"/>
      <c r="AH1063" s="44"/>
      <c r="AI1063" s="44"/>
      <c r="AJ1063" s="44"/>
      <c r="AK1063" s="44"/>
      <c r="AL1063" s="44"/>
      <c r="AM1063" s="50"/>
      <c r="AN1063" s="50"/>
      <c r="AO1063" s="50"/>
      <c r="AP1063" s="50"/>
      <c r="AQ1063" s="50"/>
    </row>
    <row r="1064">
      <c r="A1064" s="44"/>
      <c r="B1064" s="44"/>
      <c r="C1064" s="44"/>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c r="Z1064" s="44"/>
      <c r="AA1064" s="44"/>
      <c r="AB1064" s="44"/>
      <c r="AC1064" s="44"/>
      <c r="AD1064" s="44"/>
      <c r="AE1064" s="44"/>
      <c r="AF1064" s="44"/>
      <c r="AG1064" s="44"/>
      <c r="AH1064" s="44"/>
      <c r="AI1064" s="44"/>
      <c r="AJ1064" s="44"/>
      <c r="AK1064" s="44"/>
      <c r="AL1064" s="44"/>
      <c r="AM1064" s="50"/>
      <c r="AN1064" s="50"/>
      <c r="AO1064" s="50"/>
      <c r="AP1064" s="50"/>
      <c r="AQ1064" s="50"/>
    </row>
    <row r="1065">
      <c r="A1065" s="44"/>
      <c r="B1065" s="44"/>
      <c r="C1065" s="44"/>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c r="Z1065" s="44"/>
      <c r="AA1065" s="44"/>
      <c r="AB1065" s="44"/>
      <c r="AC1065" s="44"/>
      <c r="AD1065" s="44"/>
      <c r="AE1065" s="44"/>
      <c r="AF1065" s="44"/>
      <c r="AG1065" s="44"/>
      <c r="AH1065" s="44"/>
      <c r="AI1065" s="44"/>
      <c r="AJ1065" s="44"/>
      <c r="AK1065" s="44"/>
      <c r="AL1065" s="44"/>
      <c r="AM1065" s="50"/>
      <c r="AN1065" s="50"/>
      <c r="AO1065" s="50"/>
      <c r="AP1065" s="50"/>
      <c r="AQ1065" s="50"/>
    </row>
    <row r="1066">
      <c r="A1066" s="44"/>
      <c r="B1066" s="44"/>
      <c r="C1066" s="44"/>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c r="Z1066" s="44"/>
      <c r="AA1066" s="44"/>
      <c r="AB1066" s="44"/>
      <c r="AC1066" s="44"/>
      <c r="AD1066" s="44"/>
      <c r="AE1066" s="44"/>
      <c r="AF1066" s="44"/>
      <c r="AG1066" s="44"/>
      <c r="AH1066" s="44"/>
      <c r="AI1066" s="44"/>
      <c r="AJ1066" s="44"/>
      <c r="AK1066" s="44"/>
      <c r="AL1066" s="44"/>
      <c r="AM1066" s="50"/>
      <c r="AN1066" s="50"/>
      <c r="AO1066" s="50"/>
      <c r="AP1066" s="50"/>
      <c r="AQ1066" s="50"/>
    </row>
    <row r="1067">
      <c r="A1067" s="44"/>
      <c r="B1067" s="44"/>
      <c r="C1067" s="44"/>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c r="Z1067" s="44"/>
      <c r="AA1067" s="44"/>
      <c r="AB1067" s="44"/>
      <c r="AC1067" s="44"/>
      <c r="AD1067" s="44"/>
      <c r="AE1067" s="44"/>
      <c r="AF1067" s="44"/>
      <c r="AG1067" s="44"/>
      <c r="AH1067" s="44"/>
      <c r="AI1067" s="44"/>
      <c r="AJ1067" s="44"/>
      <c r="AK1067" s="44"/>
      <c r="AL1067" s="44"/>
      <c r="AM1067" s="50"/>
      <c r="AN1067" s="50"/>
      <c r="AO1067" s="50"/>
      <c r="AP1067" s="50"/>
      <c r="AQ1067" s="50"/>
    </row>
    <row r="1068">
      <c r="A1068" s="44"/>
      <c r="B1068" s="44"/>
      <c r="C1068" s="44"/>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c r="Z1068" s="44"/>
      <c r="AA1068" s="44"/>
      <c r="AB1068" s="44"/>
      <c r="AC1068" s="44"/>
      <c r="AD1068" s="44"/>
      <c r="AE1068" s="44"/>
      <c r="AF1068" s="44"/>
      <c r="AG1068" s="44"/>
      <c r="AH1068" s="44"/>
      <c r="AI1068" s="44"/>
      <c r="AJ1068" s="44"/>
      <c r="AK1068" s="44"/>
      <c r="AL1068" s="44"/>
      <c r="AM1068" s="50"/>
      <c r="AN1068" s="50"/>
      <c r="AO1068" s="50"/>
      <c r="AP1068" s="50"/>
      <c r="AQ1068" s="50"/>
    </row>
    <row r="1069">
      <c r="A1069" s="44"/>
      <c r="B1069" s="44"/>
      <c r="C1069" s="44"/>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c r="Z1069" s="44"/>
      <c r="AA1069" s="44"/>
      <c r="AB1069" s="44"/>
      <c r="AC1069" s="44"/>
      <c r="AD1069" s="44"/>
      <c r="AE1069" s="44"/>
      <c r="AF1069" s="44"/>
      <c r="AG1069" s="44"/>
      <c r="AH1069" s="44"/>
      <c r="AI1069" s="44"/>
      <c r="AJ1069" s="44"/>
      <c r="AK1069" s="44"/>
      <c r="AL1069" s="44"/>
      <c r="AM1069" s="50"/>
      <c r="AN1069" s="50"/>
      <c r="AO1069" s="50"/>
      <c r="AP1069" s="50"/>
      <c r="AQ1069" s="50"/>
    </row>
    <row r="1070">
      <c r="A1070" s="44"/>
      <c r="B1070" s="44"/>
      <c r="C1070" s="44"/>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c r="Z1070" s="44"/>
      <c r="AA1070" s="44"/>
      <c r="AB1070" s="44"/>
      <c r="AC1070" s="44"/>
      <c r="AD1070" s="44"/>
      <c r="AE1070" s="44"/>
      <c r="AF1070" s="44"/>
      <c r="AG1070" s="44"/>
      <c r="AH1070" s="44"/>
      <c r="AI1070" s="44"/>
      <c r="AJ1070" s="44"/>
      <c r="AK1070" s="44"/>
      <c r="AL1070" s="44"/>
      <c r="AM1070" s="50"/>
      <c r="AN1070" s="50"/>
      <c r="AO1070" s="50"/>
      <c r="AP1070" s="50"/>
      <c r="AQ1070" s="50"/>
    </row>
    <row r="1071">
      <c r="A1071" s="44"/>
      <c r="B1071" s="44"/>
      <c r="C1071" s="44"/>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c r="Z1071" s="44"/>
      <c r="AA1071" s="44"/>
      <c r="AB1071" s="44"/>
      <c r="AC1071" s="44"/>
      <c r="AD1071" s="44"/>
      <c r="AE1071" s="44"/>
      <c r="AF1071" s="44"/>
      <c r="AG1071" s="44"/>
      <c r="AH1071" s="44"/>
      <c r="AI1071" s="44"/>
      <c r="AJ1071" s="44"/>
      <c r="AK1071" s="44"/>
      <c r="AL1071" s="44"/>
      <c r="AM1071" s="50"/>
      <c r="AN1071" s="50"/>
      <c r="AO1071" s="50"/>
      <c r="AP1071" s="50"/>
      <c r="AQ1071" s="50"/>
    </row>
    <row r="1072">
      <c r="A1072" s="44"/>
      <c r="B1072" s="44"/>
      <c r="C1072" s="44"/>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c r="Z1072" s="44"/>
      <c r="AA1072" s="44"/>
      <c r="AB1072" s="44"/>
      <c r="AC1072" s="44"/>
      <c r="AD1072" s="44"/>
      <c r="AE1072" s="44"/>
      <c r="AF1072" s="44"/>
      <c r="AG1072" s="44"/>
      <c r="AH1072" s="44"/>
      <c r="AI1072" s="44"/>
      <c r="AJ1072" s="44"/>
      <c r="AK1072" s="44"/>
      <c r="AL1072" s="44"/>
      <c r="AM1072" s="50"/>
      <c r="AN1072" s="50"/>
      <c r="AO1072" s="50"/>
      <c r="AP1072" s="50"/>
      <c r="AQ1072" s="50"/>
    </row>
    <row r="1073">
      <c r="A1073" s="44"/>
      <c r="B1073" s="44"/>
      <c r="C1073" s="44"/>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c r="Z1073" s="44"/>
      <c r="AA1073" s="44"/>
      <c r="AB1073" s="44"/>
      <c r="AC1073" s="44"/>
      <c r="AD1073" s="44"/>
      <c r="AE1073" s="44"/>
      <c r="AF1073" s="44"/>
      <c r="AG1073" s="44"/>
      <c r="AH1073" s="44"/>
      <c r="AI1073" s="44"/>
      <c r="AJ1073" s="44"/>
      <c r="AK1073" s="44"/>
      <c r="AL1073" s="44"/>
      <c r="AM1073" s="50"/>
      <c r="AN1073" s="50"/>
      <c r="AO1073" s="50"/>
      <c r="AP1073" s="50"/>
      <c r="AQ1073" s="50"/>
    </row>
    <row r="1074">
      <c r="A1074" s="44"/>
      <c r="B1074" s="44"/>
      <c r="C1074" s="44"/>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c r="Z1074" s="44"/>
      <c r="AA1074" s="44"/>
      <c r="AB1074" s="44"/>
      <c r="AC1074" s="44"/>
      <c r="AD1074" s="44"/>
      <c r="AE1074" s="44"/>
      <c r="AF1074" s="44"/>
      <c r="AG1074" s="44"/>
      <c r="AH1074" s="44"/>
      <c r="AI1074" s="44"/>
      <c r="AJ1074" s="44"/>
      <c r="AK1074" s="44"/>
      <c r="AL1074" s="44"/>
      <c r="AM1074" s="50"/>
      <c r="AN1074" s="50"/>
      <c r="AO1074" s="50"/>
      <c r="AP1074" s="50"/>
      <c r="AQ1074" s="50"/>
    </row>
    <row r="1075">
      <c r="A1075" s="44"/>
      <c r="B1075" s="44"/>
      <c r="C1075" s="44"/>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c r="Z1075" s="44"/>
      <c r="AA1075" s="44"/>
      <c r="AB1075" s="44"/>
      <c r="AC1075" s="44"/>
      <c r="AD1075" s="44"/>
      <c r="AE1075" s="44"/>
      <c r="AF1075" s="44"/>
      <c r="AG1075" s="44"/>
      <c r="AH1075" s="44"/>
      <c r="AI1075" s="44"/>
      <c r="AJ1075" s="44"/>
      <c r="AK1075" s="44"/>
      <c r="AL1075" s="44"/>
      <c r="AM1075" s="50"/>
      <c r="AN1075" s="50"/>
      <c r="AO1075" s="50"/>
      <c r="AP1075" s="50"/>
      <c r="AQ1075" s="50"/>
    </row>
    <row r="1076">
      <c r="A1076" s="44"/>
      <c r="B1076" s="44"/>
      <c r="C1076" s="44"/>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c r="Z1076" s="44"/>
      <c r="AA1076" s="44"/>
      <c r="AB1076" s="44"/>
      <c r="AC1076" s="44"/>
      <c r="AD1076" s="44"/>
      <c r="AE1076" s="44"/>
      <c r="AF1076" s="44"/>
      <c r="AG1076" s="44"/>
      <c r="AH1076" s="44"/>
      <c r="AI1076" s="44"/>
      <c r="AJ1076" s="44"/>
      <c r="AK1076" s="44"/>
      <c r="AL1076" s="44"/>
      <c r="AM1076" s="50"/>
      <c r="AN1076" s="50"/>
      <c r="AO1076" s="50"/>
      <c r="AP1076" s="50"/>
      <c r="AQ1076" s="50"/>
    </row>
    <row r="1077">
      <c r="A1077" s="44"/>
      <c r="B1077" s="44"/>
      <c r="C1077" s="44"/>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c r="Z1077" s="44"/>
      <c r="AA1077" s="44"/>
      <c r="AB1077" s="44"/>
      <c r="AC1077" s="44"/>
      <c r="AD1077" s="44"/>
      <c r="AE1077" s="44"/>
      <c r="AF1077" s="44"/>
      <c r="AG1077" s="44"/>
      <c r="AH1077" s="44"/>
      <c r="AI1077" s="44"/>
      <c r="AJ1077" s="44"/>
      <c r="AK1077" s="44"/>
      <c r="AL1077" s="44"/>
      <c r="AM1077" s="50"/>
      <c r="AN1077" s="50"/>
      <c r="AO1077" s="50"/>
      <c r="AP1077" s="50"/>
      <c r="AQ1077" s="50"/>
    </row>
    <row r="1078">
      <c r="A1078" s="44"/>
      <c r="B1078" s="44"/>
      <c r="C1078" s="44"/>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c r="Z1078" s="44"/>
      <c r="AA1078" s="44"/>
      <c r="AB1078" s="44"/>
      <c r="AC1078" s="44"/>
      <c r="AD1078" s="44"/>
      <c r="AE1078" s="44"/>
      <c r="AF1078" s="44"/>
      <c r="AG1078" s="44"/>
      <c r="AH1078" s="44"/>
      <c r="AI1078" s="44"/>
      <c r="AJ1078" s="44"/>
      <c r="AK1078" s="44"/>
      <c r="AL1078" s="44"/>
      <c r="AM1078" s="50"/>
      <c r="AN1078" s="50"/>
      <c r="AO1078" s="50"/>
      <c r="AP1078" s="50"/>
      <c r="AQ1078" s="50"/>
    </row>
    <row r="1079">
      <c r="A1079" s="44"/>
      <c r="B1079" s="44"/>
      <c r="C1079" s="44"/>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c r="Z1079" s="44"/>
      <c r="AA1079" s="44"/>
      <c r="AB1079" s="44"/>
      <c r="AC1079" s="44"/>
      <c r="AD1079" s="44"/>
      <c r="AE1079" s="44"/>
      <c r="AF1079" s="44"/>
      <c r="AG1079" s="44"/>
      <c r="AH1079" s="44"/>
      <c r="AI1079" s="44"/>
      <c r="AJ1079" s="44"/>
      <c r="AK1079" s="44"/>
      <c r="AL1079" s="44"/>
      <c r="AM1079" s="50"/>
      <c r="AN1079" s="50"/>
      <c r="AO1079" s="50"/>
      <c r="AP1079" s="50"/>
      <c r="AQ1079" s="50"/>
    </row>
    <row r="1080">
      <c r="A1080" s="44"/>
      <c r="B1080" s="44"/>
      <c r="C1080" s="44"/>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c r="Z1080" s="44"/>
      <c r="AA1080" s="44"/>
      <c r="AB1080" s="44"/>
      <c r="AC1080" s="44"/>
      <c r="AD1080" s="44"/>
      <c r="AE1080" s="44"/>
      <c r="AF1080" s="44"/>
      <c r="AG1080" s="44"/>
      <c r="AH1080" s="44"/>
      <c r="AI1080" s="44"/>
      <c r="AJ1080" s="44"/>
      <c r="AK1080" s="44"/>
      <c r="AL1080" s="44"/>
      <c r="AM1080" s="50"/>
      <c r="AN1080" s="50"/>
      <c r="AO1080" s="50"/>
      <c r="AP1080" s="50"/>
      <c r="AQ1080" s="50"/>
    </row>
    <row r="1081">
      <c r="A1081" s="44"/>
      <c r="B1081" s="44"/>
      <c r="C1081" s="44"/>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c r="Z1081" s="44"/>
      <c r="AA1081" s="44"/>
      <c r="AB1081" s="44"/>
      <c r="AC1081" s="44"/>
      <c r="AD1081" s="44"/>
      <c r="AE1081" s="44"/>
      <c r="AF1081" s="44"/>
      <c r="AG1081" s="44"/>
      <c r="AH1081" s="44"/>
      <c r="AI1081" s="44"/>
      <c r="AJ1081" s="44"/>
      <c r="AK1081" s="44"/>
      <c r="AL1081" s="44"/>
      <c r="AM1081" s="50"/>
      <c r="AN1081" s="50"/>
      <c r="AO1081" s="50"/>
      <c r="AP1081" s="50"/>
      <c r="AQ1081" s="50"/>
    </row>
    <row r="1082">
      <c r="A1082" s="44"/>
      <c r="B1082" s="44"/>
      <c r="C1082" s="44"/>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c r="Z1082" s="44"/>
      <c r="AA1082" s="44"/>
      <c r="AB1082" s="44"/>
      <c r="AC1082" s="44"/>
      <c r="AD1082" s="44"/>
      <c r="AE1082" s="44"/>
      <c r="AF1082" s="44"/>
      <c r="AG1082" s="44"/>
      <c r="AH1082" s="44"/>
      <c r="AI1082" s="44"/>
      <c r="AJ1082" s="44"/>
      <c r="AK1082" s="44"/>
      <c r="AL1082" s="44"/>
      <c r="AM1082" s="50"/>
      <c r="AN1082" s="50"/>
      <c r="AO1082" s="50"/>
      <c r="AP1082" s="50"/>
      <c r="AQ1082" s="50"/>
    </row>
    <row r="1083">
      <c r="A1083" s="44"/>
      <c r="B1083" s="44"/>
      <c r="C1083" s="44"/>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c r="Z1083" s="44"/>
      <c r="AA1083" s="44"/>
      <c r="AB1083" s="44"/>
      <c r="AC1083" s="44"/>
      <c r="AD1083" s="44"/>
      <c r="AE1083" s="44"/>
      <c r="AF1083" s="44"/>
      <c r="AG1083" s="44"/>
      <c r="AH1083" s="44"/>
      <c r="AI1083" s="44"/>
      <c r="AJ1083" s="44"/>
      <c r="AK1083" s="44"/>
      <c r="AL1083" s="44"/>
      <c r="AM1083" s="50"/>
      <c r="AN1083" s="50"/>
      <c r="AO1083" s="50"/>
      <c r="AP1083" s="50"/>
      <c r="AQ1083" s="50"/>
    </row>
    <row r="1084">
      <c r="A1084" s="44"/>
      <c r="B1084" s="44"/>
      <c r="C1084" s="44"/>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c r="Z1084" s="44"/>
      <c r="AA1084" s="44"/>
      <c r="AB1084" s="44"/>
      <c r="AC1084" s="44"/>
      <c r="AD1084" s="44"/>
      <c r="AE1084" s="44"/>
      <c r="AF1084" s="44"/>
      <c r="AG1084" s="44"/>
      <c r="AH1084" s="44"/>
      <c r="AI1084" s="44"/>
      <c r="AJ1084" s="44"/>
      <c r="AK1084" s="44"/>
      <c r="AL1084" s="44"/>
      <c r="AM1084" s="50"/>
      <c r="AN1084" s="50"/>
      <c r="AO1084" s="50"/>
      <c r="AP1084" s="50"/>
      <c r="AQ1084" s="50"/>
    </row>
    <row r="1085">
      <c r="A1085" s="44"/>
      <c r="B1085" s="44"/>
      <c r="C1085" s="44"/>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c r="Z1085" s="44"/>
      <c r="AA1085" s="44"/>
      <c r="AB1085" s="44"/>
      <c r="AC1085" s="44"/>
      <c r="AD1085" s="44"/>
      <c r="AE1085" s="44"/>
      <c r="AF1085" s="44"/>
      <c r="AG1085" s="44"/>
      <c r="AH1085" s="44"/>
      <c r="AI1085" s="44"/>
      <c r="AJ1085" s="44"/>
      <c r="AK1085" s="44"/>
      <c r="AL1085" s="44"/>
      <c r="AM1085" s="50"/>
      <c r="AN1085" s="50"/>
      <c r="AO1085" s="50"/>
      <c r="AP1085" s="50"/>
      <c r="AQ1085" s="50"/>
    </row>
    <row r="1086">
      <c r="A1086" s="44"/>
      <c r="B1086" s="44"/>
      <c r="C1086" s="44"/>
      <c r="D1086" s="44"/>
      <c r="E1086" s="44"/>
      <c r="F1086" s="44"/>
      <c r="G1086" s="44"/>
      <c r="H1086" s="44"/>
      <c r="I1086" s="44"/>
      <c r="J1086" s="44"/>
      <c r="K1086" s="44"/>
      <c r="L1086" s="44"/>
      <c r="M1086" s="44"/>
      <c r="N1086" s="44"/>
      <c r="O1086" s="44"/>
      <c r="P1086" s="44"/>
      <c r="Q1086" s="44"/>
      <c r="R1086" s="44"/>
      <c r="S1086" s="44"/>
      <c r="T1086" s="44"/>
      <c r="U1086" s="44"/>
      <c r="V1086" s="44"/>
      <c r="W1086" s="44"/>
      <c r="X1086" s="44"/>
      <c r="Y1086" s="44"/>
      <c r="Z1086" s="44"/>
      <c r="AA1086" s="44"/>
      <c r="AB1086" s="44"/>
      <c r="AC1086" s="44"/>
      <c r="AD1086" s="44"/>
      <c r="AE1086" s="44"/>
      <c r="AF1086" s="44"/>
      <c r="AG1086" s="44"/>
      <c r="AH1086" s="44"/>
      <c r="AI1086" s="44"/>
      <c r="AJ1086" s="44"/>
      <c r="AK1086" s="44"/>
      <c r="AL1086" s="44"/>
      <c r="AM1086" s="50"/>
      <c r="AN1086" s="50"/>
      <c r="AO1086" s="50"/>
      <c r="AP1086" s="50"/>
      <c r="AQ1086" s="50"/>
    </row>
    <row r="1087">
      <c r="A1087" s="44"/>
      <c r="B1087" s="44"/>
      <c r="C1087" s="44"/>
      <c r="D1087" s="44"/>
      <c r="E1087" s="44"/>
      <c r="F1087" s="44"/>
      <c r="G1087" s="44"/>
      <c r="H1087" s="44"/>
      <c r="I1087" s="44"/>
      <c r="J1087" s="44"/>
      <c r="K1087" s="44"/>
      <c r="L1087" s="44"/>
      <c r="M1087" s="44"/>
      <c r="N1087" s="44"/>
      <c r="O1087" s="44"/>
      <c r="P1087" s="44"/>
      <c r="Q1087" s="44"/>
      <c r="R1087" s="44"/>
      <c r="S1087" s="44"/>
      <c r="T1087" s="44"/>
      <c r="U1087" s="44"/>
      <c r="V1087" s="44"/>
      <c r="W1087" s="44"/>
      <c r="X1087" s="44"/>
      <c r="Y1087" s="44"/>
      <c r="Z1087" s="44"/>
      <c r="AA1087" s="44"/>
      <c r="AB1087" s="44"/>
      <c r="AC1087" s="44"/>
      <c r="AD1087" s="44"/>
      <c r="AE1087" s="44"/>
      <c r="AF1087" s="44"/>
      <c r="AG1087" s="44"/>
      <c r="AH1087" s="44"/>
      <c r="AI1087" s="44"/>
      <c r="AJ1087" s="44"/>
      <c r="AK1087" s="44"/>
      <c r="AL1087" s="44"/>
      <c r="AM1087" s="50"/>
      <c r="AN1087" s="50"/>
      <c r="AO1087" s="50"/>
      <c r="AP1087" s="50"/>
      <c r="AQ1087" s="50"/>
    </row>
    <row r="1088">
      <c r="A1088" s="44"/>
      <c r="B1088" s="44"/>
      <c r="C1088" s="44"/>
      <c r="D1088" s="44"/>
      <c r="E1088" s="44"/>
      <c r="F1088" s="44"/>
      <c r="G1088" s="44"/>
      <c r="H1088" s="44"/>
      <c r="I1088" s="44"/>
      <c r="J1088" s="44"/>
      <c r="K1088" s="44"/>
      <c r="L1088" s="44"/>
      <c r="M1088" s="44"/>
      <c r="N1088" s="44"/>
      <c r="O1088" s="44"/>
      <c r="P1088" s="44"/>
      <c r="Q1088" s="44"/>
      <c r="R1088" s="44"/>
      <c r="S1088" s="44"/>
      <c r="T1088" s="44"/>
      <c r="U1088" s="44"/>
      <c r="V1088" s="44"/>
      <c r="W1088" s="44"/>
      <c r="X1088" s="44"/>
      <c r="Y1088" s="44"/>
      <c r="Z1088" s="44"/>
      <c r="AA1088" s="44"/>
      <c r="AB1088" s="44"/>
      <c r="AC1088" s="44"/>
      <c r="AD1088" s="44"/>
      <c r="AE1088" s="44"/>
      <c r="AF1088" s="44"/>
      <c r="AG1088" s="44"/>
      <c r="AH1088" s="44"/>
      <c r="AI1088" s="44"/>
      <c r="AJ1088" s="44"/>
      <c r="AK1088" s="44"/>
      <c r="AL1088" s="44"/>
      <c r="AM1088" s="50"/>
      <c r="AN1088" s="50"/>
      <c r="AO1088" s="50"/>
      <c r="AP1088" s="50"/>
      <c r="AQ1088" s="50"/>
    </row>
    <row r="1089">
      <c r="A1089" s="44"/>
      <c r="B1089" s="44"/>
      <c r="C1089" s="44"/>
      <c r="D1089" s="44"/>
      <c r="E1089" s="44"/>
      <c r="F1089" s="44"/>
      <c r="G1089" s="44"/>
      <c r="H1089" s="44"/>
      <c r="I1089" s="44"/>
      <c r="J1089" s="44"/>
      <c r="K1089" s="44"/>
      <c r="L1089" s="44"/>
      <c r="M1089" s="44"/>
      <c r="N1089" s="44"/>
      <c r="O1089" s="44"/>
      <c r="P1089" s="44"/>
      <c r="Q1089" s="44"/>
      <c r="R1089" s="44"/>
      <c r="S1089" s="44"/>
      <c r="T1089" s="44"/>
      <c r="U1089" s="44"/>
      <c r="V1089" s="44"/>
      <c r="W1089" s="44"/>
      <c r="X1089" s="44"/>
      <c r="Y1089" s="44"/>
      <c r="Z1089" s="44"/>
      <c r="AA1089" s="44"/>
      <c r="AB1089" s="44"/>
      <c r="AC1089" s="44"/>
      <c r="AD1089" s="44"/>
      <c r="AE1089" s="44"/>
      <c r="AF1089" s="44"/>
      <c r="AG1089" s="44"/>
      <c r="AH1089" s="44"/>
      <c r="AI1089" s="44"/>
      <c r="AJ1089" s="44"/>
      <c r="AK1089" s="44"/>
      <c r="AL1089" s="44"/>
      <c r="AM1089" s="50"/>
      <c r="AN1089" s="50"/>
      <c r="AO1089" s="50"/>
      <c r="AP1089" s="50"/>
      <c r="AQ1089" s="50"/>
    </row>
    <row r="1090">
      <c r="A1090" s="44"/>
      <c r="B1090" s="44"/>
      <c r="C1090" s="44"/>
      <c r="D1090" s="44"/>
      <c r="E1090" s="44"/>
      <c r="F1090" s="44"/>
      <c r="G1090" s="44"/>
      <c r="H1090" s="44"/>
      <c r="I1090" s="44"/>
      <c r="J1090" s="44"/>
      <c r="K1090" s="44"/>
      <c r="L1090" s="44"/>
      <c r="M1090" s="44"/>
      <c r="N1090" s="44"/>
      <c r="O1090" s="44"/>
      <c r="P1090" s="44"/>
      <c r="Q1090" s="44"/>
      <c r="R1090" s="44"/>
      <c r="S1090" s="44"/>
      <c r="T1090" s="44"/>
      <c r="U1090" s="44"/>
      <c r="V1090" s="44"/>
      <c r="W1090" s="44"/>
      <c r="X1090" s="44"/>
      <c r="Y1090" s="44"/>
      <c r="Z1090" s="44"/>
      <c r="AA1090" s="44"/>
      <c r="AB1090" s="44"/>
      <c r="AC1090" s="44"/>
      <c r="AD1090" s="44"/>
      <c r="AE1090" s="44"/>
      <c r="AF1090" s="44"/>
      <c r="AG1090" s="44"/>
      <c r="AH1090" s="44"/>
      <c r="AI1090" s="44"/>
      <c r="AJ1090" s="44"/>
      <c r="AK1090" s="44"/>
      <c r="AL1090" s="44"/>
      <c r="AM1090" s="50"/>
      <c r="AN1090" s="50"/>
      <c r="AO1090" s="50"/>
      <c r="AP1090" s="50"/>
      <c r="AQ1090" s="50"/>
    </row>
    <row r="1091">
      <c r="A1091" s="44"/>
      <c r="B1091" s="44"/>
      <c r="C1091" s="44"/>
      <c r="D1091" s="44"/>
      <c r="E1091" s="44"/>
      <c r="F1091" s="44"/>
      <c r="G1091" s="44"/>
      <c r="H1091" s="44"/>
      <c r="I1091" s="44"/>
      <c r="J1091" s="44"/>
      <c r="K1091" s="44"/>
      <c r="L1091" s="44"/>
      <c r="M1091" s="44"/>
      <c r="N1091" s="44"/>
      <c r="O1091" s="44"/>
      <c r="P1091" s="44"/>
      <c r="Q1091" s="44"/>
      <c r="R1091" s="44"/>
      <c r="S1091" s="44"/>
      <c r="T1091" s="44"/>
      <c r="U1091" s="44"/>
      <c r="V1091" s="44"/>
      <c r="W1091" s="44"/>
      <c r="X1091" s="44"/>
      <c r="Y1091" s="44"/>
      <c r="Z1091" s="44"/>
      <c r="AA1091" s="44"/>
      <c r="AB1091" s="44"/>
      <c r="AC1091" s="44"/>
      <c r="AD1091" s="44"/>
      <c r="AE1091" s="44"/>
      <c r="AF1091" s="44"/>
      <c r="AG1091" s="44"/>
      <c r="AH1091" s="44"/>
      <c r="AI1091" s="44"/>
      <c r="AJ1091" s="44"/>
      <c r="AK1091" s="44"/>
      <c r="AL1091" s="44"/>
      <c r="AM1091" s="50"/>
      <c r="AN1091" s="50"/>
      <c r="AO1091" s="50"/>
      <c r="AP1091" s="50"/>
      <c r="AQ1091" s="50"/>
    </row>
    <row r="1092">
      <c r="A1092" s="44"/>
      <c r="B1092" s="44"/>
      <c r="C1092" s="44"/>
      <c r="D1092" s="44"/>
      <c r="E1092" s="44"/>
      <c r="F1092" s="44"/>
      <c r="G1092" s="44"/>
      <c r="H1092" s="44"/>
      <c r="I1092" s="44"/>
      <c r="J1092" s="44"/>
      <c r="K1092" s="44"/>
      <c r="L1092" s="44"/>
      <c r="M1092" s="44"/>
      <c r="N1092" s="44"/>
      <c r="O1092" s="44"/>
      <c r="P1092" s="44"/>
      <c r="Q1092" s="44"/>
      <c r="R1092" s="44"/>
      <c r="S1092" s="44"/>
      <c r="T1092" s="44"/>
      <c r="U1092" s="44"/>
      <c r="V1092" s="44"/>
      <c r="W1092" s="44"/>
      <c r="X1092" s="44"/>
      <c r="Y1092" s="44"/>
      <c r="Z1092" s="44"/>
      <c r="AA1092" s="44"/>
      <c r="AB1092" s="44"/>
      <c r="AC1092" s="44"/>
      <c r="AD1092" s="44"/>
      <c r="AE1092" s="44"/>
      <c r="AF1092" s="44"/>
      <c r="AG1092" s="44"/>
      <c r="AH1092" s="44"/>
      <c r="AI1092" s="44"/>
      <c r="AJ1092" s="44"/>
      <c r="AK1092" s="44"/>
      <c r="AL1092" s="44"/>
      <c r="AM1092" s="50"/>
      <c r="AN1092" s="50"/>
      <c r="AO1092" s="50"/>
      <c r="AP1092" s="50"/>
      <c r="AQ1092" s="50"/>
    </row>
    <row r="1093">
      <c r="A1093" s="44"/>
      <c r="B1093" s="44"/>
      <c r="C1093" s="44"/>
      <c r="D1093" s="44"/>
      <c r="E1093" s="44"/>
      <c r="F1093" s="44"/>
      <c r="G1093" s="44"/>
      <c r="H1093" s="44"/>
      <c r="I1093" s="44"/>
      <c r="J1093" s="44"/>
      <c r="K1093" s="44"/>
      <c r="L1093" s="44"/>
      <c r="M1093" s="44"/>
      <c r="N1093" s="44"/>
      <c r="O1093" s="44"/>
      <c r="P1093" s="44"/>
      <c r="Q1093" s="44"/>
      <c r="R1093" s="44"/>
      <c r="S1093" s="44"/>
      <c r="T1093" s="44"/>
      <c r="U1093" s="44"/>
      <c r="V1093" s="44"/>
      <c r="W1093" s="44"/>
      <c r="X1093" s="44"/>
      <c r="Y1093" s="44"/>
      <c r="Z1093" s="44"/>
      <c r="AA1093" s="44"/>
      <c r="AB1093" s="44"/>
      <c r="AC1093" s="44"/>
      <c r="AD1093" s="44"/>
      <c r="AE1093" s="44"/>
      <c r="AF1093" s="44"/>
      <c r="AG1093" s="44"/>
      <c r="AH1093" s="44"/>
      <c r="AI1093" s="44"/>
      <c r="AJ1093" s="44"/>
      <c r="AK1093" s="44"/>
      <c r="AL1093" s="44"/>
      <c r="AM1093" s="50"/>
      <c r="AN1093" s="50"/>
      <c r="AO1093" s="50"/>
      <c r="AP1093" s="50"/>
      <c r="AQ1093" s="50"/>
    </row>
    <row r="1094">
      <c r="A1094" s="44"/>
      <c r="B1094" s="44"/>
      <c r="C1094" s="44"/>
      <c r="D1094" s="44"/>
      <c r="E1094" s="44"/>
      <c r="F1094" s="44"/>
      <c r="G1094" s="44"/>
      <c r="H1094" s="44"/>
      <c r="I1094" s="44"/>
      <c r="J1094" s="44"/>
      <c r="K1094" s="44"/>
      <c r="L1094" s="44"/>
      <c r="M1094" s="44"/>
      <c r="N1094" s="44"/>
      <c r="O1094" s="44"/>
      <c r="P1094" s="44"/>
      <c r="Q1094" s="44"/>
      <c r="R1094" s="44"/>
      <c r="S1094" s="44"/>
      <c r="T1094" s="44"/>
      <c r="U1094" s="44"/>
      <c r="V1094" s="44"/>
      <c r="W1094" s="44"/>
      <c r="X1094" s="44"/>
      <c r="Y1094" s="44"/>
      <c r="Z1094" s="44"/>
      <c r="AA1094" s="44"/>
      <c r="AB1094" s="44"/>
      <c r="AC1094" s="44"/>
      <c r="AD1094" s="44"/>
      <c r="AE1094" s="44"/>
      <c r="AF1094" s="44"/>
      <c r="AG1094" s="44"/>
      <c r="AH1094" s="44"/>
      <c r="AI1094" s="44"/>
      <c r="AJ1094" s="44"/>
      <c r="AK1094" s="44"/>
      <c r="AL1094" s="44"/>
      <c r="AM1094" s="50"/>
      <c r="AN1094" s="50"/>
      <c r="AO1094" s="50"/>
      <c r="AP1094" s="50"/>
      <c r="AQ1094" s="50"/>
    </row>
    <row r="1095">
      <c r="A1095" s="44"/>
      <c r="B1095" s="44"/>
      <c r="C1095" s="44"/>
      <c r="D1095" s="44"/>
      <c r="E1095" s="44"/>
      <c r="F1095" s="44"/>
      <c r="G1095" s="44"/>
      <c r="H1095" s="44"/>
      <c r="I1095" s="44"/>
      <c r="J1095" s="44"/>
      <c r="K1095" s="44"/>
      <c r="L1095" s="44"/>
      <c r="M1095" s="44"/>
      <c r="N1095" s="44"/>
      <c r="O1095" s="44"/>
      <c r="P1095" s="44"/>
      <c r="Q1095" s="44"/>
      <c r="R1095" s="44"/>
      <c r="S1095" s="44"/>
      <c r="T1095" s="44"/>
      <c r="U1095" s="44"/>
      <c r="V1095" s="44"/>
      <c r="W1095" s="44"/>
      <c r="X1095" s="44"/>
      <c r="Y1095" s="44"/>
      <c r="Z1095" s="44"/>
      <c r="AA1095" s="44"/>
      <c r="AB1095" s="44"/>
      <c r="AC1095" s="44"/>
      <c r="AD1095" s="44"/>
      <c r="AE1095" s="44"/>
      <c r="AF1095" s="44"/>
      <c r="AG1095" s="44"/>
      <c r="AH1095" s="44"/>
      <c r="AI1095" s="44"/>
      <c r="AJ1095" s="44"/>
      <c r="AK1095" s="44"/>
      <c r="AL1095" s="44"/>
      <c r="AM1095" s="50"/>
      <c r="AN1095" s="50"/>
      <c r="AO1095" s="50"/>
      <c r="AP1095" s="50"/>
      <c r="AQ1095" s="50"/>
    </row>
    <row r="1096">
      <c r="A1096" s="44"/>
      <c r="B1096" s="44"/>
      <c r="C1096" s="44"/>
      <c r="D1096" s="44"/>
      <c r="E1096" s="44"/>
      <c r="F1096" s="44"/>
      <c r="G1096" s="44"/>
      <c r="H1096" s="44"/>
      <c r="I1096" s="44"/>
      <c r="J1096" s="44"/>
      <c r="K1096" s="44"/>
      <c r="L1096" s="44"/>
      <c r="M1096" s="44"/>
      <c r="N1096" s="44"/>
      <c r="O1096" s="44"/>
      <c r="P1096" s="44"/>
      <c r="Q1096" s="44"/>
      <c r="R1096" s="44"/>
      <c r="S1096" s="44"/>
      <c r="T1096" s="44"/>
      <c r="U1096" s="44"/>
      <c r="V1096" s="44"/>
      <c r="W1096" s="44"/>
      <c r="X1096" s="44"/>
      <c r="Y1096" s="44"/>
      <c r="Z1096" s="44"/>
      <c r="AA1096" s="44"/>
      <c r="AB1096" s="44"/>
      <c r="AC1096" s="44"/>
      <c r="AD1096" s="44"/>
      <c r="AE1096" s="44"/>
      <c r="AF1096" s="44"/>
      <c r="AG1096" s="44"/>
      <c r="AH1096" s="44"/>
      <c r="AI1096" s="44"/>
      <c r="AJ1096" s="44"/>
      <c r="AK1096" s="44"/>
      <c r="AL1096" s="44"/>
      <c r="AM1096" s="50"/>
      <c r="AN1096" s="50"/>
      <c r="AO1096" s="50"/>
      <c r="AP1096" s="50"/>
      <c r="AQ1096" s="50"/>
    </row>
    <row r="1097">
      <c r="A1097" s="44"/>
      <c r="B1097" s="44"/>
      <c r="C1097" s="44"/>
      <c r="D1097" s="44"/>
      <c r="E1097" s="44"/>
      <c r="F1097" s="44"/>
      <c r="G1097" s="44"/>
      <c r="H1097" s="44"/>
      <c r="I1097" s="44"/>
      <c r="J1097" s="44"/>
      <c r="K1097" s="44"/>
      <c r="L1097" s="44"/>
      <c r="M1097" s="44"/>
      <c r="N1097" s="44"/>
      <c r="O1097" s="44"/>
      <c r="P1097" s="44"/>
      <c r="Q1097" s="44"/>
      <c r="R1097" s="44"/>
      <c r="S1097" s="44"/>
      <c r="T1097" s="44"/>
      <c r="U1097" s="44"/>
      <c r="V1097" s="44"/>
      <c r="W1097" s="44"/>
      <c r="X1097" s="44"/>
      <c r="Y1097" s="44"/>
      <c r="Z1097" s="44"/>
      <c r="AA1097" s="44"/>
      <c r="AB1097" s="44"/>
      <c r="AC1097" s="44"/>
      <c r="AD1097" s="44"/>
      <c r="AE1097" s="44"/>
      <c r="AF1097" s="44"/>
      <c r="AG1097" s="44"/>
      <c r="AH1097" s="44"/>
      <c r="AI1097" s="44"/>
      <c r="AJ1097" s="44"/>
      <c r="AK1097" s="44"/>
      <c r="AL1097" s="44"/>
      <c r="AM1097" s="50"/>
      <c r="AN1097" s="50"/>
      <c r="AO1097" s="50"/>
      <c r="AP1097" s="50"/>
      <c r="AQ1097" s="50"/>
    </row>
    <row r="1098">
      <c r="A1098" s="44"/>
      <c r="B1098" s="44"/>
      <c r="C1098" s="44"/>
      <c r="D1098" s="44"/>
      <c r="E1098" s="44"/>
      <c r="F1098" s="44"/>
      <c r="G1098" s="44"/>
      <c r="H1098" s="44"/>
      <c r="I1098" s="44"/>
      <c r="J1098" s="44"/>
      <c r="K1098" s="44"/>
      <c r="L1098" s="44"/>
      <c r="M1098" s="44"/>
      <c r="N1098" s="44"/>
      <c r="O1098" s="44"/>
      <c r="P1098" s="44"/>
      <c r="Q1098" s="44"/>
      <c r="R1098" s="44"/>
      <c r="S1098" s="44"/>
      <c r="T1098" s="44"/>
      <c r="U1098" s="44"/>
      <c r="V1098" s="44"/>
      <c r="W1098" s="44"/>
      <c r="X1098" s="44"/>
      <c r="Y1098" s="44"/>
      <c r="Z1098" s="44"/>
      <c r="AA1098" s="44"/>
      <c r="AB1098" s="44"/>
      <c r="AC1098" s="44"/>
      <c r="AD1098" s="44"/>
      <c r="AE1098" s="44"/>
      <c r="AF1098" s="44"/>
      <c r="AG1098" s="44"/>
      <c r="AH1098" s="44"/>
      <c r="AI1098" s="44"/>
      <c r="AJ1098" s="44"/>
      <c r="AK1098" s="44"/>
      <c r="AL1098" s="44"/>
      <c r="AM1098" s="50"/>
      <c r="AN1098" s="50"/>
      <c r="AO1098" s="50"/>
      <c r="AP1098" s="50"/>
      <c r="AQ1098" s="50"/>
    </row>
    <row r="1099">
      <c r="A1099" s="44"/>
      <c r="B1099" s="44"/>
      <c r="C1099" s="44"/>
      <c r="D1099" s="44"/>
      <c r="E1099" s="44"/>
      <c r="F1099" s="44"/>
      <c r="G1099" s="44"/>
      <c r="H1099" s="44"/>
      <c r="I1099" s="44"/>
      <c r="J1099" s="44"/>
      <c r="K1099" s="44"/>
      <c r="L1099" s="44"/>
      <c r="M1099" s="44"/>
      <c r="N1099" s="44"/>
      <c r="O1099" s="44"/>
      <c r="P1099" s="44"/>
      <c r="Q1099" s="44"/>
      <c r="R1099" s="44"/>
      <c r="S1099" s="44"/>
      <c r="T1099" s="44"/>
      <c r="U1099" s="44"/>
      <c r="V1099" s="44"/>
      <c r="W1099" s="44"/>
      <c r="X1099" s="44"/>
      <c r="Y1099" s="44"/>
      <c r="Z1099" s="44"/>
      <c r="AA1099" s="44"/>
      <c r="AB1099" s="44"/>
      <c r="AC1099" s="44"/>
      <c r="AD1099" s="44"/>
      <c r="AE1099" s="44"/>
      <c r="AF1099" s="44"/>
      <c r="AG1099" s="44"/>
      <c r="AH1099" s="44"/>
      <c r="AI1099" s="44"/>
      <c r="AJ1099" s="44"/>
      <c r="AK1099" s="44"/>
      <c r="AL1099" s="44"/>
      <c r="AM1099" s="50"/>
      <c r="AN1099" s="50"/>
      <c r="AO1099" s="50"/>
      <c r="AP1099" s="50"/>
      <c r="AQ1099" s="50"/>
    </row>
    <row r="1100">
      <c r="A1100" s="44"/>
      <c r="B1100" s="44"/>
      <c r="C1100" s="44"/>
      <c r="D1100" s="44"/>
      <c r="E1100" s="44"/>
      <c r="F1100" s="44"/>
      <c r="G1100" s="44"/>
      <c r="H1100" s="44"/>
      <c r="I1100" s="44"/>
      <c r="J1100" s="44"/>
      <c r="K1100" s="44"/>
      <c r="L1100" s="44"/>
      <c r="M1100" s="44"/>
      <c r="N1100" s="44"/>
      <c r="O1100" s="44"/>
      <c r="P1100" s="44"/>
      <c r="Q1100" s="44"/>
      <c r="R1100" s="44"/>
      <c r="S1100" s="44"/>
      <c r="T1100" s="44"/>
      <c r="U1100" s="44"/>
      <c r="V1100" s="44"/>
      <c r="W1100" s="44"/>
      <c r="X1100" s="44"/>
      <c r="Y1100" s="44"/>
      <c r="Z1100" s="44"/>
      <c r="AA1100" s="44"/>
      <c r="AB1100" s="44"/>
      <c r="AC1100" s="44"/>
      <c r="AD1100" s="44"/>
      <c r="AE1100" s="44"/>
      <c r="AF1100" s="44"/>
      <c r="AG1100" s="44"/>
      <c r="AH1100" s="44"/>
      <c r="AI1100" s="44"/>
      <c r="AJ1100" s="44"/>
      <c r="AK1100" s="44"/>
      <c r="AL1100" s="44"/>
      <c r="AM1100" s="50"/>
      <c r="AN1100" s="50"/>
      <c r="AO1100" s="50"/>
      <c r="AP1100" s="50"/>
      <c r="AQ1100" s="50"/>
    </row>
    <row r="1101">
      <c r="A1101" s="44"/>
      <c r="B1101" s="44"/>
      <c r="C1101" s="44"/>
      <c r="D1101" s="44"/>
      <c r="E1101" s="44"/>
      <c r="F1101" s="44"/>
      <c r="G1101" s="44"/>
      <c r="H1101" s="44"/>
      <c r="I1101" s="44"/>
      <c r="J1101" s="44"/>
      <c r="K1101" s="44"/>
      <c r="L1101" s="44"/>
      <c r="M1101" s="44"/>
      <c r="N1101" s="44"/>
      <c r="O1101" s="44"/>
      <c r="P1101" s="44"/>
      <c r="Q1101" s="44"/>
      <c r="R1101" s="44"/>
      <c r="S1101" s="44"/>
      <c r="T1101" s="44"/>
      <c r="U1101" s="44"/>
      <c r="V1101" s="44"/>
      <c r="W1101" s="44"/>
      <c r="X1101" s="44"/>
      <c r="Y1101" s="44"/>
      <c r="Z1101" s="44"/>
      <c r="AA1101" s="44"/>
      <c r="AB1101" s="44"/>
      <c r="AC1101" s="44"/>
      <c r="AD1101" s="44"/>
      <c r="AE1101" s="44"/>
      <c r="AF1101" s="44"/>
      <c r="AG1101" s="44"/>
      <c r="AH1101" s="44"/>
      <c r="AI1101" s="44"/>
      <c r="AJ1101" s="44"/>
      <c r="AK1101" s="44"/>
      <c r="AL1101" s="44"/>
      <c r="AM1101" s="50"/>
      <c r="AN1101" s="50"/>
      <c r="AO1101" s="50"/>
      <c r="AP1101" s="50"/>
      <c r="AQ1101" s="50"/>
    </row>
    <row r="1102">
      <c r="A1102" s="44"/>
      <c r="B1102" s="44"/>
      <c r="C1102" s="44"/>
      <c r="D1102" s="44"/>
      <c r="E1102" s="44"/>
      <c r="F1102" s="44"/>
      <c r="G1102" s="44"/>
      <c r="H1102" s="44"/>
      <c r="I1102" s="44"/>
      <c r="J1102" s="44"/>
      <c r="K1102" s="44"/>
      <c r="L1102" s="44"/>
      <c r="M1102" s="44"/>
      <c r="N1102" s="44"/>
      <c r="O1102" s="44"/>
      <c r="P1102" s="44"/>
      <c r="Q1102" s="44"/>
      <c r="R1102" s="44"/>
      <c r="S1102" s="44"/>
      <c r="T1102" s="44"/>
      <c r="U1102" s="44"/>
      <c r="V1102" s="44"/>
      <c r="W1102" s="44"/>
      <c r="X1102" s="44"/>
      <c r="Y1102" s="44"/>
      <c r="Z1102" s="44"/>
      <c r="AA1102" s="44"/>
      <c r="AB1102" s="44"/>
      <c r="AC1102" s="44"/>
      <c r="AD1102" s="44"/>
      <c r="AE1102" s="44"/>
      <c r="AF1102" s="44"/>
      <c r="AG1102" s="44"/>
      <c r="AH1102" s="44"/>
      <c r="AI1102" s="44"/>
      <c r="AJ1102" s="44"/>
      <c r="AK1102" s="44"/>
      <c r="AL1102" s="44"/>
      <c r="AM1102" s="50"/>
      <c r="AN1102" s="50"/>
      <c r="AO1102" s="50"/>
      <c r="AP1102" s="50"/>
      <c r="AQ1102" s="50"/>
    </row>
    <row r="1103">
      <c r="A1103" s="44"/>
      <c r="B1103" s="44"/>
      <c r="C1103" s="44"/>
      <c r="D1103" s="44"/>
      <c r="E1103" s="44"/>
      <c r="F1103" s="44"/>
      <c r="G1103" s="44"/>
      <c r="H1103" s="44"/>
      <c r="I1103" s="44"/>
      <c r="J1103" s="44"/>
      <c r="K1103" s="44"/>
      <c r="L1103" s="44"/>
      <c r="M1103" s="44"/>
      <c r="N1103" s="44"/>
      <c r="O1103" s="44"/>
      <c r="P1103" s="44"/>
      <c r="Q1103" s="44"/>
      <c r="R1103" s="44"/>
      <c r="S1103" s="44"/>
      <c r="T1103" s="44"/>
      <c r="U1103" s="44"/>
      <c r="V1103" s="44"/>
      <c r="W1103" s="44"/>
      <c r="X1103" s="44"/>
      <c r="Y1103" s="44"/>
      <c r="Z1103" s="44"/>
      <c r="AA1103" s="44"/>
      <c r="AB1103" s="44"/>
      <c r="AC1103" s="44"/>
      <c r="AD1103" s="44"/>
      <c r="AE1103" s="44"/>
      <c r="AF1103" s="44"/>
      <c r="AG1103" s="44"/>
      <c r="AH1103" s="44"/>
      <c r="AI1103" s="44"/>
      <c r="AJ1103" s="44"/>
      <c r="AK1103" s="44"/>
      <c r="AL1103" s="44"/>
      <c r="AM1103" s="50"/>
      <c r="AN1103" s="50"/>
      <c r="AO1103" s="50"/>
      <c r="AP1103" s="50"/>
      <c r="AQ1103" s="50"/>
    </row>
    <row r="1104">
      <c r="A1104" s="44"/>
      <c r="B1104" s="44"/>
      <c r="C1104" s="44"/>
      <c r="D1104" s="44"/>
      <c r="E1104" s="44"/>
      <c r="F1104" s="44"/>
      <c r="G1104" s="44"/>
      <c r="H1104" s="44"/>
      <c r="I1104" s="44"/>
      <c r="J1104" s="44"/>
      <c r="K1104" s="44"/>
      <c r="L1104" s="44"/>
      <c r="M1104" s="44"/>
      <c r="N1104" s="44"/>
      <c r="O1104" s="44"/>
      <c r="P1104" s="44"/>
      <c r="Q1104" s="44"/>
      <c r="R1104" s="44"/>
      <c r="S1104" s="44"/>
      <c r="T1104" s="44"/>
      <c r="U1104" s="44"/>
      <c r="V1104" s="44"/>
      <c r="W1104" s="44"/>
      <c r="X1104" s="44"/>
      <c r="Y1104" s="44"/>
      <c r="Z1104" s="44"/>
      <c r="AA1104" s="44"/>
      <c r="AB1104" s="44"/>
      <c r="AC1104" s="44"/>
      <c r="AD1104" s="44"/>
      <c r="AE1104" s="44"/>
      <c r="AF1104" s="44"/>
      <c r="AG1104" s="44"/>
      <c r="AH1104" s="44"/>
      <c r="AI1104" s="44"/>
      <c r="AJ1104" s="44"/>
      <c r="AK1104" s="44"/>
      <c r="AL1104" s="44"/>
      <c r="AM1104" s="50"/>
      <c r="AN1104" s="50"/>
      <c r="AO1104" s="50"/>
      <c r="AP1104" s="50"/>
      <c r="AQ1104" s="50"/>
    </row>
    <row r="1105">
      <c r="A1105" s="44"/>
      <c r="B1105" s="44"/>
      <c r="C1105" s="44"/>
      <c r="D1105" s="44"/>
      <c r="E1105" s="44"/>
      <c r="F1105" s="44"/>
      <c r="G1105" s="44"/>
      <c r="H1105" s="44"/>
      <c r="I1105" s="44"/>
      <c r="J1105" s="44"/>
      <c r="K1105" s="44"/>
      <c r="L1105" s="44"/>
      <c r="M1105" s="44"/>
      <c r="N1105" s="44"/>
      <c r="O1105" s="44"/>
      <c r="P1105" s="44"/>
      <c r="Q1105" s="44"/>
      <c r="R1105" s="44"/>
      <c r="S1105" s="44"/>
      <c r="T1105" s="44"/>
      <c r="U1105" s="44"/>
      <c r="V1105" s="44"/>
      <c r="W1105" s="44"/>
      <c r="X1105" s="44"/>
      <c r="Y1105" s="44"/>
      <c r="Z1105" s="44"/>
      <c r="AA1105" s="44"/>
      <c r="AB1105" s="44"/>
      <c r="AC1105" s="44"/>
      <c r="AD1105" s="44"/>
      <c r="AE1105" s="44"/>
      <c r="AF1105" s="44"/>
      <c r="AG1105" s="44"/>
      <c r="AH1105" s="44"/>
      <c r="AI1105" s="44"/>
      <c r="AJ1105" s="44"/>
      <c r="AK1105" s="44"/>
      <c r="AL1105" s="44"/>
      <c r="AM1105" s="50"/>
      <c r="AN1105" s="50"/>
      <c r="AO1105" s="50"/>
      <c r="AP1105" s="50"/>
      <c r="AQ1105" s="50"/>
    </row>
    <row r="1106">
      <c r="A1106" s="44"/>
      <c r="B1106" s="44"/>
      <c r="C1106" s="44"/>
      <c r="D1106" s="44"/>
      <c r="E1106" s="44"/>
      <c r="F1106" s="44"/>
      <c r="G1106" s="44"/>
      <c r="H1106" s="44"/>
      <c r="I1106" s="44"/>
      <c r="J1106" s="44"/>
      <c r="K1106" s="44"/>
      <c r="L1106" s="44"/>
      <c r="M1106" s="44"/>
      <c r="N1106" s="44"/>
      <c r="O1106" s="44"/>
      <c r="P1106" s="44"/>
      <c r="Q1106" s="44"/>
      <c r="R1106" s="44"/>
      <c r="S1106" s="44"/>
      <c r="T1106" s="44"/>
      <c r="U1106" s="44"/>
      <c r="V1106" s="44"/>
      <c r="W1106" s="44"/>
      <c r="X1106" s="44"/>
      <c r="Y1106" s="44"/>
      <c r="Z1106" s="44"/>
      <c r="AA1106" s="44"/>
      <c r="AB1106" s="44"/>
      <c r="AC1106" s="44"/>
      <c r="AD1106" s="44"/>
      <c r="AE1106" s="44"/>
      <c r="AF1106" s="44"/>
      <c r="AG1106" s="44"/>
      <c r="AH1106" s="44"/>
      <c r="AI1106" s="44"/>
      <c r="AJ1106" s="44"/>
      <c r="AK1106" s="44"/>
      <c r="AL1106" s="44"/>
      <c r="AM1106" s="50"/>
      <c r="AN1106" s="50"/>
      <c r="AO1106" s="50"/>
      <c r="AP1106" s="50"/>
      <c r="AQ1106" s="50"/>
    </row>
    <row r="1107">
      <c r="A1107" s="44"/>
      <c r="B1107" s="44"/>
      <c r="C1107" s="44"/>
      <c r="D1107" s="44"/>
      <c r="E1107" s="44"/>
      <c r="F1107" s="44"/>
      <c r="G1107" s="44"/>
      <c r="H1107" s="44"/>
      <c r="I1107" s="44"/>
      <c r="J1107" s="44"/>
      <c r="K1107" s="44"/>
      <c r="L1107" s="44"/>
      <c r="M1107" s="44"/>
      <c r="N1107" s="44"/>
      <c r="O1107" s="44"/>
      <c r="P1107" s="44"/>
      <c r="Q1107" s="44"/>
      <c r="R1107" s="44"/>
      <c r="S1107" s="44"/>
      <c r="T1107" s="44"/>
      <c r="U1107" s="44"/>
      <c r="V1107" s="44"/>
      <c r="W1107" s="44"/>
      <c r="X1107" s="44"/>
      <c r="Y1107" s="44"/>
      <c r="Z1107" s="44"/>
      <c r="AA1107" s="44"/>
      <c r="AB1107" s="44"/>
      <c r="AC1107" s="44"/>
      <c r="AD1107" s="44"/>
      <c r="AE1107" s="44"/>
      <c r="AF1107" s="44"/>
      <c r="AG1107" s="44"/>
      <c r="AH1107" s="44"/>
      <c r="AI1107" s="44"/>
      <c r="AJ1107" s="44"/>
      <c r="AK1107" s="44"/>
      <c r="AL1107" s="44"/>
      <c r="AM1107" s="50"/>
      <c r="AN1107" s="50"/>
      <c r="AO1107" s="50"/>
      <c r="AP1107" s="50"/>
      <c r="AQ1107" s="50"/>
    </row>
    <row r="1108">
      <c r="A1108" s="44"/>
      <c r="B1108" s="44"/>
      <c r="C1108" s="44"/>
      <c r="D1108" s="44"/>
      <c r="E1108" s="44"/>
      <c r="F1108" s="44"/>
      <c r="G1108" s="44"/>
      <c r="H1108" s="44"/>
      <c r="I1108" s="44"/>
      <c r="J1108" s="44"/>
      <c r="K1108" s="44"/>
      <c r="L1108" s="44"/>
      <c r="M1108" s="44"/>
      <c r="N1108" s="44"/>
      <c r="O1108" s="44"/>
      <c r="P1108" s="44"/>
      <c r="Q1108" s="44"/>
      <c r="R1108" s="44"/>
      <c r="S1108" s="44"/>
      <c r="T1108" s="44"/>
      <c r="U1108" s="44"/>
      <c r="V1108" s="44"/>
      <c r="W1108" s="44"/>
      <c r="X1108" s="44"/>
      <c r="Y1108" s="44"/>
      <c r="Z1108" s="44"/>
      <c r="AA1108" s="44"/>
      <c r="AB1108" s="44"/>
      <c r="AC1108" s="44"/>
      <c r="AD1108" s="44"/>
      <c r="AE1108" s="44"/>
      <c r="AF1108" s="44"/>
      <c r="AG1108" s="44"/>
      <c r="AH1108" s="44"/>
      <c r="AI1108" s="44"/>
      <c r="AJ1108" s="44"/>
      <c r="AK1108" s="44"/>
      <c r="AL1108" s="44"/>
      <c r="AM1108" s="50"/>
      <c r="AN1108" s="50"/>
      <c r="AO1108" s="50"/>
      <c r="AP1108" s="50"/>
      <c r="AQ1108" s="50"/>
    </row>
    <row r="1109">
      <c r="A1109" s="44"/>
      <c r="B1109" s="44"/>
      <c r="C1109" s="44"/>
      <c r="D1109" s="44"/>
      <c r="E1109" s="44"/>
      <c r="F1109" s="44"/>
      <c r="G1109" s="44"/>
      <c r="H1109" s="44"/>
      <c r="I1109" s="44"/>
      <c r="J1109" s="44"/>
      <c r="K1109" s="44"/>
      <c r="L1109" s="44"/>
      <c r="M1109" s="44"/>
      <c r="N1109" s="44"/>
      <c r="O1109" s="44"/>
      <c r="P1109" s="44"/>
      <c r="Q1109" s="44"/>
      <c r="R1109" s="44"/>
      <c r="S1109" s="44"/>
      <c r="T1109" s="44"/>
      <c r="U1109" s="44"/>
      <c r="V1109" s="44"/>
      <c r="W1109" s="44"/>
      <c r="X1109" s="44"/>
      <c r="Y1109" s="44"/>
      <c r="Z1109" s="44"/>
      <c r="AA1109" s="44"/>
      <c r="AB1109" s="44"/>
      <c r="AC1109" s="44"/>
      <c r="AD1109" s="44"/>
      <c r="AE1109" s="44"/>
      <c r="AF1109" s="44"/>
      <c r="AG1109" s="44"/>
      <c r="AH1109" s="44"/>
      <c r="AI1109" s="44"/>
      <c r="AJ1109" s="44"/>
      <c r="AK1109" s="44"/>
      <c r="AL1109" s="44"/>
      <c r="AM1109" s="50"/>
      <c r="AN1109" s="50"/>
      <c r="AO1109" s="50"/>
      <c r="AP1109" s="50"/>
      <c r="AQ1109" s="50"/>
    </row>
    <row r="1110">
      <c r="A1110" s="44"/>
      <c r="B1110" s="44"/>
      <c r="C1110" s="44"/>
      <c r="D1110" s="44"/>
      <c r="E1110" s="44"/>
      <c r="F1110" s="44"/>
      <c r="G1110" s="44"/>
      <c r="H1110" s="44"/>
      <c r="I1110" s="44"/>
      <c r="J1110" s="44"/>
      <c r="K1110" s="44"/>
      <c r="L1110" s="44"/>
      <c r="M1110" s="44"/>
      <c r="N1110" s="44"/>
      <c r="O1110" s="44"/>
      <c r="P1110" s="44"/>
      <c r="Q1110" s="44"/>
      <c r="R1110" s="44"/>
      <c r="S1110" s="44"/>
      <c r="T1110" s="44"/>
      <c r="U1110" s="44"/>
      <c r="V1110" s="44"/>
      <c r="W1110" s="44"/>
      <c r="X1110" s="44"/>
      <c r="Y1110" s="44"/>
      <c r="Z1110" s="44"/>
      <c r="AA1110" s="44"/>
      <c r="AB1110" s="44"/>
      <c r="AC1110" s="44"/>
      <c r="AD1110" s="44"/>
      <c r="AE1110" s="44"/>
      <c r="AF1110" s="44"/>
      <c r="AG1110" s="44"/>
      <c r="AH1110" s="44"/>
      <c r="AI1110" s="44"/>
      <c r="AJ1110" s="44"/>
      <c r="AK1110" s="44"/>
      <c r="AL1110" s="44"/>
      <c r="AM1110" s="50"/>
      <c r="AN1110" s="50"/>
      <c r="AO1110" s="50"/>
      <c r="AP1110" s="50"/>
      <c r="AQ1110" s="50"/>
    </row>
    <row r="1111">
      <c r="A1111" s="44"/>
      <c r="B1111" s="44"/>
      <c r="C1111" s="44"/>
      <c r="D1111" s="44"/>
      <c r="E1111" s="44"/>
      <c r="F1111" s="44"/>
      <c r="G1111" s="44"/>
      <c r="H1111" s="44"/>
      <c r="I1111" s="44"/>
      <c r="J1111" s="44"/>
      <c r="K1111" s="44"/>
      <c r="L1111" s="44"/>
      <c r="M1111" s="44"/>
      <c r="N1111" s="44"/>
      <c r="O1111" s="44"/>
      <c r="P1111" s="44"/>
      <c r="Q1111" s="44"/>
      <c r="R1111" s="44"/>
      <c r="S1111" s="44"/>
      <c r="T1111" s="44"/>
      <c r="U1111" s="44"/>
      <c r="V1111" s="44"/>
      <c r="W1111" s="44"/>
      <c r="X1111" s="44"/>
      <c r="Y1111" s="44"/>
      <c r="Z1111" s="44"/>
      <c r="AA1111" s="44"/>
      <c r="AB1111" s="44"/>
      <c r="AC1111" s="44"/>
      <c r="AD1111" s="44"/>
      <c r="AE1111" s="44"/>
      <c r="AF1111" s="44"/>
      <c r="AG1111" s="44"/>
      <c r="AH1111" s="44"/>
      <c r="AI1111" s="44"/>
      <c r="AJ1111" s="44"/>
      <c r="AK1111" s="44"/>
      <c r="AL1111" s="44"/>
      <c r="AM1111" s="50"/>
      <c r="AN1111" s="50"/>
      <c r="AO1111" s="50"/>
      <c r="AP1111" s="50"/>
      <c r="AQ1111" s="50"/>
    </row>
    <row r="1112">
      <c r="A1112" s="44"/>
      <c r="B1112" s="44"/>
      <c r="C1112" s="44"/>
      <c r="D1112" s="44"/>
      <c r="E1112" s="44"/>
      <c r="F1112" s="44"/>
      <c r="G1112" s="44"/>
      <c r="H1112" s="44"/>
      <c r="I1112" s="44"/>
      <c r="J1112" s="44"/>
      <c r="K1112" s="44"/>
      <c r="L1112" s="44"/>
      <c r="M1112" s="44"/>
      <c r="N1112" s="44"/>
      <c r="O1112" s="44"/>
      <c r="P1112" s="44"/>
      <c r="Q1112" s="44"/>
      <c r="R1112" s="44"/>
      <c r="S1112" s="44"/>
      <c r="T1112" s="44"/>
      <c r="U1112" s="44"/>
      <c r="V1112" s="44"/>
      <c r="W1112" s="44"/>
      <c r="X1112" s="44"/>
      <c r="Y1112" s="44"/>
      <c r="Z1112" s="44"/>
      <c r="AA1112" s="44"/>
      <c r="AB1112" s="44"/>
      <c r="AC1112" s="44"/>
      <c r="AD1112" s="44"/>
      <c r="AE1112" s="44"/>
      <c r="AF1112" s="44"/>
      <c r="AG1112" s="44"/>
      <c r="AH1112" s="44"/>
      <c r="AI1112" s="44"/>
      <c r="AJ1112" s="44"/>
      <c r="AK1112" s="44"/>
      <c r="AL1112" s="44"/>
      <c r="AM1112" s="50"/>
      <c r="AN1112" s="50"/>
      <c r="AO1112" s="50"/>
      <c r="AP1112" s="50"/>
      <c r="AQ1112" s="50"/>
    </row>
    <row r="1113">
      <c r="A1113" s="44"/>
      <c r="B1113" s="44"/>
      <c r="C1113" s="44"/>
      <c r="D1113" s="44"/>
      <c r="E1113" s="44"/>
      <c r="F1113" s="44"/>
      <c r="G1113" s="44"/>
      <c r="H1113" s="44"/>
      <c r="I1113" s="44"/>
      <c r="J1113" s="44"/>
      <c r="K1113" s="44"/>
      <c r="L1113" s="44"/>
      <c r="M1113" s="44"/>
      <c r="N1113" s="44"/>
      <c r="O1113" s="44"/>
      <c r="P1113" s="44"/>
      <c r="Q1113" s="44"/>
      <c r="R1113" s="44"/>
      <c r="S1113" s="44"/>
      <c r="T1113" s="44"/>
      <c r="U1113" s="44"/>
      <c r="V1113" s="44"/>
      <c r="W1113" s="44"/>
      <c r="X1113" s="44"/>
      <c r="Y1113" s="44"/>
      <c r="Z1113" s="44"/>
      <c r="AA1113" s="44"/>
      <c r="AB1113" s="44"/>
      <c r="AC1113" s="44"/>
      <c r="AD1113" s="44"/>
      <c r="AE1113" s="44"/>
      <c r="AF1113" s="44"/>
      <c r="AG1113" s="44"/>
      <c r="AH1113" s="44"/>
      <c r="AI1113" s="44"/>
      <c r="AJ1113" s="44"/>
      <c r="AK1113" s="44"/>
      <c r="AL1113" s="44"/>
      <c r="AM1113" s="50"/>
      <c r="AN1113" s="50"/>
      <c r="AO1113" s="50"/>
      <c r="AP1113" s="50"/>
      <c r="AQ1113" s="50"/>
    </row>
    <row r="1114">
      <c r="A1114" s="44"/>
      <c r="B1114" s="44"/>
      <c r="C1114" s="44"/>
      <c r="D1114" s="44"/>
      <c r="E1114" s="44"/>
      <c r="F1114" s="44"/>
      <c r="G1114" s="44"/>
      <c r="H1114" s="44"/>
      <c r="I1114" s="44"/>
      <c r="J1114" s="44"/>
      <c r="K1114" s="44"/>
      <c r="L1114" s="44"/>
      <c r="M1114" s="44"/>
      <c r="N1114" s="44"/>
      <c r="O1114" s="44"/>
      <c r="P1114" s="44"/>
      <c r="Q1114" s="44"/>
      <c r="R1114" s="44"/>
      <c r="S1114" s="44"/>
      <c r="T1114" s="44"/>
      <c r="U1114" s="44"/>
      <c r="V1114" s="44"/>
      <c r="W1114" s="44"/>
      <c r="X1114" s="44"/>
      <c r="Y1114" s="44"/>
      <c r="Z1114" s="44"/>
      <c r="AA1114" s="44"/>
      <c r="AB1114" s="44"/>
      <c r="AC1114" s="44"/>
      <c r="AD1114" s="44"/>
      <c r="AE1114" s="44"/>
      <c r="AF1114" s="44"/>
      <c r="AG1114" s="44"/>
      <c r="AH1114" s="44"/>
      <c r="AI1114" s="44"/>
      <c r="AJ1114" s="44"/>
      <c r="AK1114" s="44"/>
      <c r="AL1114" s="44"/>
      <c r="AM1114" s="50"/>
      <c r="AN1114" s="50"/>
      <c r="AO1114" s="50"/>
      <c r="AP1114" s="50"/>
      <c r="AQ1114" s="50"/>
    </row>
    <row r="1115">
      <c r="A1115" s="44"/>
      <c r="B1115" s="44"/>
      <c r="C1115" s="44"/>
      <c r="D1115" s="44"/>
      <c r="E1115" s="44"/>
      <c r="F1115" s="44"/>
      <c r="G1115" s="44"/>
      <c r="H1115" s="44"/>
      <c r="I1115" s="44"/>
      <c r="J1115" s="44"/>
      <c r="K1115" s="44"/>
      <c r="L1115" s="44"/>
      <c r="M1115" s="44"/>
      <c r="N1115" s="44"/>
      <c r="O1115" s="44"/>
      <c r="P1115" s="44"/>
      <c r="Q1115" s="44"/>
      <c r="R1115" s="44"/>
      <c r="S1115" s="44"/>
      <c r="T1115" s="44"/>
      <c r="U1115" s="44"/>
      <c r="V1115" s="44"/>
      <c r="W1115" s="44"/>
      <c r="X1115" s="44"/>
      <c r="Y1115" s="44"/>
      <c r="Z1115" s="44"/>
      <c r="AA1115" s="44"/>
      <c r="AB1115" s="44"/>
      <c r="AC1115" s="44"/>
      <c r="AD1115" s="44"/>
      <c r="AE1115" s="44"/>
      <c r="AF1115" s="44"/>
      <c r="AG1115" s="44"/>
      <c r="AH1115" s="44"/>
      <c r="AI1115" s="44"/>
      <c r="AJ1115" s="44"/>
      <c r="AK1115" s="44"/>
      <c r="AL1115" s="44"/>
      <c r="AM1115" s="50"/>
      <c r="AN1115" s="50"/>
      <c r="AO1115" s="50"/>
      <c r="AP1115" s="50"/>
      <c r="AQ1115" s="50"/>
    </row>
    <row r="1116">
      <c r="A1116" s="44"/>
      <c r="B1116" s="44"/>
      <c r="C1116" s="44"/>
      <c r="D1116" s="44"/>
      <c r="E1116" s="44"/>
      <c r="F1116" s="44"/>
      <c r="G1116" s="44"/>
      <c r="H1116" s="44"/>
      <c r="I1116" s="44"/>
      <c r="J1116" s="44"/>
      <c r="K1116" s="44"/>
      <c r="L1116" s="44"/>
      <c r="M1116" s="44"/>
      <c r="N1116" s="44"/>
      <c r="O1116" s="44"/>
      <c r="P1116" s="44"/>
      <c r="Q1116" s="44"/>
      <c r="R1116" s="44"/>
      <c r="S1116" s="44"/>
      <c r="T1116" s="44"/>
      <c r="U1116" s="44"/>
      <c r="V1116" s="44"/>
      <c r="W1116" s="44"/>
      <c r="X1116" s="44"/>
      <c r="Y1116" s="44"/>
      <c r="Z1116" s="44"/>
      <c r="AA1116" s="44"/>
      <c r="AB1116" s="44"/>
      <c r="AC1116" s="44"/>
      <c r="AD1116" s="44"/>
      <c r="AE1116" s="44"/>
      <c r="AF1116" s="44"/>
      <c r="AG1116" s="44"/>
      <c r="AH1116" s="44"/>
      <c r="AI1116" s="44"/>
      <c r="AJ1116" s="44"/>
      <c r="AK1116" s="44"/>
      <c r="AL1116" s="44"/>
      <c r="AM1116" s="50"/>
      <c r="AN1116" s="50"/>
      <c r="AO1116" s="50"/>
      <c r="AP1116" s="50"/>
      <c r="AQ1116" s="50"/>
    </row>
    <row r="1117">
      <c r="A1117" s="44"/>
      <c r="B1117" s="44"/>
      <c r="C1117" s="44"/>
      <c r="D1117" s="44"/>
      <c r="E1117" s="44"/>
      <c r="F1117" s="44"/>
      <c r="G1117" s="44"/>
      <c r="H1117" s="44"/>
      <c r="I1117" s="44"/>
      <c r="J1117" s="44"/>
      <c r="K1117" s="44"/>
      <c r="L1117" s="44"/>
      <c r="M1117" s="44"/>
      <c r="N1117" s="44"/>
      <c r="O1117" s="44"/>
      <c r="P1117" s="44"/>
      <c r="Q1117" s="44"/>
      <c r="R1117" s="44"/>
      <c r="S1117" s="44"/>
      <c r="T1117" s="44"/>
      <c r="U1117" s="44"/>
      <c r="V1117" s="44"/>
      <c r="W1117" s="44"/>
      <c r="X1117" s="44"/>
      <c r="Y1117" s="44"/>
      <c r="Z1117" s="44"/>
      <c r="AA1117" s="44"/>
      <c r="AB1117" s="44"/>
      <c r="AC1117" s="44"/>
      <c r="AD1117" s="44"/>
      <c r="AE1117" s="44"/>
      <c r="AF1117" s="44"/>
      <c r="AG1117" s="44"/>
      <c r="AH1117" s="44"/>
      <c r="AI1117" s="44"/>
      <c r="AJ1117" s="44"/>
      <c r="AK1117" s="44"/>
      <c r="AL1117" s="44"/>
      <c r="AM1117" s="50"/>
      <c r="AN1117" s="50"/>
      <c r="AO1117" s="50"/>
      <c r="AP1117" s="50"/>
      <c r="AQ1117" s="50"/>
    </row>
    <row r="1118">
      <c r="A1118" s="44"/>
      <c r="B1118" s="44"/>
      <c r="C1118" s="44"/>
      <c r="D1118" s="44"/>
      <c r="E1118" s="44"/>
      <c r="F1118" s="44"/>
      <c r="G1118" s="44"/>
      <c r="H1118" s="44"/>
      <c r="I1118" s="44"/>
      <c r="J1118" s="44"/>
      <c r="K1118" s="44"/>
      <c r="L1118" s="44"/>
      <c r="M1118" s="44"/>
      <c r="N1118" s="44"/>
      <c r="O1118" s="44"/>
      <c r="P1118" s="44"/>
      <c r="Q1118" s="44"/>
      <c r="R1118" s="44"/>
      <c r="S1118" s="44"/>
      <c r="T1118" s="44"/>
      <c r="U1118" s="44"/>
      <c r="V1118" s="44"/>
      <c r="W1118" s="44"/>
      <c r="X1118" s="44"/>
      <c r="Y1118" s="44"/>
      <c r="Z1118" s="44"/>
      <c r="AA1118" s="44"/>
      <c r="AB1118" s="44"/>
      <c r="AC1118" s="44"/>
      <c r="AD1118" s="44"/>
      <c r="AE1118" s="44"/>
      <c r="AF1118" s="44"/>
      <c r="AG1118" s="44"/>
      <c r="AH1118" s="44"/>
      <c r="AI1118" s="44"/>
      <c r="AJ1118" s="44"/>
      <c r="AK1118" s="44"/>
      <c r="AL1118" s="44"/>
      <c r="AM1118" s="50"/>
      <c r="AN1118" s="50"/>
      <c r="AO1118" s="50"/>
      <c r="AP1118" s="50"/>
      <c r="AQ1118" s="50"/>
    </row>
    <row r="1119">
      <c r="A1119" s="44"/>
      <c r="B1119" s="44"/>
      <c r="C1119" s="44"/>
      <c r="D1119" s="44"/>
      <c r="E1119" s="44"/>
      <c r="F1119" s="44"/>
      <c r="G1119" s="44"/>
      <c r="H1119" s="44"/>
      <c r="I1119" s="44"/>
      <c r="J1119" s="44"/>
      <c r="K1119" s="44"/>
      <c r="L1119" s="44"/>
      <c r="M1119" s="44"/>
      <c r="N1119" s="44"/>
      <c r="O1119" s="44"/>
      <c r="P1119" s="44"/>
      <c r="Q1119" s="44"/>
      <c r="R1119" s="44"/>
      <c r="S1119" s="44"/>
      <c r="T1119" s="44"/>
      <c r="U1119" s="44"/>
      <c r="V1119" s="44"/>
      <c r="W1119" s="44"/>
      <c r="X1119" s="44"/>
      <c r="Y1119" s="44"/>
      <c r="Z1119" s="44"/>
      <c r="AA1119" s="44"/>
      <c r="AB1119" s="44"/>
      <c r="AC1119" s="44"/>
      <c r="AD1119" s="44"/>
      <c r="AE1119" s="44"/>
      <c r="AF1119" s="44"/>
      <c r="AG1119" s="44"/>
      <c r="AH1119" s="44"/>
      <c r="AI1119" s="44"/>
      <c r="AJ1119" s="44"/>
      <c r="AK1119" s="44"/>
      <c r="AL1119" s="44"/>
      <c r="AM1119" s="50"/>
      <c r="AN1119" s="50"/>
      <c r="AO1119" s="50"/>
      <c r="AP1119" s="50"/>
      <c r="AQ1119" s="50"/>
    </row>
    <row r="1120">
      <c r="A1120" s="44"/>
      <c r="B1120" s="44"/>
      <c r="C1120" s="44"/>
      <c r="D1120" s="44"/>
      <c r="E1120" s="44"/>
      <c r="F1120" s="44"/>
      <c r="G1120" s="44"/>
      <c r="H1120" s="44"/>
      <c r="I1120" s="44"/>
      <c r="J1120" s="44"/>
      <c r="K1120" s="44"/>
      <c r="L1120" s="44"/>
      <c r="M1120" s="44"/>
      <c r="N1120" s="44"/>
      <c r="O1120" s="44"/>
      <c r="P1120" s="44"/>
      <c r="Q1120" s="44"/>
      <c r="R1120" s="44"/>
      <c r="S1120" s="44"/>
      <c r="T1120" s="44"/>
      <c r="U1120" s="44"/>
      <c r="V1120" s="44"/>
      <c r="W1120" s="44"/>
      <c r="X1120" s="44"/>
      <c r="Y1120" s="44"/>
      <c r="Z1120" s="44"/>
      <c r="AA1120" s="44"/>
      <c r="AB1120" s="44"/>
      <c r="AC1120" s="44"/>
      <c r="AD1120" s="44"/>
      <c r="AE1120" s="44"/>
      <c r="AF1120" s="44"/>
      <c r="AG1120" s="44"/>
      <c r="AH1120" s="44"/>
      <c r="AI1120" s="44"/>
      <c r="AJ1120" s="44"/>
      <c r="AK1120" s="44"/>
      <c r="AL1120" s="44"/>
      <c r="AM1120" s="50"/>
      <c r="AN1120" s="50"/>
      <c r="AO1120" s="50"/>
      <c r="AP1120" s="50"/>
      <c r="AQ1120" s="50"/>
    </row>
    <row r="1121">
      <c r="A1121" s="44"/>
      <c r="B1121" s="44"/>
      <c r="C1121" s="44"/>
      <c r="D1121" s="44"/>
      <c r="E1121" s="44"/>
      <c r="F1121" s="44"/>
      <c r="G1121" s="44"/>
      <c r="H1121" s="44"/>
      <c r="I1121" s="44"/>
      <c r="J1121" s="44"/>
      <c r="K1121" s="44"/>
      <c r="L1121" s="44"/>
      <c r="M1121" s="44"/>
      <c r="N1121" s="44"/>
      <c r="O1121" s="44"/>
      <c r="P1121" s="44"/>
      <c r="Q1121" s="44"/>
      <c r="R1121" s="44"/>
      <c r="S1121" s="44"/>
      <c r="T1121" s="44"/>
      <c r="U1121" s="44"/>
      <c r="V1121" s="44"/>
      <c r="W1121" s="44"/>
      <c r="X1121" s="44"/>
      <c r="Y1121" s="44"/>
      <c r="Z1121" s="44"/>
      <c r="AA1121" s="44"/>
      <c r="AB1121" s="44"/>
      <c r="AC1121" s="44"/>
      <c r="AD1121" s="44"/>
      <c r="AE1121" s="44"/>
      <c r="AF1121" s="44"/>
      <c r="AG1121" s="44"/>
      <c r="AH1121" s="44"/>
      <c r="AI1121" s="44"/>
      <c r="AJ1121" s="44"/>
      <c r="AK1121" s="44"/>
      <c r="AL1121" s="44"/>
      <c r="AM1121" s="50"/>
      <c r="AN1121" s="50"/>
      <c r="AO1121" s="50"/>
      <c r="AP1121" s="50"/>
      <c r="AQ1121" s="50"/>
    </row>
    <row r="1122">
      <c r="A1122" s="44"/>
      <c r="B1122" s="44"/>
      <c r="C1122" s="44"/>
      <c r="D1122" s="44"/>
      <c r="E1122" s="44"/>
      <c r="F1122" s="44"/>
      <c r="G1122" s="44"/>
      <c r="H1122" s="44"/>
      <c r="I1122" s="44"/>
      <c r="J1122" s="44"/>
      <c r="K1122" s="44"/>
      <c r="L1122" s="44"/>
      <c r="M1122" s="44"/>
      <c r="N1122" s="44"/>
      <c r="O1122" s="44"/>
      <c r="P1122" s="44"/>
      <c r="Q1122" s="44"/>
      <c r="R1122" s="44"/>
      <c r="S1122" s="44"/>
      <c r="T1122" s="44"/>
      <c r="U1122" s="44"/>
      <c r="V1122" s="44"/>
      <c r="W1122" s="44"/>
      <c r="X1122" s="44"/>
      <c r="Y1122" s="44"/>
      <c r="Z1122" s="44"/>
      <c r="AA1122" s="44"/>
      <c r="AB1122" s="44"/>
      <c r="AC1122" s="44"/>
      <c r="AD1122" s="44"/>
      <c r="AE1122" s="44"/>
      <c r="AF1122" s="44"/>
      <c r="AG1122" s="44"/>
      <c r="AH1122" s="44"/>
      <c r="AI1122" s="44"/>
      <c r="AJ1122" s="44"/>
      <c r="AK1122" s="44"/>
      <c r="AL1122" s="44"/>
      <c r="AM1122" s="50"/>
      <c r="AN1122" s="50"/>
      <c r="AO1122" s="50"/>
      <c r="AP1122" s="50"/>
      <c r="AQ1122" s="50"/>
    </row>
    <row r="1123">
      <c r="A1123" s="44"/>
      <c r="B1123" s="44"/>
      <c r="C1123" s="44"/>
      <c r="D1123" s="44"/>
      <c r="E1123" s="44"/>
      <c r="F1123" s="44"/>
      <c r="G1123" s="44"/>
      <c r="H1123" s="44"/>
      <c r="I1123" s="44"/>
      <c r="J1123" s="44"/>
      <c r="K1123" s="44"/>
      <c r="L1123" s="44"/>
      <c r="M1123" s="44"/>
      <c r="N1123" s="44"/>
      <c r="O1123" s="44"/>
      <c r="P1123" s="44"/>
      <c r="Q1123" s="44"/>
      <c r="R1123" s="44"/>
      <c r="S1123" s="44"/>
      <c r="T1123" s="44"/>
      <c r="U1123" s="44"/>
      <c r="V1123" s="44"/>
      <c r="W1123" s="44"/>
      <c r="X1123" s="44"/>
      <c r="Y1123" s="44"/>
      <c r="Z1123" s="44"/>
      <c r="AA1123" s="44"/>
      <c r="AB1123" s="44"/>
      <c r="AC1123" s="44"/>
      <c r="AD1123" s="44"/>
      <c r="AE1123" s="44"/>
      <c r="AF1123" s="44"/>
      <c r="AG1123" s="44"/>
      <c r="AH1123" s="44"/>
      <c r="AI1123" s="44"/>
      <c r="AJ1123" s="44"/>
      <c r="AK1123" s="44"/>
      <c r="AL1123" s="44"/>
      <c r="AM1123" s="50"/>
      <c r="AN1123" s="50"/>
      <c r="AO1123" s="50"/>
      <c r="AP1123" s="50"/>
      <c r="AQ1123" s="50"/>
    </row>
    <row r="1124">
      <c r="A1124" s="44"/>
      <c r="B1124" s="44"/>
      <c r="C1124" s="44"/>
      <c r="D1124" s="44"/>
      <c r="E1124" s="44"/>
      <c r="F1124" s="44"/>
      <c r="G1124" s="44"/>
      <c r="H1124" s="44"/>
      <c r="I1124" s="44"/>
      <c r="J1124" s="44"/>
      <c r="K1124" s="44"/>
      <c r="L1124" s="44"/>
      <c r="M1124" s="44"/>
      <c r="N1124" s="44"/>
      <c r="O1124" s="44"/>
      <c r="P1124" s="44"/>
      <c r="Q1124" s="44"/>
      <c r="R1124" s="44"/>
      <c r="S1124" s="44"/>
      <c r="T1124" s="44"/>
      <c r="U1124" s="44"/>
      <c r="V1124" s="44"/>
      <c r="W1124" s="44"/>
      <c r="X1124" s="44"/>
      <c r="Y1124" s="44"/>
      <c r="Z1124" s="44"/>
      <c r="AA1124" s="44"/>
      <c r="AB1124" s="44"/>
      <c r="AC1124" s="44"/>
      <c r="AD1124" s="44"/>
      <c r="AE1124" s="44"/>
      <c r="AF1124" s="44"/>
      <c r="AG1124" s="44"/>
      <c r="AH1124" s="44"/>
      <c r="AI1124" s="44"/>
      <c r="AJ1124" s="44"/>
      <c r="AK1124" s="44"/>
      <c r="AL1124" s="44"/>
      <c r="AM1124" s="50"/>
      <c r="AN1124" s="50"/>
      <c r="AO1124" s="50"/>
      <c r="AP1124" s="50"/>
      <c r="AQ1124" s="50"/>
    </row>
    <row r="1125">
      <c r="A1125" s="44"/>
      <c r="B1125" s="44"/>
      <c r="C1125" s="44"/>
      <c r="D1125" s="44"/>
      <c r="E1125" s="44"/>
      <c r="F1125" s="44"/>
      <c r="G1125" s="44"/>
      <c r="H1125" s="44"/>
      <c r="I1125" s="44"/>
      <c r="J1125" s="44"/>
      <c r="K1125" s="44"/>
      <c r="L1125" s="44"/>
      <c r="M1125" s="44"/>
      <c r="N1125" s="44"/>
      <c r="O1125" s="44"/>
      <c r="P1125" s="44"/>
      <c r="Q1125" s="44"/>
      <c r="R1125" s="44"/>
      <c r="S1125" s="44"/>
      <c r="T1125" s="44"/>
      <c r="U1125" s="44"/>
      <c r="V1125" s="44"/>
      <c r="W1125" s="44"/>
      <c r="X1125" s="44"/>
      <c r="Y1125" s="44"/>
      <c r="Z1125" s="44"/>
      <c r="AA1125" s="44"/>
      <c r="AB1125" s="44"/>
      <c r="AC1125" s="44"/>
      <c r="AD1125" s="44"/>
      <c r="AE1125" s="44"/>
      <c r="AF1125" s="44"/>
      <c r="AG1125" s="44"/>
      <c r="AH1125" s="44"/>
      <c r="AI1125" s="44"/>
      <c r="AJ1125" s="44"/>
      <c r="AK1125" s="44"/>
      <c r="AL1125" s="44"/>
      <c r="AM1125" s="50"/>
      <c r="AN1125" s="50"/>
      <c r="AO1125" s="50"/>
      <c r="AP1125" s="50"/>
      <c r="AQ1125" s="50"/>
    </row>
    <row r="1126">
      <c r="A1126" s="44"/>
      <c r="B1126" s="44"/>
      <c r="C1126" s="44"/>
      <c r="D1126" s="44"/>
      <c r="E1126" s="44"/>
      <c r="F1126" s="44"/>
      <c r="G1126" s="44"/>
      <c r="H1126" s="44"/>
      <c r="I1126" s="44"/>
      <c r="J1126" s="44"/>
      <c r="K1126" s="44"/>
      <c r="L1126" s="44"/>
      <c r="M1126" s="44"/>
      <c r="N1126" s="44"/>
      <c r="O1126" s="44"/>
      <c r="P1126" s="44"/>
      <c r="Q1126" s="44"/>
      <c r="R1126" s="44"/>
      <c r="S1126" s="44"/>
      <c r="T1126" s="44"/>
      <c r="U1126" s="44"/>
      <c r="V1126" s="44"/>
      <c r="W1126" s="44"/>
      <c r="X1126" s="44"/>
      <c r="Y1126" s="44"/>
      <c r="Z1126" s="44"/>
      <c r="AA1126" s="44"/>
      <c r="AB1126" s="44"/>
      <c r="AC1126" s="44"/>
      <c r="AD1126" s="44"/>
      <c r="AE1126" s="44"/>
      <c r="AF1126" s="44"/>
      <c r="AG1126" s="44"/>
      <c r="AH1126" s="44"/>
      <c r="AI1126" s="44"/>
      <c r="AJ1126" s="44"/>
      <c r="AK1126" s="44"/>
      <c r="AL1126" s="44"/>
      <c r="AM1126" s="50"/>
      <c r="AN1126" s="50"/>
      <c r="AO1126" s="50"/>
      <c r="AP1126" s="50"/>
      <c r="AQ1126" s="50"/>
    </row>
    <row r="1127">
      <c r="A1127" s="44"/>
      <c r="B1127" s="44"/>
      <c r="C1127" s="44"/>
      <c r="D1127" s="44"/>
      <c r="E1127" s="44"/>
      <c r="F1127" s="44"/>
      <c r="G1127" s="44"/>
      <c r="H1127" s="44"/>
      <c r="I1127" s="44"/>
      <c r="J1127" s="44"/>
      <c r="K1127" s="44"/>
      <c r="L1127" s="44"/>
      <c r="M1127" s="44"/>
      <c r="N1127" s="44"/>
      <c r="O1127" s="44"/>
      <c r="P1127" s="44"/>
      <c r="Q1127" s="44"/>
      <c r="R1127" s="44"/>
      <c r="S1127" s="44"/>
      <c r="T1127" s="44"/>
      <c r="U1127" s="44"/>
      <c r="V1127" s="44"/>
      <c r="W1127" s="44"/>
      <c r="X1127" s="44"/>
      <c r="Y1127" s="44"/>
      <c r="Z1127" s="44"/>
      <c r="AA1127" s="44"/>
      <c r="AB1127" s="44"/>
      <c r="AC1127" s="44"/>
      <c r="AD1127" s="44"/>
      <c r="AE1127" s="44"/>
      <c r="AF1127" s="44"/>
      <c r="AG1127" s="44"/>
      <c r="AH1127" s="44"/>
      <c r="AI1127" s="44"/>
      <c r="AJ1127" s="44"/>
      <c r="AK1127" s="44"/>
      <c r="AL1127" s="44"/>
      <c r="AM1127" s="50"/>
      <c r="AN1127" s="50"/>
      <c r="AO1127" s="50"/>
      <c r="AP1127" s="50"/>
      <c r="AQ1127" s="50"/>
    </row>
    <row r="1128">
      <c r="A1128" s="44"/>
      <c r="B1128" s="44"/>
      <c r="C1128" s="44"/>
      <c r="D1128" s="44"/>
      <c r="E1128" s="44"/>
      <c r="F1128" s="44"/>
      <c r="G1128" s="44"/>
      <c r="H1128" s="44"/>
      <c r="I1128" s="44"/>
      <c r="J1128" s="44"/>
      <c r="K1128" s="44"/>
      <c r="L1128" s="44"/>
      <c r="M1128" s="44"/>
      <c r="N1128" s="44"/>
      <c r="O1128" s="44"/>
      <c r="P1128" s="44"/>
      <c r="Q1128" s="44"/>
      <c r="R1128" s="44"/>
      <c r="S1128" s="44"/>
      <c r="T1128" s="44"/>
      <c r="U1128" s="44"/>
      <c r="V1128" s="44"/>
      <c r="W1128" s="44"/>
      <c r="X1128" s="44"/>
      <c r="Y1128" s="44"/>
      <c r="Z1128" s="44"/>
      <c r="AA1128" s="44"/>
      <c r="AB1128" s="44"/>
      <c r="AC1128" s="44"/>
      <c r="AD1128" s="44"/>
      <c r="AE1128" s="44"/>
      <c r="AF1128" s="44"/>
      <c r="AG1128" s="44"/>
      <c r="AH1128" s="44"/>
      <c r="AI1128" s="44"/>
      <c r="AJ1128" s="44"/>
      <c r="AK1128" s="44"/>
      <c r="AL1128" s="44"/>
      <c r="AM1128" s="50"/>
      <c r="AN1128" s="50"/>
      <c r="AO1128" s="50"/>
      <c r="AP1128" s="50"/>
      <c r="AQ1128" s="50"/>
    </row>
    <row r="1129">
      <c r="A1129" s="44"/>
      <c r="B1129" s="44"/>
      <c r="C1129" s="44"/>
      <c r="D1129" s="44"/>
      <c r="E1129" s="44"/>
      <c r="F1129" s="44"/>
      <c r="G1129" s="44"/>
      <c r="H1129" s="44"/>
      <c r="I1129" s="44"/>
      <c r="J1129" s="44"/>
      <c r="K1129" s="44"/>
      <c r="L1129" s="44"/>
      <c r="M1129" s="44"/>
      <c r="N1129" s="44"/>
      <c r="O1129" s="44"/>
      <c r="P1129" s="44"/>
      <c r="Q1129" s="44"/>
      <c r="R1129" s="44"/>
      <c r="S1129" s="44"/>
      <c r="T1129" s="44"/>
      <c r="U1129" s="44"/>
      <c r="V1129" s="44"/>
      <c r="W1129" s="44"/>
      <c r="X1129" s="44"/>
      <c r="Y1129" s="44"/>
      <c r="Z1129" s="44"/>
      <c r="AA1129" s="44"/>
      <c r="AB1129" s="44"/>
      <c r="AC1129" s="44"/>
      <c r="AD1129" s="44"/>
      <c r="AE1129" s="44"/>
      <c r="AF1129" s="44"/>
      <c r="AG1129" s="44"/>
      <c r="AH1129" s="44"/>
      <c r="AI1129" s="44"/>
      <c r="AJ1129" s="44"/>
      <c r="AK1129" s="44"/>
      <c r="AL1129" s="44"/>
      <c r="AM1129" s="50"/>
      <c r="AN1129" s="50"/>
      <c r="AO1129" s="50"/>
      <c r="AP1129" s="50"/>
      <c r="AQ1129" s="50"/>
    </row>
    <row r="1130">
      <c r="A1130" s="44"/>
      <c r="B1130" s="44"/>
      <c r="C1130" s="44"/>
      <c r="D1130" s="44"/>
      <c r="E1130" s="44"/>
      <c r="F1130" s="44"/>
      <c r="G1130" s="44"/>
      <c r="H1130" s="44"/>
      <c r="I1130" s="44"/>
      <c r="J1130" s="44"/>
      <c r="K1130" s="44"/>
      <c r="L1130" s="44"/>
      <c r="M1130" s="44"/>
      <c r="N1130" s="44"/>
      <c r="O1130" s="44"/>
      <c r="P1130" s="44"/>
      <c r="Q1130" s="44"/>
      <c r="R1130" s="44"/>
      <c r="S1130" s="44"/>
      <c r="T1130" s="44"/>
      <c r="U1130" s="44"/>
      <c r="V1130" s="44"/>
      <c r="W1130" s="44"/>
      <c r="X1130" s="44"/>
      <c r="Y1130" s="44"/>
      <c r="Z1130" s="44"/>
      <c r="AA1130" s="44"/>
      <c r="AB1130" s="44"/>
      <c r="AC1130" s="44"/>
      <c r="AD1130" s="44"/>
      <c r="AE1130" s="44"/>
      <c r="AF1130" s="44"/>
      <c r="AG1130" s="44"/>
      <c r="AH1130" s="44"/>
      <c r="AI1130" s="44"/>
      <c r="AJ1130" s="44"/>
      <c r="AK1130" s="44"/>
      <c r="AL1130" s="44"/>
      <c r="AM1130" s="50"/>
      <c r="AN1130" s="50"/>
      <c r="AO1130" s="50"/>
      <c r="AP1130" s="50"/>
      <c r="AQ1130" s="50"/>
    </row>
    <row r="1131">
      <c r="A1131" s="44"/>
      <c r="B1131" s="44"/>
      <c r="C1131" s="44"/>
      <c r="D1131" s="44"/>
      <c r="E1131" s="44"/>
      <c r="F1131" s="44"/>
      <c r="G1131" s="44"/>
      <c r="H1131" s="44"/>
      <c r="I1131" s="44"/>
      <c r="J1131" s="44"/>
      <c r="K1131" s="44"/>
      <c r="L1131" s="44"/>
      <c r="M1131" s="44"/>
      <c r="N1131" s="44"/>
      <c r="O1131" s="44"/>
      <c r="P1131" s="44"/>
      <c r="Q1131" s="44"/>
      <c r="R1131" s="44"/>
      <c r="S1131" s="44"/>
      <c r="T1131" s="44"/>
      <c r="U1131" s="44"/>
      <c r="V1131" s="44"/>
      <c r="W1131" s="44"/>
      <c r="X1131" s="44"/>
      <c r="Y1131" s="44"/>
      <c r="Z1131" s="44"/>
      <c r="AA1131" s="44"/>
      <c r="AB1131" s="44"/>
      <c r="AC1131" s="44"/>
      <c r="AD1131" s="44"/>
      <c r="AE1131" s="44"/>
      <c r="AF1131" s="44"/>
      <c r="AG1131" s="44"/>
      <c r="AH1131" s="44"/>
      <c r="AI1131" s="44"/>
      <c r="AJ1131" s="44"/>
      <c r="AK1131" s="44"/>
      <c r="AL1131" s="44"/>
      <c r="AM1131" s="50"/>
      <c r="AN1131" s="50"/>
      <c r="AO1131" s="50"/>
      <c r="AP1131" s="50"/>
      <c r="AQ1131" s="50"/>
    </row>
    <row r="1132">
      <c r="A1132" s="44"/>
      <c r="B1132" s="44"/>
      <c r="C1132" s="44"/>
      <c r="D1132" s="44"/>
      <c r="E1132" s="44"/>
      <c r="F1132" s="44"/>
      <c r="G1132" s="44"/>
      <c r="H1132" s="44"/>
      <c r="I1132" s="44"/>
      <c r="J1132" s="44"/>
      <c r="K1132" s="44"/>
      <c r="L1132" s="44"/>
      <c r="M1132" s="44"/>
      <c r="N1132" s="44"/>
      <c r="O1132" s="44"/>
      <c r="P1132" s="44"/>
      <c r="Q1132" s="44"/>
      <c r="R1132" s="44"/>
      <c r="S1132" s="44"/>
      <c r="T1132" s="44"/>
      <c r="U1132" s="44"/>
      <c r="V1132" s="44"/>
      <c r="W1132" s="44"/>
      <c r="X1132" s="44"/>
      <c r="Y1132" s="44"/>
      <c r="Z1132" s="44"/>
      <c r="AA1132" s="44"/>
      <c r="AB1132" s="44"/>
      <c r="AC1132" s="44"/>
      <c r="AD1132" s="44"/>
      <c r="AE1132" s="44"/>
      <c r="AF1132" s="44"/>
      <c r="AG1132" s="44"/>
      <c r="AH1132" s="44"/>
      <c r="AI1132" s="44"/>
      <c r="AJ1132" s="44"/>
      <c r="AK1132" s="44"/>
      <c r="AL1132" s="44"/>
      <c r="AM1132" s="50"/>
      <c r="AN1132" s="50"/>
      <c r="AO1132" s="50"/>
      <c r="AP1132" s="50"/>
      <c r="AQ1132" s="50"/>
    </row>
    <row r="1133">
      <c r="A1133" s="44"/>
      <c r="B1133" s="44"/>
      <c r="C1133" s="44"/>
      <c r="D1133" s="44"/>
      <c r="E1133" s="44"/>
      <c r="F1133" s="44"/>
      <c r="G1133" s="44"/>
      <c r="H1133" s="44"/>
      <c r="I1133" s="44"/>
      <c r="J1133" s="44"/>
      <c r="K1133" s="44"/>
      <c r="L1133" s="44"/>
      <c r="M1133" s="44"/>
      <c r="N1133" s="44"/>
      <c r="O1133" s="44"/>
      <c r="P1133" s="44"/>
      <c r="Q1133" s="44"/>
      <c r="R1133" s="44"/>
      <c r="S1133" s="44"/>
      <c r="T1133" s="44"/>
      <c r="U1133" s="44"/>
      <c r="V1133" s="44"/>
      <c r="W1133" s="44"/>
      <c r="X1133" s="44"/>
      <c r="Y1133" s="44"/>
      <c r="Z1133" s="44"/>
      <c r="AA1133" s="44"/>
      <c r="AB1133" s="44"/>
      <c r="AC1133" s="44"/>
      <c r="AD1133" s="44"/>
      <c r="AE1133" s="44"/>
      <c r="AF1133" s="44"/>
      <c r="AG1133" s="44"/>
      <c r="AH1133" s="44"/>
      <c r="AI1133" s="44"/>
      <c r="AJ1133" s="44"/>
      <c r="AK1133" s="44"/>
      <c r="AL1133" s="44"/>
      <c r="AM1133" s="50"/>
      <c r="AN1133" s="50"/>
      <c r="AO1133" s="50"/>
      <c r="AP1133" s="50"/>
      <c r="AQ1133" s="50"/>
    </row>
    <row r="1134">
      <c r="A1134" s="44"/>
      <c r="B1134" s="44"/>
      <c r="C1134" s="44"/>
      <c r="D1134" s="44"/>
      <c r="E1134" s="44"/>
      <c r="F1134" s="44"/>
      <c r="G1134" s="44"/>
      <c r="H1134" s="44"/>
      <c r="I1134" s="44"/>
      <c r="J1134" s="44"/>
      <c r="K1134" s="44"/>
      <c r="L1134" s="44"/>
      <c r="M1134" s="44"/>
      <c r="N1134" s="44"/>
      <c r="O1134" s="44"/>
      <c r="P1134" s="44"/>
      <c r="Q1134" s="44"/>
      <c r="R1134" s="44"/>
      <c r="S1134" s="44"/>
      <c r="T1134" s="44"/>
      <c r="U1134" s="44"/>
      <c r="V1134" s="44"/>
      <c r="W1134" s="44"/>
      <c r="X1134" s="44"/>
      <c r="Y1134" s="44"/>
      <c r="Z1134" s="44"/>
      <c r="AA1134" s="44"/>
      <c r="AB1134" s="44"/>
      <c r="AC1134" s="44"/>
      <c r="AD1134" s="44"/>
      <c r="AE1134" s="44"/>
      <c r="AF1134" s="44"/>
      <c r="AG1134" s="44"/>
      <c r="AH1134" s="44"/>
      <c r="AI1134" s="44"/>
      <c r="AJ1134" s="44"/>
      <c r="AK1134" s="44"/>
      <c r="AL1134" s="44"/>
      <c r="AM1134" s="50"/>
      <c r="AN1134" s="50"/>
      <c r="AO1134" s="50"/>
      <c r="AP1134" s="50"/>
      <c r="AQ1134" s="50"/>
    </row>
    <row r="1135">
      <c r="A1135" s="44"/>
      <c r="B1135" s="44"/>
      <c r="C1135" s="44"/>
      <c r="D1135" s="44"/>
      <c r="E1135" s="44"/>
      <c r="F1135" s="44"/>
      <c r="G1135" s="44"/>
      <c r="H1135" s="44"/>
      <c r="I1135" s="44"/>
      <c r="J1135" s="44"/>
      <c r="K1135" s="44"/>
      <c r="L1135" s="44"/>
      <c r="M1135" s="44"/>
      <c r="N1135" s="44"/>
      <c r="O1135" s="44"/>
      <c r="P1135" s="44"/>
      <c r="Q1135" s="44"/>
      <c r="R1135" s="44"/>
      <c r="S1135" s="44"/>
      <c r="T1135" s="44"/>
      <c r="U1135" s="44"/>
      <c r="V1135" s="44"/>
      <c r="W1135" s="44"/>
      <c r="X1135" s="44"/>
      <c r="Y1135" s="44"/>
      <c r="Z1135" s="44"/>
      <c r="AA1135" s="44"/>
      <c r="AB1135" s="44"/>
      <c r="AC1135" s="44"/>
      <c r="AD1135" s="44"/>
      <c r="AE1135" s="44"/>
      <c r="AF1135" s="44"/>
      <c r="AG1135" s="44"/>
      <c r="AH1135" s="44"/>
      <c r="AI1135" s="44"/>
      <c r="AJ1135" s="44"/>
      <c r="AK1135" s="44"/>
      <c r="AL1135" s="44"/>
      <c r="AM1135" s="50"/>
      <c r="AN1135" s="50"/>
      <c r="AO1135" s="50"/>
      <c r="AP1135" s="50"/>
      <c r="AQ1135" s="50"/>
    </row>
    <row r="1136">
      <c r="A1136" s="44"/>
      <c r="B1136" s="44"/>
      <c r="C1136" s="44"/>
      <c r="D1136" s="44"/>
      <c r="E1136" s="44"/>
      <c r="F1136" s="44"/>
      <c r="G1136" s="44"/>
      <c r="H1136" s="44"/>
      <c r="I1136" s="44"/>
      <c r="J1136" s="44"/>
      <c r="K1136" s="44"/>
      <c r="L1136" s="44"/>
      <c r="M1136" s="44"/>
      <c r="N1136" s="44"/>
      <c r="O1136" s="44"/>
      <c r="P1136" s="44"/>
      <c r="Q1136" s="44"/>
      <c r="R1136" s="44"/>
      <c r="S1136" s="44"/>
      <c r="T1136" s="44"/>
      <c r="U1136" s="44"/>
      <c r="V1136" s="44"/>
      <c r="W1136" s="44"/>
      <c r="X1136" s="44"/>
      <c r="Y1136" s="44"/>
      <c r="Z1136" s="44"/>
      <c r="AA1136" s="44"/>
      <c r="AB1136" s="44"/>
      <c r="AC1136" s="44"/>
      <c r="AD1136" s="44"/>
      <c r="AE1136" s="44"/>
      <c r="AF1136" s="44"/>
      <c r="AG1136" s="44"/>
      <c r="AH1136" s="44"/>
      <c r="AI1136" s="44"/>
      <c r="AJ1136" s="44"/>
      <c r="AK1136" s="44"/>
      <c r="AL1136" s="44"/>
      <c r="AM1136" s="50"/>
      <c r="AN1136" s="50"/>
      <c r="AO1136" s="50"/>
      <c r="AP1136" s="50"/>
      <c r="AQ1136" s="50"/>
    </row>
    <row r="1137">
      <c r="A1137" s="44"/>
      <c r="B1137" s="44"/>
      <c r="C1137" s="44"/>
      <c r="D1137" s="44"/>
      <c r="E1137" s="44"/>
      <c r="F1137" s="44"/>
      <c r="G1137" s="44"/>
      <c r="H1137" s="44"/>
      <c r="I1137" s="44"/>
      <c r="J1137" s="44"/>
      <c r="K1137" s="44"/>
      <c r="L1137" s="44"/>
      <c r="M1137" s="44"/>
      <c r="N1137" s="44"/>
      <c r="O1137" s="44"/>
      <c r="P1137" s="44"/>
      <c r="Q1137" s="44"/>
      <c r="R1137" s="44"/>
      <c r="S1137" s="44"/>
      <c r="T1137" s="44"/>
      <c r="U1137" s="44"/>
      <c r="V1137" s="44"/>
      <c r="W1137" s="44"/>
      <c r="X1137" s="44"/>
      <c r="Y1137" s="44"/>
      <c r="Z1137" s="44"/>
      <c r="AA1137" s="44"/>
      <c r="AB1137" s="44"/>
      <c r="AC1137" s="44"/>
      <c r="AD1137" s="44"/>
      <c r="AE1137" s="44"/>
      <c r="AF1137" s="44"/>
      <c r="AG1137" s="44"/>
      <c r="AH1137" s="44"/>
      <c r="AI1137" s="44"/>
      <c r="AJ1137" s="44"/>
      <c r="AK1137" s="44"/>
      <c r="AL1137" s="44"/>
      <c r="AM1137" s="50"/>
      <c r="AN1137" s="50"/>
      <c r="AO1137" s="50"/>
      <c r="AP1137" s="50"/>
      <c r="AQ1137" s="50"/>
    </row>
    <row r="1138">
      <c r="A1138" s="44"/>
      <c r="B1138" s="44"/>
      <c r="C1138" s="44"/>
      <c r="D1138" s="44"/>
      <c r="E1138" s="44"/>
      <c r="F1138" s="44"/>
      <c r="G1138" s="44"/>
      <c r="H1138" s="44"/>
      <c r="I1138" s="44"/>
      <c r="J1138" s="44"/>
      <c r="K1138" s="44"/>
      <c r="L1138" s="44"/>
      <c r="M1138" s="44"/>
      <c r="N1138" s="44"/>
      <c r="O1138" s="44"/>
      <c r="P1138" s="44"/>
      <c r="Q1138" s="44"/>
      <c r="R1138" s="44"/>
      <c r="S1138" s="44"/>
      <c r="T1138" s="44"/>
      <c r="U1138" s="44"/>
      <c r="V1138" s="44"/>
      <c r="W1138" s="44"/>
      <c r="X1138" s="44"/>
      <c r="Y1138" s="44"/>
      <c r="Z1138" s="44"/>
      <c r="AA1138" s="44"/>
      <c r="AB1138" s="44"/>
      <c r="AC1138" s="44"/>
      <c r="AD1138" s="44"/>
      <c r="AE1138" s="44"/>
      <c r="AF1138" s="44"/>
      <c r="AG1138" s="44"/>
      <c r="AH1138" s="44"/>
      <c r="AI1138" s="44"/>
      <c r="AJ1138" s="44"/>
      <c r="AK1138" s="44"/>
      <c r="AL1138" s="44"/>
      <c r="AM1138" s="50"/>
      <c r="AN1138" s="50"/>
      <c r="AO1138" s="50"/>
      <c r="AP1138" s="50"/>
      <c r="AQ1138" s="50"/>
    </row>
    <row r="1139">
      <c r="A1139" s="44"/>
      <c r="B1139" s="44"/>
      <c r="C1139" s="44"/>
      <c r="D1139" s="44"/>
      <c r="E1139" s="44"/>
      <c r="F1139" s="44"/>
      <c r="G1139" s="44"/>
      <c r="H1139" s="44"/>
      <c r="I1139" s="44"/>
      <c r="J1139" s="44"/>
      <c r="K1139" s="44"/>
      <c r="L1139" s="44"/>
      <c r="M1139" s="44"/>
      <c r="N1139" s="44"/>
      <c r="O1139" s="44"/>
      <c r="P1139" s="44"/>
      <c r="Q1139" s="44"/>
      <c r="R1139" s="44"/>
      <c r="S1139" s="44"/>
      <c r="T1139" s="44"/>
      <c r="U1139" s="44"/>
      <c r="V1139" s="44"/>
      <c r="W1139" s="44"/>
      <c r="X1139" s="44"/>
      <c r="Y1139" s="44"/>
      <c r="Z1139" s="44"/>
      <c r="AA1139" s="44"/>
      <c r="AB1139" s="44"/>
      <c r="AC1139" s="44"/>
      <c r="AD1139" s="44"/>
      <c r="AE1139" s="44"/>
      <c r="AF1139" s="44"/>
      <c r="AG1139" s="44"/>
      <c r="AH1139" s="44"/>
      <c r="AI1139" s="44"/>
      <c r="AJ1139" s="44"/>
      <c r="AK1139" s="44"/>
      <c r="AL1139" s="44"/>
      <c r="AM1139" s="50"/>
      <c r="AN1139" s="50"/>
      <c r="AO1139" s="50"/>
      <c r="AP1139" s="50"/>
      <c r="AQ1139" s="50"/>
    </row>
    <row r="1140">
      <c r="A1140" s="44"/>
      <c r="B1140" s="44"/>
      <c r="C1140" s="44"/>
      <c r="D1140" s="44"/>
      <c r="E1140" s="44"/>
      <c r="F1140" s="44"/>
      <c r="G1140" s="44"/>
      <c r="H1140" s="44"/>
      <c r="I1140" s="44"/>
      <c r="J1140" s="44"/>
      <c r="K1140" s="44"/>
      <c r="L1140" s="44"/>
      <c r="M1140" s="44"/>
      <c r="N1140" s="44"/>
      <c r="O1140" s="44"/>
      <c r="P1140" s="44"/>
      <c r="Q1140" s="44"/>
      <c r="R1140" s="44"/>
      <c r="S1140" s="44"/>
      <c r="T1140" s="44"/>
      <c r="U1140" s="44"/>
      <c r="V1140" s="44"/>
      <c r="W1140" s="44"/>
      <c r="X1140" s="44"/>
      <c r="Y1140" s="44"/>
      <c r="Z1140" s="44"/>
      <c r="AA1140" s="44"/>
      <c r="AB1140" s="44"/>
      <c r="AC1140" s="44"/>
      <c r="AD1140" s="44"/>
      <c r="AE1140" s="44"/>
      <c r="AF1140" s="44"/>
      <c r="AG1140" s="44"/>
      <c r="AH1140" s="44"/>
      <c r="AI1140" s="44"/>
      <c r="AJ1140" s="44"/>
      <c r="AK1140" s="44"/>
      <c r="AL1140" s="44"/>
      <c r="AM1140" s="50"/>
      <c r="AN1140" s="50"/>
      <c r="AO1140" s="50"/>
      <c r="AP1140" s="50"/>
      <c r="AQ1140" s="50"/>
    </row>
    <row r="1141">
      <c r="A1141" s="44"/>
      <c r="B1141" s="44"/>
      <c r="C1141" s="44"/>
      <c r="D1141" s="44"/>
      <c r="E1141" s="44"/>
      <c r="F1141" s="44"/>
      <c r="G1141" s="44"/>
      <c r="H1141" s="44"/>
      <c r="I1141" s="44"/>
      <c r="J1141" s="44"/>
      <c r="K1141" s="44"/>
      <c r="L1141" s="44"/>
      <c r="M1141" s="44"/>
      <c r="N1141" s="44"/>
      <c r="O1141" s="44"/>
      <c r="P1141" s="44"/>
      <c r="Q1141" s="44"/>
      <c r="R1141" s="44"/>
      <c r="S1141" s="44"/>
      <c r="T1141" s="44"/>
      <c r="U1141" s="44"/>
      <c r="V1141" s="44"/>
      <c r="W1141" s="44"/>
      <c r="X1141" s="44"/>
      <c r="Y1141" s="44"/>
      <c r="Z1141" s="44"/>
      <c r="AA1141" s="44"/>
      <c r="AB1141" s="44"/>
      <c r="AC1141" s="44"/>
      <c r="AD1141" s="44"/>
      <c r="AE1141" s="44"/>
      <c r="AF1141" s="44"/>
      <c r="AG1141" s="44"/>
      <c r="AH1141" s="44"/>
      <c r="AI1141" s="44"/>
      <c r="AJ1141" s="44"/>
      <c r="AK1141" s="44"/>
      <c r="AL1141" s="44"/>
      <c r="AM1141" s="50"/>
      <c r="AN1141" s="50"/>
      <c r="AO1141" s="50"/>
      <c r="AP1141" s="50"/>
      <c r="AQ1141" s="50"/>
    </row>
    <row r="1142">
      <c r="A1142" s="44"/>
      <c r="B1142" s="44"/>
      <c r="C1142" s="44"/>
      <c r="D1142" s="44"/>
      <c r="E1142" s="44"/>
      <c r="F1142" s="44"/>
      <c r="G1142" s="44"/>
      <c r="H1142" s="44"/>
      <c r="I1142" s="44"/>
      <c r="J1142" s="44"/>
      <c r="K1142" s="44"/>
      <c r="L1142" s="44"/>
      <c r="M1142" s="44"/>
      <c r="N1142" s="44"/>
      <c r="O1142" s="44"/>
      <c r="P1142" s="44"/>
      <c r="Q1142" s="44"/>
      <c r="R1142" s="44"/>
      <c r="S1142" s="44"/>
      <c r="T1142" s="44"/>
      <c r="U1142" s="44"/>
      <c r="V1142" s="44"/>
      <c r="W1142" s="44"/>
      <c r="X1142" s="44"/>
      <c r="Y1142" s="44"/>
      <c r="Z1142" s="44"/>
      <c r="AA1142" s="44"/>
      <c r="AB1142" s="44"/>
      <c r="AC1142" s="44"/>
      <c r="AD1142" s="44"/>
      <c r="AE1142" s="44"/>
      <c r="AF1142" s="44"/>
      <c r="AG1142" s="44"/>
      <c r="AH1142" s="44"/>
      <c r="AI1142" s="44"/>
      <c r="AJ1142" s="44"/>
      <c r="AK1142" s="44"/>
      <c r="AL1142" s="44"/>
      <c r="AM1142" s="50"/>
      <c r="AN1142" s="50"/>
      <c r="AO1142" s="50"/>
      <c r="AP1142" s="50"/>
      <c r="AQ1142" s="50"/>
    </row>
    <row r="1143">
      <c r="A1143" s="44"/>
      <c r="B1143" s="44"/>
      <c r="C1143" s="44"/>
      <c r="D1143" s="44"/>
      <c r="E1143" s="44"/>
      <c r="F1143" s="44"/>
      <c r="G1143" s="44"/>
      <c r="H1143" s="44"/>
      <c r="I1143" s="44"/>
      <c r="J1143" s="44"/>
      <c r="K1143" s="44"/>
      <c r="L1143" s="44"/>
      <c r="M1143" s="44"/>
      <c r="N1143" s="44"/>
      <c r="O1143" s="44"/>
      <c r="P1143" s="44"/>
      <c r="Q1143" s="44"/>
      <c r="R1143" s="44"/>
      <c r="S1143" s="44"/>
      <c r="T1143" s="44"/>
      <c r="U1143" s="44"/>
      <c r="V1143" s="44"/>
      <c r="W1143" s="44"/>
      <c r="X1143" s="44"/>
      <c r="Y1143" s="44"/>
      <c r="Z1143" s="44"/>
      <c r="AA1143" s="44"/>
      <c r="AB1143" s="44"/>
      <c r="AC1143" s="44"/>
      <c r="AD1143" s="44"/>
      <c r="AE1143" s="44"/>
      <c r="AF1143" s="44"/>
      <c r="AG1143" s="44"/>
      <c r="AH1143" s="44"/>
      <c r="AI1143" s="44"/>
      <c r="AJ1143" s="44"/>
      <c r="AK1143" s="44"/>
      <c r="AL1143" s="44"/>
      <c r="AM1143" s="50"/>
      <c r="AN1143" s="50"/>
      <c r="AO1143" s="50"/>
      <c r="AP1143" s="50"/>
      <c r="AQ1143" s="50"/>
    </row>
    <row r="1144">
      <c r="A1144" s="44"/>
      <c r="B1144" s="44"/>
      <c r="C1144" s="44"/>
      <c r="D1144" s="44"/>
      <c r="E1144" s="44"/>
      <c r="F1144" s="44"/>
      <c r="G1144" s="44"/>
      <c r="H1144" s="44"/>
      <c r="I1144" s="44"/>
      <c r="J1144" s="44"/>
      <c r="K1144" s="44"/>
      <c r="L1144" s="44"/>
      <c r="M1144" s="44"/>
      <c r="N1144" s="44"/>
      <c r="O1144" s="44"/>
      <c r="P1144" s="44"/>
      <c r="Q1144" s="44"/>
      <c r="R1144" s="44"/>
      <c r="S1144" s="44"/>
      <c r="T1144" s="44"/>
      <c r="U1144" s="44"/>
      <c r="V1144" s="44"/>
      <c r="W1144" s="44"/>
      <c r="X1144" s="44"/>
      <c r="Y1144" s="44"/>
      <c r="Z1144" s="44"/>
      <c r="AA1144" s="44"/>
      <c r="AB1144" s="44"/>
      <c r="AC1144" s="44"/>
      <c r="AD1144" s="44"/>
      <c r="AE1144" s="44"/>
      <c r="AF1144" s="44"/>
      <c r="AG1144" s="44"/>
      <c r="AH1144" s="44"/>
      <c r="AI1144" s="44"/>
      <c r="AJ1144" s="44"/>
      <c r="AK1144" s="44"/>
      <c r="AL1144" s="44"/>
      <c r="AM1144" s="50"/>
      <c r="AN1144" s="50"/>
      <c r="AO1144" s="50"/>
      <c r="AP1144" s="50"/>
      <c r="AQ1144" s="50"/>
    </row>
    <row r="1145">
      <c r="A1145" s="44"/>
      <c r="B1145" s="44"/>
      <c r="C1145" s="44"/>
      <c r="D1145" s="44"/>
      <c r="E1145" s="44"/>
      <c r="F1145" s="44"/>
      <c r="G1145" s="44"/>
      <c r="H1145" s="44"/>
      <c r="I1145" s="44"/>
      <c r="J1145" s="44"/>
      <c r="K1145" s="44"/>
      <c r="L1145" s="44"/>
      <c r="M1145" s="44"/>
      <c r="N1145" s="44"/>
      <c r="O1145" s="44"/>
      <c r="P1145" s="44"/>
      <c r="Q1145" s="44"/>
      <c r="R1145" s="44"/>
      <c r="S1145" s="44"/>
      <c r="T1145" s="44"/>
      <c r="U1145" s="44"/>
      <c r="V1145" s="44"/>
      <c r="W1145" s="44"/>
      <c r="X1145" s="44"/>
      <c r="Y1145" s="44"/>
      <c r="Z1145" s="44"/>
      <c r="AA1145" s="44"/>
      <c r="AB1145" s="44"/>
      <c r="AC1145" s="44"/>
      <c r="AD1145" s="44"/>
      <c r="AE1145" s="44"/>
      <c r="AF1145" s="44"/>
      <c r="AG1145" s="44"/>
      <c r="AH1145" s="44"/>
      <c r="AI1145" s="44"/>
      <c r="AJ1145" s="44"/>
      <c r="AK1145" s="44"/>
      <c r="AL1145" s="44"/>
      <c r="AM1145" s="50"/>
      <c r="AN1145" s="50"/>
      <c r="AO1145" s="50"/>
      <c r="AP1145" s="50"/>
      <c r="AQ1145" s="50"/>
    </row>
    <row r="1146">
      <c r="A1146" s="44"/>
      <c r="B1146" s="44"/>
      <c r="C1146" s="44"/>
      <c r="D1146" s="44"/>
      <c r="E1146" s="44"/>
      <c r="F1146" s="44"/>
      <c r="G1146" s="44"/>
      <c r="H1146" s="44"/>
      <c r="I1146" s="44"/>
      <c r="J1146" s="44"/>
      <c r="K1146" s="44"/>
      <c r="L1146" s="44"/>
      <c r="M1146" s="44"/>
      <c r="N1146" s="44"/>
      <c r="O1146" s="44"/>
      <c r="P1146" s="44"/>
      <c r="Q1146" s="44"/>
      <c r="R1146" s="44"/>
      <c r="S1146" s="44"/>
      <c r="T1146" s="44"/>
      <c r="U1146" s="44"/>
      <c r="V1146" s="44"/>
      <c r="W1146" s="44"/>
      <c r="X1146" s="44"/>
      <c r="Y1146" s="44"/>
      <c r="Z1146" s="44"/>
      <c r="AA1146" s="44"/>
      <c r="AB1146" s="44"/>
      <c r="AC1146" s="44"/>
      <c r="AD1146" s="44"/>
      <c r="AE1146" s="44"/>
      <c r="AF1146" s="44"/>
      <c r="AG1146" s="44"/>
      <c r="AH1146" s="44"/>
      <c r="AI1146" s="44"/>
      <c r="AJ1146" s="44"/>
      <c r="AK1146" s="44"/>
      <c r="AL1146" s="44"/>
      <c r="AM1146" s="50"/>
      <c r="AN1146" s="50"/>
      <c r="AO1146" s="50"/>
      <c r="AP1146" s="50"/>
      <c r="AQ1146" s="50"/>
    </row>
    <row r="1147">
      <c r="A1147" s="44"/>
      <c r="B1147" s="44"/>
      <c r="C1147" s="44"/>
      <c r="D1147" s="44"/>
      <c r="E1147" s="44"/>
      <c r="F1147" s="44"/>
      <c r="G1147" s="44"/>
      <c r="H1147" s="44"/>
      <c r="I1147" s="44"/>
      <c r="J1147" s="44"/>
      <c r="K1147" s="44"/>
      <c r="L1147" s="44"/>
      <c r="M1147" s="44"/>
      <c r="N1147" s="44"/>
      <c r="O1147" s="44"/>
      <c r="P1147" s="44"/>
      <c r="Q1147" s="44"/>
      <c r="R1147" s="44"/>
      <c r="S1147" s="44"/>
      <c r="T1147" s="44"/>
      <c r="U1147" s="44"/>
      <c r="V1147" s="44"/>
      <c r="W1147" s="44"/>
      <c r="X1147" s="44"/>
      <c r="Y1147" s="44"/>
      <c r="Z1147" s="44"/>
      <c r="AA1147" s="44"/>
      <c r="AB1147" s="44"/>
      <c r="AC1147" s="44"/>
      <c r="AD1147" s="44"/>
      <c r="AE1147" s="44"/>
      <c r="AF1147" s="44"/>
      <c r="AG1147" s="44"/>
      <c r="AH1147" s="44"/>
      <c r="AI1147" s="44"/>
      <c r="AJ1147" s="44"/>
      <c r="AK1147" s="44"/>
      <c r="AL1147" s="44"/>
      <c r="AM1147" s="50"/>
      <c r="AN1147" s="50"/>
      <c r="AO1147" s="50"/>
      <c r="AP1147" s="50"/>
      <c r="AQ1147" s="50"/>
    </row>
    <row r="1148">
      <c r="A1148" s="44"/>
      <c r="B1148" s="44"/>
      <c r="C1148" s="44"/>
      <c r="D1148" s="44"/>
      <c r="E1148" s="44"/>
      <c r="F1148" s="44"/>
      <c r="G1148" s="44"/>
      <c r="H1148" s="44"/>
      <c r="I1148" s="44"/>
      <c r="J1148" s="44"/>
      <c r="K1148" s="44"/>
      <c r="L1148" s="44"/>
      <c r="M1148" s="44"/>
      <c r="N1148" s="44"/>
      <c r="O1148" s="44"/>
      <c r="P1148" s="44"/>
      <c r="Q1148" s="44"/>
      <c r="R1148" s="44"/>
      <c r="S1148" s="44"/>
      <c r="T1148" s="44"/>
      <c r="U1148" s="44"/>
      <c r="V1148" s="44"/>
      <c r="W1148" s="44"/>
      <c r="X1148" s="44"/>
      <c r="Y1148" s="44"/>
      <c r="Z1148" s="44"/>
      <c r="AA1148" s="44"/>
      <c r="AB1148" s="44"/>
      <c r="AC1148" s="44"/>
      <c r="AD1148" s="44"/>
      <c r="AE1148" s="44"/>
      <c r="AF1148" s="44"/>
      <c r="AG1148" s="44"/>
      <c r="AH1148" s="44"/>
      <c r="AI1148" s="44"/>
      <c r="AJ1148" s="44"/>
      <c r="AK1148" s="44"/>
      <c r="AL1148" s="44"/>
      <c r="AM1148" s="50"/>
      <c r="AN1148" s="50"/>
      <c r="AO1148" s="50"/>
      <c r="AP1148" s="50"/>
      <c r="AQ1148" s="50"/>
    </row>
    <row r="1149">
      <c r="A1149" s="44"/>
      <c r="B1149" s="44"/>
      <c r="C1149" s="44"/>
      <c r="D1149" s="44"/>
      <c r="E1149" s="44"/>
      <c r="F1149" s="44"/>
      <c r="G1149" s="44"/>
      <c r="H1149" s="44"/>
      <c r="I1149" s="44"/>
      <c r="J1149" s="44"/>
      <c r="K1149" s="44"/>
      <c r="L1149" s="44"/>
      <c r="M1149" s="44"/>
      <c r="N1149" s="44"/>
      <c r="O1149" s="44"/>
      <c r="P1149" s="44"/>
      <c r="Q1149" s="44"/>
      <c r="R1149" s="44"/>
      <c r="S1149" s="44"/>
      <c r="T1149" s="44"/>
      <c r="U1149" s="44"/>
      <c r="V1149" s="44"/>
      <c r="W1149" s="44"/>
      <c r="X1149" s="44"/>
      <c r="Y1149" s="44"/>
      <c r="Z1149" s="44"/>
      <c r="AA1149" s="44"/>
      <c r="AB1149" s="44"/>
      <c r="AC1149" s="44"/>
      <c r="AD1149" s="44"/>
      <c r="AE1149" s="44"/>
      <c r="AF1149" s="44"/>
      <c r="AG1149" s="44"/>
      <c r="AH1149" s="44"/>
      <c r="AI1149" s="44"/>
      <c r="AJ1149" s="44"/>
      <c r="AK1149" s="44"/>
      <c r="AL1149" s="44"/>
      <c r="AM1149" s="50"/>
      <c r="AN1149" s="50"/>
      <c r="AO1149" s="50"/>
      <c r="AP1149" s="50"/>
      <c r="AQ1149" s="50"/>
    </row>
    <row r="1150">
      <c r="A1150" s="44"/>
      <c r="B1150" s="44"/>
      <c r="C1150" s="44"/>
      <c r="D1150" s="44"/>
      <c r="E1150" s="44"/>
      <c r="F1150" s="44"/>
      <c r="G1150" s="44"/>
      <c r="H1150" s="44"/>
      <c r="I1150" s="44"/>
      <c r="J1150" s="44"/>
      <c r="K1150" s="44"/>
      <c r="L1150" s="44"/>
      <c r="M1150" s="44"/>
      <c r="N1150" s="44"/>
      <c r="O1150" s="44"/>
      <c r="P1150" s="44"/>
      <c r="Q1150" s="44"/>
      <c r="R1150" s="44"/>
      <c r="S1150" s="44"/>
      <c r="T1150" s="44"/>
      <c r="U1150" s="44"/>
      <c r="V1150" s="44"/>
      <c r="W1150" s="44"/>
      <c r="X1150" s="44"/>
      <c r="Y1150" s="44"/>
      <c r="Z1150" s="44"/>
      <c r="AA1150" s="44"/>
      <c r="AB1150" s="44"/>
      <c r="AC1150" s="44"/>
      <c r="AD1150" s="44"/>
      <c r="AE1150" s="44"/>
      <c r="AF1150" s="44"/>
      <c r="AG1150" s="44"/>
      <c r="AH1150" s="44"/>
      <c r="AI1150" s="44"/>
      <c r="AJ1150" s="44"/>
      <c r="AK1150" s="44"/>
      <c r="AL1150" s="44"/>
      <c r="AM1150" s="50"/>
      <c r="AN1150" s="50"/>
      <c r="AO1150" s="50"/>
      <c r="AP1150" s="50"/>
      <c r="AQ1150" s="50"/>
    </row>
    <row r="1151">
      <c r="A1151" s="44"/>
      <c r="B1151" s="44"/>
      <c r="C1151" s="44"/>
      <c r="D1151" s="44"/>
      <c r="E1151" s="44"/>
      <c r="F1151" s="44"/>
      <c r="G1151" s="44"/>
      <c r="H1151" s="44"/>
      <c r="I1151" s="44"/>
      <c r="J1151" s="44"/>
      <c r="K1151" s="44"/>
      <c r="L1151" s="44"/>
      <c r="M1151" s="44"/>
      <c r="N1151" s="44"/>
      <c r="O1151" s="44"/>
      <c r="P1151" s="44"/>
      <c r="Q1151" s="44"/>
      <c r="R1151" s="44"/>
      <c r="S1151" s="44"/>
      <c r="T1151" s="44"/>
      <c r="U1151" s="44"/>
      <c r="V1151" s="44"/>
      <c r="W1151" s="44"/>
      <c r="X1151" s="44"/>
      <c r="Y1151" s="44"/>
      <c r="Z1151" s="44"/>
      <c r="AA1151" s="44"/>
      <c r="AB1151" s="44"/>
      <c r="AC1151" s="44"/>
      <c r="AD1151" s="44"/>
      <c r="AE1151" s="44"/>
      <c r="AF1151" s="44"/>
      <c r="AG1151" s="44"/>
      <c r="AH1151" s="44"/>
      <c r="AI1151" s="44"/>
      <c r="AJ1151" s="44"/>
      <c r="AK1151" s="44"/>
      <c r="AL1151" s="44"/>
      <c r="AM1151" s="50"/>
      <c r="AN1151" s="50"/>
      <c r="AO1151" s="50"/>
      <c r="AP1151" s="50"/>
      <c r="AQ1151" s="50"/>
    </row>
    <row r="1152">
      <c r="A1152" s="44"/>
      <c r="B1152" s="44"/>
      <c r="C1152" s="44"/>
      <c r="D1152" s="44"/>
      <c r="E1152" s="44"/>
      <c r="F1152" s="44"/>
      <c r="G1152" s="44"/>
      <c r="H1152" s="44"/>
      <c r="I1152" s="44"/>
      <c r="J1152" s="44"/>
      <c r="K1152" s="44"/>
      <c r="L1152" s="44"/>
      <c r="M1152" s="44"/>
      <c r="N1152" s="44"/>
      <c r="O1152" s="44"/>
      <c r="P1152" s="44"/>
      <c r="Q1152" s="44"/>
      <c r="R1152" s="44"/>
      <c r="S1152" s="44"/>
      <c r="T1152" s="44"/>
      <c r="U1152" s="44"/>
      <c r="V1152" s="44"/>
      <c r="W1152" s="44"/>
      <c r="X1152" s="44"/>
      <c r="Y1152" s="44"/>
      <c r="Z1152" s="44"/>
      <c r="AA1152" s="44"/>
      <c r="AB1152" s="44"/>
      <c r="AC1152" s="44"/>
      <c r="AD1152" s="44"/>
      <c r="AE1152" s="44"/>
      <c r="AF1152" s="44"/>
      <c r="AG1152" s="44"/>
      <c r="AH1152" s="44"/>
      <c r="AI1152" s="44"/>
      <c r="AJ1152" s="44"/>
      <c r="AK1152" s="44"/>
      <c r="AL1152" s="44"/>
      <c r="AM1152" s="50"/>
      <c r="AN1152" s="50"/>
      <c r="AO1152" s="50"/>
      <c r="AP1152" s="50"/>
      <c r="AQ1152" s="50"/>
    </row>
    <row r="1153">
      <c r="A1153" s="44"/>
      <c r="B1153" s="44"/>
      <c r="C1153" s="44"/>
      <c r="D1153" s="44"/>
      <c r="E1153" s="44"/>
      <c r="F1153" s="44"/>
      <c r="G1153" s="44"/>
      <c r="H1153" s="44"/>
      <c r="I1153" s="44"/>
      <c r="J1153" s="44"/>
      <c r="K1153" s="44"/>
      <c r="L1153" s="44"/>
      <c r="M1153" s="44"/>
      <c r="N1153" s="44"/>
      <c r="O1153" s="44"/>
      <c r="P1153" s="44"/>
      <c r="Q1153" s="44"/>
      <c r="R1153" s="44"/>
      <c r="S1153" s="44"/>
      <c r="T1153" s="44"/>
      <c r="U1153" s="44"/>
      <c r="V1153" s="44"/>
      <c r="W1153" s="44"/>
      <c r="X1153" s="44"/>
      <c r="Y1153" s="44"/>
      <c r="Z1153" s="44"/>
      <c r="AA1153" s="44"/>
      <c r="AB1153" s="44"/>
      <c r="AC1153" s="44"/>
      <c r="AD1153" s="44"/>
      <c r="AE1153" s="44"/>
      <c r="AF1153" s="44"/>
      <c r="AG1153" s="44"/>
      <c r="AH1153" s="44"/>
      <c r="AI1153" s="44"/>
      <c r="AJ1153" s="44"/>
      <c r="AK1153" s="44"/>
      <c r="AL1153" s="44"/>
      <c r="AM1153" s="50"/>
      <c r="AN1153" s="50"/>
      <c r="AO1153" s="50"/>
      <c r="AP1153" s="50"/>
      <c r="AQ1153" s="50"/>
    </row>
    <row r="1154">
      <c r="A1154" s="44"/>
      <c r="B1154" s="44"/>
      <c r="C1154" s="44"/>
      <c r="D1154" s="44"/>
      <c r="E1154" s="44"/>
      <c r="F1154" s="44"/>
      <c r="G1154" s="44"/>
      <c r="H1154" s="44"/>
      <c r="I1154" s="44"/>
      <c r="J1154" s="44"/>
      <c r="K1154" s="44"/>
      <c r="L1154" s="44"/>
      <c r="M1154" s="44"/>
      <c r="N1154" s="44"/>
      <c r="O1154" s="44"/>
      <c r="P1154" s="44"/>
      <c r="Q1154" s="44"/>
      <c r="R1154" s="44"/>
      <c r="S1154" s="44"/>
      <c r="T1154" s="44"/>
      <c r="U1154" s="44"/>
      <c r="V1154" s="44"/>
      <c r="W1154" s="44"/>
      <c r="X1154" s="44"/>
      <c r="Y1154" s="44"/>
      <c r="Z1154" s="44"/>
      <c r="AA1154" s="44"/>
      <c r="AB1154" s="44"/>
      <c r="AC1154" s="44"/>
      <c r="AD1154" s="44"/>
      <c r="AE1154" s="44"/>
      <c r="AF1154" s="44"/>
      <c r="AG1154" s="44"/>
      <c r="AH1154" s="44"/>
      <c r="AI1154" s="44"/>
      <c r="AJ1154" s="44"/>
      <c r="AK1154" s="44"/>
      <c r="AL1154" s="44"/>
      <c r="AM1154" s="50"/>
      <c r="AN1154" s="50"/>
      <c r="AO1154" s="50"/>
      <c r="AP1154" s="50"/>
      <c r="AQ1154" s="50"/>
    </row>
    <row r="1155">
      <c r="A1155" s="44"/>
      <c r="B1155" s="44"/>
      <c r="C1155" s="44"/>
      <c r="D1155" s="44"/>
      <c r="E1155" s="44"/>
      <c r="F1155" s="44"/>
      <c r="G1155" s="44"/>
      <c r="H1155" s="44"/>
      <c r="I1155" s="44"/>
      <c r="J1155" s="44"/>
      <c r="K1155" s="44"/>
      <c r="L1155" s="44"/>
      <c r="M1155" s="44"/>
      <c r="N1155" s="44"/>
      <c r="O1155" s="44"/>
      <c r="P1155" s="44"/>
      <c r="Q1155" s="44"/>
      <c r="R1155" s="44"/>
      <c r="S1155" s="44"/>
      <c r="T1155" s="44"/>
      <c r="U1155" s="44"/>
      <c r="V1155" s="44"/>
      <c r="W1155" s="44"/>
      <c r="X1155" s="44"/>
      <c r="Y1155" s="44"/>
      <c r="Z1155" s="44"/>
      <c r="AA1155" s="44"/>
      <c r="AB1155" s="44"/>
      <c r="AC1155" s="44"/>
      <c r="AD1155" s="44"/>
      <c r="AE1155" s="44"/>
      <c r="AF1155" s="44"/>
      <c r="AG1155" s="44"/>
      <c r="AH1155" s="44"/>
      <c r="AI1155" s="44"/>
      <c r="AJ1155" s="44"/>
      <c r="AK1155" s="44"/>
      <c r="AL1155" s="44"/>
      <c r="AM1155" s="50"/>
      <c r="AN1155" s="50"/>
      <c r="AO1155" s="50"/>
      <c r="AP1155" s="50"/>
      <c r="AQ1155" s="50"/>
    </row>
    <row r="1156">
      <c r="A1156" s="44"/>
      <c r="B1156" s="44"/>
      <c r="C1156" s="44"/>
      <c r="D1156" s="44"/>
      <c r="E1156" s="44"/>
      <c r="F1156" s="44"/>
      <c r="G1156" s="44"/>
      <c r="H1156" s="44"/>
      <c r="I1156" s="44"/>
      <c r="J1156" s="44"/>
      <c r="K1156" s="44"/>
      <c r="L1156" s="44"/>
      <c r="M1156" s="44"/>
      <c r="N1156" s="44"/>
      <c r="O1156" s="44"/>
      <c r="P1156" s="44"/>
      <c r="Q1156" s="44"/>
      <c r="R1156" s="44"/>
      <c r="S1156" s="44"/>
      <c r="T1156" s="44"/>
      <c r="U1156" s="44"/>
      <c r="V1156" s="44"/>
      <c r="W1156" s="44"/>
      <c r="X1156" s="44"/>
      <c r="Y1156" s="44"/>
      <c r="Z1156" s="44"/>
      <c r="AA1156" s="44"/>
      <c r="AB1156" s="44"/>
      <c r="AC1156" s="44"/>
      <c r="AD1156" s="44"/>
      <c r="AE1156" s="44"/>
      <c r="AF1156" s="44"/>
      <c r="AG1156" s="44"/>
      <c r="AH1156" s="44"/>
      <c r="AI1156" s="44"/>
      <c r="AJ1156" s="44"/>
      <c r="AK1156" s="44"/>
      <c r="AL1156" s="44"/>
      <c r="AM1156" s="50"/>
      <c r="AN1156" s="50"/>
      <c r="AO1156" s="50"/>
      <c r="AP1156" s="50"/>
      <c r="AQ1156" s="50"/>
    </row>
    <row r="1157">
      <c r="A1157" s="44"/>
      <c r="B1157" s="44"/>
      <c r="C1157" s="44"/>
      <c r="D1157" s="44"/>
      <c r="E1157" s="44"/>
      <c r="F1157" s="44"/>
      <c r="G1157" s="44"/>
      <c r="H1157" s="44"/>
      <c r="I1157" s="44"/>
      <c r="J1157" s="44"/>
      <c r="K1157" s="44"/>
      <c r="L1157" s="44"/>
      <c r="M1157" s="44"/>
      <c r="N1157" s="44"/>
      <c r="O1157" s="44"/>
      <c r="P1157" s="44"/>
      <c r="Q1157" s="44"/>
      <c r="R1157" s="44"/>
      <c r="S1157" s="44"/>
      <c r="T1157" s="44"/>
      <c r="U1157" s="44"/>
      <c r="V1157" s="44"/>
      <c r="W1157" s="44"/>
      <c r="X1157" s="44"/>
      <c r="Y1157" s="44"/>
      <c r="Z1157" s="44"/>
      <c r="AA1157" s="44"/>
      <c r="AB1157" s="44"/>
      <c r="AC1157" s="44"/>
      <c r="AD1157" s="44"/>
      <c r="AE1157" s="44"/>
      <c r="AF1157" s="44"/>
      <c r="AG1157" s="44"/>
      <c r="AH1157" s="44"/>
      <c r="AI1157" s="44"/>
      <c r="AJ1157" s="44"/>
      <c r="AK1157" s="44"/>
      <c r="AL1157" s="44"/>
      <c r="AM1157" s="50"/>
      <c r="AN1157" s="50"/>
      <c r="AO1157" s="50"/>
      <c r="AP1157" s="50"/>
      <c r="AQ1157" s="50"/>
    </row>
    <row r="1158">
      <c r="A1158" s="44"/>
      <c r="B1158" s="44"/>
      <c r="C1158" s="44"/>
      <c r="D1158" s="44"/>
      <c r="E1158" s="44"/>
      <c r="F1158" s="44"/>
      <c r="G1158" s="44"/>
      <c r="H1158" s="44"/>
      <c r="I1158" s="44"/>
      <c r="J1158" s="44"/>
      <c r="K1158" s="44"/>
      <c r="L1158" s="44"/>
      <c r="M1158" s="44"/>
      <c r="N1158" s="44"/>
      <c r="O1158" s="44"/>
      <c r="P1158" s="44"/>
      <c r="Q1158" s="44"/>
      <c r="R1158" s="44"/>
      <c r="S1158" s="44"/>
      <c r="T1158" s="44"/>
      <c r="U1158" s="44"/>
      <c r="V1158" s="44"/>
      <c r="W1158" s="44"/>
      <c r="X1158" s="44"/>
      <c r="Y1158" s="44"/>
      <c r="Z1158" s="44"/>
      <c r="AA1158" s="44"/>
      <c r="AB1158" s="44"/>
      <c r="AC1158" s="44"/>
      <c r="AD1158" s="44"/>
      <c r="AE1158" s="44"/>
      <c r="AF1158" s="44"/>
      <c r="AG1158" s="44"/>
      <c r="AH1158" s="44"/>
      <c r="AI1158" s="44"/>
      <c r="AJ1158" s="44"/>
      <c r="AK1158" s="44"/>
      <c r="AL1158" s="44"/>
      <c r="AM1158" s="50"/>
      <c r="AN1158" s="50"/>
      <c r="AO1158" s="50"/>
      <c r="AP1158" s="50"/>
      <c r="AQ1158" s="50"/>
    </row>
    <row r="1159">
      <c r="A1159" s="44"/>
      <c r="B1159" s="44"/>
      <c r="C1159" s="44"/>
      <c r="D1159" s="44"/>
      <c r="E1159" s="44"/>
      <c r="F1159" s="44"/>
      <c r="G1159" s="44"/>
      <c r="H1159" s="44"/>
      <c r="I1159" s="44"/>
      <c r="J1159" s="44"/>
      <c r="K1159" s="44"/>
      <c r="L1159" s="44"/>
      <c r="M1159" s="44"/>
      <c r="N1159" s="44"/>
      <c r="O1159" s="44"/>
      <c r="P1159" s="44"/>
      <c r="Q1159" s="44"/>
      <c r="R1159" s="44"/>
      <c r="S1159" s="44"/>
      <c r="T1159" s="44"/>
      <c r="U1159" s="44"/>
      <c r="V1159" s="44"/>
      <c r="W1159" s="44"/>
      <c r="X1159" s="44"/>
      <c r="Y1159" s="44"/>
      <c r="Z1159" s="44"/>
      <c r="AA1159" s="44"/>
      <c r="AB1159" s="44"/>
      <c r="AC1159" s="44"/>
      <c r="AD1159" s="44"/>
      <c r="AE1159" s="44"/>
      <c r="AF1159" s="44"/>
      <c r="AG1159" s="44"/>
      <c r="AH1159" s="44"/>
      <c r="AI1159" s="44"/>
      <c r="AJ1159" s="44"/>
      <c r="AK1159" s="44"/>
      <c r="AL1159" s="44"/>
      <c r="AM1159" s="50"/>
      <c r="AN1159" s="50"/>
      <c r="AO1159" s="50"/>
      <c r="AP1159" s="50"/>
      <c r="AQ1159" s="5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16.5"/>
    <col customWidth="1" min="16" max="16" width="21.75"/>
    <col customWidth="1" min="18" max="18" width="15.13"/>
    <col customWidth="1" min="27" max="27" width="17.88"/>
    <col customWidth="1" min="31" max="31" width="17.25"/>
    <col customWidth="1" min="32" max="32" width="16.0"/>
  </cols>
  <sheetData>
    <row r="1">
      <c r="A1" s="55" t="s">
        <v>312</v>
      </c>
      <c r="B1" s="55" t="s">
        <v>313</v>
      </c>
      <c r="C1" s="55" t="s">
        <v>314</v>
      </c>
      <c r="D1" s="55" t="s">
        <v>315</v>
      </c>
      <c r="E1" s="55" t="s">
        <v>316</v>
      </c>
      <c r="F1" s="55" t="s">
        <v>317</v>
      </c>
      <c r="G1" s="55" t="s">
        <v>318</v>
      </c>
      <c r="H1" s="55" t="s">
        <v>319</v>
      </c>
      <c r="I1" s="55" t="s">
        <v>320</v>
      </c>
      <c r="J1" s="55" t="s">
        <v>321</v>
      </c>
      <c r="K1" s="55" t="s">
        <v>322</v>
      </c>
      <c r="L1" s="55" t="s">
        <v>323</v>
      </c>
      <c r="M1" s="55" t="s">
        <v>324</v>
      </c>
      <c r="N1" s="55" t="s">
        <v>325</v>
      </c>
      <c r="O1" s="55" t="s">
        <v>326</v>
      </c>
      <c r="P1" s="55" t="s">
        <v>327</v>
      </c>
      <c r="Q1" s="55" t="s">
        <v>328</v>
      </c>
      <c r="R1" s="55" t="s">
        <v>329</v>
      </c>
      <c r="S1" s="55" t="s">
        <v>330</v>
      </c>
      <c r="T1" s="55" t="s">
        <v>331</v>
      </c>
      <c r="U1" s="55" t="s">
        <v>332</v>
      </c>
      <c r="V1" s="55" t="s">
        <v>333</v>
      </c>
      <c r="W1" s="55" t="s">
        <v>334</v>
      </c>
      <c r="X1" s="55" t="s">
        <v>335</v>
      </c>
      <c r="Y1" s="55" t="s">
        <v>336</v>
      </c>
      <c r="Z1" s="55" t="s">
        <v>337</v>
      </c>
      <c r="AA1" s="55" t="s">
        <v>338</v>
      </c>
      <c r="AB1" s="55" t="s">
        <v>339</v>
      </c>
      <c r="AC1" s="55" t="s">
        <v>340</v>
      </c>
      <c r="AD1" s="55" t="s">
        <v>341</v>
      </c>
      <c r="AE1" s="55" t="s">
        <v>342</v>
      </c>
      <c r="AF1" s="55" t="s">
        <v>343</v>
      </c>
      <c r="AG1" s="55" t="s">
        <v>344</v>
      </c>
      <c r="AH1" s="55" t="s">
        <v>345</v>
      </c>
      <c r="AI1" s="55" t="s">
        <v>346</v>
      </c>
      <c r="AJ1" s="55" t="s">
        <v>347</v>
      </c>
      <c r="AK1" s="55" t="s">
        <v>348</v>
      </c>
      <c r="AL1" s="55" t="s">
        <v>39</v>
      </c>
      <c r="AM1" s="55" t="s">
        <v>40</v>
      </c>
      <c r="AN1" s="55" t="s">
        <v>41</v>
      </c>
      <c r="AO1" s="55" t="s">
        <v>42</v>
      </c>
      <c r="AP1" s="55" t="s">
        <v>43</v>
      </c>
    </row>
    <row r="2">
      <c r="A2" s="56">
        <v>1.0</v>
      </c>
      <c r="B2" s="56" t="s">
        <v>349</v>
      </c>
      <c r="C2" s="56">
        <v>2014.0</v>
      </c>
      <c r="D2" s="56">
        <v>1.0</v>
      </c>
      <c r="E2" s="56" t="s">
        <v>350</v>
      </c>
      <c r="F2" s="56" t="s">
        <v>351</v>
      </c>
      <c r="G2" s="56" t="s">
        <v>352</v>
      </c>
      <c r="H2" s="56" t="s">
        <v>353</v>
      </c>
      <c r="I2" s="56" t="s">
        <v>354</v>
      </c>
      <c r="J2" s="57" t="s">
        <v>355</v>
      </c>
      <c r="K2" s="56" t="s">
        <v>356</v>
      </c>
      <c r="L2" s="56" t="s">
        <v>357</v>
      </c>
      <c r="M2" s="56">
        <v>8.0</v>
      </c>
      <c r="N2" s="56" t="s">
        <v>358</v>
      </c>
      <c r="O2" s="56" t="s">
        <v>359</v>
      </c>
      <c r="P2" s="56" t="s">
        <v>360</v>
      </c>
      <c r="Q2" s="56">
        <v>90.0</v>
      </c>
      <c r="R2" s="58"/>
      <c r="S2" s="59">
        <v>45353.0</v>
      </c>
      <c r="T2" s="56">
        <v>1.0</v>
      </c>
      <c r="U2" s="56" t="s">
        <v>358</v>
      </c>
      <c r="V2" s="56" t="s">
        <v>63</v>
      </c>
      <c r="W2" s="56" t="s">
        <v>358</v>
      </c>
      <c r="X2" s="56" t="s">
        <v>361</v>
      </c>
      <c r="Y2" s="56" t="s">
        <v>362</v>
      </c>
      <c r="Z2" s="56">
        <v>3.5</v>
      </c>
      <c r="AA2" s="58"/>
      <c r="AB2" s="58"/>
      <c r="AC2" s="56">
        <v>6.1</v>
      </c>
      <c r="AD2" s="58"/>
      <c r="AE2" s="58"/>
      <c r="AF2" s="58"/>
      <c r="AG2" s="58"/>
      <c r="AH2" s="58"/>
      <c r="AI2" s="58"/>
      <c r="AJ2" s="56">
        <v>25.0</v>
      </c>
      <c r="AK2" s="56" t="s">
        <v>54</v>
      </c>
      <c r="AL2" s="56" t="s">
        <v>156</v>
      </c>
      <c r="AM2" s="56" t="s">
        <v>157</v>
      </c>
      <c r="AN2" s="56" t="s">
        <v>158</v>
      </c>
      <c r="AO2" s="56" t="s">
        <v>159</v>
      </c>
      <c r="AP2" s="56">
        <v>10.0</v>
      </c>
    </row>
    <row r="3">
      <c r="A3" s="56">
        <v>1.0</v>
      </c>
      <c r="B3" s="56" t="s">
        <v>349</v>
      </c>
      <c r="C3" s="56">
        <v>2014.0</v>
      </c>
      <c r="D3" s="56">
        <v>1.0</v>
      </c>
      <c r="E3" s="56" t="s">
        <v>350</v>
      </c>
      <c r="F3" s="56" t="s">
        <v>351</v>
      </c>
      <c r="G3" s="56" t="s">
        <v>352</v>
      </c>
      <c r="H3" s="56" t="s">
        <v>353</v>
      </c>
      <c r="I3" s="56" t="s">
        <v>354</v>
      </c>
      <c r="J3" s="57" t="s">
        <v>355</v>
      </c>
      <c r="K3" s="56" t="s">
        <v>356</v>
      </c>
      <c r="L3" s="56" t="s">
        <v>357</v>
      </c>
      <c r="M3" s="56">
        <v>8.0</v>
      </c>
      <c r="N3" s="56" t="s">
        <v>358</v>
      </c>
      <c r="O3" s="56" t="s">
        <v>359</v>
      </c>
      <c r="P3" s="56" t="s">
        <v>360</v>
      </c>
      <c r="Q3" s="56">
        <v>90.0</v>
      </c>
      <c r="R3" s="58"/>
      <c r="S3" s="59">
        <v>45353.0</v>
      </c>
      <c r="T3" s="56">
        <v>1.0</v>
      </c>
      <c r="U3" s="56" t="s">
        <v>358</v>
      </c>
      <c r="V3" s="56" t="s">
        <v>63</v>
      </c>
      <c r="W3" s="56" t="s">
        <v>358</v>
      </c>
      <c r="X3" s="56" t="s">
        <v>361</v>
      </c>
      <c r="Y3" s="56" t="s">
        <v>362</v>
      </c>
      <c r="Z3" s="56">
        <v>3.5</v>
      </c>
      <c r="AA3" s="58"/>
      <c r="AB3" s="58"/>
      <c r="AC3" s="56">
        <v>6.1</v>
      </c>
      <c r="AD3" s="58"/>
      <c r="AE3" s="58"/>
      <c r="AF3" s="58"/>
      <c r="AG3" s="58"/>
      <c r="AH3" s="58"/>
      <c r="AI3" s="58"/>
      <c r="AJ3" s="56">
        <v>50.0</v>
      </c>
      <c r="AK3" s="56" t="s">
        <v>54</v>
      </c>
      <c r="AL3" s="56" t="s">
        <v>161</v>
      </c>
      <c r="AM3" s="56" t="s">
        <v>162</v>
      </c>
      <c r="AN3" s="56" t="s">
        <v>163</v>
      </c>
      <c r="AO3" s="56" t="s">
        <v>162</v>
      </c>
      <c r="AP3" s="56">
        <v>10.0</v>
      </c>
    </row>
    <row r="4">
      <c r="A4" s="56">
        <v>1.0</v>
      </c>
      <c r="B4" s="56" t="s">
        <v>349</v>
      </c>
      <c r="C4" s="56">
        <v>2014.0</v>
      </c>
      <c r="D4" s="56">
        <v>1.0</v>
      </c>
      <c r="E4" s="56" t="s">
        <v>350</v>
      </c>
      <c r="F4" s="56" t="s">
        <v>351</v>
      </c>
      <c r="G4" s="56" t="s">
        <v>352</v>
      </c>
      <c r="H4" s="56" t="s">
        <v>353</v>
      </c>
      <c r="I4" s="56" t="s">
        <v>354</v>
      </c>
      <c r="J4" s="57" t="s">
        <v>355</v>
      </c>
      <c r="K4" s="56" t="s">
        <v>356</v>
      </c>
      <c r="L4" s="56" t="s">
        <v>357</v>
      </c>
      <c r="M4" s="56">
        <v>8.0</v>
      </c>
      <c r="N4" s="56" t="s">
        <v>358</v>
      </c>
      <c r="O4" s="56" t="s">
        <v>359</v>
      </c>
      <c r="P4" s="56" t="s">
        <v>360</v>
      </c>
      <c r="Q4" s="56">
        <v>90.0</v>
      </c>
      <c r="R4" s="58"/>
      <c r="S4" s="59">
        <v>45353.0</v>
      </c>
      <c r="T4" s="56">
        <v>1.0</v>
      </c>
      <c r="U4" s="56" t="s">
        <v>358</v>
      </c>
      <c r="V4" s="56" t="s">
        <v>63</v>
      </c>
      <c r="W4" s="56" t="s">
        <v>358</v>
      </c>
      <c r="X4" s="56" t="s">
        <v>361</v>
      </c>
      <c r="Y4" s="56" t="s">
        <v>362</v>
      </c>
      <c r="Z4" s="56">
        <v>3.5</v>
      </c>
      <c r="AA4" s="58"/>
      <c r="AB4" s="58"/>
      <c r="AC4" s="56">
        <v>6.1</v>
      </c>
      <c r="AD4" s="58"/>
      <c r="AE4" s="58"/>
      <c r="AF4" s="58"/>
      <c r="AG4" s="58"/>
      <c r="AH4" s="58"/>
      <c r="AI4" s="58"/>
      <c r="AJ4" s="56">
        <v>75.0</v>
      </c>
      <c r="AK4" s="56" t="s">
        <v>54</v>
      </c>
      <c r="AL4" s="60" t="s">
        <v>164</v>
      </c>
      <c r="AM4" s="56" t="s">
        <v>165</v>
      </c>
      <c r="AN4" s="56" t="s">
        <v>166</v>
      </c>
      <c r="AO4" s="56" t="s">
        <v>167</v>
      </c>
      <c r="AP4" s="56">
        <v>10.0</v>
      </c>
    </row>
    <row r="5">
      <c r="A5" s="56">
        <v>1.0</v>
      </c>
      <c r="B5" s="56" t="s">
        <v>349</v>
      </c>
      <c r="C5" s="56">
        <v>2014.0</v>
      </c>
      <c r="D5" s="56">
        <v>2.0</v>
      </c>
      <c r="E5" s="56" t="s">
        <v>363</v>
      </c>
      <c r="F5" s="56" t="s">
        <v>351</v>
      </c>
      <c r="G5" s="56" t="s">
        <v>364</v>
      </c>
      <c r="H5" s="56" t="s">
        <v>365</v>
      </c>
      <c r="I5" s="56" t="s">
        <v>366</v>
      </c>
      <c r="J5" s="56" t="s">
        <v>367</v>
      </c>
      <c r="K5" s="56" t="s">
        <v>356</v>
      </c>
      <c r="L5" s="56" t="s">
        <v>357</v>
      </c>
      <c r="M5" s="56">
        <v>8.0</v>
      </c>
      <c r="N5" s="56" t="s">
        <v>358</v>
      </c>
      <c r="O5" s="56" t="s">
        <v>368</v>
      </c>
      <c r="P5" s="56" t="s">
        <v>369</v>
      </c>
      <c r="Q5" s="56">
        <v>50.0</v>
      </c>
      <c r="R5" s="58"/>
      <c r="S5" s="59">
        <v>45353.0</v>
      </c>
      <c r="T5" s="56">
        <v>1.0</v>
      </c>
      <c r="U5" s="56" t="s">
        <v>358</v>
      </c>
      <c r="V5" s="56" t="s">
        <v>63</v>
      </c>
      <c r="W5" s="56" t="s">
        <v>358</v>
      </c>
      <c r="X5" s="56" t="s">
        <v>361</v>
      </c>
      <c r="Y5" s="56" t="s">
        <v>362</v>
      </c>
      <c r="Z5" s="56">
        <v>3.5</v>
      </c>
      <c r="AA5" s="58"/>
      <c r="AB5" s="58"/>
      <c r="AC5" s="56">
        <v>6.1</v>
      </c>
      <c r="AD5" s="58"/>
      <c r="AE5" s="58"/>
      <c r="AF5" s="58"/>
      <c r="AG5" s="58"/>
      <c r="AH5" s="58"/>
      <c r="AI5" s="58"/>
      <c r="AJ5" s="56">
        <v>25.0</v>
      </c>
      <c r="AK5" s="56" t="s">
        <v>54</v>
      </c>
      <c r="AL5" s="56" t="s">
        <v>370</v>
      </c>
      <c r="AM5" s="56" t="s">
        <v>371</v>
      </c>
      <c r="AN5" s="56" t="s">
        <v>372</v>
      </c>
      <c r="AO5" s="56" t="s">
        <v>373</v>
      </c>
      <c r="AP5" s="56">
        <v>9.0</v>
      </c>
    </row>
    <row r="6">
      <c r="A6" s="56">
        <v>1.0</v>
      </c>
      <c r="B6" s="56" t="s">
        <v>349</v>
      </c>
      <c r="C6" s="56">
        <v>2014.0</v>
      </c>
      <c r="D6" s="56">
        <v>2.0</v>
      </c>
      <c r="E6" s="56" t="s">
        <v>363</v>
      </c>
      <c r="F6" s="56" t="s">
        <v>351</v>
      </c>
      <c r="G6" s="56" t="s">
        <v>364</v>
      </c>
      <c r="H6" s="56" t="s">
        <v>365</v>
      </c>
      <c r="I6" s="56" t="s">
        <v>366</v>
      </c>
      <c r="J6" s="56" t="s">
        <v>367</v>
      </c>
      <c r="K6" s="56" t="s">
        <v>356</v>
      </c>
      <c r="L6" s="56" t="s">
        <v>357</v>
      </c>
      <c r="M6" s="56">
        <v>8.0</v>
      </c>
      <c r="N6" s="56" t="s">
        <v>358</v>
      </c>
      <c r="O6" s="56" t="s">
        <v>368</v>
      </c>
      <c r="P6" s="56" t="s">
        <v>369</v>
      </c>
      <c r="Q6" s="56">
        <v>50.0</v>
      </c>
      <c r="R6" s="58"/>
      <c r="S6" s="59">
        <v>45353.0</v>
      </c>
      <c r="T6" s="56">
        <v>1.0</v>
      </c>
      <c r="U6" s="56" t="s">
        <v>358</v>
      </c>
      <c r="V6" s="56" t="s">
        <v>63</v>
      </c>
      <c r="W6" s="56" t="s">
        <v>358</v>
      </c>
      <c r="X6" s="56" t="s">
        <v>361</v>
      </c>
      <c r="Y6" s="56" t="s">
        <v>362</v>
      </c>
      <c r="Z6" s="56">
        <v>3.5</v>
      </c>
      <c r="AA6" s="58"/>
      <c r="AB6" s="58"/>
      <c r="AC6" s="56">
        <v>6.1</v>
      </c>
      <c r="AD6" s="58"/>
      <c r="AE6" s="58"/>
      <c r="AF6" s="58"/>
      <c r="AG6" s="58"/>
      <c r="AH6" s="58"/>
      <c r="AI6" s="58"/>
      <c r="AJ6" s="56">
        <v>50.0</v>
      </c>
      <c r="AK6" s="56" t="s">
        <v>54</v>
      </c>
      <c r="AL6" s="56" t="s">
        <v>374</v>
      </c>
      <c r="AM6" s="56" t="s">
        <v>375</v>
      </c>
      <c r="AN6" s="56" t="s">
        <v>376</v>
      </c>
      <c r="AO6" s="56" t="s">
        <v>306</v>
      </c>
      <c r="AP6" s="56">
        <v>9.0</v>
      </c>
    </row>
    <row r="7">
      <c r="A7" s="56">
        <v>1.0</v>
      </c>
      <c r="B7" s="56" t="s">
        <v>349</v>
      </c>
      <c r="C7" s="56">
        <v>2014.0</v>
      </c>
      <c r="D7" s="56">
        <v>2.0</v>
      </c>
      <c r="E7" s="56" t="s">
        <v>363</v>
      </c>
      <c r="F7" s="56" t="s">
        <v>351</v>
      </c>
      <c r="G7" s="56" t="s">
        <v>364</v>
      </c>
      <c r="H7" s="56" t="s">
        <v>365</v>
      </c>
      <c r="I7" s="56" t="s">
        <v>366</v>
      </c>
      <c r="J7" s="56" t="s">
        <v>367</v>
      </c>
      <c r="K7" s="56" t="s">
        <v>356</v>
      </c>
      <c r="L7" s="56" t="s">
        <v>357</v>
      </c>
      <c r="M7" s="56">
        <v>8.0</v>
      </c>
      <c r="N7" s="56" t="s">
        <v>358</v>
      </c>
      <c r="O7" s="56" t="s">
        <v>368</v>
      </c>
      <c r="P7" s="56" t="s">
        <v>369</v>
      </c>
      <c r="Q7" s="56">
        <v>50.0</v>
      </c>
      <c r="R7" s="58"/>
      <c r="S7" s="59">
        <v>45353.0</v>
      </c>
      <c r="T7" s="56">
        <v>1.0</v>
      </c>
      <c r="U7" s="56" t="s">
        <v>358</v>
      </c>
      <c r="V7" s="56" t="s">
        <v>63</v>
      </c>
      <c r="W7" s="56" t="s">
        <v>358</v>
      </c>
      <c r="X7" s="56" t="s">
        <v>361</v>
      </c>
      <c r="Y7" s="56" t="s">
        <v>362</v>
      </c>
      <c r="Z7" s="56">
        <v>3.5</v>
      </c>
      <c r="AA7" s="58"/>
      <c r="AB7" s="58"/>
      <c r="AC7" s="56">
        <v>6.1</v>
      </c>
      <c r="AD7" s="58"/>
      <c r="AE7" s="58"/>
      <c r="AF7" s="58"/>
      <c r="AG7" s="58"/>
      <c r="AH7" s="58"/>
      <c r="AI7" s="58"/>
      <c r="AJ7" s="56">
        <v>75.0</v>
      </c>
      <c r="AK7" s="56" t="s">
        <v>54</v>
      </c>
      <c r="AL7" s="56" t="s">
        <v>377</v>
      </c>
      <c r="AM7" s="56" t="s">
        <v>378</v>
      </c>
      <c r="AN7" s="56" t="s">
        <v>133</v>
      </c>
      <c r="AO7" s="56" t="s">
        <v>288</v>
      </c>
      <c r="AP7" s="56">
        <v>9.0</v>
      </c>
    </row>
    <row r="8">
      <c r="A8" s="56">
        <v>2.0</v>
      </c>
      <c r="B8" s="56" t="s">
        <v>379</v>
      </c>
      <c r="C8" s="56">
        <v>2021.0</v>
      </c>
      <c r="D8" s="56">
        <v>1.0</v>
      </c>
      <c r="E8" s="56" t="s">
        <v>380</v>
      </c>
      <c r="F8" s="56" t="s">
        <v>381</v>
      </c>
      <c r="G8" s="57" t="s">
        <v>382</v>
      </c>
      <c r="H8" s="56" t="s">
        <v>383</v>
      </c>
      <c r="I8" s="56" t="s">
        <v>384</v>
      </c>
      <c r="J8" s="56" t="s">
        <v>385</v>
      </c>
      <c r="K8" s="56" t="s">
        <v>386</v>
      </c>
      <c r="L8" s="56" t="s">
        <v>357</v>
      </c>
      <c r="M8" s="56">
        <v>12.0</v>
      </c>
      <c r="N8" s="57">
        <v>14.0</v>
      </c>
      <c r="O8" s="61">
        <v>1.0</v>
      </c>
      <c r="P8" s="62"/>
      <c r="Q8" s="57" t="s">
        <v>387</v>
      </c>
      <c r="R8" s="57" t="s">
        <v>388</v>
      </c>
      <c r="S8" s="57">
        <v>2.0</v>
      </c>
      <c r="T8" s="56">
        <v>1.0</v>
      </c>
      <c r="U8" s="57" t="s">
        <v>389</v>
      </c>
      <c r="V8" s="56" t="s">
        <v>390</v>
      </c>
      <c r="W8" s="56" t="s">
        <v>358</v>
      </c>
      <c r="X8" s="56" t="s">
        <v>89</v>
      </c>
      <c r="Y8" s="57" t="s">
        <v>391</v>
      </c>
      <c r="Z8" s="57">
        <v>5.0</v>
      </c>
      <c r="AA8" s="62"/>
      <c r="AB8" s="62"/>
      <c r="AC8" s="57">
        <v>10.0</v>
      </c>
      <c r="AD8" s="62"/>
      <c r="AE8" s="62"/>
      <c r="AF8" s="62"/>
      <c r="AG8" s="62"/>
      <c r="AH8" s="62"/>
      <c r="AI8" s="58"/>
      <c r="AJ8" s="56">
        <v>30.0</v>
      </c>
      <c r="AK8" s="56" t="s">
        <v>75</v>
      </c>
      <c r="AL8" s="57" t="s">
        <v>191</v>
      </c>
      <c r="AM8" s="57" t="s">
        <v>192</v>
      </c>
      <c r="AN8" s="57" t="s">
        <v>193</v>
      </c>
      <c r="AO8" s="57" t="s">
        <v>194</v>
      </c>
      <c r="AP8" s="56">
        <v>20.0</v>
      </c>
    </row>
    <row r="9">
      <c r="A9" s="56">
        <v>2.0</v>
      </c>
      <c r="B9" s="56" t="s">
        <v>379</v>
      </c>
      <c r="C9" s="56">
        <v>2021.0</v>
      </c>
      <c r="D9" s="56">
        <v>1.0</v>
      </c>
      <c r="E9" s="56" t="s">
        <v>380</v>
      </c>
      <c r="F9" s="56" t="s">
        <v>381</v>
      </c>
      <c r="G9" s="57" t="s">
        <v>382</v>
      </c>
      <c r="H9" s="56" t="s">
        <v>383</v>
      </c>
      <c r="I9" s="56" t="s">
        <v>392</v>
      </c>
      <c r="J9" s="56" t="s">
        <v>385</v>
      </c>
      <c r="K9" s="56" t="s">
        <v>386</v>
      </c>
      <c r="L9" s="56" t="s">
        <v>357</v>
      </c>
      <c r="M9" s="56">
        <v>12.0</v>
      </c>
      <c r="N9" s="57">
        <v>14.0</v>
      </c>
      <c r="O9" s="61">
        <v>1.0</v>
      </c>
      <c r="P9" s="62"/>
      <c r="Q9" s="57" t="s">
        <v>387</v>
      </c>
      <c r="R9" s="57" t="s">
        <v>388</v>
      </c>
      <c r="S9" s="57">
        <v>2.0</v>
      </c>
      <c r="T9" s="56">
        <v>1.0</v>
      </c>
      <c r="U9" s="57" t="s">
        <v>389</v>
      </c>
      <c r="V9" s="56" t="s">
        <v>390</v>
      </c>
      <c r="W9" s="56" t="s">
        <v>358</v>
      </c>
      <c r="X9" s="56" t="s">
        <v>89</v>
      </c>
      <c r="Y9" s="57" t="s">
        <v>391</v>
      </c>
      <c r="Z9" s="57">
        <v>5.0</v>
      </c>
      <c r="AA9" s="62"/>
      <c r="AB9" s="62"/>
      <c r="AC9" s="57">
        <v>10.0</v>
      </c>
      <c r="AD9" s="62"/>
      <c r="AE9" s="62"/>
      <c r="AF9" s="62"/>
      <c r="AG9" s="62"/>
      <c r="AH9" s="62"/>
      <c r="AI9" s="58"/>
      <c r="AJ9" s="56">
        <v>70.0</v>
      </c>
      <c r="AK9" s="56" t="s">
        <v>75</v>
      </c>
      <c r="AL9" s="57" t="s">
        <v>196</v>
      </c>
      <c r="AM9" s="63">
        <v>45354.0</v>
      </c>
      <c r="AN9" s="57" t="s">
        <v>198</v>
      </c>
      <c r="AO9" s="57" t="s">
        <v>199</v>
      </c>
      <c r="AP9" s="56">
        <v>20.0</v>
      </c>
    </row>
    <row r="10">
      <c r="A10" s="56">
        <v>2.0</v>
      </c>
      <c r="B10" s="56" t="s">
        <v>379</v>
      </c>
      <c r="C10" s="56">
        <v>2021.0</v>
      </c>
      <c r="D10" s="56">
        <v>1.0</v>
      </c>
      <c r="E10" s="56" t="s">
        <v>380</v>
      </c>
      <c r="F10" s="56" t="s">
        <v>381</v>
      </c>
      <c r="G10" s="57" t="s">
        <v>382</v>
      </c>
      <c r="H10" s="56" t="s">
        <v>383</v>
      </c>
      <c r="I10" s="56" t="s">
        <v>393</v>
      </c>
      <c r="J10" s="56" t="s">
        <v>385</v>
      </c>
      <c r="K10" s="56" t="s">
        <v>386</v>
      </c>
      <c r="L10" s="56" t="s">
        <v>357</v>
      </c>
      <c r="M10" s="56">
        <v>12.0</v>
      </c>
      <c r="N10" s="57">
        <v>14.0</v>
      </c>
      <c r="O10" s="61">
        <v>1.0</v>
      </c>
      <c r="P10" s="62"/>
      <c r="Q10" s="57" t="s">
        <v>387</v>
      </c>
      <c r="R10" s="57" t="s">
        <v>388</v>
      </c>
      <c r="S10" s="57">
        <v>2.0</v>
      </c>
      <c r="T10" s="56">
        <v>1.0</v>
      </c>
      <c r="U10" s="57" t="s">
        <v>389</v>
      </c>
      <c r="V10" s="56" t="s">
        <v>390</v>
      </c>
      <c r="W10" s="56" t="s">
        <v>358</v>
      </c>
      <c r="X10" s="56" t="s">
        <v>92</v>
      </c>
      <c r="Y10" s="57" t="s">
        <v>391</v>
      </c>
      <c r="Z10" s="57">
        <v>5.0</v>
      </c>
      <c r="AA10" s="62"/>
      <c r="AB10" s="62"/>
      <c r="AC10" s="57">
        <v>10.0</v>
      </c>
      <c r="AD10" s="62"/>
      <c r="AE10" s="62"/>
      <c r="AF10" s="62"/>
      <c r="AG10" s="62"/>
      <c r="AH10" s="62"/>
      <c r="AI10" s="58"/>
      <c r="AJ10" s="56">
        <v>30.0</v>
      </c>
      <c r="AK10" s="56" t="s">
        <v>75</v>
      </c>
      <c r="AL10" s="57" t="s">
        <v>201</v>
      </c>
      <c r="AM10" s="57" t="s">
        <v>202</v>
      </c>
      <c r="AN10" s="57" t="s">
        <v>203</v>
      </c>
      <c r="AO10" s="64">
        <v>45599.0</v>
      </c>
      <c r="AP10" s="56">
        <v>20.0</v>
      </c>
    </row>
    <row r="11">
      <c r="A11" s="56">
        <v>2.0</v>
      </c>
      <c r="B11" s="56" t="s">
        <v>379</v>
      </c>
      <c r="C11" s="56">
        <v>2021.0</v>
      </c>
      <c r="D11" s="56">
        <v>1.0</v>
      </c>
      <c r="E11" s="56" t="s">
        <v>380</v>
      </c>
      <c r="F11" s="56" t="s">
        <v>381</v>
      </c>
      <c r="G11" s="57" t="s">
        <v>382</v>
      </c>
      <c r="H11" s="56" t="s">
        <v>383</v>
      </c>
      <c r="I11" s="56" t="s">
        <v>394</v>
      </c>
      <c r="J11" s="56" t="s">
        <v>385</v>
      </c>
      <c r="K11" s="56" t="s">
        <v>386</v>
      </c>
      <c r="L11" s="56" t="s">
        <v>357</v>
      </c>
      <c r="M11" s="56">
        <v>12.0</v>
      </c>
      <c r="N11" s="57">
        <v>14.0</v>
      </c>
      <c r="O11" s="61">
        <v>1.0</v>
      </c>
      <c r="P11" s="62"/>
      <c r="Q11" s="57" t="s">
        <v>387</v>
      </c>
      <c r="R11" s="57" t="s">
        <v>388</v>
      </c>
      <c r="S11" s="57">
        <v>2.0</v>
      </c>
      <c r="T11" s="56">
        <v>1.0</v>
      </c>
      <c r="U11" s="57" t="s">
        <v>389</v>
      </c>
      <c r="V11" s="56" t="s">
        <v>390</v>
      </c>
      <c r="W11" s="56" t="s">
        <v>358</v>
      </c>
      <c r="X11" s="56" t="s">
        <v>92</v>
      </c>
      <c r="Y11" s="57" t="s">
        <v>391</v>
      </c>
      <c r="Z11" s="57">
        <v>5.0</v>
      </c>
      <c r="AA11" s="62"/>
      <c r="AB11" s="62"/>
      <c r="AC11" s="57">
        <v>10.0</v>
      </c>
      <c r="AD11" s="62"/>
      <c r="AE11" s="62"/>
      <c r="AF11" s="62"/>
      <c r="AG11" s="62"/>
      <c r="AH11" s="62"/>
      <c r="AI11" s="58"/>
      <c r="AJ11" s="56">
        <v>70.0</v>
      </c>
      <c r="AK11" s="56" t="s">
        <v>75</v>
      </c>
      <c r="AL11" s="64">
        <v>45630.0</v>
      </c>
      <c r="AM11" s="63">
        <v>45414.0</v>
      </c>
      <c r="AN11" s="57" t="s">
        <v>395</v>
      </c>
      <c r="AO11" s="57" t="s">
        <v>208</v>
      </c>
      <c r="AP11" s="56">
        <v>20.0</v>
      </c>
    </row>
    <row r="12">
      <c r="A12" s="56">
        <v>2.0</v>
      </c>
      <c r="B12" s="56" t="s">
        <v>379</v>
      </c>
      <c r="C12" s="56">
        <v>2021.0</v>
      </c>
      <c r="D12" s="56">
        <v>2.0</v>
      </c>
      <c r="E12" s="56" t="s">
        <v>396</v>
      </c>
      <c r="F12" s="56" t="s">
        <v>381</v>
      </c>
      <c r="G12" s="57" t="s">
        <v>382</v>
      </c>
      <c r="H12" s="56" t="s">
        <v>383</v>
      </c>
      <c r="I12" s="56" t="s">
        <v>397</v>
      </c>
      <c r="J12" s="56" t="s">
        <v>385</v>
      </c>
      <c r="K12" s="56" t="s">
        <v>386</v>
      </c>
      <c r="L12" s="56" t="s">
        <v>357</v>
      </c>
      <c r="M12" s="56">
        <v>12.0</v>
      </c>
      <c r="N12" s="57">
        <v>14.0</v>
      </c>
      <c r="O12" s="61">
        <v>1.0</v>
      </c>
      <c r="P12" s="62"/>
      <c r="Q12" s="57" t="s">
        <v>387</v>
      </c>
      <c r="R12" s="57" t="s">
        <v>388</v>
      </c>
      <c r="S12" s="57">
        <v>2.0</v>
      </c>
      <c r="T12" s="56">
        <v>1.0</v>
      </c>
      <c r="U12" s="57" t="s">
        <v>389</v>
      </c>
      <c r="V12" s="56" t="s">
        <v>390</v>
      </c>
      <c r="W12" s="56" t="s">
        <v>358</v>
      </c>
      <c r="X12" s="56" t="s">
        <v>89</v>
      </c>
      <c r="Y12" s="57" t="s">
        <v>391</v>
      </c>
      <c r="Z12" s="57">
        <v>5.0</v>
      </c>
      <c r="AA12" s="62"/>
      <c r="AB12" s="62"/>
      <c r="AC12" s="57">
        <v>10.0</v>
      </c>
      <c r="AD12" s="62"/>
      <c r="AE12" s="62"/>
      <c r="AF12" s="62"/>
      <c r="AG12" s="62"/>
      <c r="AH12" s="62"/>
      <c r="AI12" s="58"/>
      <c r="AJ12" s="56">
        <v>30.0</v>
      </c>
      <c r="AK12" s="56" t="s">
        <v>75</v>
      </c>
      <c r="AL12" s="57" t="s">
        <v>209</v>
      </c>
      <c r="AM12" s="57" t="s">
        <v>210</v>
      </c>
      <c r="AN12" s="57" t="s">
        <v>211</v>
      </c>
      <c r="AO12" s="57" t="s">
        <v>210</v>
      </c>
      <c r="AP12" s="56">
        <v>20.0</v>
      </c>
    </row>
    <row r="13">
      <c r="A13" s="56">
        <v>2.0</v>
      </c>
      <c r="B13" s="56" t="s">
        <v>379</v>
      </c>
      <c r="C13" s="56">
        <v>2021.0</v>
      </c>
      <c r="D13" s="56">
        <v>2.0</v>
      </c>
      <c r="E13" s="56" t="s">
        <v>396</v>
      </c>
      <c r="F13" s="56" t="s">
        <v>381</v>
      </c>
      <c r="G13" s="57" t="s">
        <v>382</v>
      </c>
      <c r="H13" s="56" t="s">
        <v>383</v>
      </c>
      <c r="I13" s="56" t="s">
        <v>398</v>
      </c>
      <c r="J13" s="56" t="s">
        <v>385</v>
      </c>
      <c r="K13" s="56" t="s">
        <v>386</v>
      </c>
      <c r="L13" s="56" t="s">
        <v>357</v>
      </c>
      <c r="M13" s="56">
        <v>12.0</v>
      </c>
      <c r="N13" s="57">
        <v>14.0</v>
      </c>
      <c r="O13" s="61">
        <v>1.0</v>
      </c>
      <c r="P13" s="62"/>
      <c r="Q13" s="57" t="s">
        <v>387</v>
      </c>
      <c r="R13" s="57" t="s">
        <v>388</v>
      </c>
      <c r="S13" s="57">
        <v>2.0</v>
      </c>
      <c r="T13" s="56">
        <v>1.0</v>
      </c>
      <c r="U13" s="57" t="s">
        <v>389</v>
      </c>
      <c r="V13" s="56" t="s">
        <v>390</v>
      </c>
      <c r="W13" s="56" t="s">
        <v>358</v>
      </c>
      <c r="X13" s="56" t="s">
        <v>89</v>
      </c>
      <c r="Y13" s="57" t="s">
        <v>391</v>
      </c>
      <c r="Z13" s="57">
        <v>5.0</v>
      </c>
      <c r="AA13" s="62"/>
      <c r="AB13" s="62"/>
      <c r="AC13" s="57">
        <v>10.0</v>
      </c>
      <c r="AD13" s="62"/>
      <c r="AE13" s="62"/>
      <c r="AF13" s="62"/>
      <c r="AG13" s="62"/>
      <c r="AH13" s="62"/>
      <c r="AI13" s="58"/>
      <c r="AJ13" s="56">
        <v>70.0</v>
      </c>
      <c r="AK13" s="56" t="s">
        <v>75</v>
      </c>
      <c r="AL13" s="57" t="s">
        <v>212</v>
      </c>
      <c r="AM13" s="57" t="s">
        <v>213</v>
      </c>
      <c r="AN13" s="57" t="s">
        <v>214</v>
      </c>
      <c r="AO13" s="57" t="s">
        <v>215</v>
      </c>
      <c r="AP13" s="56">
        <v>20.0</v>
      </c>
    </row>
    <row r="14">
      <c r="A14" s="56">
        <v>2.0</v>
      </c>
      <c r="B14" s="56" t="s">
        <v>379</v>
      </c>
      <c r="C14" s="56">
        <v>2021.0</v>
      </c>
      <c r="D14" s="56">
        <v>2.0</v>
      </c>
      <c r="E14" s="56" t="s">
        <v>396</v>
      </c>
      <c r="F14" s="56" t="s">
        <v>381</v>
      </c>
      <c r="G14" s="57" t="s">
        <v>382</v>
      </c>
      <c r="H14" s="56" t="s">
        <v>383</v>
      </c>
      <c r="I14" s="56" t="s">
        <v>399</v>
      </c>
      <c r="J14" s="56" t="s">
        <v>385</v>
      </c>
      <c r="K14" s="56" t="s">
        <v>386</v>
      </c>
      <c r="L14" s="56" t="s">
        <v>357</v>
      </c>
      <c r="M14" s="56">
        <v>12.0</v>
      </c>
      <c r="N14" s="57">
        <v>14.0</v>
      </c>
      <c r="O14" s="61">
        <v>1.0</v>
      </c>
      <c r="P14" s="62"/>
      <c r="Q14" s="57" t="s">
        <v>387</v>
      </c>
      <c r="R14" s="57" t="s">
        <v>388</v>
      </c>
      <c r="S14" s="57">
        <v>2.0</v>
      </c>
      <c r="T14" s="56">
        <v>1.0</v>
      </c>
      <c r="U14" s="57" t="s">
        <v>389</v>
      </c>
      <c r="V14" s="56" t="s">
        <v>390</v>
      </c>
      <c r="W14" s="56" t="s">
        <v>358</v>
      </c>
      <c r="X14" s="56" t="s">
        <v>92</v>
      </c>
      <c r="Y14" s="57" t="s">
        <v>391</v>
      </c>
      <c r="Z14" s="57">
        <v>5.0</v>
      </c>
      <c r="AA14" s="62"/>
      <c r="AB14" s="62"/>
      <c r="AC14" s="57">
        <v>10.0</v>
      </c>
      <c r="AD14" s="62"/>
      <c r="AE14" s="62"/>
      <c r="AF14" s="62"/>
      <c r="AG14" s="62"/>
      <c r="AH14" s="62"/>
      <c r="AI14" s="58"/>
      <c r="AJ14" s="56">
        <v>30.0</v>
      </c>
      <c r="AK14" s="56" t="s">
        <v>75</v>
      </c>
      <c r="AL14" s="57" t="s">
        <v>216</v>
      </c>
      <c r="AM14" s="57" t="s">
        <v>217</v>
      </c>
      <c r="AN14" s="63">
        <v>45421.0</v>
      </c>
      <c r="AO14" s="57" t="s">
        <v>219</v>
      </c>
      <c r="AP14" s="56">
        <v>20.0</v>
      </c>
    </row>
    <row r="15">
      <c r="A15" s="56">
        <v>2.0</v>
      </c>
      <c r="B15" s="56" t="s">
        <v>379</v>
      </c>
      <c r="C15" s="56">
        <v>2021.0</v>
      </c>
      <c r="D15" s="56">
        <v>2.0</v>
      </c>
      <c r="E15" s="56" t="s">
        <v>396</v>
      </c>
      <c r="F15" s="56" t="s">
        <v>381</v>
      </c>
      <c r="G15" s="57" t="s">
        <v>382</v>
      </c>
      <c r="H15" s="56" t="s">
        <v>383</v>
      </c>
      <c r="I15" s="56" t="s">
        <v>400</v>
      </c>
      <c r="J15" s="56" t="s">
        <v>385</v>
      </c>
      <c r="K15" s="56" t="s">
        <v>386</v>
      </c>
      <c r="L15" s="56" t="s">
        <v>357</v>
      </c>
      <c r="M15" s="56">
        <v>12.0</v>
      </c>
      <c r="N15" s="57">
        <v>14.0</v>
      </c>
      <c r="O15" s="61">
        <v>1.0</v>
      </c>
      <c r="P15" s="62"/>
      <c r="Q15" s="57" t="s">
        <v>387</v>
      </c>
      <c r="R15" s="57" t="s">
        <v>388</v>
      </c>
      <c r="S15" s="57">
        <v>2.0</v>
      </c>
      <c r="T15" s="56">
        <v>1.0</v>
      </c>
      <c r="U15" s="57" t="s">
        <v>389</v>
      </c>
      <c r="V15" s="56" t="s">
        <v>390</v>
      </c>
      <c r="W15" s="56" t="s">
        <v>358</v>
      </c>
      <c r="X15" s="56" t="s">
        <v>92</v>
      </c>
      <c r="Y15" s="57" t="s">
        <v>391</v>
      </c>
      <c r="Z15" s="57">
        <v>5.0</v>
      </c>
      <c r="AA15" s="62"/>
      <c r="AB15" s="62"/>
      <c r="AC15" s="57">
        <v>10.0</v>
      </c>
      <c r="AD15" s="62"/>
      <c r="AE15" s="62"/>
      <c r="AF15" s="62"/>
      <c r="AG15" s="62"/>
      <c r="AH15" s="62"/>
      <c r="AI15" s="58"/>
      <c r="AJ15" s="56">
        <v>70.0</v>
      </c>
      <c r="AK15" s="56" t="s">
        <v>75</v>
      </c>
      <c r="AL15" s="63">
        <v>45386.0</v>
      </c>
      <c r="AM15" s="57" t="s">
        <v>221</v>
      </c>
      <c r="AN15" s="57" t="s">
        <v>222</v>
      </c>
      <c r="AO15" s="57" t="s">
        <v>401</v>
      </c>
      <c r="AP15" s="56">
        <v>20.0</v>
      </c>
    </row>
    <row r="16">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row>
    <row r="17">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row>
    <row r="18">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row>
    <row r="19">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row>
    <row r="20">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row>
    <row r="2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row>
    <row r="22">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row>
    <row r="23">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row>
    <row r="24">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row>
    <row r="25">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row>
    <row r="26">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row>
    <row r="27">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row>
    <row r="28">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row>
    <row r="29">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row>
    <row r="30">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row>
    <row r="3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row>
    <row r="32">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row>
    <row r="33">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row>
    <row r="34">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row>
    <row r="35">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row>
    <row r="36">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row>
    <row r="37">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row>
    <row r="38">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row>
    <row r="39">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row>
    <row r="40">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row>
    <row r="4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row>
    <row r="4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row>
    <row r="4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row>
    <row r="44">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row>
    <row r="4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row>
    <row r="46">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row>
    <row r="47">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row>
    <row r="48">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row>
    <row r="49">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row>
    <row r="50">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row>
    <row r="5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row>
    <row r="5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row>
    <row r="5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c r="AN121" s="65"/>
      <c r="AO121" s="65"/>
      <c r="AP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c r="AN239" s="65"/>
      <c r="AO239" s="65"/>
      <c r="AP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c r="AN240" s="65"/>
      <c r="AO240" s="65"/>
      <c r="AP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c r="AN242" s="65"/>
      <c r="AO242" s="65"/>
      <c r="AP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c r="AN244" s="65"/>
      <c r="AO244" s="65"/>
      <c r="AP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c r="AN245" s="65"/>
      <c r="AO245" s="65"/>
      <c r="AP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c r="AN247" s="65"/>
      <c r="AO247" s="65"/>
      <c r="AP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c r="AN249" s="65"/>
      <c r="AO249" s="65"/>
      <c r="AP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c r="AN250" s="65"/>
      <c r="AO250" s="65"/>
      <c r="AP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c r="AN251" s="65"/>
      <c r="AO251" s="65"/>
      <c r="AP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c r="AN252" s="65"/>
      <c r="AO252" s="65"/>
      <c r="AP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65"/>
      <c r="AO306" s="65"/>
      <c r="AP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c r="AN358" s="65"/>
      <c r="AO358" s="65"/>
      <c r="AP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c r="AN415" s="65"/>
      <c r="AO415" s="65"/>
      <c r="AP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c r="AN476" s="65"/>
      <c r="AO476" s="65"/>
      <c r="AP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c r="AN477" s="65"/>
      <c r="AO477" s="65"/>
      <c r="AP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c r="AN487" s="65"/>
      <c r="AO487" s="65"/>
      <c r="AP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c r="AK503" s="65"/>
      <c r="AL503" s="65"/>
      <c r="AM503" s="65"/>
      <c r="AN503" s="65"/>
      <c r="AO503" s="65"/>
      <c r="AP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c r="AN509" s="65"/>
      <c r="AO509" s="65"/>
      <c r="AP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c r="AN540" s="65"/>
      <c r="AO540" s="65"/>
      <c r="AP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c r="AK570" s="65"/>
      <c r="AL570" s="65"/>
      <c r="AM570" s="65"/>
      <c r="AN570" s="65"/>
      <c r="AO570" s="65"/>
      <c r="AP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c r="AK571" s="65"/>
      <c r="AL571" s="65"/>
      <c r="AM571" s="65"/>
      <c r="AN571" s="65"/>
      <c r="AO571" s="65"/>
      <c r="AP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c r="AK586" s="65"/>
      <c r="AL586" s="65"/>
      <c r="AM586" s="65"/>
      <c r="AN586" s="65"/>
      <c r="AO586" s="65"/>
      <c r="AP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c r="AK601" s="65"/>
      <c r="AL601" s="65"/>
      <c r="AM601" s="65"/>
      <c r="AN601" s="65"/>
      <c r="AO601" s="65"/>
      <c r="AP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c r="AK643" s="65"/>
      <c r="AL643" s="65"/>
      <c r="AM643" s="65"/>
      <c r="AN643" s="65"/>
      <c r="AO643" s="65"/>
      <c r="AP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c r="AK654" s="65"/>
      <c r="AL654" s="65"/>
      <c r="AM654" s="65"/>
      <c r="AN654" s="65"/>
      <c r="AO654" s="65"/>
      <c r="AP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c r="AK659" s="65"/>
      <c r="AL659" s="65"/>
      <c r="AM659" s="65"/>
      <c r="AN659" s="65"/>
      <c r="AO659" s="65"/>
      <c r="AP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c r="AK664" s="65"/>
      <c r="AL664" s="65"/>
      <c r="AM664" s="65"/>
      <c r="AN664" s="65"/>
      <c r="AO664" s="65"/>
      <c r="AP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c r="AK669" s="65"/>
      <c r="AL669" s="65"/>
      <c r="AM669" s="65"/>
      <c r="AN669" s="65"/>
      <c r="AO669" s="65"/>
      <c r="AP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c r="AK674" s="65"/>
      <c r="AL674" s="65"/>
      <c r="AM674" s="65"/>
      <c r="AN674" s="65"/>
      <c r="AO674" s="65"/>
      <c r="AP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c r="AK679" s="65"/>
      <c r="AL679" s="65"/>
      <c r="AM679" s="65"/>
      <c r="AN679" s="65"/>
      <c r="AO679" s="65"/>
      <c r="AP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c r="AK684" s="65"/>
      <c r="AL684" s="65"/>
      <c r="AM684" s="65"/>
      <c r="AN684" s="65"/>
      <c r="AO684" s="65"/>
      <c r="AP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c r="AK685" s="65"/>
      <c r="AL685" s="65"/>
      <c r="AM685" s="65"/>
      <c r="AN685" s="65"/>
      <c r="AO685" s="65"/>
      <c r="AP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c r="AK686" s="65"/>
      <c r="AL686" s="65"/>
      <c r="AM686" s="65"/>
      <c r="AN686" s="65"/>
      <c r="AO686" s="65"/>
      <c r="AP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c r="AK687" s="65"/>
      <c r="AL687" s="65"/>
      <c r="AM687" s="65"/>
      <c r="AN687" s="65"/>
      <c r="AO687" s="65"/>
      <c r="AP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c r="AK688" s="65"/>
      <c r="AL688" s="65"/>
      <c r="AM688" s="65"/>
      <c r="AN688" s="65"/>
      <c r="AO688" s="65"/>
      <c r="AP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c r="AK689" s="65"/>
      <c r="AL689" s="65"/>
      <c r="AM689" s="65"/>
      <c r="AN689" s="65"/>
      <c r="AO689" s="65"/>
      <c r="AP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c r="AK690" s="65"/>
      <c r="AL690" s="65"/>
      <c r="AM690" s="65"/>
      <c r="AN690" s="65"/>
      <c r="AO690" s="65"/>
      <c r="AP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c r="AK691" s="65"/>
      <c r="AL691" s="65"/>
      <c r="AM691" s="65"/>
      <c r="AN691" s="65"/>
      <c r="AO691" s="65"/>
      <c r="AP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c r="AK692" s="65"/>
      <c r="AL692" s="65"/>
      <c r="AM692" s="65"/>
      <c r="AN692" s="65"/>
      <c r="AO692" s="65"/>
      <c r="AP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c r="AK693" s="65"/>
      <c r="AL693" s="65"/>
      <c r="AM693" s="65"/>
      <c r="AN693" s="65"/>
      <c r="AO693" s="65"/>
      <c r="AP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c r="AK694" s="65"/>
      <c r="AL694" s="65"/>
      <c r="AM694" s="65"/>
      <c r="AN694" s="65"/>
      <c r="AO694" s="65"/>
      <c r="AP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c r="AK695" s="65"/>
      <c r="AL695" s="65"/>
      <c r="AM695" s="65"/>
      <c r="AN695" s="65"/>
      <c r="AO695" s="65"/>
      <c r="AP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c r="AK696" s="65"/>
      <c r="AL696" s="65"/>
      <c r="AM696" s="65"/>
      <c r="AN696" s="65"/>
      <c r="AO696" s="65"/>
      <c r="AP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c r="AK697" s="65"/>
      <c r="AL697" s="65"/>
      <c r="AM697" s="65"/>
      <c r="AN697" s="65"/>
      <c r="AO697" s="65"/>
      <c r="AP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c r="AK698" s="65"/>
      <c r="AL698" s="65"/>
      <c r="AM698" s="65"/>
      <c r="AN698" s="65"/>
      <c r="AO698" s="65"/>
      <c r="AP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c r="AK699" s="65"/>
      <c r="AL699" s="65"/>
      <c r="AM699" s="65"/>
      <c r="AN699" s="65"/>
      <c r="AO699" s="65"/>
      <c r="AP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c r="AK700" s="65"/>
      <c r="AL700" s="65"/>
      <c r="AM700" s="65"/>
      <c r="AN700" s="65"/>
      <c r="AO700" s="65"/>
      <c r="AP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c r="AK701" s="65"/>
      <c r="AL701" s="65"/>
      <c r="AM701" s="65"/>
      <c r="AN701" s="65"/>
      <c r="AO701" s="65"/>
      <c r="AP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c r="AK702" s="65"/>
      <c r="AL702" s="65"/>
      <c r="AM702" s="65"/>
      <c r="AN702" s="65"/>
      <c r="AO702" s="65"/>
      <c r="AP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c r="AK703" s="65"/>
      <c r="AL703" s="65"/>
      <c r="AM703" s="65"/>
      <c r="AN703" s="65"/>
      <c r="AO703" s="65"/>
      <c r="AP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c r="AK704" s="65"/>
      <c r="AL704" s="65"/>
      <c r="AM704" s="65"/>
      <c r="AN704" s="65"/>
      <c r="AO704" s="65"/>
      <c r="AP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c r="AK705" s="65"/>
      <c r="AL705" s="65"/>
      <c r="AM705" s="65"/>
      <c r="AN705" s="65"/>
      <c r="AO705" s="65"/>
      <c r="AP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c r="AK706" s="65"/>
      <c r="AL706" s="65"/>
      <c r="AM706" s="65"/>
      <c r="AN706" s="65"/>
      <c r="AO706" s="65"/>
      <c r="AP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c r="AK707" s="65"/>
      <c r="AL707" s="65"/>
      <c r="AM707" s="65"/>
      <c r="AN707" s="65"/>
      <c r="AO707" s="65"/>
      <c r="AP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c r="AK708" s="65"/>
      <c r="AL708" s="65"/>
      <c r="AM708" s="65"/>
      <c r="AN708" s="65"/>
      <c r="AO708" s="65"/>
      <c r="AP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c r="AK709" s="65"/>
      <c r="AL709" s="65"/>
      <c r="AM709" s="65"/>
      <c r="AN709" s="65"/>
      <c r="AO709" s="65"/>
      <c r="AP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c r="AK710" s="65"/>
      <c r="AL710" s="65"/>
      <c r="AM710" s="65"/>
      <c r="AN710" s="65"/>
      <c r="AO710" s="65"/>
      <c r="AP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c r="AK711" s="65"/>
      <c r="AL711" s="65"/>
      <c r="AM711" s="65"/>
      <c r="AN711" s="65"/>
      <c r="AO711" s="65"/>
      <c r="AP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c r="AK712" s="65"/>
      <c r="AL712" s="65"/>
      <c r="AM712" s="65"/>
      <c r="AN712" s="65"/>
      <c r="AO712" s="65"/>
      <c r="AP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c r="AK713" s="65"/>
      <c r="AL713" s="65"/>
      <c r="AM713" s="65"/>
      <c r="AN713" s="65"/>
      <c r="AO713" s="65"/>
      <c r="AP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c r="AK714" s="65"/>
      <c r="AL714" s="65"/>
      <c r="AM714" s="65"/>
      <c r="AN714" s="65"/>
      <c r="AO714" s="65"/>
      <c r="AP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c r="AK715" s="65"/>
      <c r="AL715" s="65"/>
      <c r="AM715" s="65"/>
      <c r="AN715" s="65"/>
      <c r="AO715" s="65"/>
      <c r="AP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c r="AK716" s="65"/>
      <c r="AL716" s="65"/>
      <c r="AM716" s="65"/>
      <c r="AN716" s="65"/>
      <c r="AO716" s="65"/>
      <c r="AP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c r="AK717" s="65"/>
      <c r="AL717" s="65"/>
      <c r="AM717" s="65"/>
      <c r="AN717" s="65"/>
      <c r="AO717" s="65"/>
      <c r="AP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c r="AK718" s="65"/>
      <c r="AL718" s="65"/>
      <c r="AM718" s="65"/>
      <c r="AN718" s="65"/>
      <c r="AO718" s="65"/>
      <c r="AP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c r="AK719" s="65"/>
      <c r="AL719" s="65"/>
      <c r="AM719" s="65"/>
      <c r="AN719" s="65"/>
      <c r="AO719" s="65"/>
      <c r="AP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c r="AK720" s="65"/>
      <c r="AL720" s="65"/>
      <c r="AM720" s="65"/>
      <c r="AN720" s="65"/>
      <c r="AO720" s="65"/>
      <c r="AP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c r="AK721" s="65"/>
      <c r="AL721" s="65"/>
      <c r="AM721" s="65"/>
      <c r="AN721" s="65"/>
      <c r="AO721" s="65"/>
      <c r="AP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c r="AK722" s="65"/>
      <c r="AL722" s="65"/>
      <c r="AM722" s="65"/>
      <c r="AN722" s="65"/>
      <c r="AO722" s="65"/>
      <c r="AP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c r="AK723" s="65"/>
      <c r="AL723" s="65"/>
      <c r="AM723" s="65"/>
      <c r="AN723" s="65"/>
      <c r="AO723" s="65"/>
      <c r="AP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c r="AK724" s="65"/>
      <c r="AL724" s="65"/>
      <c r="AM724" s="65"/>
      <c r="AN724" s="65"/>
      <c r="AO724" s="65"/>
      <c r="AP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c r="AK725" s="65"/>
      <c r="AL725" s="65"/>
      <c r="AM725" s="65"/>
      <c r="AN725" s="65"/>
      <c r="AO725" s="65"/>
      <c r="AP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c r="AK726" s="65"/>
      <c r="AL726" s="65"/>
      <c r="AM726" s="65"/>
      <c r="AN726" s="65"/>
      <c r="AO726" s="65"/>
      <c r="AP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c r="AK727" s="65"/>
      <c r="AL727" s="65"/>
      <c r="AM727" s="65"/>
      <c r="AN727" s="65"/>
      <c r="AO727" s="65"/>
      <c r="AP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c r="AK728" s="65"/>
      <c r="AL728" s="65"/>
      <c r="AM728" s="65"/>
      <c r="AN728" s="65"/>
      <c r="AO728" s="65"/>
      <c r="AP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c r="AK729" s="65"/>
      <c r="AL729" s="65"/>
      <c r="AM729" s="65"/>
      <c r="AN729" s="65"/>
      <c r="AO729" s="65"/>
      <c r="AP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c r="AK730" s="65"/>
      <c r="AL730" s="65"/>
      <c r="AM730" s="65"/>
      <c r="AN730" s="65"/>
      <c r="AO730" s="65"/>
      <c r="AP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c r="AK731" s="65"/>
      <c r="AL731" s="65"/>
      <c r="AM731" s="65"/>
      <c r="AN731" s="65"/>
      <c r="AO731" s="65"/>
      <c r="AP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c r="AK732" s="65"/>
      <c r="AL732" s="65"/>
      <c r="AM732" s="65"/>
      <c r="AN732" s="65"/>
      <c r="AO732" s="65"/>
      <c r="AP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c r="AK733" s="65"/>
      <c r="AL733" s="65"/>
      <c r="AM733" s="65"/>
      <c r="AN733" s="65"/>
      <c r="AO733" s="65"/>
      <c r="AP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c r="AK734" s="65"/>
      <c r="AL734" s="65"/>
      <c r="AM734" s="65"/>
      <c r="AN734" s="65"/>
      <c r="AO734" s="65"/>
      <c r="AP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c r="AK735" s="65"/>
      <c r="AL735" s="65"/>
      <c r="AM735" s="65"/>
      <c r="AN735" s="65"/>
      <c r="AO735" s="65"/>
      <c r="AP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c r="AK736" s="65"/>
      <c r="AL736" s="65"/>
      <c r="AM736" s="65"/>
      <c r="AN736" s="65"/>
      <c r="AO736" s="65"/>
      <c r="AP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c r="AK737" s="65"/>
      <c r="AL737" s="65"/>
      <c r="AM737" s="65"/>
      <c r="AN737" s="65"/>
      <c r="AO737" s="65"/>
      <c r="AP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c r="AK738" s="65"/>
      <c r="AL738" s="65"/>
      <c r="AM738" s="65"/>
      <c r="AN738" s="65"/>
      <c r="AO738" s="65"/>
      <c r="AP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c r="AK739" s="65"/>
      <c r="AL739" s="65"/>
      <c r="AM739" s="65"/>
      <c r="AN739" s="65"/>
      <c r="AO739" s="65"/>
      <c r="AP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c r="AK740" s="65"/>
      <c r="AL740" s="65"/>
      <c r="AM740" s="65"/>
      <c r="AN740" s="65"/>
      <c r="AO740" s="65"/>
      <c r="AP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c r="AK741" s="65"/>
      <c r="AL741" s="65"/>
      <c r="AM741" s="65"/>
      <c r="AN741" s="65"/>
      <c r="AO741" s="65"/>
      <c r="AP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c r="AK742" s="65"/>
      <c r="AL742" s="65"/>
      <c r="AM742" s="65"/>
      <c r="AN742" s="65"/>
      <c r="AO742" s="65"/>
      <c r="AP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c r="AK743" s="65"/>
      <c r="AL743" s="65"/>
      <c r="AM743" s="65"/>
      <c r="AN743" s="65"/>
      <c r="AO743" s="65"/>
      <c r="AP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c r="AK744" s="65"/>
      <c r="AL744" s="65"/>
      <c r="AM744" s="65"/>
      <c r="AN744" s="65"/>
      <c r="AO744" s="65"/>
      <c r="AP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c r="AK745" s="65"/>
      <c r="AL745" s="65"/>
      <c r="AM745" s="65"/>
      <c r="AN745" s="65"/>
      <c r="AO745" s="65"/>
      <c r="AP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c r="AK746" s="65"/>
      <c r="AL746" s="65"/>
      <c r="AM746" s="65"/>
      <c r="AN746" s="65"/>
      <c r="AO746" s="65"/>
      <c r="AP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c r="AK747" s="65"/>
      <c r="AL747" s="65"/>
      <c r="AM747" s="65"/>
      <c r="AN747" s="65"/>
      <c r="AO747" s="65"/>
      <c r="AP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c r="AK748" s="65"/>
      <c r="AL748" s="65"/>
      <c r="AM748" s="65"/>
      <c r="AN748" s="65"/>
      <c r="AO748" s="65"/>
      <c r="AP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c r="AK749" s="65"/>
      <c r="AL749" s="65"/>
      <c r="AM749" s="65"/>
      <c r="AN749" s="65"/>
      <c r="AO749" s="65"/>
      <c r="AP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c r="AK750" s="65"/>
      <c r="AL750" s="65"/>
      <c r="AM750" s="65"/>
      <c r="AN750" s="65"/>
      <c r="AO750" s="65"/>
      <c r="AP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c r="AK751" s="65"/>
      <c r="AL751" s="65"/>
      <c r="AM751" s="65"/>
      <c r="AN751" s="65"/>
      <c r="AO751" s="65"/>
      <c r="AP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c r="AK752" s="65"/>
      <c r="AL752" s="65"/>
      <c r="AM752" s="65"/>
      <c r="AN752" s="65"/>
      <c r="AO752" s="65"/>
      <c r="AP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c r="AK753" s="65"/>
      <c r="AL753" s="65"/>
      <c r="AM753" s="65"/>
      <c r="AN753" s="65"/>
      <c r="AO753" s="65"/>
      <c r="AP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c r="AK754" s="65"/>
      <c r="AL754" s="65"/>
      <c r="AM754" s="65"/>
      <c r="AN754" s="65"/>
      <c r="AO754" s="65"/>
      <c r="AP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c r="AK755" s="65"/>
      <c r="AL755" s="65"/>
      <c r="AM755" s="65"/>
      <c r="AN755" s="65"/>
      <c r="AO755" s="65"/>
      <c r="AP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c r="AK756" s="65"/>
      <c r="AL756" s="65"/>
      <c r="AM756" s="65"/>
      <c r="AN756" s="65"/>
      <c r="AO756" s="65"/>
      <c r="AP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c r="AK757" s="65"/>
      <c r="AL757" s="65"/>
      <c r="AM757" s="65"/>
      <c r="AN757" s="65"/>
      <c r="AO757" s="65"/>
      <c r="AP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c r="AK758" s="65"/>
      <c r="AL758" s="65"/>
      <c r="AM758" s="65"/>
      <c r="AN758" s="65"/>
      <c r="AO758" s="65"/>
      <c r="AP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c r="AK759" s="65"/>
      <c r="AL759" s="65"/>
      <c r="AM759" s="65"/>
      <c r="AN759" s="65"/>
      <c r="AO759" s="65"/>
      <c r="AP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c r="AK760" s="65"/>
      <c r="AL760" s="65"/>
      <c r="AM760" s="65"/>
      <c r="AN760" s="65"/>
      <c r="AO760" s="65"/>
      <c r="AP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c r="AK761" s="65"/>
      <c r="AL761" s="65"/>
      <c r="AM761" s="65"/>
      <c r="AN761" s="65"/>
      <c r="AO761" s="65"/>
      <c r="AP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c r="AK762" s="65"/>
      <c r="AL762" s="65"/>
      <c r="AM762" s="65"/>
      <c r="AN762" s="65"/>
      <c r="AO762" s="65"/>
      <c r="AP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c r="AK763" s="65"/>
      <c r="AL763" s="65"/>
      <c r="AM763" s="65"/>
      <c r="AN763" s="65"/>
      <c r="AO763" s="65"/>
      <c r="AP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c r="AK764" s="65"/>
      <c r="AL764" s="65"/>
      <c r="AM764" s="65"/>
      <c r="AN764" s="65"/>
      <c r="AO764" s="65"/>
      <c r="AP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c r="AK765" s="65"/>
      <c r="AL765" s="65"/>
      <c r="AM765" s="65"/>
      <c r="AN765" s="65"/>
      <c r="AO765" s="65"/>
      <c r="AP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c r="AK766" s="65"/>
      <c r="AL766" s="65"/>
      <c r="AM766" s="65"/>
      <c r="AN766" s="65"/>
      <c r="AO766" s="65"/>
      <c r="AP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c r="AK767" s="65"/>
      <c r="AL767" s="65"/>
      <c r="AM767" s="65"/>
      <c r="AN767" s="65"/>
      <c r="AO767" s="65"/>
      <c r="AP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c r="AK768" s="65"/>
      <c r="AL768" s="65"/>
      <c r="AM768" s="65"/>
      <c r="AN768" s="65"/>
      <c r="AO768" s="65"/>
      <c r="AP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c r="AK769" s="65"/>
      <c r="AL769" s="65"/>
      <c r="AM769" s="65"/>
      <c r="AN769" s="65"/>
      <c r="AO769" s="65"/>
      <c r="AP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c r="AK770" s="65"/>
      <c r="AL770" s="65"/>
      <c r="AM770" s="65"/>
      <c r="AN770" s="65"/>
      <c r="AO770" s="65"/>
      <c r="AP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c r="AK771" s="65"/>
      <c r="AL771" s="65"/>
      <c r="AM771" s="65"/>
      <c r="AN771" s="65"/>
      <c r="AO771" s="65"/>
      <c r="AP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c r="AK772" s="65"/>
      <c r="AL772" s="65"/>
      <c r="AM772" s="65"/>
      <c r="AN772" s="65"/>
      <c r="AO772" s="65"/>
      <c r="AP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c r="AK773" s="65"/>
      <c r="AL773" s="65"/>
      <c r="AM773" s="65"/>
      <c r="AN773" s="65"/>
      <c r="AO773" s="65"/>
      <c r="AP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c r="AK774" s="65"/>
      <c r="AL774" s="65"/>
      <c r="AM774" s="65"/>
      <c r="AN774" s="65"/>
      <c r="AO774" s="65"/>
      <c r="AP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c r="AK775" s="65"/>
      <c r="AL775" s="65"/>
      <c r="AM775" s="65"/>
      <c r="AN775" s="65"/>
      <c r="AO775" s="65"/>
      <c r="AP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c r="AK776" s="65"/>
      <c r="AL776" s="65"/>
      <c r="AM776" s="65"/>
      <c r="AN776" s="65"/>
      <c r="AO776" s="65"/>
      <c r="AP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c r="AK777" s="65"/>
      <c r="AL777" s="65"/>
      <c r="AM777" s="65"/>
      <c r="AN777" s="65"/>
      <c r="AO777" s="65"/>
      <c r="AP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c r="AK778" s="65"/>
      <c r="AL778" s="65"/>
      <c r="AM778" s="65"/>
      <c r="AN778" s="65"/>
      <c r="AO778" s="65"/>
      <c r="AP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c r="AK779" s="65"/>
      <c r="AL779" s="65"/>
      <c r="AM779" s="65"/>
      <c r="AN779" s="65"/>
      <c r="AO779" s="65"/>
      <c r="AP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c r="AK780" s="65"/>
      <c r="AL780" s="65"/>
      <c r="AM780" s="65"/>
      <c r="AN780" s="65"/>
      <c r="AO780" s="65"/>
      <c r="AP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c r="AK781" s="65"/>
      <c r="AL781" s="65"/>
      <c r="AM781" s="65"/>
      <c r="AN781" s="65"/>
      <c r="AO781" s="65"/>
      <c r="AP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c r="AK782" s="65"/>
      <c r="AL782" s="65"/>
      <c r="AM782" s="65"/>
      <c r="AN782" s="65"/>
      <c r="AO782" s="65"/>
      <c r="AP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c r="AK783" s="65"/>
      <c r="AL783" s="65"/>
      <c r="AM783" s="65"/>
      <c r="AN783" s="65"/>
      <c r="AO783" s="65"/>
      <c r="AP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c r="AK784" s="65"/>
      <c r="AL784" s="65"/>
      <c r="AM784" s="65"/>
      <c r="AN784" s="65"/>
      <c r="AO784" s="65"/>
      <c r="AP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c r="AK785" s="65"/>
      <c r="AL785" s="65"/>
      <c r="AM785" s="65"/>
      <c r="AN785" s="65"/>
      <c r="AO785" s="65"/>
      <c r="AP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c r="AK786" s="65"/>
      <c r="AL786" s="65"/>
      <c r="AM786" s="65"/>
      <c r="AN786" s="65"/>
      <c r="AO786" s="65"/>
      <c r="AP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c r="AK787" s="65"/>
      <c r="AL787" s="65"/>
      <c r="AM787" s="65"/>
      <c r="AN787" s="65"/>
      <c r="AO787" s="65"/>
      <c r="AP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c r="AK788" s="65"/>
      <c r="AL788" s="65"/>
      <c r="AM788" s="65"/>
      <c r="AN788" s="65"/>
      <c r="AO788" s="65"/>
      <c r="AP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c r="AK789" s="65"/>
      <c r="AL789" s="65"/>
      <c r="AM789" s="65"/>
      <c r="AN789" s="65"/>
      <c r="AO789" s="65"/>
      <c r="AP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c r="AK790" s="65"/>
      <c r="AL790" s="65"/>
      <c r="AM790" s="65"/>
      <c r="AN790" s="65"/>
      <c r="AO790" s="65"/>
      <c r="AP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c r="AK791" s="65"/>
      <c r="AL791" s="65"/>
      <c r="AM791" s="65"/>
      <c r="AN791" s="65"/>
      <c r="AO791" s="65"/>
      <c r="AP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c r="AK792" s="65"/>
      <c r="AL792" s="65"/>
      <c r="AM792" s="65"/>
      <c r="AN792" s="65"/>
      <c r="AO792" s="65"/>
      <c r="AP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c r="AK793" s="65"/>
      <c r="AL793" s="65"/>
      <c r="AM793" s="65"/>
      <c r="AN793" s="65"/>
      <c r="AO793" s="65"/>
      <c r="AP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c r="AK794" s="65"/>
      <c r="AL794" s="65"/>
      <c r="AM794" s="65"/>
      <c r="AN794" s="65"/>
      <c r="AO794" s="65"/>
      <c r="AP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c r="AK795" s="65"/>
      <c r="AL795" s="65"/>
      <c r="AM795" s="65"/>
      <c r="AN795" s="65"/>
      <c r="AO795" s="65"/>
      <c r="AP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c r="AK796" s="65"/>
      <c r="AL796" s="65"/>
      <c r="AM796" s="65"/>
      <c r="AN796" s="65"/>
      <c r="AO796" s="65"/>
      <c r="AP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c r="AK797" s="65"/>
      <c r="AL797" s="65"/>
      <c r="AM797" s="65"/>
      <c r="AN797" s="65"/>
      <c r="AO797" s="65"/>
      <c r="AP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c r="AK798" s="65"/>
      <c r="AL798" s="65"/>
      <c r="AM798" s="65"/>
      <c r="AN798" s="65"/>
      <c r="AO798" s="65"/>
      <c r="AP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c r="AK799" s="65"/>
      <c r="AL799" s="65"/>
      <c r="AM799" s="65"/>
      <c r="AN799" s="65"/>
      <c r="AO799" s="65"/>
      <c r="AP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c r="AK800" s="65"/>
      <c r="AL800" s="65"/>
      <c r="AM800" s="65"/>
      <c r="AN800" s="65"/>
      <c r="AO800" s="65"/>
      <c r="AP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c r="AK801" s="65"/>
      <c r="AL801" s="65"/>
      <c r="AM801" s="65"/>
      <c r="AN801" s="65"/>
      <c r="AO801" s="65"/>
      <c r="AP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c r="AK802" s="65"/>
      <c r="AL802" s="65"/>
      <c r="AM802" s="65"/>
      <c r="AN802" s="65"/>
      <c r="AO802" s="65"/>
      <c r="AP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c r="AK803" s="65"/>
      <c r="AL803" s="65"/>
      <c r="AM803" s="65"/>
      <c r="AN803" s="65"/>
      <c r="AO803" s="65"/>
      <c r="AP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c r="AK804" s="65"/>
      <c r="AL804" s="65"/>
      <c r="AM804" s="65"/>
      <c r="AN804" s="65"/>
      <c r="AO804" s="65"/>
      <c r="AP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c r="AK805" s="65"/>
      <c r="AL805" s="65"/>
      <c r="AM805" s="65"/>
      <c r="AN805" s="65"/>
      <c r="AO805" s="65"/>
      <c r="AP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c r="AK806" s="65"/>
      <c r="AL806" s="65"/>
      <c r="AM806" s="65"/>
      <c r="AN806" s="65"/>
      <c r="AO806" s="65"/>
      <c r="AP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c r="AK807" s="65"/>
      <c r="AL807" s="65"/>
      <c r="AM807" s="65"/>
      <c r="AN807" s="65"/>
      <c r="AO807" s="65"/>
      <c r="AP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c r="AK808" s="65"/>
      <c r="AL808" s="65"/>
      <c r="AM808" s="65"/>
      <c r="AN808" s="65"/>
      <c r="AO808" s="65"/>
      <c r="AP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c r="AN809" s="65"/>
      <c r="AO809" s="65"/>
      <c r="AP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c r="AK810" s="65"/>
      <c r="AL810" s="65"/>
      <c r="AM810" s="65"/>
      <c r="AN810" s="65"/>
      <c r="AO810" s="65"/>
      <c r="AP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c r="AK811" s="65"/>
      <c r="AL811" s="65"/>
      <c r="AM811" s="65"/>
      <c r="AN811" s="65"/>
      <c r="AO811" s="65"/>
      <c r="AP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c r="AK812" s="65"/>
      <c r="AL812" s="65"/>
      <c r="AM812" s="65"/>
      <c r="AN812" s="65"/>
      <c r="AO812" s="65"/>
      <c r="AP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c r="AK813" s="65"/>
      <c r="AL813" s="65"/>
      <c r="AM813" s="65"/>
      <c r="AN813" s="65"/>
      <c r="AO813" s="65"/>
      <c r="AP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c r="AK814" s="65"/>
      <c r="AL814" s="65"/>
      <c r="AM814" s="65"/>
      <c r="AN814" s="65"/>
      <c r="AO814" s="65"/>
      <c r="AP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c r="AK815" s="65"/>
      <c r="AL815" s="65"/>
      <c r="AM815" s="65"/>
      <c r="AN815" s="65"/>
      <c r="AO815" s="65"/>
      <c r="AP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c r="AK816" s="65"/>
      <c r="AL816" s="65"/>
      <c r="AM816" s="65"/>
      <c r="AN816" s="65"/>
      <c r="AO816" s="65"/>
      <c r="AP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c r="AK817" s="65"/>
      <c r="AL817" s="65"/>
      <c r="AM817" s="65"/>
      <c r="AN817" s="65"/>
      <c r="AO817" s="65"/>
      <c r="AP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c r="AK818" s="65"/>
      <c r="AL818" s="65"/>
      <c r="AM818" s="65"/>
      <c r="AN818" s="65"/>
      <c r="AO818" s="65"/>
      <c r="AP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c r="AK819" s="65"/>
      <c r="AL819" s="65"/>
      <c r="AM819" s="65"/>
      <c r="AN819" s="65"/>
      <c r="AO819" s="65"/>
      <c r="AP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c r="AK820" s="65"/>
      <c r="AL820" s="65"/>
      <c r="AM820" s="65"/>
      <c r="AN820" s="65"/>
      <c r="AO820" s="65"/>
      <c r="AP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c r="AK821" s="65"/>
      <c r="AL821" s="65"/>
      <c r="AM821" s="65"/>
      <c r="AN821" s="65"/>
      <c r="AO821" s="65"/>
      <c r="AP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c r="AK822" s="65"/>
      <c r="AL822" s="65"/>
      <c r="AM822" s="65"/>
      <c r="AN822" s="65"/>
      <c r="AO822" s="65"/>
      <c r="AP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c r="AK823" s="65"/>
      <c r="AL823" s="65"/>
      <c r="AM823" s="65"/>
      <c r="AN823" s="65"/>
      <c r="AO823" s="65"/>
      <c r="AP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c r="AK824" s="65"/>
      <c r="AL824" s="65"/>
      <c r="AM824" s="65"/>
      <c r="AN824" s="65"/>
      <c r="AO824" s="65"/>
      <c r="AP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c r="AK825" s="65"/>
      <c r="AL825" s="65"/>
      <c r="AM825" s="65"/>
      <c r="AN825" s="65"/>
      <c r="AO825" s="65"/>
      <c r="AP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c r="AK826" s="65"/>
      <c r="AL826" s="65"/>
      <c r="AM826" s="65"/>
      <c r="AN826" s="65"/>
      <c r="AO826" s="65"/>
      <c r="AP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c r="AK827" s="65"/>
      <c r="AL827" s="65"/>
      <c r="AM827" s="65"/>
      <c r="AN827" s="65"/>
      <c r="AO827" s="65"/>
      <c r="AP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c r="AK828" s="65"/>
      <c r="AL828" s="65"/>
      <c r="AM828" s="65"/>
      <c r="AN828" s="65"/>
      <c r="AO828" s="65"/>
      <c r="AP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c r="AK829" s="65"/>
      <c r="AL829" s="65"/>
      <c r="AM829" s="65"/>
      <c r="AN829" s="65"/>
      <c r="AO829" s="65"/>
      <c r="AP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c r="AK830" s="65"/>
      <c r="AL830" s="65"/>
      <c r="AM830" s="65"/>
      <c r="AN830" s="65"/>
      <c r="AO830" s="65"/>
      <c r="AP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c r="AK831" s="65"/>
      <c r="AL831" s="65"/>
      <c r="AM831" s="65"/>
      <c r="AN831" s="65"/>
      <c r="AO831" s="65"/>
      <c r="AP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c r="AK832" s="65"/>
      <c r="AL832" s="65"/>
      <c r="AM832" s="65"/>
      <c r="AN832" s="65"/>
      <c r="AO832" s="65"/>
      <c r="AP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c r="AK833" s="65"/>
      <c r="AL833" s="65"/>
      <c r="AM833" s="65"/>
      <c r="AN833" s="65"/>
      <c r="AO833" s="65"/>
      <c r="AP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c r="AK834" s="65"/>
      <c r="AL834" s="65"/>
      <c r="AM834" s="65"/>
      <c r="AN834" s="65"/>
      <c r="AO834" s="65"/>
      <c r="AP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c r="AK835" s="65"/>
      <c r="AL835" s="65"/>
      <c r="AM835" s="65"/>
      <c r="AN835" s="65"/>
      <c r="AO835" s="65"/>
      <c r="AP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c r="AK836" s="65"/>
      <c r="AL836" s="65"/>
      <c r="AM836" s="65"/>
      <c r="AN836" s="65"/>
      <c r="AO836" s="65"/>
      <c r="AP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c r="AK837" s="65"/>
      <c r="AL837" s="65"/>
      <c r="AM837" s="65"/>
      <c r="AN837" s="65"/>
      <c r="AO837" s="65"/>
      <c r="AP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c r="AK838" s="65"/>
      <c r="AL838" s="65"/>
      <c r="AM838" s="65"/>
      <c r="AN838" s="65"/>
      <c r="AO838" s="65"/>
      <c r="AP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c r="AK839" s="65"/>
      <c r="AL839" s="65"/>
      <c r="AM839" s="65"/>
      <c r="AN839" s="65"/>
      <c r="AO839" s="65"/>
      <c r="AP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c r="AK840" s="65"/>
      <c r="AL840" s="65"/>
      <c r="AM840" s="65"/>
      <c r="AN840" s="65"/>
      <c r="AO840" s="65"/>
      <c r="AP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c r="AK841" s="65"/>
      <c r="AL841" s="65"/>
      <c r="AM841" s="65"/>
      <c r="AN841" s="65"/>
      <c r="AO841" s="65"/>
      <c r="AP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c r="AK842" s="65"/>
      <c r="AL842" s="65"/>
      <c r="AM842" s="65"/>
      <c r="AN842" s="65"/>
      <c r="AO842" s="65"/>
      <c r="AP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c r="AK843" s="65"/>
      <c r="AL843" s="65"/>
      <c r="AM843" s="65"/>
      <c r="AN843" s="65"/>
      <c r="AO843" s="65"/>
      <c r="AP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c r="AK844" s="65"/>
      <c r="AL844" s="65"/>
      <c r="AM844" s="65"/>
      <c r="AN844" s="65"/>
      <c r="AO844" s="65"/>
      <c r="AP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c r="AK845" s="65"/>
      <c r="AL845" s="65"/>
      <c r="AM845" s="65"/>
      <c r="AN845" s="65"/>
      <c r="AO845" s="65"/>
      <c r="AP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c r="AK846" s="65"/>
      <c r="AL846" s="65"/>
      <c r="AM846" s="65"/>
      <c r="AN846" s="65"/>
      <c r="AO846" s="65"/>
      <c r="AP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c r="AK847" s="65"/>
      <c r="AL847" s="65"/>
      <c r="AM847" s="65"/>
      <c r="AN847" s="65"/>
      <c r="AO847" s="65"/>
      <c r="AP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c r="AK848" s="65"/>
      <c r="AL848" s="65"/>
      <c r="AM848" s="65"/>
      <c r="AN848" s="65"/>
      <c r="AO848" s="65"/>
      <c r="AP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c r="AK849" s="65"/>
      <c r="AL849" s="65"/>
      <c r="AM849" s="65"/>
      <c r="AN849" s="65"/>
      <c r="AO849" s="65"/>
      <c r="AP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c r="AK850" s="65"/>
      <c r="AL850" s="65"/>
      <c r="AM850" s="65"/>
      <c r="AN850" s="65"/>
      <c r="AO850" s="65"/>
      <c r="AP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c r="AK851" s="65"/>
      <c r="AL851" s="65"/>
      <c r="AM851" s="65"/>
      <c r="AN851" s="65"/>
      <c r="AO851" s="65"/>
      <c r="AP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c r="AK852" s="65"/>
      <c r="AL852" s="65"/>
      <c r="AM852" s="65"/>
      <c r="AN852" s="65"/>
      <c r="AO852" s="65"/>
      <c r="AP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c r="AK853" s="65"/>
      <c r="AL853" s="65"/>
      <c r="AM853" s="65"/>
      <c r="AN853" s="65"/>
      <c r="AO853" s="65"/>
      <c r="AP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c r="AK854" s="65"/>
      <c r="AL854" s="65"/>
      <c r="AM854" s="65"/>
      <c r="AN854" s="65"/>
      <c r="AO854" s="65"/>
      <c r="AP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c r="AK855" s="65"/>
      <c r="AL855" s="65"/>
      <c r="AM855" s="65"/>
      <c r="AN855" s="65"/>
      <c r="AO855" s="65"/>
      <c r="AP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c r="AK856" s="65"/>
      <c r="AL856" s="65"/>
      <c r="AM856" s="65"/>
      <c r="AN856" s="65"/>
      <c r="AO856" s="65"/>
      <c r="AP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c r="AK857" s="65"/>
      <c r="AL857" s="65"/>
      <c r="AM857" s="65"/>
      <c r="AN857" s="65"/>
      <c r="AO857" s="65"/>
      <c r="AP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c r="AK858" s="65"/>
      <c r="AL858" s="65"/>
      <c r="AM858" s="65"/>
      <c r="AN858" s="65"/>
      <c r="AO858" s="65"/>
      <c r="AP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c r="AK859" s="65"/>
      <c r="AL859" s="65"/>
      <c r="AM859" s="65"/>
      <c r="AN859" s="65"/>
      <c r="AO859" s="65"/>
      <c r="AP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c r="AK860" s="65"/>
      <c r="AL860" s="65"/>
      <c r="AM860" s="65"/>
      <c r="AN860" s="65"/>
      <c r="AO860" s="65"/>
      <c r="AP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c r="AK861" s="65"/>
      <c r="AL861" s="65"/>
      <c r="AM861" s="65"/>
      <c r="AN861" s="65"/>
      <c r="AO861" s="65"/>
      <c r="AP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c r="AK862" s="65"/>
      <c r="AL862" s="65"/>
      <c r="AM862" s="65"/>
      <c r="AN862" s="65"/>
      <c r="AO862" s="65"/>
      <c r="AP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c r="AK863" s="65"/>
      <c r="AL863" s="65"/>
      <c r="AM863" s="65"/>
      <c r="AN863" s="65"/>
      <c r="AO863" s="65"/>
      <c r="AP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c r="AK864" s="65"/>
      <c r="AL864" s="65"/>
      <c r="AM864" s="65"/>
      <c r="AN864" s="65"/>
      <c r="AO864" s="65"/>
      <c r="AP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c r="AK865" s="65"/>
      <c r="AL865" s="65"/>
      <c r="AM865" s="65"/>
      <c r="AN865" s="65"/>
      <c r="AO865" s="65"/>
      <c r="AP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c r="AK866" s="65"/>
      <c r="AL866" s="65"/>
      <c r="AM866" s="65"/>
      <c r="AN866" s="65"/>
      <c r="AO866" s="65"/>
      <c r="AP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c r="AK867" s="65"/>
      <c r="AL867" s="65"/>
      <c r="AM867" s="65"/>
      <c r="AN867" s="65"/>
      <c r="AO867" s="65"/>
      <c r="AP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c r="AK868" s="65"/>
      <c r="AL868" s="65"/>
      <c r="AM868" s="65"/>
      <c r="AN868" s="65"/>
      <c r="AO868" s="65"/>
      <c r="AP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c r="AK869" s="65"/>
      <c r="AL869" s="65"/>
      <c r="AM869" s="65"/>
      <c r="AN869" s="65"/>
      <c r="AO869" s="65"/>
      <c r="AP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c r="AK870" s="65"/>
      <c r="AL870" s="65"/>
      <c r="AM870" s="65"/>
      <c r="AN870" s="65"/>
      <c r="AO870" s="65"/>
      <c r="AP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c r="AK871" s="65"/>
      <c r="AL871" s="65"/>
      <c r="AM871" s="65"/>
      <c r="AN871" s="65"/>
      <c r="AO871" s="65"/>
      <c r="AP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c r="AK872" s="65"/>
      <c r="AL872" s="65"/>
      <c r="AM872" s="65"/>
      <c r="AN872" s="65"/>
      <c r="AO872" s="65"/>
      <c r="AP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c r="AK873" s="65"/>
      <c r="AL873" s="65"/>
      <c r="AM873" s="65"/>
      <c r="AN873" s="65"/>
      <c r="AO873" s="65"/>
      <c r="AP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c r="AK874" s="65"/>
      <c r="AL874" s="65"/>
      <c r="AM874" s="65"/>
      <c r="AN874" s="65"/>
      <c r="AO874" s="65"/>
      <c r="AP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c r="AK875" s="65"/>
      <c r="AL875" s="65"/>
      <c r="AM875" s="65"/>
      <c r="AN875" s="65"/>
      <c r="AO875" s="65"/>
      <c r="AP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c r="AK876" s="65"/>
      <c r="AL876" s="65"/>
      <c r="AM876" s="65"/>
      <c r="AN876" s="65"/>
      <c r="AO876" s="65"/>
      <c r="AP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c r="AK877" s="65"/>
      <c r="AL877" s="65"/>
      <c r="AM877" s="65"/>
      <c r="AN877" s="65"/>
      <c r="AO877" s="65"/>
      <c r="AP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c r="AK878" s="65"/>
      <c r="AL878" s="65"/>
      <c r="AM878" s="65"/>
      <c r="AN878" s="65"/>
      <c r="AO878" s="65"/>
      <c r="AP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c r="AK879" s="65"/>
      <c r="AL879" s="65"/>
      <c r="AM879" s="65"/>
      <c r="AN879" s="65"/>
      <c r="AO879" s="65"/>
      <c r="AP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c r="AK880" s="65"/>
      <c r="AL880" s="65"/>
      <c r="AM880" s="65"/>
      <c r="AN880" s="65"/>
      <c r="AO880" s="65"/>
      <c r="AP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c r="AK881" s="65"/>
      <c r="AL881" s="65"/>
      <c r="AM881" s="65"/>
      <c r="AN881" s="65"/>
      <c r="AO881" s="65"/>
      <c r="AP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c r="AK882" s="65"/>
      <c r="AL882" s="65"/>
      <c r="AM882" s="65"/>
      <c r="AN882" s="65"/>
      <c r="AO882" s="65"/>
      <c r="AP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c r="AK883" s="65"/>
      <c r="AL883" s="65"/>
      <c r="AM883" s="65"/>
      <c r="AN883" s="65"/>
      <c r="AO883" s="65"/>
      <c r="AP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c r="AK884" s="65"/>
      <c r="AL884" s="65"/>
      <c r="AM884" s="65"/>
      <c r="AN884" s="65"/>
      <c r="AO884" s="65"/>
      <c r="AP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c r="AK885" s="65"/>
      <c r="AL885" s="65"/>
      <c r="AM885" s="65"/>
      <c r="AN885" s="65"/>
      <c r="AO885" s="65"/>
      <c r="AP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c r="AK886" s="65"/>
      <c r="AL886" s="65"/>
      <c r="AM886" s="65"/>
      <c r="AN886" s="65"/>
      <c r="AO886" s="65"/>
      <c r="AP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c r="AK887" s="65"/>
      <c r="AL887" s="65"/>
      <c r="AM887" s="65"/>
      <c r="AN887" s="65"/>
      <c r="AO887" s="65"/>
      <c r="AP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c r="AK888" s="65"/>
      <c r="AL888" s="65"/>
      <c r="AM888" s="65"/>
      <c r="AN888" s="65"/>
      <c r="AO888" s="65"/>
      <c r="AP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c r="AK889" s="65"/>
      <c r="AL889" s="65"/>
      <c r="AM889" s="65"/>
      <c r="AN889" s="65"/>
      <c r="AO889" s="65"/>
      <c r="AP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c r="AK890" s="65"/>
      <c r="AL890" s="65"/>
      <c r="AM890" s="65"/>
      <c r="AN890" s="65"/>
      <c r="AO890" s="65"/>
      <c r="AP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c r="AK891" s="65"/>
      <c r="AL891" s="65"/>
      <c r="AM891" s="65"/>
      <c r="AN891" s="65"/>
      <c r="AO891" s="65"/>
      <c r="AP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c r="AK892" s="65"/>
      <c r="AL892" s="65"/>
      <c r="AM892" s="65"/>
      <c r="AN892" s="65"/>
      <c r="AO892" s="65"/>
      <c r="AP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c r="AK893" s="65"/>
      <c r="AL893" s="65"/>
      <c r="AM893" s="65"/>
      <c r="AN893" s="65"/>
      <c r="AO893" s="65"/>
      <c r="AP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c r="AK894" s="65"/>
      <c r="AL894" s="65"/>
      <c r="AM894" s="65"/>
      <c r="AN894" s="65"/>
      <c r="AO894" s="65"/>
      <c r="AP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c r="AK895" s="65"/>
      <c r="AL895" s="65"/>
      <c r="AM895" s="65"/>
      <c r="AN895" s="65"/>
      <c r="AO895" s="65"/>
      <c r="AP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c r="AK896" s="65"/>
      <c r="AL896" s="65"/>
      <c r="AM896" s="65"/>
      <c r="AN896" s="65"/>
      <c r="AO896" s="65"/>
      <c r="AP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c r="AK897" s="65"/>
      <c r="AL897" s="65"/>
      <c r="AM897" s="65"/>
      <c r="AN897" s="65"/>
      <c r="AO897" s="65"/>
      <c r="AP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c r="AK898" s="65"/>
      <c r="AL898" s="65"/>
      <c r="AM898" s="65"/>
      <c r="AN898" s="65"/>
      <c r="AO898" s="65"/>
      <c r="AP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c r="AK899" s="65"/>
      <c r="AL899" s="65"/>
      <c r="AM899" s="65"/>
      <c r="AN899" s="65"/>
      <c r="AO899" s="65"/>
      <c r="AP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c r="AK900" s="65"/>
      <c r="AL900" s="65"/>
      <c r="AM900" s="65"/>
      <c r="AN900" s="65"/>
      <c r="AO900" s="65"/>
      <c r="AP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c r="AK901" s="65"/>
      <c r="AL901" s="65"/>
      <c r="AM901" s="65"/>
      <c r="AN901" s="65"/>
      <c r="AO901" s="65"/>
      <c r="AP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c r="AK902" s="65"/>
      <c r="AL902" s="65"/>
      <c r="AM902" s="65"/>
      <c r="AN902" s="65"/>
      <c r="AO902" s="65"/>
      <c r="AP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c r="AK903" s="65"/>
      <c r="AL903" s="65"/>
      <c r="AM903" s="65"/>
      <c r="AN903" s="65"/>
      <c r="AO903" s="65"/>
      <c r="AP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c r="AK904" s="65"/>
      <c r="AL904" s="65"/>
      <c r="AM904" s="65"/>
      <c r="AN904" s="65"/>
      <c r="AO904" s="65"/>
      <c r="AP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c r="AK905" s="65"/>
      <c r="AL905" s="65"/>
      <c r="AM905" s="65"/>
      <c r="AN905" s="65"/>
      <c r="AO905" s="65"/>
      <c r="AP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c r="AK906" s="65"/>
      <c r="AL906" s="65"/>
      <c r="AM906" s="65"/>
      <c r="AN906" s="65"/>
      <c r="AO906" s="65"/>
      <c r="AP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c r="AK907" s="65"/>
      <c r="AL907" s="65"/>
      <c r="AM907" s="65"/>
      <c r="AN907" s="65"/>
      <c r="AO907" s="65"/>
      <c r="AP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c r="AK908" s="65"/>
      <c r="AL908" s="65"/>
      <c r="AM908" s="65"/>
      <c r="AN908" s="65"/>
      <c r="AO908" s="65"/>
      <c r="AP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c r="AK909" s="65"/>
      <c r="AL909" s="65"/>
      <c r="AM909" s="65"/>
      <c r="AN909" s="65"/>
      <c r="AO909" s="65"/>
      <c r="AP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c r="AK910" s="65"/>
      <c r="AL910" s="65"/>
      <c r="AM910" s="65"/>
      <c r="AN910" s="65"/>
      <c r="AO910" s="65"/>
      <c r="AP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c r="AK911" s="65"/>
      <c r="AL911" s="65"/>
      <c r="AM911" s="65"/>
      <c r="AN911" s="65"/>
      <c r="AO911" s="65"/>
      <c r="AP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c r="AK912" s="65"/>
      <c r="AL912" s="65"/>
      <c r="AM912" s="65"/>
      <c r="AN912" s="65"/>
      <c r="AO912" s="65"/>
      <c r="AP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c r="AK913" s="65"/>
      <c r="AL913" s="65"/>
      <c r="AM913" s="65"/>
      <c r="AN913" s="65"/>
      <c r="AO913" s="65"/>
      <c r="AP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c r="AK914" s="65"/>
      <c r="AL914" s="65"/>
      <c r="AM914" s="65"/>
      <c r="AN914" s="65"/>
      <c r="AO914" s="65"/>
      <c r="AP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c r="AK915" s="65"/>
      <c r="AL915" s="65"/>
      <c r="AM915" s="65"/>
      <c r="AN915" s="65"/>
      <c r="AO915" s="65"/>
      <c r="AP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c r="AK916" s="65"/>
      <c r="AL916" s="65"/>
      <c r="AM916" s="65"/>
      <c r="AN916" s="65"/>
      <c r="AO916" s="65"/>
      <c r="AP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c r="AK917" s="65"/>
      <c r="AL917" s="65"/>
      <c r="AM917" s="65"/>
      <c r="AN917" s="65"/>
      <c r="AO917" s="65"/>
      <c r="AP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c r="AK918" s="65"/>
      <c r="AL918" s="65"/>
      <c r="AM918" s="65"/>
      <c r="AN918" s="65"/>
      <c r="AO918" s="65"/>
      <c r="AP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c r="AK919" s="65"/>
      <c r="AL919" s="65"/>
      <c r="AM919" s="65"/>
      <c r="AN919" s="65"/>
      <c r="AO919" s="65"/>
      <c r="AP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c r="AK920" s="65"/>
      <c r="AL920" s="65"/>
      <c r="AM920" s="65"/>
      <c r="AN920" s="65"/>
      <c r="AO920" s="65"/>
      <c r="AP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c r="AK921" s="65"/>
      <c r="AL921" s="65"/>
      <c r="AM921" s="65"/>
      <c r="AN921" s="65"/>
      <c r="AO921" s="65"/>
      <c r="AP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c r="AK922" s="65"/>
      <c r="AL922" s="65"/>
      <c r="AM922" s="65"/>
      <c r="AN922" s="65"/>
      <c r="AO922" s="65"/>
      <c r="AP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c r="AK923" s="65"/>
      <c r="AL923" s="65"/>
      <c r="AM923" s="65"/>
      <c r="AN923" s="65"/>
      <c r="AO923" s="65"/>
      <c r="AP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c r="AK924" s="65"/>
      <c r="AL924" s="65"/>
      <c r="AM924" s="65"/>
      <c r="AN924" s="65"/>
      <c r="AO924" s="65"/>
      <c r="AP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c r="AK925" s="65"/>
      <c r="AL925" s="65"/>
      <c r="AM925" s="65"/>
      <c r="AN925" s="65"/>
      <c r="AO925" s="65"/>
      <c r="AP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c r="AK926" s="65"/>
      <c r="AL926" s="65"/>
      <c r="AM926" s="65"/>
      <c r="AN926" s="65"/>
      <c r="AO926" s="65"/>
      <c r="AP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c r="AK927" s="65"/>
      <c r="AL927" s="65"/>
      <c r="AM927" s="65"/>
      <c r="AN927" s="65"/>
      <c r="AO927" s="65"/>
      <c r="AP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c r="AK928" s="65"/>
      <c r="AL928" s="65"/>
      <c r="AM928" s="65"/>
      <c r="AN928" s="65"/>
      <c r="AO928" s="65"/>
      <c r="AP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c r="AK929" s="65"/>
      <c r="AL929" s="65"/>
      <c r="AM929" s="65"/>
      <c r="AN929" s="65"/>
      <c r="AO929" s="65"/>
      <c r="AP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c r="AK930" s="65"/>
      <c r="AL930" s="65"/>
      <c r="AM930" s="65"/>
      <c r="AN930" s="65"/>
      <c r="AO930" s="65"/>
      <c r="AP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c r="AK931" s="65"/>
      <c r="AL931" s="65"/>
      <c r="AM931" s="65"/>
      <c r="AN931" s="65"/>
      <c r="AO931" s="65"/>
      <c r="AP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c r="AK932" s="65"/>
      <c r="AL932" s="65"/>
      <c r="AM932" s="65"/>
      <c r="AN932" s="65"/>
      <c r="AO932" s="65"/>
      <c r="AP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c r="AK933" s="65"/>
      <c r="AL933" s="65"/>
      <c r="AM933" s="65"/>
      <c r="AN933" s="65"/>
      <c r="AO933" s="65"/>
      <c r="AP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c r="AK934" s="65"/>
      <c r="AL934" s="65"/>
      <c r="AM934" s="65"/>
      <c r="AN934" s="65"/>
      <c r="AO934" s="65"/>
      <c r="AP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c r="AK935" s="65"/>
      <c r="AL935" s="65"/>
      <c r="AM935" s="65"/>
      <c r="AN935" s="65"/>
      <c r="AO935" s="65"/>
      <c r="AP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c r="AK936" s="65"/>
      <c r="AL936" s="65"/>
      <c r="AM936" s="65"/>
      <c r="AN936" s="65"/>
      <c r="AO936" s="65"/>
      <c r="AP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c r="AK937" s="65"/>
      <c r="AL937" s="65"/>
      <c r="AM937" s="65"/>
      <c r="AN937" s="65"/>
      <c r="AO937" s="65"/>
      <c r="AP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c r="AK938" s="65"/>
      <c r="AL938" s="65"/>
      <c r="AM938" s="65"/>
      <c r="AN938" s="65"/>
      <c r="AO938" s="65"/>
      <c r="AP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c r="AK939" s="65"/>
      <c r="AL939" s="65"/>
      <c r="AM939" s="65"/>
      <c r="AN939" s="65"/>
      <c r="AO939" s="65"/>
      <c r="AP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c r="AK940" s="65"/>
      <c r="AL940" s="65"/>
      <c r="AM940" s="65"/>
      <c r="AN940" s="65"/>
      <c r="AO940" s="65"/>
      <c r="AP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c r="AK941" s="65"/>
      <c r="AL941" s="65"/>
      <c r="AM941" s="65"/>
      <c r="AN941" s="65"/>
      <c r="AO941" s="65"/>
      <c r="AP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c r="AK942" s="65"/>
      <c r="AL942" s="65"/>
      <c r="AM942" s="65"/>
      <c r="AN942" s="65"/>
      <c r="AO942" s="65"/>
      <c r="AP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c r="AK943" s="65"/>
      <c r="AL943" s="65"/>
      <c r="AM943" s="65"/>
      <c r="AN943" s="65"/>
      <c r="AO943" s="65"/>
      <c r="AP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c r="AK944" s="65"/>
      <c r="AL944" s="65"/>
      <c r="AM944" s="65"/>
      <c r="AN944" s="65"/>
      <c r="AO944" s="65"/>
      <c r="AP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c r="AK945" s="65"/>
      <c r="AL945" s="65"/>
      <c r="AM945" s="65"/>
      <c r="AN945" s="65"/>
      <c r="AO945" s="65"/>
      <c r="AP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c r="AK946" s="65"/>
      <c r="AL946" s="65"/>
      <c r="AM946" s="65"/>
      <c r="AN946" s="65"/>
      <c r="AO946" s="65"/>
      <c r="AP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c r="AK947" s="65"/>
      <c r="AL947" s="65"/>
      <c r="AM947" s="65"/>
      <c r="AN947" s="65"/>
      <c r="AO947" s="65"/>
      <c r="AP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c r="AK948" s="65"/>
      <c r="AL948" s="65"/>
      <c r="AM948" s="65"/>
      <c r="AN948" s="65"/>
      <c r="AO948" s="65"/>
      <c r="AP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c r="AK949" s="65"/>
      <c r="AL949" s="65"/>
      <c r="AM949" s="65"/>
      <c r="AN949" s="65"/>
      <c r="AO949" s="65"/>
      <c r="AP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c r="AK950" s="65"/>
      <c r="AL950" s="65"/>
      <c r="AM950" s="65"/>
      <c r="AN950" s="65"/>
      <c r="AO950" s="65"/>
      <c r="AP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c r="AK951" s="65"/>
      <c r="AL951" s="65"/>
      <c r="AM951" s="65"/>
      <c r="AN951" s="65"/>
      <c r="AO951" s="65"/>
      <c r="AP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c r="AK952" s="65"/>
      <c r="AL952" s="65"/>
      <c r="AM952" s="65"/>
      <c r="AN952" s="65"/>
      <c r="AO952" s="65"/>
      <c r="AP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c r="AK953" s="65"/>
      <c r="AL953" s="65"/>
      <c r="AM953" s="65"/>
      <c r="AN953" s="65"/>
      <c r="AO953" s="65"/>
      <c r="AP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c r="AK954" s="65"/>
      <c r="AL954" s="65"/>
      <c r="AM954" s="65"/>
      <c r="AN954" s="65"/>
      <c r="AO954" s="65"/>
      <c r="AP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c r="AK955" s="65"/>
      <c r="AL955" s="65"/>
      <c r="AM955" s="65"/>
      <c r="AN955" s="65"/>
      <c r="AO955" s="65"/>
      <c r="AP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c r="AK956" s="65"/>
      <c r="AL956" s="65"/>
      <c r="AM956" s="65"/>
      <c r="AN956" s="65"/>
      <c r="AO956" s="65"/>
      <c r="AP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c r="AK957" s="65"/>
      <c r="AL957" s="65"/>
      <c r="AM957" s="65"/>
      <c r="AN957" s="65"/>
      <c r="AO957" s="65"/>
      <c r="AP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c r="AK958" s="65"/>
      <c r="AL958" s="65"/>
      <c r="AM958" s="65"/>
      <c r="AN958" s="65"/>
      <c r="AO958" s="65"/>
      <c r="AP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c r="AK959" s="65"/>
      <c r="AL959" s="65"/>
      <c r="AM959" s="65"/>
      <c r="AN959" s="65"/>
      <c r="AO959" s="65"/>
      <c r="AP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c r="AK960" s="65"/>
      <c r="AL960" s="65"/>
      <c r="AM960" s="65"/>
      <c r="AN960" s="65"/>
      <c r="AO960" s="65"/>
      <c r="AP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c r="AK961" s="65"/>
      <c r="AL961" s="65"/>
      <c r="AM961" s="65"/>
      <c r="AN961" s="65"/>
      <c r="AO961" s="65"/>
      <c r="AP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c r="AK962" s="65"/>
      <c r="AL962" s="65"/>
      <c r="AM962" s="65"/>
      <c r="AN962" s="65"/>
      <c r="AO962" s="65"/>
      <c r="AP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c r="AK963" s="65"/>
      <c r="AL963" s="65"/>
      <c r="AM963" s="65"/>
      <c r="AN963" s="65"/>
      <c r="AO963" s="65"/>
      <c r="AP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c r="AK964" s="65"/>
      <c r="AL964" s="65"/>
      <c r="AM964" s="65"/>
      <c r="AN964" s="65"/>
      <c r="AO964" s="65"/>
      <c r="AP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c r="AK965" s="65"/>
      <c r="AL965" s="65"/>
      <c r="AM965" s="65"/>
      <c r="AN965" s="65"/>
      <c r="AO965" s="65"/>
      <c r="AP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c r="AK966" s="65"/>
      <c r="AL966" s="65"/>
      <c r="AM966" s="65"/>
      <c r="AN966" s="65"/>
      <c r="AO966" s="65"/>
      <c r="AP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c r="AK967" s="65"/>
      <c r="AL967" s="65"/>
      <c r="AM967" s="65"/>
      <c r="AN967" s="65"/>
      <c r="AO967" s="65"/>
      <c r="AP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c r="AK968" s="65"/>
      <c r="AL968" s="65"/>
      <c r="AM968" s="65"/>
      <c r="AN968" s="65"/>
      <c r="AO968" s="65"/>
      <c r="AP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c r="AK969" s="65"/>
      <c r="AL969" s="65"/>
      <c r="AM969" s="65"/>
      <c r="AN969" s="65"/>
      <c r="AO969" s="65"/>
      <c r="AP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c r="AK970" s="65"/>
      <c r="AL970" s="65"/>
      <c r="AM970" s="65"/>
      <c r="AN970" s="65"/>
      <c r="AO970" s="65"/>
      <c r="AP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c r="AK971" s="65"/>
      <c r="AL971" s="65"/>
      <c r="AM971" s="65"/>
      <c r="AN971" s="65"/>
      <c r="AO971" s="65"/>
      <c r="AP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c r="AK972" s="65"/>
      <c r="AL972" s="65"/>
      <c r="AM972" s="65"/>
      <c r="AN972" s="65"/>
      <c r="AO972" s="65"/>
      <c r="AP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c r="AK973" s="65"/>
      <c r="AL973" s="65"/>
      <c r="AM973" s="65"/>
      <c r="AN973" s="65"/>
      <c r="AO973" s="65"/>
      <c r="AP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c r="AK974" s="65"/>
      <c r="AL974" s="65"/>
      <c r="AM974" s="65"/>
      <c r="AN974" s="65"/>
      <c r="AO974" s="65"/>
      <c r="AP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c r="AK975" s="65"/>
      <c r="AL975" s="65"/>
      <c r="AM975" s="65"/>
      <c r="AN975" s="65"/>
      <c r="AO975" s="65"/>
      <c r="AP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c r="AK976" s="65"/>
      <c r="AL976" s="65"/>
      <c r="AM976" s="65"/>
      <c r="AN976" s="65"/>
      <c r="AO976" s="65"/>
      <c r="AP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c r="AK977" s="65"/>
      <c r="AL977" s="65"/>
      <c r="AM977" s="65"/>
      <c r="AN977" s="65"/>
      <c r="AO977" s="65"/>
      <c r="AP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c r="AK978" s="65"/>
      <c r="AL978" s="65"/>
      <c r="AM978" s="65"/>
      <c r="AN978" s="65"/>
      <c r="AO978" s="65"/>
      <c r="AP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c r="AK979" s="65"/>
      <c r="AL979" s="65"/>
      <c r="AM979" s="65"/>
      <c r="AN979" s="65"/>
      <c r="AO979" s="65"/>
      <c r="AP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c r="AK980" s="65"/>
      <c r="AL980" s="65"/>
      <c r="AM980" s="65"/>
      <c r="AN980" s="65"/>
      <c r="AO980" s="65"/>
      <c r="AP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c r="AK981" s="65"/>
      <c r="AL981" s="65"/>
      <c r="AM981" s="65"/>
      <c r="AN981" s="65"/>
      <c r="AO981" s="65"/>
      <c r="AP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c r="AK982" s="65"/>
      <c r="AL982" s="65"/>
      <c r="AM982" s="65"/>
      <c r="AN982" s="65"/>
      <c r="AO982" s="65"/>
      <c r="AP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c r="AK983" s="65"/>
      <c r="AL983" s="65"/>
      <c r="AM983" s="65"/>
      <c r="AN983" s="65"/>
      <c r="AO983" s="65"/>
      <c r="AP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c r="AK984" s="65"/>
      <c r="AL984" s="65"/>
      <c r="AM984" s="65"/>
      <c r="AN984" s="65"/>
      <c r="AO984" s="65"/>
      <c r="AP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c r="AK985" s="65"/>
      <c r="AL985" s="65"/>
      <c r="AM985" s="65"/>
      <c r="AN985" s="65"/>
      <c r="AO985" s="65"/>
      <c r="AP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c r="AK986" s="65"/>
      <c r="AL986" s="65"/>
      <c r="AM986" s="65"/>
      <c r="AN986" s="65"/>
      <c r="AO986" s="65"/>
      <c r="AP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c r="AK987" s="65"/>
      <c r="AL987" s="65"/>
      <c r="AM987" s="65"/>
      <c r="AN987" s="65"/>
      <c r="AO987" s="65"/>
      <c r="AP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c r="AK988" s="65"/>
      <c r="AL988" s="65"/>
      <c r="AM988" s="65"/>
      <c r="AN988" s="65"/>
      <c r="AO988" s="65"/>
      <c r="AP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c r="AK989" s="65"/>
      <c r="AL989" s="65"/>
      <c r="AM989" s="65"/>
      <c r="AN989" s="65"/>
      <c r="AO989" s="65"/>
      <c r="AP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c r="AK990" s="65"/>
      <c r="AL990" s="65"/>
      <c r="AM990" s="65"/>
      <c r="AN990" s="65"/>
      <c r="AO990" s="65"/>
      <c r="AP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c r="AK991" s="65"/>
      <c r="AL991" s="65"/>
      <c r="AM991" s="65"/>
      <c r="AN991" s="65"/>
      <c r="AO991" s="65"/>
      <c r="AP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c r="AK992" s="65"/>
      <c r="AL992" s="65"/>
      <c r="AM992" s="65"/>
      <c r="AN992" s="65"/>
      <c r="AO992" s="65"/>
      <c r="AP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c r="AK993" s="65"/>
      <c r="AL993" s="65"/>
      <c r="AM993" s="65"/>
      <c r="AN993" s="65"/>
      <c r="AO993" s="65"/>
      <c r="AP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c r="AK994" s="65"/>
      <c r="AL994" s="65"/>
      <c r="AM994" s="65"/>
      <c r="AN994" s="65"/>
      <c r="AO994" s="65"/>
      <c r="AP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c r="AK995" s="65"/>
      <c r="AL995" s="65"/>
      <c r="AM995" s="65"/>
      <c r="AN995" s="65"/>
      <c r="AO995" s="65"/>
      <c r="AP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c r="AK996" s="65"/>
      <c r="AL996" s="65"/>
      <c r="AM996" s="65"/>
      <c r="AN996" s="65"/>
      <c r="AO996" s="65"/>
      <c r="AP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c r="AK997" s="65"/>
      <c r="AL997" s="65"/>
      <c r="AM997" s="65"/>
      <c r="AN997" s="65"/>
      <c r="AO997" s="65"/>
      <c r="AP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c r="AK998" s="65"/>
      <c r="AL998" s="65"/>
      <c r="AM998" s="65"/>
      <c r="AN998" s="65"/>
      <c r="AO998" s="65"/>
      <c r="AP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c r="AK999" s="65"/>
      <c r="AL999" s="65"/>
      <c r="AM999" s="65"/>
      <c r="AN999" s="65"/>
      <c r="AO999" s="65"/>
      <c r="AP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c r="AA1000" s="65"/>
      <c r="AB1000" s="65"/>
      <c r="AC1000" s="65"/>
      <c r="AD1000" s="65"/>
      <c r="AE1000" s="65"/>
      <c r="AF1000" s="65"/>
      <c r="AG1000" s="65"/>
      <c r="AH1000" s="65"/>
      <c r="AI1000" s="65"/>
      <c r="AJ1000" s="65"/>
      <c r="AK1000" s="65"/>
      <c r="AL1000" s="65"/>
      <c r="AM1000" s="65"/>
      <c r="AN1000" s="65"/>
      <c r="AO1000" s="65"/>
      <c r="AP1000" s="65"/>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3.38"/>
    <col customWidth="1" min="9" max="9" width="14.5"/>
    <col customWidth="1" min="11" max="11" width="15.13"/>
    <col customWidth="1" min="12" max="12" width="21.0"/>
    <col customWidth="1" min="13" max="13" width="14.25"/>
    <col customWidth="1" min="14" max="14" width="20.88"/>
    <col customWidth="1" min="15" max="15" width="27.63"/>
    <col customWidth="1" min="18" max="18" width="19.13"/>
    <col customWidth="1" min="19" max="19" width="20.0"/>
    <col customWidth="1" min="20" max="20" width="18.0"/>
    <col customWidth="1" min="22" max="22" width="17.38"/>
    <col customWidth="1" min="23" max="23" width="19.0"/>
    <col customWidth="1" min="26" max="26" width="22.13"/>
    <col customWidth="1" min="27" max="27" width="18.38"/>
    <col customWidth="1" min="30" max="30" width="18.75"/>
    <col customWidth="1" min="31" max="31" width="36.25"/>
    <col customWidth="1" min="32" max="32" width="20.38"/>
    <col customWidth="1" min="33" max="33" width="23.63"/>
    <col customWidth="1" min="34" max="34" width="23.0"/>
    <col customWidth="1" min="35" max="35" width="25.25"/>
    <col customWidth="1" min="36" max="36" width="14.75"/>
  </cols>
  <sheetData>
    <row r="1">
      <c r="A1" s="66" t="s">
        <v>312</v>
      </c>
      <c r="B1" s="66" t="s">
        <v>313</v>
      </c>
      <c r="C1" s="66" t="s">
        <v>314</v>
      </c>
      <c r="D1" s="66" t="s">
        <v>315</v>
      </c>
      <c r="E1" s="66" t="s">
        <v>316</v>
      </c>
      <c r="F1" s="66" t="s">
        <v>317</v>
      </c>
      <c r="G1" s="66" t="s">
        <v>318</v>
      </c>
      <c r="H1" s="66" t="s">
        <v>319</v>
      </c>
      <c r="I1" s="66" t="s">
        <v>321</v>
      </c>
      <c r="J1" s="66" t="s">
        <v>322</v>
      </c>
      <c r="K1" s="66" t="s">
        <v>323</v>
      </c>
      <c r="L1" s="66" t="s">
        <v>324</v>
      </c>
      <c r="M1" s="66" t="s">
        <v>325</v>
      </c>
      <c r="N1" s="66" t="s">
        <v>326</v>
      </c>
      <c r="O1" s="66" t="s">
        <v>327</v>
      </c>
      <c r="P1" s="66" t="s">
        <v>328</v>
      </c>
      <c r="Q1" s="66" t="s">
        <v>329</v>
      </c>
      <c r="R1" s="66" t="s">
        <v>330</v>
      </c>
      <c r="S1" s="66" t="s">
        <v>331</v>
      </c>
      <c r="T1" s="66" t="s">
        <v>332</v>
      </c>
      <c r="U1" s="66" t="s">
        <v>333</v>
      </c>
      <c r="V1" s="66" t="s">
        <v>334</v>
      </c>
      <c r="W1" s="66" t="s">
        <v>335</v>
      </c>
      <c r="X1" s="66" t="s">
        <v>336</v>
      </c>
      <c r="Y1" s="66" t="s">
        <v>337</v>
      </c>
      <c r="Z1" s="66" t="s">
        <v>338</v>
      </c>
      <c r="AA1" s="66" t="s">
        <v>339</v>
      </c>
      <c r="AB1" s="66" t="s">
        <v>340</v>
      </c>
      <c r="AC1" s="66" t="s">
        <v>341</v>
      </c>
      <c r="AD1" s="66" t="s">
        <v>342</v>
      </c>
      <c r="AE1" s="66" t="s">
        <v>343</v>
      </c>
      <c r="AF1" s="66" t="s">
        <v>344</v>
      </c>
      <c r="AG1" s="66" t="s">
        <v>345</v>
      </c>
      <c r="AH1" s="66" t="s">
        <v>346</v>
      </c>
      <c r="AI1" s="66" t="s">
        <v>347</v>
      </c>
      <c r="AJ1" s="66" t="s">
        <v>348</v>
      </c>
      <c r="AK1" s="66" t="s">
        <v>39</v>
      </c>
      <c r="AL1" s="66" t="s">
        <v>40</v>
      </c>
      <c r="AM1" s="66" t="s">
        <v>41</v>
      </c>
      <c r="AN1" s="66" t="s">
        <v>42</v>
      </c>
      <c r="AO1" s="66" t="s">
        <v>43</v>
      </c>
      <c r="AP1" s="67"/>
      <c r="AR1" s="67"/>
      <c r="AT1" s="67"/>
    </row>
    <row r="2">
      <c r="A2" s="39">
        <v>1.0</v>
      </c>
      <c r="D2" s="39">
        <v>1.0</v>
      </c>
      <c r="E2" s="39" t="s">
        <v>402</v>
      </c>
      <c r="N2" s="39" t="s">
        <v>359</v>
      </c>
      <c r="O2" s="39" t="s">
        <v>360</v>
      </c>
      <c r="AK2" s="39" t="s">
        <v>403</v>
      </c>
      <c r="AL2" s="39" t="s">
        <v>404</v>
      </c>
      <c r="AM2" s="39" t="s">
        <v>405</v>
      </c>
      <c r="AN2" s="39" t="s">
        <v>406</v>
      </c>
      <c r="AO2" s="39" t="s">
        <v>407</v>
      </c>
    </row>
    <row r="3">
      <c r="A3" s="39">
        <v>1.0</v>
      </c>
      <c r="D3" s="39">
        <v>2.0</v>
      </c>
      <c r="E3" s="39" t="s">
        <v>142</v>
      </c>
      <c r="N3" s="39" t="s">
        <v>368</v>
      </c>
      <c r="O3" s="39" t="s">
        <v>369</v>
      </c>
      <c r="AK3" s="39" t="s">
        <v>408</v>
      </c>
      <c r="AL3" s="39" t="s">
        <v>409</v>
      </c>
      <c r="AM3" s="39" t="s">
        <v>410</v>
      </c>
      <c r="AN3" s="39" t="s">
        <v>411</v>
      </c>
      <c r="AO3" s="39" t="s">
        <v>412</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3.38"/>
    <col customWidth="1" min="9" max="9" width="14.5"/>
    <col customWidth="1" min="11" max="11" width="15.13"/>
    <col customWidth="1" min="12" max="12" width="21.0"/>
    <col customWidth="1" min="13" max="13" width="14.25"/>
    <col customWidth="1" min="14" max="14" width="20.88"/>
    <col customWidth="1" min="15" max="15" width="27.63"/>
    <col customWidth="1" min="18" max="18" width="19.13"/>
    <col customWidth="1" min="19" max="19" width="20.0"/>
    <col customWidth="1" min="20" max="20" width="18.0"/>
    <col customWidth="1" min="22" max="22" width="17.38"/>
    <col customWidth="1" min="23" max="23" width="19.0"/>
    <col customWidth="1" min="26" max="26" width="22.13"/>
    <col customWidth="1" min="27" max="27" width="18.38"/>
    <col customWidth="1" min="30" max="30" width="18.75"/>
    <col customWidth="1" min="31" max="31" width="36.25"/>
    <col customWidth="1" min="32" max="32" width="20.38"/>
    <col customWidth="1" min="33" max="33" width="23.63"/>
    <col customWidth="1" min="34" max="34" width="23.0"/>
    <col customWidth="1" min="35" max="35" width="25.25"/>
    <col customWidth="1" min="36" max="36" width="14.75"/>
  </cols>
  <sheetData>
    <row r="1">
      <c r="A1" s="68" t="s">
        <v>312</v>
      </c>
      <c r="B1" s="68" t="s">
        <v>313</v>
      </c>
      <c r="C1" s="68" t="s">
        <v>314</v>
      </c>
      <c r="D1" s="68" t="s">
        <v>315</v>
      </c>
      <c r="E1" s="68" t="s">
        <v>316</v>
      </c>
      <c r="F1" s="68" t="s">
        <v>317</v>
      </c>
      <c r="G1" s="68" t="s">
        <v>318</v>
      </c>
      <c r="H1" s="68" t="s">
        <v>319</v>
      </c>
      <c r="I1" s="68" t="s">
        <v>320</v>
      </c>
      <c r="J1" s="68" t="s">
        <v>321</v>
      </c>
      <c r="K1" s="68" t="s">
        <v>322</v>
      </c>
      <c r="L1" s="68" t="s">
        <v>323</v>
      </c>
      <c r="M1" s="68" t="s">
        <v>324</v>
      </c>
      <c r="N1" s="68" t="s">
        <v>325</v>
      </c>
      <c r="O1" s="68" t="s">
        <v>326</v>
      </c>
      <c r="P1" s="68" t="s">
        <v>327</v>
      </c>
      <c r="Q1" s="68" t="s">
        <v>328</v>
      </c>
      <c r="R1" s="68" t="s">
        <v>329</v>
      </c>
      <c r="S1" s="68" t="s">
        <v>330</v>
      </c>
      <c r="T1" s="68" t="s">
        <v>331</v>
      </c>
      <c r="U1" s="68" t="s">
        <v>332</v>
      </c>
      <c r="V1" s="68" t="s">
        <v>333</v>
      </c>
      <c r="W1" s="68" t="s">
        <v>334</v>
      </c>
      <c r="X1" s="68" t="s">
        <v>335</v>
      </c>
      <c r="Y1" s="68" t="s">
        <v>336</v>
      </c>
      <c r="Z1" s="68" t="s">
        <v>337</v>
      </c>
      <c r="AA1" s="68" t="s">
        <v>338</v>
      </c>
      <c r="AB1" s="68" t="s">
        <v>339</v>
      </c>
      <c r="AC1" s="68" t="s">
        <v>340</v>
      </c>
      <c r="AD1" s="68" t="s">
        <v>341</v>
      </c>
      <c r="AE1" s="68" t="s">
        <v>342</v>
      </c>
      <c r="AF1" s="68" t="s">
        <v>343</v>
      </c>
      <c r="AG1" s="68" t="s">
        <v>344</v>
      </c>
      <c r="AH1" s="68" t="s">
        <v>345</v>
      </c>
      <c r="AI1" s="68" t="s">
        <v>346</v>
      </c>
      <c r="AJ1" s="68" t="s">
        <v>347</v>
      </c>
      <c r="AK1" s="68" t="s">
        <v>348</v>
      </c>
      <c r="AL1" s="68" t="s">
        <v>39</v>
      </c>
      <c r="AM1" s="68" t="s">
        <v>40</v>
      </c>
      <c r="AN1" s="68" t="s">
        <v>41</v>
      </c>
      <c r="AO1" s="68" t="s">
        <v>42</v>
      </c>
      <c r="AP1" s="68" t="s">
        <v>43</v>
      </c>
      <c r="AR1" s="67"/>
      <c r="AT1" s="6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 t="s">
        <v>312</v>
      </c>
      <c r="B1" s="69" t="s">
        <v>313</v>
      </c>
      <c r="C1" s="69" t="s">
        <v>314</v>
      </c>
      <c r="D1" s="69" t="s">
        <v>316</v>
      </c>
      <c r="E1" s="69" t="s">
        <v>317</v>
      </c>
      <c r="F1" s="69" t="s">
        <v>318</v>
      </c>
      <c r="G1" s="69" t="s">
        <v>319</v>
      </c>
      <c r="H1" s="69" t="s">
        <v>321</v>
      </c>
      <c r="I1" s="69" t="s">
        <v>322</v>
      </c>
      <c r="J1" s="69" t="s">
        <v>323</v>
      </c>
      <c r="K1" s="69" t="s">
        <v>324</v>
      </c>
      <c r="L1" s="69" t="s">
        <v>325</v>
      </c>
      <c r="M1" s="70" t="s">
        <v>368</v>
      </c>
      <c r="N1" s="69" t="s">
        <v>328</v>
      </c>
      <c r="O1" s="69" t="s">
        <v>329</v>
      </c>
      <c r="P1" s="69" t="s">
        <v>359</v>
      </c>
      <c r="Q1" s="70" t="s">
        <v>360</v>
      </c>
      <c r="R1" s="69" t="s">
        <v>413</v>
      </c>
      <c r="S1" s="69" t="s">
        <v>330</v>
      </c>
      <c r="T1" s="69" t="s">
        <v>331</v>
      </c>
      <c r="U1" s="69" t="s">
        <v>332</v>
      </c>
      <c r="V1" s="69" t="s">
        <v>333</v>
      </c>
      <c r="W1" s="69" t="s">
        <v>334</v>
      </c>
      <c r="X1" s="69" t="s">
        <v>335</v>
      </c>
      <c r="Y1" s="69" t="s">
        <v>336</v>
      </c>
      <c r="Z1" s="69" t="s">
        <v>337</v>
      </c>
      <c r="AA1" s="69" t="s">
        <v>338</v>
      </c>
      <c r="AB1" s="70" t="s">
        <v>339</v>
      </c>
      <c r="AC1" s="69" t="s">
        <v>340</v>
      </c>
      <c r="AD1" s="69" t="s">
        <v>341</v>
      </c>
      <c r="AE1" s="69" t="s">
        <v>342</v>
      </c>
      <c r="AF1" s="69" t="s">
        <v>343</v>
      </c>
      <c r="AG1" s="69" t="s">
        <v>414</v>
      </c>
      <c r="AH1" s="69" t="s">
        <v>415</v>
      </c>
      <c r="AI1" s="69" t="s">
        <v>416</v>
      </c>
      <c r="AJ1" s="69" t="s">
        <v>417</v>
      </c>
      <c r="AK1" s="69" t="s">
        <v>418</v>
      </c>
      <c r="AL1" s="69" t="s">
        <v>348</v>
      </c>
      <c r="AM1" s="69" t="s">
        <v>419</v>
      </c>
      <c r="AN1" s="69"/>
      <c r="AO1" s="69"/>
      <c r="AP1" s="69"/>
      <c r="AQ1" s="69"/>
      <c r="AR1" s="69"/>
      <c r="AS1" s="69"/>
    </row>
    <row r="2">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row>
    <row r="3">
      <c r="A3" s="69"/>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row>
  </sheetData>
  <drawing r:id="rId1"/>
</worksheet>
</file>