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rown\Documents\GitHub\Nutrition and Diapause\"/>
    </mc:Choice>
  </mc:AlternateContent>
  <xr:revisionPtr revIDLastSave="0" documentId="10_ncr:100000_{96352B54-DE50-4E7C-8CA7-64DFA2C2A115}" xr6:coauthVersionLast="31" xr6:coauthVersionMax="31" xr10:uidLastSave="{00000000-0000-0000-0000-000000000000}"/>
  <bookViews>
    <workbookView xWindow="-5820" yWindow="840" windowWidth="2491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N11" i="1" l="1"/>
  <c r="N12" i="1"/>
  <c r="N13" i="1"/>
  <c r="N15" i="1"/>
  <c r="N16" i="1"/>
  <c r="N17" i="1"/>
  <c r="N18" i="1"/>
  <c r="N19" i="1"/>
  <c r="N10" i="1"/>
  <c r="N4" i="1"/>
  <c r="N5" i="1"/>
  <c r="N6" i="1"/>
  <c r="N7" i="1"/>
  <c r="N9" i="1"/>
  <c r="N3" i="1"/>
  <c r="M11" i="1"/>
  <c r="M12" i="1"/>
  <c r="M13" i="1"/>
  <c r="M15" i="1"/>
  <c r="M16" i="1"/>
  <c r="M17" i="1"/>
  <c r="M18" i="1"/>
  <c r="M19" i="1"/>
  <c r="M10" i="1"/>
  <c r="M4" i="1"/>
  <c r="M5" i="1"/>
  <c r="M6" i="1"/>
  <c r="M7" i="1"/>
  <c r="M9" i="1"/>
  <c r="M3" i="1"/>
  <c r="L11" i="1"/>
  <c r="L12" i="1"/>
  <c r="L13" i="1"/>
  <c r="L15" i="1"/>
  <c r="L16" i="1"/>
  <c r="L17" i="1"/>
  <c r="L18" i="1"/>
  <c r="L19" i="1"/>
  <c r="L10" i="1"/>
  <c r="L4" i="1"/>
  <c r="L5" i="1"/>
  <c r="L6" i="1"/>
  <c r="L7" i="1"/>
  <c r="L9" i="1"/>
  <c r="L3" i="1"/>
  <c r="H4" i="1"/>
  <c r="H5" i="1"/>
  <c r="H6" i="1"/>
  <c r="H7" i="1"/>
  <c r="H9" i="1"/>
  <c r="H10" i="1"/>
  <c r="H11" i="1"/>
  <c r="H12" i="1"/>
  <c r="H13" i="1"/>
  <c r="H15" i="1"/>
  <c r="H16" i="1"/>
  <c r="H17" i="1"/>
  <c r="H18" i="1"/>
  <c r="H19" i="1"/>
  <c r="H3" i="1"/>
</calcChain>
</file>

<file path=xl/sharedStrings.xml><?xml version="1.0" encoding="utf-8"?>
<sst xmlns="http://schemas.openxmlformats.org/spreadsheetml/2006/main" count="127" uniqueCount="62">
  <si>
    <t>ID</t>
  </si>
  <si>
    <t>treatment</t>
  </si>
  <si>
    <t>dry wt</t>
  </si>
  <si>
    <t>Spike TAG</t>
  </si>
  <si>
    <t>[MeOH/BHT]</t>
  </si>
  <si>
    <t>TV1 wt before</t>
  </si>
  <si>
    <t>TV1 wt after</t>
  </si>
  <si>
    <t>dry extract wt</t>
  </si>
  <si>
    <t>TV 2 wt before</t>
  </si>
  <si>
    <t>TV 2 wt after</t>
  </si>
  <si>
    <t>SPE'd wt</t>
  </si>
  <si>
    <t>koh</t>
  </si>
  <si>
    <t>meoh</t>
  </si>
  <si>
    <t>h2so4</t>
  </si>
  <si>
    <t>29-1</t>
  </si>
  <si>
    <t>29-2</t>
  </si>
  <si>
    <t>29-3</t>
  </si>
  <si>
    <t>29-4</t>
  </si>
  <si>
    <t>29-5</t>
  </si>
  <si>
    <t>29-6</t>
  </si>
  <si>
    <t>29-7</t>
  </si>
  <si>
    <t>29-8</t>
  </si>
  <si>
    <t>29-9</t>
  </si>
  <si>
    <t>15-5</t>
  </si>
  <si>
    <t>15-6</t>
  </si>
  <si>
    <t>15-7</t>
  </si>
  <si>
    <t>15-8</t>
  </si>
  <si>
    <t>15-9</t>
  </si>
  <si>
    <t>15-10</t>
  </si>
  <si>
    <t>Blank</t>
  </si>
  <si>
    <t>Blank + 200ul</t>
  </si>
  <si>
    <t>SM + 200ul</t>
  </si>
  <si>
    <t>Larva</t>
  </si>
  <si>
    <t>Larva + 200ul</t>
  </si>
  <si>
    <t>Triolein + Tristearic</t>
  </si>
  <si>
    <t>n/a</t>
  </si>
  <si>
    <t>Lyophillization: 09/13/16</t>
  </si>
  <si>
    <t>Phase I: 11/14/16</t>
  </si>
  <si>
    <t>Phase II: 11/16/16</t>
  </si>
  <si>
    <t>Phase III: 11/17 - 11/18/16</t>
  </si>
  <si>
    <t>GC Run: 11/20/16</t>
  </si>
  <si>
    <t>GCFID filename</t>
  </si>
  <si>
    <t>JTB-E02-30-01</t>
  </si>
  <si>
    <t>JTB-E02-30-02</t>
  </si>
  <si>
    <t>JTB-E02-30-03</t>
  </si>
  <si>
    <t>JTB-E02-30-04</t>
  </si>
  <si>
    <t>JTB-E02-30-05</t>
  </si>
  <si>
    <t>JTB-E02-30-06</t>
  </si>
  <si>
    <t>JTB-E02-30-07</t>
  </si>
  <si>
    <t>JTB-E02-30-08</t>
  </si>
  <si>
    <t>JTB-E02-30-09</t>
  </si>
  <si>
    <t>JTB-E02-30-10</t>
  </si>
  <si>
    <t>JTB-E02-30-11</t>
  </si>
  <si>
    <t>JTB-E02-30-12</t>
  </si>
  <si>
    <t>JTB-E02-30-13</t>
  </si>
  <si>
    <t>JTB-E02-30-14</t>
  </si>
  <si>
    <t>JTB-E02-30-15</t>
  </si>
  <si>
    <t>JTB-E02-30-16</t>
  </si>
  <si>
    <t>JTB-E02-30-17</t>
  </si>
  <si>
    <t>JTB-E02-30-18</t>
  </si>
  <si>
    <t>Hex Only</t>
  </si>
  <si>
    <t>JTB-E02-30-19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</si>
</sst>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D30" sqref="D30"/>
    </sheetView>
  </sheetViews>
  <sheetFormatPr defaultColWidth="9.7109375" defaultRowHeight="15" x14ac:dyDescent="0.25"/>
  <cols>
    <col min="1" max="1" width="5.7109375" bestFit="1" customWidth="1"/>
    <col min="2" max="2" width="12.42578125" bestFit="1" customWidth="1"/>
    <col min="3" max="3" width="7" bestFit="1" customWidth="1"/>
    <col min="4" max="4" width="18.140625" bestFit="1" customWidth="1"/>
    <col min="5" max="5" width="12.28515625" bestFit="1" customWidth="1"/>
    <col min="6" max="6" width="13.5703125" bestFit="1" customWidth="1"/>
    <col min="7" max="7" width="11.7109375" bestFit="1" customWidth="1"/>
    <col min="8" max="8" width="13.28515625" bestFit="1" customWidth="1"/>
    <col min="9" max="9" width="14" bestFit="1" customWidth="1"/>
    <col min="10" max="10" width="12.140625" bestFit="1" customWidth="1"/>
    <col min="11" max="11" width="8.42578125" bestFit="1" customWidth="1"/>
    <col min="12" max="13" width="8" bestFit="1" customWidth="1"/>
    <col min="14" max="14" width="9" bestFit="1" customWidth="1"/>
    <col min="15" max="15" width="14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41</v>
      </c>
    </row>
    <row r="2" spans="1:15" x14ac:dyDescent="0.25">
      <c r="B2" t="s">
        <v>60</v>
      </c>
      <c r="O2" t="s">
        <v>42</v>
      </c>
    </row>
    <row r="3" spans="1:15" x14ac:dyDescent="0.25">
      <c r="A3" t="s">
        <v>14</v>
      </c>
      <c r="B3" t="s">
        <v>29</v>
      </c>
      <c r="C3">
        <v>0</v>
      </c>
      <c r="F3">
        <v>1.5496000000000001</v>
      </c>
      <c r="G3">
        <v>1.5846</v>
      </c>
      <c r="H3">
        <f>G3-F3</f>
        <v>3.499999999999992E-2</v>
      </c>
      <c r="I3" t="s">
        <v>35</v>
      </c>
      <c r="J3" t="s">
        <v>35</v>
      </c>
      <c r="K3" t="s">
        <v>35</v>
      </c>
      <c r="L3">
        <f>1.4*0.01</f>
        <v>1.3999999999999999E-2</v>
      </c>
      <c r="M3">
        <f>10.6*0.01</f>
        <v>0.106</v>
      </c>
      <c r="N3">
        <f>1.16*0.01</f>
        <v>1.1599999999999999E-2</v>
      </c>
      <c r="O3" t="s">
        <v>43</v>
      </c>
    </row>
    <row r="4" spans="1:15" x14ac:dyDescent="0.25">
      <c r="A4" t="s">
        <v>15</v>
      </c>
      <c r="B4" t="s">
        <v>29</v>
      </c>
      <c r="C4">
        <v>0</v>
      </c>
      <c r="F4">
        <v>1.5537000000000001</v>
      </c>
      <c r="G4">
        <v>1.5611999999999999</v>
      </c>
      <c r="H4">
        <f t="shared" ref="H4:H19" si="0">G4-F4</f>
        <v>7.4999999999998401E-3</v>
      </c>
      <c r="I4" t="s">
        <v>35</v>
      </c>
      <c r="J4" t="s">
        <v>35</v>
      </c>
      <c r="K4" t="s">
        <v>35</v>
      </c>
      <c r="L4">
        <f t="shared" ref="L4:L9" si="1">1.4*0.01</f>
        <v>1.3999999999999999E-2</v>
      </c>
      <c r="M4">
        <f t="shared" ref="M4:M9" si="2">10.6*0.01</f>
        <v>0.106</v>
      </c>
      <c r="N4">
        <f t="shared" ref="N4:N9" si="3">1.16*0.01</f>
        <v>1.1599999999999999E-2</v>
      </c>
      <c r="O4" t="s">
        <v>44</v>
      </c>
    </row>
    <row r="5" spans="1:15" x14ac:dyDescent="0.25">
      <c r="A5" t="s">
        <v>16</v>
      </c>
      <c r="B5" t="s">
        <v>29</v>
      </c>
      <c r="C5">
        <v>0</v>
      </c>
      <c r="F5">
        <v>1.5585</v>
      </c>
      <c r="G5">
        <v>1.5667</v>
      </c>
      <c r="H5">
        <f t="shared" si="0"/>
        <v>8.1999999999999851E-3</v>
      </c>
      <c r="I5" t="s">
        <v>35</v>
      </c>
      <c r="J5" t="s">
        <v>35</v>
      </c>
      <c r="K5" t="s">
        <v>35</v>
      </c>
      <c r="L5">
        <f t="shared" si="1"/>
        <v>1.3999999999999999E-2</v>
      </c>
      <c r="M5">
        <f t="shared" si="2"/>
        <v>0.106</v>
      </c>
      <c r="N5">
        <f t="shared" si="3"/>
        <v>1.1599999999999999E-2</v>
      </c>
      <c r="O5" t="s">
        <v>45</v>
      </c>
    </row>
    <row r="6" spans="1:15" x14ac:dyDescent="0.25">
      <c r="A6" t="s">
        <v>17</v>
      </c>
      <c r="B6" t="s">
        <v>30</v>
      </c>
      <c r="C6">
        <v>0</v>
      </c>
      <c r="D6" t="s">
        <v>34</v>
      </c>
      <c r="F6">
        <v>1.5548</v>
      </c>
      <c r="G6">
        <v>1.5638000000000001</v>
      </c>
      <c r="H6">
        <f t="shared" si="0"/>
        <v>9.000000000000119E-3</v>
      </c>
      <c r="I6" t="s">
        <v>35</v>
      </c>
      <c r="J6" t="s">
        <v>35</v>
      </c>
      <c r="K6" t="s">
        <v>35</v>
      </c>
      <c r="L6">
        <f t="shared" si="1"/>
        <v>1.3999999999999999E-2</v>
      </c>
      <c r="M6">
        <f t="shared" si="2"/>
        <v>0.106</v>
      </c>
      <c r="N6">
        <f t="shared" si="3"/>
        <v>1.1599999999999999E-2</v>
      </c>
      <c r="O6" t="s">
        <v>46</v>
      </c>
    </row>
    <row r="7" spans="1:15" x14ac:dyDescent="0.25">
      <c r="A7" t="s">
        <v>18</v>
      </c>
      <c r="B7" t="s">
        <v>30</v>
      </c>
      <c r="C7">
        <v>0</v>
      </c>
      <c r="D7" t="s">
        <v>34</v>
      </c>
      <c r="F7">
        <v>1.5522</v>
      </c>
      <c r="G7">
        <v>1.5764</v>
      </c>
      <c r="H7">
        <f t="shared" si="0"/>
        <v>2.4199999999999999E-2</v>
      </c>
      <c r="I7" t="s">
        <v>35</v>
      </c>
      <c r="J7" t="s">
        <v>35</v>
      </c>
      <c r="K7" t="s">
        <v>35</v>
      </c>
      <c r="L7">
        <f t="shared" si="1"/>
        <v>1.3999999999999999E-2</v>
      </c>
      <c r="M7">
        <f t="shared" si="2"/>
        <v>0.106</v>
      </c>
      <c r="N7">
        <f t="shared" si="3"/>
        <v>1.1599999999999999E-2</v>
      </c>
      <c r="O7" t="s">
        <v>47</v>
      </c>
    </row>
    <row r="8" spans="1:15" x14ac:dyDescent="0.25">
      <c r="B8" t="s">
        <v>60</v>
      </c>
      <c r="O8" t="s">
        <v>48</v>
      </c>
    </row>
    <row r="9" spans="1:15" x14ac:dyDescent="0.25">
      <c r="A9" t="s">
        <v>19</v>
      </c>
      <c r="B9" t="s">
        <v>30</v>
      </c>
      <c r="C9">
        <v>0</v>
      </c>
      <c r="D9" t="s">
        <v>34</v>
      </c>
      <c r="F9">
        <v>1.5506</v>
      </c>
      <c r="G9">
        <v>1.5569999999999999</v>
      </c>
      <c r="H9">
        <f t="shared" si="0"/>
        <v>6.3999999999999613E-3</v>
      </c>
      <c r="I9" t="s">
        <v>35</v>
      </c>
      <c r="J9" t="s">
        <v>35</v>
      </c>
      <c r="K9" t="s">
        <v>35</v>
      </c>
      <c r="L9">
        <f t="shared" si="1"/>
        <v>1.3999999999999999E-2</v>
      </c>
      <c r="M9">
        <f t="shared" si="2"/>
        <v>0.106</v>
      </c>
      <c r="N9">
        <f t="shared" si="3"/>
        <v>1.1599999999999999E-2</v>
      </c>
      <c r="O9" t="s">
        <v>49</v>
      </c>
    </row>
    <row r="10" spans="1:15" x14ac:dyDescent="0.25">
      <c r="A10" t="s">
        <v>20</v>
      </c>
      <c r="B10" t="s">
        <v>31</v>
      </c>
      <c r="C10">
        <v>2.5999999999999999E-2</v>
      </c>
      <c r="D10" t="s">
        <v>34</v>
      </c>
      <c r="F10">
        <v>1.5550999999999999</v>
      </c>
      <c r="G10">
        <v>1.6024</v>
      </c>
      <c r="H10">
        <f t="shared" si="0"/>
        <v>4.730000000000012E-2</v>
      </c>
      <c r="I10" t="s">
        <v>35</v>
      </c>
      <c r="J10" t="s">
        <v>35</v>
      </c>
      <c r="K10" t="s">
        <v>35</v>
      </c>
      <c r="L10">
        <f>1.4*C10</f>
        <v>3.6399999999999995E-2</v>
      </c>
      <c r="M10">
        <f>10.6*C10</f>
        <v>0.27559999999999996</v>
      </c>
      <c r="N10">
        <f>1.16*C10</f>
        <v>3.0159999999999996E-2</v>
      </c>
      <c r="O10" t="s">
        <v>50</v>
      </c>
    </row>
    <row r="11" spans="1:15" x14ac:dyDescent="0.25">
      <c r="A11" t="s">
        <v>21</v>
      </c>
      <c r="B11" t="s">
        <v>31</v>
      </c>
      <c r="C11">
        <v>2.7300000000000001E-2</v>
      </c>
      <c r="D11" t="s">
        <v>34</v>
      </c>
      <c r="F11">
        <v>1.5622</v>
      </c>
      <c r="G11">
        <v>1.5992</v>
      </c>
      <c r="H11">
        <f t="shared" si="0"/>
        <v>3.6999999999999922E-2</v>
      </c>
      <c r="I11" t="s">
        <v>35</v>
      </c>
      <c r="J11" t="s">
        <v>35</v>
      </c>
      <c r="K11" t="s">
        <v>35</v>
      </c>
      <c r="L11">
        <f t="shared" ref="L11:L19" si="4">1.4*C11</f>
        <v>3.8219999999999997E-2</v>
      </c>
      <c r="M11">
        <f t="shared" ref="M11:M19" si="5">10.6*C11</f>
        <v>0.28938000000000003</v>
      </c>
      <c r="N11">
        <f t="shared" ref="N11:N19" si="6">1.16*C11</f>
        <v>3.1668000000000002E-2</v>
      </c>
      <c r="O11" t="s">
        <v>51</v>
      </c>
    </row>
    <row r="12" spans="1:15" x14ac:dyDescent="0.25">
      <c r="A12" t="s">
        <v>22</v>
      </c>
      <c r="B12" t="s">
        <v>31</v>
      </c>
      <c r="C12">
        <v>2.64E-2</v>
      </c>
      <c r="D12" t="s">
        <v>34</v>
      </c>
      <c r="F12">
        <v>1.5508</v>
      </c>
      <c r="G12">
        <v>1.5685</v>
      </c>
      <c r="H12">
        <f t="shared" si="0"/>
        <v>1.7700000000000049E-2</v>
      </c>
      <c r="I12" t="s">
        <v>35</v>
      </c>
      <c r="J12" t="s">
        <v>35</v>
      </c>
      <c r="K12" t="s">
        <v>35</v>
      </c>
      <c r="L12">
        <f t="shared" si="4"/>
        <v>3.696E-2</v>
      </c>
      <c r="M12">
        <f t="shared" si="5"/>
        <v>0.27983999999999998</v>
      </c>
      <c r="N12">
        <f t="shared" si="6"/>
        <v>3.0623999999999998E-2</v>
      </c>
      <c r="O12" t="s">
        <v>52</v>
      </c>
    </row>
    <row r="13" spans="1:15" x14ac:dyDescent="0.25">
      <c r="A13" t="s">
        <v>23</v>
      </c>
      <c r="B13" t="s">
        <v>32</v>
      </c>
      <c r="C13">
        <v>8.8999999999999999E-3</v>
      </c>
      <c r="F13">
        <v>1.5518000000000001</v>
      </c>
      <c r="G13">
        <v>1.5758000000000001</v>
      </c>
      <c r="H13">
        <f t="shared" si="0"/>
        <v>2.4000000000000021E-2</v>
      </c>
      <c r="I13" t="s">
        <v>35</v>
      </c>
      <c r="J13" t="s">
        <v>35</v>
      </c>
      <c r="K13" t="s">
        <v>35</v>
      </c>
      <c r="L13">
        <f t="shared" si="4"/>
        <v>1.2459999999999999E-2</v>
      </c>
      <c r="M13">
        <f t="shared" si="5"/>
        <v>9.4339999999999993E-2</v>
      </c>
      <c r="N13">
        <f t="shared" si="6"/>
        <v>1.0324E-2</v>
      </c>
      <c r="O13" t="s">
        <v>53</v>
      </c>
    </row>
    <row r="14" spans="1:15" x14ac:dyDescent="0.25">
      <c r="B14" t="s">
        <v>60</v>
      </c>
      <c r="O14" t="s">
        <v>54</v>
      </c>
    </row>
    <row r="15" spans="1:15" x14ac:dyDescent="0.25">
      <c r="A15" t="s">
        <v>24</v>
      </c>
      <c r="B15" t="s">
        <v>32</v>
      </c>
      <c r="C15">
        <v>5.4999999999999997E-3</v>
      </c>
      <c r="F15">
        <v>1.5423</v>
      </c>
      <c r="G15">
        <v>1.5368999999999999</v>
      </c>
      <c r="H15">
        <f t="shared" si="0"/>
        <v>-5.4000000000000714E-3</v>
      </c>
      <c r="I15" t="s">
        <v>35</v>
      </c>
      <c r="J15" t="s">
        <v>35</v>
      </c>
      <c r="K15" t="s">
        <v>35</v>
      </c>
      <c r="L15">
        <f t="shared" si="4"/>
        <v>7.6999999999999994E-3</v>
      </c>
      <c r="M15">
        <f t="shared" si="5"/>
        <v>5.8299999999999998E-2</v>
      </c>
      <c r="N15">
        <f t="shared" si="6"/>
        <v>6.3799999999999994E-3</v>
      </c>
      <c r="O15" t="s">
        <v>55</v>
      </c>
    </row>
    <row r="16" spans="1:15" x14ac:dyDescent="0.25">
      <c r="A16" t="s">
        <v>25</v>
      </c>
      <c r="B16" t="s">
        <v>32</v>
      </c>
      <c r="C16">
        <v>3.0300000000000001E-2</v>
      </c>
      <c r="F16">
        <v>1.5489999999999999</v>
      </c>
      <c r="G16">
        <v>1.5724</v>
      </c>
      <c r="H16">
        <f t="shared" si="0"/>
        <v>2.3400000000000087E-2</v>
      </c>
      <c r="I16" t="s">
        <v>35</v>
      </c>
      <c r="J16" t="s">
        <v>35</v>
      </c>
      <c r="K16" t="s">
        <v>35</v>
      </c>
      <c r="L16">
        <f t="shared" si="4"/>
        <v>4.2419999999999999E-2</v>
      </c>
      <c r="M16">
        <f t="shared" si="5"/>
        <v>0.32118000000000002</v>
      </c>
      <c r="N16">
        <f t="shared" si="6"/>
        <v>3.5147999999999999E-2</v>
      </c>
      <c r="O16" t="s">
        <v>56</v>
      </c>
    </row>
    <row r="17" spans="1:15" x14ac:dyDescent="0.25">
      <c r="A17" t="s">
        <v>26</v>
      </c>
      <c r="B17" t="s">
        <v>33</v>
      </c>
      <c r="C17">
        <v>2.1999999999999999E-2</v>
      </c>
      <c r="D17" t="s">
        <v>34</v>
      </c>
      <c r="F17">
        <v>1.5379</v>
      </c>
      <c r="G17">
        <v>1.617</v>
      </c>
      <c r="H17">
        <f t="shared" si="0"/>
        <v>7.9099999999999948E-2</v>
      </c>
      <c r="I17" t="s">
        <v>35</v>
      </c>
      <c r="J17" t="s">
        <v>35</v>
      </c>
      <c r="K17" t="s">
        <v>35</v>
      </c>
      <c r="L17">
        <f t="shared" si="4"/>
        <v>3.0799999999999998E-2</v>
      </c>
      <c r="M17">
        <f t="shared" si="5"/>
        <v>0.23319999999999999</v>
      </c>
      <c r="N17">
        <f t="shared" si="6"/>
        <v>2.5519999999999998E-2</v>
      </c>
      <c r="O17" t="s">
        <v>57</v>
      </c>
    </row>
    <row r="18" spans="1:15" x14ac:dyDescent="0.25">
      <c r="A18" t="s">
        <v>27</v>
      </c>
      <c r="B18" t="s">
        <v>33</v>
      </c>
      <c r="C18">
        <v>2.7300000000000001E-2</v>
      </c>
      <c r="D18" t="s">
        <v>34</v>
      </c>
      <c r="F18">
        <v>1.5425</v>
      </c>
      <c r="G18">
        <v>1.5537000000000001</v>
      </c>
      <c r="H18">
        <f t="shared" si="0"/>
        <v>1.1200000000000099E-2</v>
      </c>
      <c r="I18" t="s">
        <v>35</v>
      </c>
      <c r="J18" t="s">
        <v>35</v>
      </c>
      <c r="K18" t="s">
        <v>35</v>
      </c>
      <c r="L18">
        <f t="shared" si="4"/>
        <v>3.8219999999999997E-2</v>
      </c>
      <c r="M18">
        <f t="shared" si="5"/>
        <v>0.28938000000000003</v>
      </c>
      <c r="N18">
        <f t="shared" si="6"/>
        <v>3.1668000000000002E-2</v>
      </c>
      <c r="O18" t="s">
        <v>58</v>
      </c>
    </row>
    <row r="19" spans="1:15" x14ac:dyDescent="0.25">
      <c r="A19" t="s">
        <v>28</v>
      </c>
      <c r="B19" t="s">
        <v>33</v>
      </c>
      <c r="C19">
        <v>2.6100000000000002E-2</v>
      </c>
      <c r="D19" t="s">
        <v>34</v>
      </c>
      <c r="F19">
        <v>1.5343</v>
      </c>
      <c r="G19">
        <v>1.6099000000000001</v>
      </c>
      <c r="H19">
        <f t="shared" si="0"/>
        <v>7.5600000000000112E-2</v>
      </c>
      <c r="I19" t="s">
        <v>35</v>
      </c>
      <c r="J19" t="s">
        <v>35</v>
      </c>
      <c r="K19" t="s">
        <v>35</v>
      </c>
      <c r="L19">
        <f t="shared" si="4"/>
        <v>3.6540000000000003E-2</v>
      </c>
      <c r="M19">
        <f t="shared" si="5"/>
        <v>0.27666000000000002</v>
      </c>
      <c r="N19">
        <f t="shared" si="6"/>
        <v>3.0276000000000001E-2</v>
      </c>
      <c r="O19" t="s">
        <v>59</v>
      </c>
    </row>
    <row r="20" spans="1:15" x14ac:dyDescent="0.25">
      <c r="B20" t="s">
        <v>60</v>
      </c>
      <c r="O20" t="s">
        <v>61</v>
      </c>
    </row>
    <row r="22" spans="1:15" x14ac:dyDescent="0.25">
      <c r="A22" s="1" t="s">
        <v>36</v>
      </c>
      <c r="B22" s="1"/>
      <c r="C22" s="1"/>
    </row>
    <row r="23" spans="1:15" x14ac:dyDescent="0.25">
      <c r="A23" s="1" t="s">
        <v>37</v>
      </c>
      <c r="B23" s="1"/>
      <c r="C23" s="1"/>
    </row>
    <row r="24" spans="1:15" x14ac:dyDescent="0.25">
      <c r="A24" s="1" t="s">
        <v>38</v>
      </c>
      <c r="B24" s="1"/>
      <c r="C24" s="1"/>
    </row>
    <row r="25" spans="1:15" x14ac:dyDescent="0.25">
      <c r="A25" s="1" t="s">
        <v>39</v>
      </c>
      <c r="B25" s="1"/>
      <c r="C25" s="1"/>
    </row>
    <row r="26" spans="1:15" x14ac:dyDescent="0.25">
      <c r="A26" s="1" t="s">
        <v>40</v>
      </c>
      <c r="B26" s="1"/>
      <c r="C26" s="1"/>
    </row>
  </sheetData>
  <mergeCells count="5">
    <mergeCell ref="A22:C22"/>
    <mergeCell ref="A23:C23"/>
    <mergeCell ref="A24:C24"/>
    <mergeCell ref="A25:C25"/>
    <mergeCell ref="A26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JBrown</dc:creator>
  <cp:lastModifiedBy>Brown, James T.</cp:lastModifiedBy>
  <dcterms:created xsi:type="dcterms:W3CDTF">2016-12-14T22:48:36Z</dcterms:created>
  <dcterms:modified xsi:type="dcterms:W3CDTF">2018-09-20T14:06:38Z</dcterms:modified>
</cp:coreProperties>
</file>