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820" yWindow="84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6" i="1"/>
  <c r="M16"/>
  <c r="N16"/>
  <c r="N15"/>
  <c r="M15"/>
  <c r="L15"/>
  <c r="N4"/>
  <c r="N5"/>
  <c r="N6"/>
  <c r="N7"/>
  <c r="N9"/>
  <c r="N10"/>
  <c r="N11"/>
  <c r="N12"/>
  <c r="N13"/>
  <c r="N17"/>
  <c r="N18"/>
  <c r="N19"/>
  <c r="N21"/>
  <c r="N22"/>
  <c r="N23"/>
  <c r="N24"/>
  <c r="N25"/>
  <c r="N3"/>
  <c r="M4"/>
  <c r="M5"/>
  <c r="M6"/>
  <c r="M7"/>
  <c r="M9"/>
  <c r="M10"/>
  <c r="M11"/>
  <c r="M12"/>
  <c r="M13"/>
  <c r="M17"/>
  <c r="M18"/>
  <c r="M19"/>
  <c r="M21"/>
  <c r="M22"/>
  <c r="M23"/>
  <c r="M24"/>
  <c r="M25"/>
  <c r="M3"/>
  <c r="L4"/>
  <c r="L5"/>
  <c r="L6"/>
  <c r="L7"/>
  <c r="L9"/>
  <c r="L10"/>
  <c r="L11"/>
  <c r="L12"/>
  <c r="L13"/>
  <c r="L17"/>
  <c r="L18"/>
  <c r="L19"/>
  <c r="L21"/>
  <c r="L22"/>
  <c r="L23"/>
  <c r="L24"/>
  <c r="L25"/>
  <c r="L3"/>
  <c r="H4"/>
  <c r="H5"/>
  <c r="H6"/>
  <c r="H7"/>
  <c r="H9"/>
  <c r="H10"/>
  <c r="H11"/>
  <c r="H12"/>
  <c r="H13"/>
  <c r="H15"/>
  <c r="H16"/>
  <c r="H17"/>
  <c r="H18"/>
  <c r="H19"/>
  <c r="H21"/>
  <c r="H22"/>
  <c r="H23"/>
  <c r="H24"/>
  <c r="H25"/>
  <c r="H3"/>
</calcChain>
</file>

<file path=xl/sharedStrings.xml><?xml version="1.0" encoding="utf-8"?>
<sst xmlns="http://schemas.openxmlformats.org/spreadsheetml/2006/main" count="180" uniqueCount="76">
  <si>
    <t>ID</t>
  </si>
  <si>
    <t>treatment</t>
  </si>
  <si>
    <t>dry wt</t>
  </si>
  <si>
    <t>Spike TAG</t>
  </si>
  <si>
    <t>TV1 wt before</t>
  </si>
  <si>
    <t>TV1 wt after</t>
  </si>
  <si>
    <t>dry extract wt</t>
  </si>
  <si>
    <t>TV 2 wt before</t>
  </si>
  <si>
    <t>TV 2 wt after</t>
  </si>
  <si>
    <t>SPE'd wt</t>
  </si>
  <si>
    <t>koh</t>
  </si>
  <si>
    <t>meoh</t>
  </si>
  <si>
    <t>h2so4</t>
  </si>
  <si>
    <t>Blank</t>
  </si>
  <si>
    <t>Larva</t>
  </si>
  <si>
    <t>n/a</t>
  </si>
  <si>
    <t>Lyophillization: 11/22/16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</si>
  <si>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</si>
  <si>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</si>
  <si>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</si>
  <si>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</si>
  <si>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</si>
  <si>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</si>
  <si>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</si>
  <si>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</si>
  <si>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</si>
  <si>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</si>
  <si>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31-1</t>
  </si>
  <si>
    <t>31-2</t>
  </si>
  <si>
    <t>31-3</t>
  </si>
  <si>
    <t>31-4</t>
  </si>
  <si>
    <t>31-5</t>
  </si>
  <si>
    <t>31-6</t>
  </si>
  <si>
    <t>31-7</t>
  </si>
  <si>
    <t>31-8</t>
  </si>
  <si>
    <t>31-9</t>
  </si>
  <si>
    <t>31-10</t>
  </si>
  <si>
    <t>Larva + 120ul</t>
  </si>
  <si>
    <t>Larva + 60ul</t>
  </si>
  <si>
    <t>SM</t>
  </si>
  <si>
    <t>SM + 60ul</t>
  </si>
  <si>
    <t>SM + 120ul</t>
  </si>
  <si>
    <t>Tripalmatin</t>
  </si>
  <si>
    <t>[BHT/MeOH]</t>
  </si>
  <si>
    <t>0.0057mg/10ml</t>
  </si>
  <si>
    <t>Phase I: 11/30/16</t>
  </si>
  <si>
    <t>Phase II: 12/02/16</t>
  </si>
  <si>
    <t>GC Run: 12/05/16</t>
  </si>
  <si>
    <t>Phase III: 12/05/16</t>
  </si>
  <si>
    <t>GCFID filename</t>
  </si>
  <si>
    <t>JTB-E02-31-01</t>
  </si>
  <si>
    <t>JTB-E02-31-02</t>
  </si>
  <si>
    <t>JTB-E02-31-03</t>
  </si>
  <si>
    <t>JTB-E02-31-04</t>
  </si>
  <si>
    <t>JTB-E02-31-05</t>
  </si>
  <si>
    <t>JTB-E02-31-06</t>
  </si>
  <si>
    <t>JTB-E02-31-07</t>
  </si>
  <si>
    <t>JTB-E02-31-08</t>
  </si>
  <si>
    <t>JTB-E02-31-09</t>
  </si>
  <si>
    <t>JTB-E02-31-10</t>
  </si>
  <si>
    <t>JTB-E02-31-11</t>
  </si>
  <si>
    <t>JTB-E02-31-12</t>
  </si>
  <si>
    <t>JTB-E02-31-13</t>
  </si>
  <si>
    <t>JTB-E02-31-14</t>
  </si>
  <si>
    <t>JTB-E02-31-15</t>
  </si>
  <si>
    <t>JTB-E02-31-16</t>
  </si>
  <si>
    <t>JTB-E02-31-17</t>
  </si>
  <si>
    <t>JTB-E02-31-18</t>
  </si>
  <si>
    <t>JTB-E02-31-19</t>
  </si>
  <si>
    <t>JTB-E02-31-20</t>
  </si>
  <si>
    <t>JTB-E02-31-21</t>
  </si>
  <si>
    <t>JTB-E02-31-22</t>
  </si>
  <si>
    <t>JTB-E02-31-23</t>
  </si>
  <si>
    <t>JTB-E02-31-24</t>
  </si>
  <si>
    <t>Hex only</t>
  </si>
  <si>
    <t>JTB-E02-31-25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</si>
</sst>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workbookViewId="0">
      <selection activeCell="M26" sqref="M26"/>
    </sheetView>
  </sheetViews>
  <sheetFormatPr defaultColWidth="12.5703125" defaultRowHeight="15"/>
  <cols>
    <col min="1" max="1" width="5.7109375" style="2" bestFit="1" customWidth="1"/>
    <col min="2" max="2" width="12.140625" style="2" bestFit="1" customWidth="1"/>
    <col min="3" max="3" width="7" style="3" bestFit="1" customWidth="1"/>
    <col min="4" max="4" width="11.140625" style="2" bestFit="1" customWidth="1"/>
    <col min="5" max="5" width="14.5703125" style="2" bestFit="1" customWidth="1"/>
    <col min="6" max="6" width="13.5703125" style="2" bestFit="1" customWidth="1"/>
    <col min="7" max="7" width="11.7109375" style="2" bestFit="1" customWidth="1"/>
    <col min="8" max="8" width="13.28515625" style="2" bestFit="1" customWidth="1"/>
    <col min="9" max="9" width="14" style="2" bestFit="1" customWidth="1"/>
    <col min="10" max="10" width="12.140625" style="2" bestFit="1" customWidth="1"/>
    <col min="11" max="11" width="8.42578125" style="2" bestFit="1" customWidth="1"/>
    <col min="12" max="14" width="6.5703125" style="2" bestFit="1" customWidth="1"/>
    <col min="15" max="16384" width="12.5703125" style="2"/>
  </cols>
  <sheetData>
    <row r="1" spans="1:15">
      <c r="A1" s="2" t="s">
        <v>0</v>
      </c>
      <c r="B1" s="2" t="s">
        <v>1</v>
      </c>
      <c r="C1" s="3" t="s">
        <v>2</v>
      </c>
      <c r="D1" s="2" t="s">
        <v>3</v>
      </c>
      <c r="E1" s="2" t="s">
        <v>43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49</v>
      </c>
    </row>
    <row r="2" spans="1:15">
      <c r="B2" s="2" t="s">
        <v>74</v>
      </c>
      <c r="O2" s="2" t="s">
        <v>50</v>
      </c>
    </row>
    <row r="3" spans="1:15">
      <c r="A3" s="2" t="s">
        <v>17</v>
      </c>
      <c r="B3" s="2" t="s">
        <v>14</v>
      </c>
      <c r="C3" s="1">
        <v>1.6199999999999999E-2</v>
      </c>
      <c r="E3" s="3" t="s">
        <v>44</v>
      </c>
      <c r="F3" s="1">
        <v>1.5371999999999999</v>
      </c>
      <c r="G3" s="1">
        <v>1.5512999999999999</v>
      </c>
      <c r="H3" s="5">
        <f>G3-F3</f>
        <v>1.4100000000000001E-2</v>
      </c>
      <c r="I3" s="2" t="s">
        <v>15</v>
      </c>
      <c r="J3" s="2" t="s">
        <v>15</v>
      </c>
      <c r="K3" s="2" t="s">
        <v>15</v>
      </c>
      <c r="L3" s="4">
        <f>1.4*C3</f>
        <v>2.2679999999999999E-2</v>
      </c>
      <c r="M3" s="4">
        <f>10.6*C3</f>
        <v>0.17171999999999998</v>
      </c>
      <c r="N3" s="4">
        <f>1.16*C3</f>
        <v>1.8791999999999996E-2</v>
      </c>
      <c r="O3" s="2" t="s">
        <v>51</v>
      </c>
    </row>
    <row r="4" spans="1:15">
      <c r="A4" s="2" t="s">
        <v>18</v>
      </c>
      <c r="B4" s="2" t="s">
        <v>14</v>
      </c>
      <c r="C4" s="1">
        <v>2.8299999999999999E-2</v>
      </c>
      <c r="E4" s="3" t="s">
        <v>44</v>
      </c>
      <c r="F4" s="1">
        <v>1.5551999999999999</v>
      </c>
      <c r="G4" s="1">
        <v>1.5747</v>
      </c>
      <c r="H4" s="5">
        <f t="shared" ref="H4:H25" si="0">G4-F4</f>
        <v>1.9500000000000073E-2</v>
      </c>
      <c r="I4" s="2" t="s">
        <v>15</v>
      </c>
      <c r="J4" s="2" t="s">
        <v>15</v>
      </c>
      <c r="K4" s="2" t="s">
        <v>15</v>
      </c>
      <c r="L4" s="4">
        <f t="shared" ref="L4:L25" si="1">1.4*C4</f>
        <v>3.9619999999999995E-2</v>
      </c>
      <c r="M4" s="4">
        <f t="shared" ref="M4:M25" si="2">10.6*C4</f>
        <v>0.29997999999999997</v>
      </c>
      <c r="N4" s="4">
        <f t="shared" ref="N4:N25" si="3">1.16*C4</f>
        <v>3.2827999999999996E-2</v>
      </c>
      <c r="O4" s="2" t="s">
        <v>52</v>
      </c>
    </row>
    <row r="5" spans="1:15">
      <c r="A5" s="2" t="s">
        <v>19</v>
      </c>
      <c r="B5" s="2" t="s">
        <v>14</v>
      </c>
      <c r="C5" s="1">
        <v>2.2100000000000002E-2</v>
      </c>
      <c r="E5" s="3" t="s">
        <v>44</v>
      </c>
      <c r="F5" s="1">
        <v>1.5423</v>
      </c>
      <c r="G5" s="1">
        <v>1.5595000000000001</v>
      </c>
      <c r="H5" s="5">
        <f t="shared" si="0"/>
        <v>1.7200000000000104E-2</v>
      </c>
      <c r="I5" s="2" t="s">
        <v>15</v>
      </c>
      <c r="J5" s="2" t="s">
        <v>15</v>
      </c>
      <c r="K5" s="2" t="s">
        <v>15</v>
      </c>
      <c r="L5" s="4">
        <f t="shared" si="1"/>
        <v>3.0939999999999999E-2</v>
      </c>
      <c r="M5" s="4">
        <f t="shared" si="2"/>
        <v>0.23426</v>
      </c>
      <c r="N5" s="4">
        <f t="shared" si="3"/>
        <v>2.5635999999999999E-2</v>
      </c>
      <c r="O5" s="2" t="s">
        <v>53</v>
      </c>
    </row>
    <row r="6" spans="1:15">
      <c r="A6" s="2" t="s">
        <v>20</v>
      </c>
      <c r="B6" s="2" t="s">
        <v>14</v>
      </c>
      <c r="C6" s="1">
        <v>2.6499999999999999E-2</v>
      </c>
      <c r="E6" s="3" t="s">
        <v>44</v>
      </c>
      <c r="F6" s="1">
        <v>1.5374000000000001</v>
      </c>
      <c r="G6" s="1">
        <v>1.5556000000000001</v>
      </c>
      <c r="H6" s="5">
        <f t="shared" si="0"/>
        <v>1.8199999999999994E-2</v>
      </c>
      <c r="I6" s="2" t="s">
        <v>15</v>
      </c>
      <c r="J6" s="2" t="s">
        <v>15</v>
      </c>
      <c r="K6" s="2" t="s">
        <v>15</v>
      </c>
      <c r="L6" s="4">
        <f t="shared" si="1"/>
        <v>3.7099999999999994E-2</v>
      </c>
      <c r="M6" s="4">
        <f t="shared" si="2"/>
        <v>0.28089999999999998</v>
      </c>
      <c r="N6" s="4">
        <f t="shared" si="3"/>
        <v>3.0739999999999996E-2</v>
      </c>
      <c r="O6" s="2" t="s">
        <v>54</v>
      </c>
    </row>
    <row r="7" spans="1:15">
      <c r="A7" s="2" t="s">
        <v>21</v>
      </c>
      <c r="B7" s="2" t="s">
        <v>14</v>
      </c>
      <c r="C7" s="1">
        <v>2.4899999999999999E-2</v>
      </c>
      <c r="E7" s="3" t="s">
        <v>44</v>
      </c>
      <c r="F7" s="1">
        <v>1.5490999999999999</v>
      </c>
      <c r="G7" s="1">
        <v>1.5663</v>
      </c>
      <c r="H7" s="5">
        <f t="shared" si="0"/>
        <v>1.7200000000000104E-2</v>
      </c>
      <c r="I7" s="2" t="s">
        <v>15</v>
      </c>
      <c r="J7" s="2" t="s">
        <v>15</v>
      </c>
      <c r="K7" s="2" t="s">
        <v>15</v>
      </c>
      <c r="L7" s="4">
        <f t="shared" si="1"/>
        <v>3.4859999999999995E-2</v>
      </c>
      <c r="M7" s="4">
        <f t="shared" si="2"/>
        <v>0.26393999999999995</v>
      </c>
      <c r="N7" s="4">
        <f t="shared" si="3"/>
        <v>2.8883999999999996E-2</v>
      </c>
      <c r="O7" s="2" t="s">
        <v>55</v>
      </c>
    </row>
    <row r="8" spans="1:15">
      <c r="B8" s="2" t="s">
        <v>74</v>
      </c>
      <c r="C8" s="1"/>
      <c r="E8" s="3"/>
      <c r="F8" s="1"/>
      <c r="G8" s="1"/>
      <c r="H8" s="5"/>
      <c r="L8" s="4"/>
      <c r="M8" s="4"/>
      <c r="N8" s="4"/>
      <c r="O8" s="2" t="s">
        <v>56</v>
      </c>
    </row>
    <row r="9" spans="1:15">
      <c r="A9" s="2" t="s">
        <v>22</v>
      </c>
      <c r="B9" s="2" t="s">
        <v>14</v>
      </c>
      <c r="C9" s="1">
        <v>2.69E-2</v>
      </c>
      <c r="E9" s="3" t="s">
        <v>44</v>
      </c>
      <c r="F9" s="1">
        <v>1.5555000000000001</v>
      </c>
      <c r="G9" s="1">
        <v>1.5702</v>
      </c>
      <c r="H9" s="5">
        <f t="shared" si="0"/>
        <v>1.4699999999999935E-2</v>
      </c>
      <c r="I9" s="2" t="s">
        <v>15</v>
      </c>
      <c r="J9" s="2" t="s">
        <v>15</v>
      </c>
      <c r="K9" s="2" t="s">
        <v>15</v>
      </c>
      <c r="L9" s="4">
        <f t="shared" si="1"/>
        <v>3.7659999999999999E-2</v>
      </c>
      <c r="M9" s="4">
        <f t="shared" si="2"/>
        <v>0.28514</v>
      </c>
      <c r="N9" s="4">
        <f t="shared" si="3"/>
        <v>3.1203999999999999E-2</v>
      </c>
      <c r="O9" s="2" t="s">
        <v>57</v>
      </c>
    </row>
    <row r="10" spans="1:15">
      <c r="A10" s="2" t="s">
        <v>23</v>
      </c>
      <c r="B10" s="2" t="s">
        <v>37</v>
      </c>
      <c r="C10" s="1">
        <v>3.73E-2</v>
      </c>
      <c r="D10" s="2" t="s">
        <v>42</v>
      </c>
      <c r="E10" s="3" t="s">
        <v>44</v>
      </c>
      <c r="F10" s="1">
        <v>1.5552999999999999</v>
      </c>
      <c r="G10" s="1">
        <v>1.5781000000000001</v>
      </c>
      <c r="H10" s="5">
        <f t="shared" si="0"/>
        <v>2.2800000000000153E-2</v>
      </c>
      <c r="I10" s="2" t="s">
        <v>15</v>
      </c>
      <c r="J10" s="2" t="s">
        <v>15</v>
      </c>
      <c r="K10" s="2" t="s">
        <v>15</v>
      </c>
      <c r="L10" s="4">
        <f t="shared" si="1"/>
        <v>5.2219999999999996E-2</v>
      </c>
      <c r="M10" s="4">
        <f t="shared" si="2"/>
        <v>0.39538000000000001</v>
      </c>
      <c r="N10" s="4">
        <f t="shared" si="3"/>
        <v>4.3267999999999994E-2</v>
      </c>
      <c r="O10" s="2" t="s">
        <v>58</v>
      </c>
    </row>
    <row r="11" spans="1:15">
      <c r="A11" s="2" t="s">
        <v>24</v>
      </c>
      <c r="B11" s="2" t="s">
        <v>37</v>
      </c>
      <c r="C11" s="1">
        <v>2.7699999999999999E-2</v>
      </c>
      <c r="D11" s="2" t="s">
        <v>42</v>
      </c>
      <c r="E11" s="3" t="s">
        <v>44</v>
      </c>
      <c r="F11" s="1">
        <v>1.5269999999999999</v>
      </c>
      <c r="G11" s="1">
        <v>1.5442</v>
      </c>
      <c r="H11" s="5">
        <f t="shared" si="0"/>
        <v>1.7200000000000104E-2</v>
      </c>
      <c r="I11" s="2" t="s">
        <v>15</v>
      </c>
      <c r="J11" s="2" t="s">
        <v>15</v>
      </c>
      <c r="K11" s="2" t="s">
        <v>15</v>
      </c>
      <c r="L11" s="4">
        <f t="shared" si="1"/>
        <v>3.8779999999999995E-2</v>
      </c>
      <c r="M11" s="4">
        <f t="shared" si="2"/>
        <v>0.29361999999999999</v>
      </c>
      <c r="N11" s="4">
        <f t="shared" si="3"/>
        <v>3.2131999999999994E-2</v>
      </c>
      <c r="O11" s="2" t="s">
        <v>59</v>
      </c>
    </row>
    <row r="12" spans="1:15">
      <c r="A12" s="2" t="s">
        <v>25</v>
      </c>
      <c r="B12" s="2" t="s">
        <v>38</v>
      </c>
      <c r="C12" s="1">
        <v>3.7600000000000001E-2</v>
      </c>
      <c r="D12" s="2" t="s">
        <v>42</v>
      </c>
      <c r="E12" s="3" t="s">
        <v>44</v>
      </c>
      <c r="F12" s="1">
        <v>1.5401</v>
      </c>
      <c r="G12" s="1">
        <v>1.5606</v>
      </c>
      <c r="H12" s="5">
        <f t="shared" si="0"/>
        <v>2.0499999999999963E-2</v>
      </c>
      <c r="I12" s="2" t="s">
        <v>15</v>
      </c>
      <c r="J12" s="2" t="s">
        <v>15</v>
      </c>
      <c r="K12" s="2" t="s">
        <v>15</v>
      </c>
      <c r="L12" s="4">
        <f t="shared" si="1"/>
        <v>5.2639999999999999E-2</v>
      </c>
      <c r="M12" s="4">
        <f t="shared" si="2"/>
        <v>0.39856000000000003</v>
      </c>
      <c r="N12" s="4">
        <f t="shared" si="3"/>
        <v>4.3616000000000002E-2</v>
      </c>
      <c r="O12" s="2" t="s">
        <v>60</v>
      </c>
    </row>
    <row r="13" spans="1:15">
      <c r="A13" s="2" t="s">
        <v>26</v>
      </c>
      <c r="B13" s="2" t="s">
        <v>38</v>
      </c>
      <c r="C13" s="1">
        <v>2.8899999999999999E-2</v>
      </c>
      <c r="D13" s="2" t="s">
        <v>42</v>
      </c>
      <c r="E13" s="3" t="s">
        <v>44</v>
      </c>
      <c r="F13" s="1">
        <v>1.5430999999999999</v>
      </c>
      <c r="G13" s="1">
        <v>1.5648</v>
      </c>
      <c r="H13" s="5">
        <f t="shared" si="0"/>
        <v>2.1700000000000053E-2</v>
      </c>
      <c r="I13" s="2" t="s">
        <v>15</v>
      </c>
      <c r="J13" s="2" t="s">
        <v>15</v>
      </c>
      <c r="K13" s="2" t="s">
        <v>15</v>
      </c>
      <c r="L13" s="4">
        <f t="shared" si="1"/>
        <v>4.0459999999999996E-2</v>
      </c>
      <c r="M13" s="4">
        <f t="shared" si="2"/>
        <v>0.30634</v>
      </c>
      <c r="N13" s="4">
        <f t="shared" si="3"/>
        <v>3.3523999999999998E-2</v>
      </c>
      <c r="O13" s="2" t="s">
        <v>61</v>
      </c>
    </row>
    <row r="14" spans="1:15">
      <c r="B14" s="2" t="s">
        <v>74</v>
      </c>
      <c r="C14" s="1"/>
      <c r="E14" s="3"/>
      <c r="F14" s="1"/>
      <c r="G14" s="1"/>
      <c r="H14" s="5"/>
      <c r="L14" s="4"/>
      <c r="M14" s="4"/>
      <c r="N14" s="4"/>
      <c r="O14" s="2" t="s">
        <v>62</v>
      </c>
    </row>
    <row r="15" spans="1:15">
      <c r="A15" s="2" t="s">
        <v>27</v>
      </c>
      <c r="B15" s="2" t="s">
        <v>13</v>
      </c>
      <c r="C15" s="1">
        <v>0</v>
      </c>
      <c r="E15" s="3" t="s">
        <v>44</v>
      </c>
      <c r="F15" s="1">
        <v>1.5508</v>
      </c>
      <c r="G15" s="1">
        <v>1.5598000000000001</v>
      </c>
      <c r="H15" s="5">
        <f t="shared" si="0"/>
        <v>9.000000000000119E-3</v>
      </c>
      <c r="I15" s="2" t="s">
        <v>15</v>
      </c>
      <c r="J15" s="2" t="s">
        <v>15</v>
      </c>
      <c r="K15" s="2" t="s">
        <v>15</v>
      </c>
      <c r="L15" s="4">
        <f>1.4*$C$12</f>
        <v>5.2639999999999999E-2</v>
      </c>
      <c r="M15" s="4">
        <f>10.4*$C$12</f>
        <v>0.39104000000000005</v>
      </c>
      <c r="N15" s="4">
        <f>1.16*$C$12</f>
        <v>4.3616000000000002E-2</v>
      </c>
      <c r="O15" s="2" t="s">
        <v>63</v>
      </c>
    </row>
    <row r="16" spans="1:15">
      <c r="A16" s="2" t="s">
        <v>28</v>
      </c>
      <c r="B16" s="2" t="s">
        <v>13</v>
      </c>
      <c r="C16" s="1">
        <v>0</v>
      </c>
      <c r="E16" s="3" t="s">
        <v>44</v>
      </c>
      <c r="F16" s="1">
        <v>1.5535000000000001</v>
      </c>
      <c r="G16" s="1">
        <v>1.5641</v>
      </c>
      <c r="H16" s="5">
        <f t="shared" si="0"/>
        <v>1.0599999999999943E-2</v>
      </c>
      <c r="I16" s="2" t="s">
        <v>15</v>
      </c>
      <c r="J16" s="2" t="s">
        <v>15</v>
      </c>
      <c r="K16" s="2" t="s">
        <v>15</v>
      </c>
      <c r="L16" s="4">
        <f>1.4*$C$12</f>
        <v>5.2639999999999999E-2</v>
      </c>
      <c r="M16" s="4">
        <f>10.4*$C$12</f>
        <v>0.39104000000000005</v>
      </c>
      <c r="N16" s="4">
        <f>1.16*$C$12</f>
        <v>4.3616000000000002E-2</v>
      </c>
      <c r="O16" s="2" t="s">
        <v>64</v>
      </c>
    </row>
    <row r="17" spans="1:15">
      <c r="A17" s="2" t="s">
        <v>29</v>
      </c>
      <c r="B17" s="2" t="s">
        <v>39</v>
      </c>
      <c r="C17" s="1">
        <v>3.0800000000000001E-2</v>
      </c>
      <c r="E17" s="3" t="s">
        <v>44</v>
      </c>
      <c r="F17" s="1">
        <v>1.5484</v>
      </c>
      <c r="G17" s="1">
        <v>1.5833999999999999</v>
      </c>
      <c r="H17" s="5">
        <f t="shared" si="0"/>
        <v>3.499999999999992E-2</v>
      </c>
      <c r="I17" s="2" t="s">
        <v>15</v>
      </c>
      <c r="J17" s="2" t="s">
        <v>15</v>
      </c>
      <c r="K17" s="2" t="s">
        <v>15</v>
      </c>
      <c r="L17" s="4">
        <f t="shared" si="1"/>
        <v>4.3119999999999999E-2</v>
      </c>
      <c r="M17" s="4">
        <f t="shared" si="2"/>
        <v>0.32647999999999999</v>
      </c>
      <c r="N17" s="4">
        <f t="shared" si="3"/>
        <v>3.5727999999999996E-2</v>
      </c>
      <c r="O17" s="2" t="s">
        <v>65</v>
      </c>
    </row>
    <row r="18" spans="1:15">
      <c r="A18" s="2" t="s">
        <v>30</v>
      </c>
      <c r="B18" s="2" t="s">
        <v>39</v>
      </c>
      <c r="C18" s="1">
        <v>2.6599999999999999E-2</v>
      </c>
      <c r="E18" s="3" t="s">
        <v>44</v>
      </c>
      <c r="F18" s="1">
        <v>1.5530999999999999</v>
      </c>
      <c r="G18" s="1">
        <v>1.5694999999999999</v>
      </c>
      <c r="H18" s="5">
        <f t="shared" si="0"/>
        <v>1.639999999999997E-2</v>
      </c>
      <c r="I18" s="2" t="s">
        <v>15</v>
      </c>
      <c r="J18" s="2" t="s">
        <v>15</v>
      </c>
      <c r="K18" s="2" t="s">
        <v>15</v>
      </c>
      <c r="L18" s="4">
        <f t="shared" si="1"/>
        <v>3.7239999999999995E-2</v>
      </c>
      <c r="M18" s="4">
        <f t="shared" si="2"/>
        <v>0.28195999999999999</v>
      </c>
      <c r="N18" s="4">
        <f t="shared" si="3"/>
        <v>3.0855999999999998E-2</v>
      </c>
      <c r="O18" s="2" t="s">
        <v>66</v>
      </c>
    </row>
    <row r="19" spans="1:15">
      <c r="A19" s="2" t="s">
        <v>31</v>
      </c>
      <c r="B19" s="2" t="s">
        <v>40</v>
      </c>
      <c r="C19" s="1">
        <v>2.3300000000000001E-2</v>
      </c>
      <c r="D19" s="2" t="s">
        <v>42</v>
      </c>
      <c r="E19" s="3" t="s">
        <v>44</v>
      </c>
      <c r="F19" s="1">
        <v>1.5376000000000001</v>
      </c>
      <c r="G19" s="1">
        <v>1.5535000000000001</v>
      </c>
      <c r="H19" s="5">
        <f t="shared" si="0"/>
        <v>1.5900000000000025E-2</v>
      </c>
      <c r="I19" s="2" t="s">
        <v>15</v>
      </c>
      <c r="J19" s="2" t="s">
        <v>15</v>
      </c>
      <c r="K19" s="2" t="s">
        <v>15</v>
      </c>
      <c r="L19" s="4">
        <f t="shared" si="1"/>
        <v>3.2620000000000003E-2</v>
      </c>
      <c r="M19" s="4">
        <f t="shared" si="2"/>
        <v>0.24698000000000001</v>
      </c>
      <c r="N19" s="4">
        <f t="shared" si="3"/>
        <v>2.7028E-2</v>
      </c>
      <c r="O19" s="2" t="s">
        <v>67</v>
      </c>
    </row>
    <row r="20" spans="1:15">
      <c r="B20" s="2" t="s">
        <v>74</v>
      </c>
      <c r="C20" s="1"/>
      <c r="E20" s="3"/>
      <c r="F20" s="1"/>
      <c r="G20" s="1"/>
      <c r="H20" s="5"/>
      <c r="L20" s="4"/>
      <c r="M20" s="4"/>
      <c r="N20" s="4"/>
      <c r="O20" s="2" t="s">
        <v>68</v>
      </c>
    </row>
    <row r="21" spans="1:15">
      <c r="A21" s="2" t="s">
        <v>32</v>
      </c>
      <c r="B21" s="2" t="s">
        <v>40</v>
      </c>
      <c r="C21" s="1">
        <v>1.6299999999999999E-2</v>
      </c>
      <c r="D21" s="2" t="s">
        <v>42</v>
      </c>
      <c r="E21" s="3" t="s">
        <v>44</v>
      </c>
      <c r="F21" s="1">
        <v>1.5526</v>
      </c>
      <c r="G21" s="1">
        <v>1.5658000000000001</v>
      </c>
      <c r="H21" s="5">
        <f t="shared" si="0"/>
        <v>1.3200000000000101E-2</v>
      </c>
      <c r="I21" s="2" t="s">
        <v>15</v>
      </c>
      <c r="J21" s="2" t="s">
        <v>15</v>
      </c>
      <c r="K21" s="2" t="s">
        <v>15</v>
      </c>
      <c r="L21" s="4">
        <f t="shared" si="1"/>
        <v>2.2819999999999997E-2</v>
      </c>
      <c r="M21" s="4">
        <f t="shared" si="2"/>
        <v>0.17277999999999999</v>
      </c>
      <c r="N21" s="4">
        <f t="shared" si="3"/>
        <v>1.8907999999999998E-2</v>
      </c>
      <c r="O21" s="2" t="s">
        <v>69</v>
      </c>
    </row>
    <row r="22" spans="1:15">
      <c r="A22" s="2" t="s">
        <v>33</v>
      </c>
      <c r="B22" s="2" t="s">
        <v>40</v>
      </c>
      <c r="C22" s="1">
        <v>2.5499999999999998E-2</v>
      </c>
      <c r="D22" s="2" t="s">
        <v>42</v>
      </c>
      <c r="E22" s="3" t="s">
        <v>44</v>
      </c>
      <c r="F22" s="1">
        <v>1.5482</v>
      </c>
      <c r="G22" s="1">
        <v>1.5639000000000001</v>
      </c>
      <c r="H22" s="5">
        <f t="shared" si="0"/>
        <v>1.5700000000000047E-2</v>
      </c>
      <c r="I22" s="2" t="s">
        <v>15</v>
      </c>
      <c r="J22" s="2" t="s">
        <v>15</v>
      </c>
      <c r="K22" s="2" t="s">
        <v>15</v>
      </c>
      <c r="L22" s="4">
        <f t="shared" si="1"/>
        <v>3.5699999999999996E-2</v>
      </c>
      <c r="M22" s="4">
        <f t="shared" si="2"/>
        <v>0.27029999999999998</v>
      </c>
      <c r="N22" s="4">
        <f t="shared" si="3"/>
        <v>2.9579999999999995E-2</v>
      </c>
      <c r="O22" s="2" t="s">
        <v>70</v>
      </c>
    </row>
    <row r="23" spans="1:15">
      <c r="A23" s="2" t="s">
        <v>34</v>
      </c>
      <c r="B23" s="2" t="s">
        <v>41</v>
      </c>
      <c r="C23" s="1">
        <v>3.2199999999999999E-2</v>
      </c>
      <c r="D23" s="2" t="s">
        <v>42</v>
      </c>
      <c r="E23" s="3" t="s">
        <v>44</v>
      </c>
      <c r="F23" s="1">
        <v>1.5621</v>
      </c>
      <c r="G23" s="1">
        <v>1.5786</v>
      </c>
      <c r="H23" s="5">
        <f t="shared" si="0"/>
        <v>1.6499999999999959E-2</v>
      </c>
      <c r="I23" s="2" t="s">
        <v>15</v>
      </c>
      <c r="J23" s="2" t="s">
        <v>15</v>
      </c>
      <c r="K23" s="2" t="s">
        <v>15</v>
      </c>
      <c r="L23" s="4">
        <f t="shared" si="1"/>
        <v>4.5079999999999995E-2</v>
      </c>
      <c r="M23" s="4">
        <f t="shared" si="2"/>
        <v>0.34131999999999996</v>
      </c>
      <c r="N23" s="4">
        <f t="shared" si="3"/>
        <v>3.7351999999999996E-2</v>
      </c>
      <c r="O23" s="2" t="s">
        <v>71</v>
      </c>
    </row>
    <row r="24" spans="1:15">
      <c r="A24" s="2" t="s">
        <v>35</v>
      </c>
      <c r="B24" s="2" t="s">
        <v>41</v>
      </c>
      <c r="C24" s="1">
        <v>2.4E-2</v>
      </c>
      <c r="D24" s="2" t="s">
        <v>42</v>
      </c>
      <c r="E24" s="3" t="s">
        <v>44</v>
      </c>
      <c r="F24" s="1">
        <v>1.546</v>
      </c>
      <c r="G24" s="1">
        <v>1.556</v>
      </c>
      <c r="H24" s="5">
        <f t="shared" si="0"/>
        <v>1.0000000000000009E-2</v>
      </c>
      <c r="I24" s="2" t="s">
        <v>15</v>
      </c>
      <c r="J24" s="2" t="s">
        <v>15</v>
      </c>
      <c r="K24" s="2" t="s">
        <v>15</v>
      </c>
      <c r="L24" s="4">
        <f t="shared" si="1"/>
        <v>3.3599999999999998E-2</v>
      </c>
      <c r="M24" s="4">
        <f t="shared" si="2"/>
        <v>0.25440000000000002</v>
      </c>
      <c r="N24" s="4">
        <f t="shared" si="3"/>
        <v>2.784E-2</v>
      </c>
      <c r="O24" s="2" t="s">
        <v>72</v>
      </c>
    </row>
    <row r="25" spans="1:15">
      <c r="A25" s="2" t="s">
        <v>36</v>
      </c>
      <c r="B25" s="2" t="s">
        <v>41</v>
      </c>
      <c r="C25" s="1">
        <v>2.4899999999999999E-2</v>
      </c>
      <c r="D25" s="2" t="s">
        <v>42</v>
      </c>
      <c r="E25" s="3" t="s">
        <v>44</v>
      </c>
      <c r="F25" s="1">
        <v>1.5309999999999999</v>
      </c>
      <c r="G25" s="1">
        <v>1.5452999999999999</v>
      </c>
      <c r="H25" s="5">
        <f t="shared" si="0"/>
        <v>1.4299999999999979E-2</v>
      </c>
      <c r="I25" s="2" t="s">
        <v>15</v>
      </c>
      <c r="J25" s="2" t="s">
        <v>15</v>
      </c>
      <c r="K25" s="2" t="s">
        <v>15</v>
      </c>
      <c r="L25" s="4">
        <f t="shared" si="1"/>
        <v>3.4859999999999995E-2</v>
      </c>
      <c r="M25" s="4">
        <f t="shared" si="2"/>
        <v>0.26393999999999995</v>
      </c>
      <c r="N25" s="4">
        <f t="shared" si="3"/>
        <v>2.8883999999999996E-2</v>
      </c>
      <c r="O25" s="2" t="s">
        <v>73</v>
      </c>
    </row>
    <row r="26" spans="1:15">
      <c r="B26" s="2" t="s">
        <v>74</v>
      </c>
      <c r="O26" s="2" t="s">
        <v>75</v>
      </c>
    </row>
    <row r="28" spans="1:15">
      <c r="A28" s="6" t="s">
        <v>16</v>
      </c>
      <c r="B28" s="6"/>
      <c r="C28" s="6"/>
    </row>
    <row r="29" spans="1:15">
      <c r="A29" s="6" t="s">
        <v>45</v>
      </c>
      <c r="B29" s="6"/>
      <c r="C29" s="6"/>
    </row>
    <row r="30" spans="1:15">
      <c r="A30" s="6" t="s">
        <v>46</v>
      </c>
      <c r="B30" s="6"/>
      <c r="C30" s="6"/>
    </row>
    <row r="31" spans="1:15">
      <c r="A31" s="6" t="s">
        <v>48</v>
      </c>
      <c r="B31" s="6"/>
      <c r="C31" s="6"/>
    </row>
    <row r="32" spans="1:15">
      <c r="A32" s="6" t="s">
        <v>47</v>
      </c>
      <c r="B32" s="6"/>
      <c r="C32" s="6"/>
    </row>
  </sheetData>
  <mergeCells count="5">
    <mergeCell ref="A28:C28"/>
    <mergeCell ref="A29:C29"/>
    <mergeCell ref="A30:C30"/>
    <mergeCell ref="A31:C31"/>
    <mergeCell ref="A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JBrown</cp:lastModifiedBy>
  <dcterms:created xsi:type="dcterms:W3CDTF">2016-12-14T22:48:36Z</dcterms:created>
  <dcterms:modified xsi:type="dcterms:W3CDTF">2017-01-03T19:32:53Z</dcterms:modified>
</cp:coreProperties>
</file>