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wn\Documents\CRU 2016 -\Processed Data\"/>
    </mc:Choice>
  </mc:AlternateContent>
  <bookViews>
    <workbookView xWindow="0" yWindow="0" windowWidth="25200" windowHeight="11985" activeTab="3"/>
  </bookViews>
  <sheets>
    <sheet name="20170407_Palmitic Samples" sheetId="2" r:id="rId1"/>
    <sheet name="JTB-E02-59" sheetId="1" r:id="rId2"/>
    <sheet name="JTB-E02-60" sheetId="3" r:id="rId3"/>
    <sheet name="JTB-E02-61" sheetId="4" r:id="rId4"/>
  </sheets>
  <calcPr calcId="152511"/>
</workbook>
</file>

<file path=xl/calcChain.xml><?xml version="1.0" encoding="utf-8"?>
<calcChain xmlns="http://schemas.openxmlformats.org/spreadsheetml/2006/main">
  <c r="I12" i="4" l="1"/>
  <c r="I13" i="4"/>
  <c r="I11" i="4"/>
  <c r="I8" i="4"/>
  <c r="I9" i="4"/>
  <c r="I7" i="4"/>
  <c r="G13" i="4"/>
  <c r="E13" i="4"/>
  <c r="F13" i="4" s="1"/>
  <c r="G12" i="4"/>
  <c r="E12" i="4"/>
  <c r="F12" i="4" s="1"/>
  <c r="G11" i="4"/>
  <c r="E11" i="4"/>
  <c r="F11" i="4" s="1"/>
  <c r="G9" i="4"/>
  <c r="E9" i="4"/>
  <c r="F9" i="4" s="1"/>
  <c r="G8" i="4"/>
  <c r="E8" i="4"/>
  <c r="F8" i="4" s="1"/>
  <c r="G7" i="4"/>
  <c r="E7" i="4"/>
  <c r="F7" i="4" s="1"/>
  <c r="F8" i="3"/>
  <c r="I8" i="3" s="1"/>
  <c r="F7" i="3"/>
  <c r="I7" i="3" s="1"/>
  <c r="G8" i="3"/>
  <c r="G9" i="3"/>
  <c r="G7" i="3"/>
  <c r="E8" i="3"/>
  <c r="E9" i="3"/>
  <c r="F9" i="3" s="1"/>
  <c r="I9" i="3" s="1"/>
  <c r="E7" i="3"/>
  <c r="G11" i="1"/>
  <c r="G21" i="1"/>
  <c r="F21" i="1"/>
  <c r="I21" i="1" s="1"/>
  <c r="E21" i="1"/>
  <c r="I11" i="1"/>
  <c r="F11" i="1"/>
  <c r="E11" i="1"/>
</calcChain>
</file>

<file path=xl/sharedStrings.xml><?xml version="1.0" encoding="utf-8"?>
<sst xmlns="http://schemas.openxmlformats.org/spreadsheetml/2006/main" count="108" uniqueCount="43">
  <si>
    <t>MW of Tripalmitin Acid (ug/mol)</t>
  </si>
  <si>
    <t>MW Palmitin Methyl (ug/mol)</t>
  </si>
  <si>
    <t>Tripalmatic Acid Conc ug/ml</t>
  </si>
  <si>
    <t>Theoretical yield</t>
  </si>
  <si>
    <t>Sample</t>
  </si>
  <si>
    <t>12 C16:0 (Palmitic) 6 Results</t>
  </si>
  <si>
    <t>Name</t>
  </si>
  <si>
    <t>Type</t>
  </si>
  <si>
    <t>RT</t>
  </si>
  <si>
    <t>Final Conc (ug/ml)</t>
  </si>
  <si>
    <t>1: Tri Pal, 200ul, 40C</t>
  </si>
  <si>
    <t>Average</t>
  </si>
  <si>
    <t>Final Conc @ Final Vol</t>
  </si>
  <si>
    <t>Moles of derivitized Tri Pal</t>
  </si>
  <si>
    <t>Percent Yield</t>
  </si>
  <si>
    <t>1: Tri Pal, 200ul, 40C, 15mins</t>
  </si>
  <si>
    <t>1: Tri Pal, 200ul, 40C, 30mins</t>
  </si>
  <si>
    <t>1: Tri Pal, 200ul, 40C, 45mins</t>
  </si>
  <si>
    <t>Theory</t>
  </si>
  <si>
    <t xml:space="preserve">moles of methyl recovered </t>
  </si>
  <si>
    <t>average (ug of methyls)</t>
  </si>
  <si>
    <t>methyl to tag ratio moles</t>
  </si>
  <si>
    <t>Initial volume added ul</t>
  </si>
  <si>
    <t>Initial Conc of TAG ug/ml</t>
  </si>
  <si>
    <t>Molecular Weight of methyl (ug)</t>
  </si>
  <si>
    <t>Final Volume mL</t>
  </si>
  <si>
    <t>JTB-E02-59-13.D</t>
  </si>
  <si>
    <t>JTB-E02-59-12.D</t>
  </si>
  <si>
    <t>JTB-E02-59-11.D</t>
  </si>
  <si>
    <t>JTB-E02-59-06.D</t>
  </si>
  <si>
    <t>JTB-E02-59-05.D</t>
  </si>
  <si>
    <t>JTB-E02-59-04.D</t>
  </si>
  <si>
    <t>Final Conc.</t>
  </si>
  <si>
    <t>Data File</t>
  </si>
  <si>
    <t>1: Tri Pal, 200ul, 40C, 15mins, N2</t>
  </si>
  <si>
    <t>1: Tri Pal, 200ul, 40C, 30mins, N2</t>
  </si>
  <si>
    <t>1: Tri Pal, 200ul, 40C, 45mins, N2</t>
  </si>
  <si>
    <t>Average MULTIPILED BY DILUTION VOLUME</t>
  </si>
  <si>
    <t>1: Tri Pal, 200ul, 40C, 15mins, 50ul Acid</t>
  </si>
  <si>
    <t>1: Tri Pal, 200ul, 40C, 15mins, 100uL Acid</t>
  </si>
  <si>
    <t>1: Tri Pal, 200ul, 40C, 15mins, 200uL Acid</t>
  </si>
  <si>
    <t>1: Tri Pal 200ul and Tri Mix 200ul, 40C, 15mins, 200ul Acid</t>
  </si>
  <si>
    <t xml:space="preserve"> MULTIPILED BY DILUTION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</si>
</sst>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RowHeight="15" x14ac:dyDescent="0.25"/>
  <sheetData>
    <row r="1" spans="1:11" x14ac:dyDescent="0.25">
      <c r="C1" t="s">
        <v>5</v>
      </c>
    </row>
    <row r="2" spans="1:11" x14ac:dyDescent="0.25">
      <c r="A2" t="s">
        <v>6</v>
      </c>
      <c r="B2" t="s">
        <v>33</v>
      </c>
      <c r="C2" t="s">
        <v>8</v>
      </c>
      <c r="D2" t="s">
        <v>32</v>
      </c>
      <c r="E2" t="s">
        <v>20</v>
      </c>
      <c r="F2" t="s">
        <v>24</v>
      </c>
      <c r="G2" t="s">
        <v>23</v>
      </c>
      <c r="H2" t="s">
        <v>22</v>
      </c>
      <c r="I2" t="s">
        <v>21</v>
      </c>
      <c r="J2" t="s">
        <v>19</v>
      </c>
      <c r="K2" t="s">
        <v>18</v>
      </c>
    </row>
    <row r="3" spans="1:11" x14ac:dyDescent="0.25">
      <c r="A3" t="s">
        <v>10</v>
      </c>
      <c r="B3" t="s">
        <v>31</v>
      </c>
      <c r="C3">
        <v>12.702999999999999</v>
      </c>
      <c r="D3">
        <v>2.3186</v>
      </c>
    </row>
    <row r="4" spans="1:11" x14ac:dyDescent="0.25">
      <c r="A4" t="s">
        <v>10</v>
      </c>
      <c r="B4" t="s">
        <v>30</v>
      </c>
      <c r="C4">
        <v>12.757</v>
      </c>
      <c r="D4">
        <v>2.3195000000000001</v>
      </c>
    </row>
    <row r="5" spans="1:11" x14ac:dyDescent="0.25">
      <c r="A5" t="s">
        <v>10</v>
      </c>
      <c r="B5" t="s">
        <v>29</v>
      </c>
      <c r="C5">
        <v>12.743</v>
      </c>
      <c r="D5">
        <v>2.3188</v>
      </c>
    </row>
    <row r="6" spans="1:11" x14ac:dyDescent="0.25">
      <c r="E6">
        <v>6.9569000000000001</v>
      </c>
      <c r="F6">
        <v>807320000</v>
      </c>
      <c r="G6">
        <v>1200</v>
      </c>
      <c r="H6">
        <v>0.2</v>
      </c>
      <c r="I6">
        <v>3</v>
      </c>
      <c r="J6" s="1">
        <v>2.5851800000000001E-8</v>
      </c>
      <c r="K6" s="1">
        <v>8.9184000000000002E-7</v>
      </c>
    </row>
    <row r="8" spans="1:11" x14ac:dyDescent="0.25">
      <c r="A8" t="s">
        <v>15</v>
      </c>
      <c r="B8" t="s">
        <v>28</v>
      </c>
      <c r="C8">
        <v>12.747</v>
      </c>
      <c r="D8">
        <v>2.3195999999999999</v>
      </c>
      <c r="K8">
        <v>2.8987083330000001</v>
      </c>
    </row>
    <row r="9" spans="1:11" x14ac:dyDescent="0.25">
      <c r="A9" t="s">
        <v>16</v>
      </c>
      <c r="B9" t="s">
        <v>27</v>
      </c>
      <c r="C9">
        <v>12.757</v>
      </c>
      <c r="D9">
        <v>2.3197000000000001</v>
      </c>
    </row>
    <row r="10" spans="1:11" x14ac:dyDescent="0.25">
      <c r="A10" t="s">
        <v>17</v>
      </c>
      <c r="B10" t="s">
        <v>26</v>
      </c>
      <c r="C10">
        <v>12.747</v>
      </c>
      <c r="D10">
        <v>2.3201999999999998</v>
      </c>
    </row>
    <row r="11" spans="1:11" x14ac:dyDescent="0.25">
      <c r="E11">
        <v>6.9595000000000002</v>
      </c>
      <c r="F11">
        <v>807320000</v>
      </c>
      <c r="G11">
        <v>1200</v>
      </c>
      <c r="H11">
        <v>0.2</v>
      </c>
      <c r="I11">
        <v>3</v>
      </c>
    </row>
    <row r="13" spans="1:11" x14ac:dyDescent="0.25">
      <c r="A13" t="s">
        <v>25</v>
      </c>
      <c r="C13" t="s">
        <v>24</v>
      </c>
      <c r="D13" t="s">
        <v>23</v>
      </c>
      <c r="E13" t="s">
        <v>22</v>
      </c>
      <c r="F13" t="s">
        <v>21</v>
      </c>
    </row>
    <row r="14" spans="1:11" x14ac:dyDescent="0.25">
      <c r="B14" t="s">
        <v>20</v>
      </c>
      <c r="G14" t="s">
        <v>19</v>
      </c>
      <c r="H14" t="s">
        <v>18</v>
      </c>
    </row>
    <row r="15" spans="1:11" x14ac:dyDescent="0.25">
      <c r="B15">
        <v>7.2584333330000002</v>
      </c>
      <c r="F15">
        <v>3</v>
      </c>
    </row>
    <row r="16" spans="1:11" x14ac:dyDescent="0.25">
      <c r="B16">
        <v>1.9067666670000001</v>
      </c>
      <c r="F16">
        <v>3</v>
      </c>
    </row>
    <row r="17" spans="1:8" x14ac:dyDescent="0.25">
      <c r="B17">
        <v>1.822333333</v>
      </c>
      <c r="F17">
        <v>3</v>
      </c>
    </row>
    <row r="18" spans="1:8" x14ac:dyDescent="0.25">
      <c r="B18">
        <v>1.7840666670000001</v>
      </c>
      <c r="F18">
        <v>3</v>
      </c>
    </row>
    <row r="19" spans="1:8" x14ac:dyDescent="0.25">
      <c r="B19">
        <v>0.926133333</v>
      </c>
      <c r="F19">
        <v>3</v>
      </c>
    </row>
    <row r="20" spans="1:8" x14ac:dyDescent="0.25">
      <c r="B20">
        <v>1.6677333329999999</v>
      </c>
      <c r="F20">
        <v>3</v>
      </c>
    </row>
    <row r="21" spans="1:8" x14ac:dyDescent="0.25">
      <c r="B21">
        <v>0.86613333299999995</v>
      </c>
      <c r="F21">
        <v>3</v>
      </c>
    </row>
    <row r="22" spans="1:8" x14ac:dyDescent="0.25">
      <c r="B22">
        <v>1.6164000000000001</v>
      </c>
      <c r="F22">
        <v>3</v>
      </c>
    </row>
    <row r="23" spans="1:8" x14ac:dyDescent="0.25">
      <c r="B23">
        <v>2.3965000000000001</v>
      </c>
      <c r="F23">
        <v>3</v>
      </c>
    </row>
    <row r="24" spans="1:8" x14ac:dyDescent="0.25">
      <c r="B24">
        <v>0.83176666700000002</v>
      </c>
      <c r="F24">
        <v>3</v>
      </c>
    </row>
    <row r="25" spans="1:8" x14ac:dyDescent="0.25">
      <c r="B25">
        <v>0.82189999999999996</v>
      </c>
      <c r="F25">
        <v>3</v>
      </c>
    </row>
    <row r="26" spans="1:8" x14ac:dyDescent="0.25">
      <c r="A26">
        <v>4</v>
      </c>
      <c r="B26">
        <v>70.323866670000001</v>
      </c>
      <c r="C26">
        <v>807320000</v>
      </c>
      <c r="D26">
        <v>1.2</v>
      </c>
      <c r="E26">
        <v>200</v>
      </c>
      <c r="F26">
        <v>3</v>
      </c>
      <c r="G26" s="1">
        <v>8.7100000000000006E-8</v>
      </c>
      <c r="H26" s="1">
        <v>8.9199999999999999E-7</v>
      </c>
    </row>
    <row r="27" spans="1:8" x14ac:dyDescent="0.25">
      <c r="B27">
        <v>0.78133333299999996</v>
      </c>
      <c r="F27">
        <v>3</v>
      </c>
    </row>
    <row r="28" spans="1:8" x14ac:dyDescent="0.25">
      <c r="B28">
        <v>0.76173333300000001</v>
      </c>
      <c r="F28">
        <v>3</v>
      </c>
      <c r="G28" s="1">
        <v>2.6E-7</v>
      </c>
      <c r="H28">
        <v>9.77</v>
      </c>
    </row>
    <row r="29" spans="1:8" x14ac:dyDescent="0.25">
      <c r="B29">
        <v>0.77639999999999998</v>
      </c>
      <c r="F29">
        <v>3</v>
      </c>
    </row>
    <row r="30" spans="1:8" x14ac:dyDescent="0.25">
      <c r="B30">
        <v>4.9372666670000003</v>
      </c>
      <c r="F30">
        <v>3</v>
      </c>
    </row>
    <row r="31" spans="1:8" x14ac:dyDescent="0.25">
      <c r="B31">
        <v>1.500666667</v>
      </c>
      <c r="F31">
        <v>3</v>
      </c>
    </row>
    <row r="32" spans="1:8" x14ac:dyDescent="0.25">
      <c r="B32">
        <v>0.73209999999999997</v>
      </c>
      <c r="F32">
        <v>3</v>
      </c>
    </row>
    <row r="33" spans="2:6" x14ac:dyDescent="0.25">
      <c r="B33">
        <v>0.73473333299999999</v>
      </c>
      <c r="F33">
        <v>3</v>
      </c>
    </row>
    <row r="34" spans="2:6" x14ac:dyDescent="0.25">
      <c r="B34">
        <v>0.73813333299999995</v>
      </c>
      <c r="F34">
        <v>3</v>
      </c>
    </row>
    <row r="35" spans="2:6" x14ac:dyDescent="0.25">
      <c r="B35">
        <v>4.7246499999999996</v>
      </c>
      <c r="F35">
        <v>3</v>
      </c>
    </row>
    <row r="36" spans="2:6" x14ac:dyDescent="0.25">
      <c r="B36">
        <v>0.74239999999999995</v>
      </c>
      <c r="F36">
        <v>3</v>
      </c>
    </row>
    <row r="37" spans="2:6" x14ac:dyDescent="0.25">
      <c r="B37">
        <v>0.74226666699999999</v>
      </c>
      <c r="F37">
        <v>3</v>
      </c>
    </row>
    <row r="38" spans="2:6" x14ac:dyDescent="0.25">
      <c r="B38">
        <v>0.58899999999999997</v>
      </c>
      <c r="F38">
        <v>3</v>
      </c>
    </row>
    <row r="39" spans="2:6" x14ac:dyDescent="0.25">
      <c r="B39">
        <v>1.1623000000000001</v>
      </c>
      <c r="F39">
        <v>3</v>
      </c>
    </row>
    <row r="40" spans="2:6" x14ac:dyDescent="0.25">
      <c r="B40">
        <v>0.71755000000000002</v>
      </c>
      <c r="F40">
        <v>3</v>
      </c>
    </row>
    <row r="41" spans="2:6" x14ac:dyDescent="0.25">
      <c r="B41">
        <v>0</v>
      </c>
      <c r="F41">
        <v>3</v>
      </c>
    </row>
    <row r="42" spans="2:6" x14ac:dyDescent="0.25">
      <c r="B42">
        <v>4.7684666670000002</v>
      </c>
      <c r="F42">
        <v>3</v>
      </c>
    </row>
    <row r="43" spans="2:6" x14ac:dyDescent="0.25">
      <c r="B43">
        <v>0.8569</v>
      </c>
      <c r="F43">
        <v>3</v>
      </c>
    </row>
    <row r="44" spans="2:6" x14ac:dyDescent="0.25">
      <c r="B44">
        <v>0.65223333299999997</v>
      </c>
      <c r="F44">
        <v>3</v>
      </c>
    </row>
    <row r="45" spans="2:6" x14ac:dyDescent="0.25">
      <c r="B45">
        <v>0</v>
      </c>
      <c r="F45">
        <v>3</v>
      </c>
    </row>
    <row r="46" spans="2:6" x14ac:dyDescent="0.25">
      <c r="B46">
        <v>0.43396666699999997</v>
      </c>
      <c r="F46">
        <v>3</v>
      </c>
    </row>
    <row r="47" spans="2:6" x14ac:dyDescent="0.25">
      <c r="B47">
        <v>1.913366667</v>
      </c>
      <c r="F4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21"/>
    </sheetView>
  </sheetViews>
  <sheetFormatPr defaultRowHeight="15" x14ac:dyDescent="0.25"/>
  <cols>
    <col min="1" max="1" width="30.28515625" bestFit="1" customWidth="1"/>
    <col min="2" max="2" width="10" bestFit="1" customWidth="1"/>
    <col min="3" max="3" width="26" bestFit="1" customWidth="1"/>
    <col min="4" max="4" width="17.42578125" bestFit="1" customWidth="1"/>
    <col min="5" max="5" width="8.28515625" bestFit="1" customWidth="1"/>
    <col min="6" max="6" width="20.7109375" bestFit="1" customWidth="1"/>
    <col min="7" max="7" width="25" bestFit="1" customWidth="1"/>
    <col min="9" max="9" width="12.71093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8.9181899999999997E-7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</row>
    <row r="7" spans="1:9" x14ac:dyDescent="0.25">
      <c r="A7" t="s">
        <v>15</v>
      </c>
      <c r="B7" t="s">
        <v>4</v>
      </c>
      <c r="C7">
        <v>12.27</v>
      </c>
      <c r="D7">
        <v>76.587699999999998</v>
      </c>
    </row>
    <row r="8" spans="1:9" x14ac:dyDescent="0.25">
      <c r="A8" t="s">
        <v>16</v>
      </c>
      <c r="B8" t="s">
        <v>4</v>
      </c>
      <c r="C8">
        <v>12.27</v>
      </c>
      <c r="D8">
        <v>77.266099999999994</v>
      </c>
    </row>
    <row r="9" spans="1:9" x14ac:dyDescent="0.25">
      <c r="A9" t="s">
        <v>17</v>
      </c>
      <c r="B9" t="s">
        <v>4</v>
      </c>
      <c r="C9">
        <v>12.27</v>
      </c>
      <c r="D9">
        <v>78.1631</v>
      </c>
    </row>
    <row r="10" spans="1:9" x14ac:dyDescent="0.25">
      <c r="E10" t="s">
        <v>37</v>
      </c>
      <c r="F10" t="s">
        <v>12</v>
      </c>
      <c r="G10" t="s">
        <v>13</v>
      </c>
      <c r="I10" t="s">
        <v>14</v>
      </c>
    </row>
    <row r="11" spans="1:9" x14ac:dyDescent="0.25">
      <c r="E11">
        <f>AVERAGE(D7:D9)*3</f>
        <v>232.01689999999996</v>
      </c>
      <c r="F11">
        <f>(E11)*(1/B2)</f>
        <v>8.578698277360171E-7</v>
      </c>
      <c r="G11" s="1">
        <f>200*(B3*3)/(B1*1000)</f>
        <v>8.9181867839903687E-7</v>
      </c>
      <c r="I11" s="2">
        <f>F11/G11</f>
        <v>0.96193301229801154</v>
      </c>
    </row>
    <row r="17" spans="1:9" x14ac:dyDescent="0.25">
      <c r="A17" t="s">
        <v>34</v>
      </c>
      <c r="B17" t="s">
        <v>4</v>
      </c>
      <c r="C17">
        <v>12.266999999999999</v>
      </c>
      <c r="D17">
        <v>78.282499999999999</v>
      </c>
    </row>
    <row r="18" spans="1:9" x14ac:dyDescent="0.25">
      <c r="A18" t="s">
        <v>35</v>
      </c>
      <c r="B18" t="s">
        <v>4</v>
      </c>
      <c r="C18">
        <v>12.27</v>
      </c>
      <c r="D18">
        <v>78.478200000000001</v>
      </c>
    </row>
    <row r="19" spans="1:9" x14ac:dyDescent="0.25">
      <c r="A19" t="s">
        <v>36</v>
      </c>
      <c r="B19" t="s">
        <v>4</v>
      </c>
      <c r="C19">
        <v>12.27</v>
      </c>
      <c r="D19">
        <v>78.081000000000003</v>
      </c>
    </row>
    <row r="20" spans="1:9" x14ac:dyDescent="0.25">
      <c r="E20" t="s">
        <v>11</v>
      </c>
      <c r="F20" t="s">
        <v>12</v>
      </c>
      <c r="G20" t="s">
        <v>13</v>
      </c>
      <c r="I20" t="s">
        <v>14</v>
      </c>
    </row>
    <row r="21" spans="1:9" x14ac:dyDescent="0.25">
      <c r="E21">
        <f>AVERAGE(D17:D19)*3</f>
        <v>234.8417</v>
      </c>
      <c r="F21">
        <f>(E21)*(1/B2)</f>
        <v>8.6831437160066118E-7</v>
      </c>
      <c r="G21" s="1">
        <f>200*(B3*3)/(B1*1000)</f>
        <v>8.9181867839903687E-7</v>
      </c>
      <c r="I21" s="2">
        <f>F21/G21</f>
        <v>0.97364452285236969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9"/>
    </sheetView>
  </sheetViews>
  <sheetFormatPr defaultRowHeight="15" x14ac:dyDescent="0.25"/>
  <cols>
    <col min="1" max="1" width="36.7109375" bestFit="1" customWidth="1"/>
    <col min="2" max="2" width="10" bestFit="1" customWidth="1"/>
    <col min="3" max="3" width="26" bestFit="1" customWidth="1"/>
    <col min="4" max="4" width="17.42578125" bestFit="1" customWidth="1"/>
    <col min="5" max="5" width="39.42578125" bestFit="1" customWidth="1"/>
    <col min="6" max="6" width="20.7109375" bestFit="1" customWidth="1"/>
    <col min="7" max="7" width="25" bestFit="1" customWidth="1"/>
    <col min="9" max="9" width="18.855468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8.9181899999999997E-7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37</v>
      </c>
      <c r="F6" t="s">
        <v>12</v>
      </c>
      <c r="G6" t="s">
        <v>13</v>
      </c>
      <c r="I6" t="s">
        <v>14</v>
      </c>
    </row>
    <row r="7" spans="1:9" x14ac:dyDescent="0.25">
      <c r="A7" t="s">
        <v>38</v>
      </c>
      <c r="B7" t="s">
        <v>4</v>
      </c>
      <c r="C7">
        <v>12.27</v>
      </c>
      <c r="D7">
        <v>3.3786</v>
      </c>
      <c r="E7">
        <f>D7*3</f>
        <v>10.1358</v>
      </c>
      <c r="F7">
        <f>(E7)*(1/$B$2)</f>
        <v>3.7476567439556012E-8</v>
      </c>
      <c r="G7" s="1">
        <f>200*($B$3*3)/($B$1*1000)</f>
        <v>8.9181867839903687E-7</v>
      </c>
      <c r="I7" s="2">
        <f>F7/G7</f>
        <v>4.2022631222338486E-2</v>
      </c>
    </row>
    <row r="8" spans="1:9" x14ac:dyDescent="0.25">
      <c r="A8" t="s">
        <v>39</v>
      </c>
      <c r="B8" t="s">
        <v>4</v>
      </c>
      <c r="C8">
        <v>12.27</v>
      </c>
      <c r="D8">
        <v>7.4463999999999997</v>
      </c>
      <c r="E8">
        <f t="shared" ref="E8:E9" si="0">D8*3</f>
        <v>22.339199999999998</v>
      </c>
      <c r="F8">
        <f t="shared" ref="F8:F9" si="1">(E8)*(1/$B$2)</f>
        <v>8.2597973060412551E-8</v>
      </c>
      <c r="G8" s="1">
        <f t="shared" ref="G8:G9" si="2">200*($B$3*3)/($B$1*1000)</f>
        <v>8.9181867839903687E-7</v>
      </c>
      <c r="I8" s="2">
        <f>F8/G8</f>
        <v>9.2617451350861676E-2</v>
      </c>
    </row>
    <row r="9" spans="1:9" x14ac:dyDescent="0.25">
      <c r="A9" t="s">
        <v>40</v>
      </c>
      <c r="B9" t="s">
        <v>4</v>
      </c>
      <c r="C9">
        <v>12.27</v>
      </c>
      <c r="D9">
        <v>54.755800000000001</v>
      </c>
      <c r="E9">
        <f t="shared" si="0"/>
        <v>164.26740000000001</v>
      </c>
      <c r="F9">
        <f t="shared" si="1"/>
        <v>6.0736974824094038E-7</v>
      </c>
      <c r="G9" s="1">
        <f t="shared" si="2"/>
        <v>8.9181867839903687E-7</v>
      </c>
      <c r="I9" s="2">
        <f>F9/G9</f>
        <v>0.68104622940985071</v>
      </c>
    </row>
    <row r="11" spans="1:9" x14ac:dyDescent="0.25">
      <c r="G11" s="1"/>
      <c r="I11" s="2"/>
    </row>
    <row r="21" spans="7:9" x14ac:dyDescent="0.25">
      <c r="G21" s="1"/>
      <c r="I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1" sqref="I11:I13"/>
    </sheetView>
  </sheetViews>
  <sheetFormatPr defaultRowHeight="15" x14ac:dyDescent="0.25"/>
  <cols>
    <col min="1" max="1" width="51.7109375" bestFit="1" customWidth="1"/>
    <col min="2" max="2" width="10" bestFit="1" customWidth="1"/>
    <col min="3" max="3" width="26" bestFit="1" customWidth="1"/>
    <col min="4" max="4" width="17.42578125" bestFit="1" customWidth="1"/>
    <col min="5" max="5" width="39.42578125" bestFit="1" customWidth="1"/>
    <col min="6" max="6" width="20.7109375" bestFit="1" customWidth="1"/>
    <col min="7" max="7" width="25" bestFit="1" customWidth="1"/>
    <col min="9" max="9" width="12.71093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8.9181899999999997E-7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42</v>
      </c>
      <c r="F6" t="s">
        <v>12</v>
      </c>
      <c r="G6" t="s">
        <v>13</v>
      </c>
      <c r="I6" t="s">
        <v>14</v>
      </c>
    </row>
    <row r="7" spans="1:9" x14ac:dyDescent="0.25">
      <c r="A7" t="s">
        <v>41</v>
      </c>
      <c r="B7" t="s">
        <v>4</v>
      </c>
      <c r="C7">
        <v>12.27</v>
      </c>
      <c r="D7">
        <v>14.809799999999999</v>
      </c>
      <c r="E7">
        <f>D7*3</f>
        <v>44.429400000000001</v>
      </c>
      <c r="F7">
        <f>(E7)*(1/$B$2)</f>
        <v>1.6427528220752283E-7</v>
      </c>
      <c r="G7" s="1">
        <f>200*($B$3*3)/($B$1*1000)</f>
        <v>8.9181867839903687E-7</v>
      </c>
      <c r="I7" s="2">
        <f>F7/G7*100</f>
        <v>18.420255841963787</v>
      </c>
    </row>
    <row r="8" spans="1:9" x14ac:dyDescent="0.25">
      <c r="A8" t="s">
        <v>41</v>
      </c>
      <c r="B8" t="s">
        <v>4</v>
      </c>
      <c r="C8">
        <v>12.27</v>
      </c>
      <c r="D8">
        <v>15.7433</v>
      </c>
      <c r="E8">
        <f t="shared" ref="E8:E9" si="0">D8*3</f>
        <v>47.229900000000001</v>
      </c>
      <c r="F8">
        <f t="shared" ref="F8:F9" si="1">(E8)*(1/$B$2)</f>
        <v>1.7462997814809749E-7</v>
      </c>
      <c r="G8" s="1">
        <f t="shared" ref="G8:G9" si="2">200*($B$3*3)/($B$1*1000)</f>
        <v>8.9181867839903687E-7</v>
      </c>
      <c r="I8" s="2">
        <f t="shared" ref="I8:I9" si="3">F8/G8*100</f>
        <v>19.581332212237065</v>
      </c>
    </row>
    <row r="9" spans="1:9" x14ac:dyDescent="0.25">
      <c r="A9" t="s">
        <v>41</v>
      </c>
      <c r="B9" t="s">
        <v>4</v>
      </c>
      <c r="C9">
        <v>12.27</v>
      </c>
      <c r="D9">
        <v>17.866599999999998</v>
      </c>
      <c r="E9">
        <f t="shared" si="0"/>
        <v>53.599799999999995</v>
      </c>
      <c r="F9">
        <f t="shared" si="1"/>
        <v>1.9818233582417906E-7</v>
      </c>
      <c r="G9" s="1">
        <f t="shared" si="2"/>
        <v>8.9181867839903687E-7</v>
      </c>
      <c r="I9" s="2">
        <f t="shared" si="3"/>
        <v>22.222267891938458</v>
      </c>
    </row>
    <row r="11" spans="1:9" x14ac:dyDescent="0.25">
      <c r="A11" t="s">
        <v>41</v>
      </c>
      <c r="B11" t="s">
        <v>4</v>
      </c>
      <c r="C11">
        <v>12.27</v>
      </c>
      <c r="D11">
        <v>29.981100000000001</v>
      </c>
      <c r="E11">
        <f>D11*3</f>
        <v>89.943300000000008</v>
      </c>
      <c r="F11">
        <f>(E11)*(1/$B$2)</f>
        <v>3.3256044398924785E-7</v>
      </c>
      <c r="G11" s="1">
        <f>200*($B$3*3)/($B$1*1000)</f>
        <v>8.9181867839903687E-7</v>
      </c>
      <c r="I11" s="2">
        <f>F11/G11*100</f>
        <v>37.290141151366022</v>
      </c>
    </row>
    <row r="12" spans="1:9" x14ac:dyDescent="0.25">
      <c r="A12" t="s">
        <v>41</v>
      </c>
      <c r="B12" t="s">
        <v>4</v>
      </c>
      <c r="C12">
        <v>12.27</v>
      </c>
      <c r="D12">
        <v>12.6663</v>
      </c>
      <c r="E12">
        <f t="shared" ref="E12:E13" si="4">D12*3</f>
        <v>37.998899999999999</v>
      </c>
      <c r="F12">
        <f t="shared" ref="F12:F13" si="5">(E12)*(1/$B$2)</f>
        <v>1.4049885933808331E-7</v>
      </c>
      <c r="G12" s="1">
        <f t="shared" ref="G12:G13" si="6">200*($B$3*3)/($B$1*1000)</f>
        <v>8.9181867839903687E-7</v>
      </c>
      <c r="I12" s="2">
        <f t="shared" ref="I12:I13" si="7">F12/G12*100</f>
        <v>15.754195638770671</v>
      </c>
    </row>
    <row r="13" spans="1:9" x14ac:dyDescent="0.25">
      <c r="A13" t="s">
        <v>41</v>
      </c>
      <c r="B13" t="s">
        <v>4</v>
      </c>
      <c r="C13">
        <v>12.27</v>
      </c>
      <c r="D13">
        <v>13.053100000000001</v>
      </c>
      <c r="E13">
        <f t="shared" si="4"/>
        <v>39.159300000000002</v>
      </c>
      <c r="F13">
        <f t="shared" si="5"/>
        <v>1.4478937502079815E-7</v>
      </c>
      <c r="G13" s="1">
        <f t="shared" si="6"/>
        <v>8.9181867839903687E-7</v>
      </c>
      <c r="I13" s="2">
        <f t="shared" si="7"/>
        <v>16.235292949988356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20170407_Palmitic Samples</vt:lpstr>
      <vt:lpstr>JTB-E02-59</vt:lpstr>
      <vt:lpstr>JTB-E02-60</vt:lpstr>
      <vt:lpstr>JTB-E02-61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JBrown</cp:lastModifiedBy>
  <dcterms:created xsi:type="dcterms:W3CDTF">2017-04-17T12:40:37Z</dcterms:created>
  <dcterms:modified xsi:type="dcterms:W3CDTF">2017-04-29T18:29:15Z</dcterms:modified>
</cp:coreProperties>
</file>