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465" windowWidth="18195" windowHeight="7740" activeTab="1"/>
  </bookViews>
  <sheets>
    <sheet name="Sheet1" sheetId="1" r:id="rId1"/>
    <sheet name="Calibration Curve" sheetId="4" r:id="rId2"/>
    <sheet name="Sheet2" sheetId="2" r:id="rId3"/>
    <sheet name="Sheet3" sheetId="3" r:id="rId4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"/>
  <c r="E46" i="1"/>
  <c r="E47"/>
  <c r="E48"/>
  <c r="E49"/>
  <c r="E50"/>
  <c r="E51"/>
  <c r="C3"/>
  <c r="B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C3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H3"/>
  <c r="G3"/>
  <c r="F3"/>
  <c r="E3"/>
  <c r="D3"/>
  <c r="H42"/>
  <c r="G42"/>
  <c r="F42"/>
  <c r="E42"/>
  <c r="D42"/>
  <c r="C42"/>
</calcChain>
</file>

<file path=xl/sharedStrings.xml><?xml version="1.0" encoding="utf-8"?>
<sst xmlns="http://schemas.openxmlformats.org/spreadsheetml/2006/main" count="85" uniqueCount="74">
  <si>
    <t>Methyl butyrate 400 μg/mL</t>
  </si>
  <si>
    <t>Methyl hexanoate 400 μg/mL</t>
  </si>
  <si>
    <t>Methyl octanoate 400 μg/mL</t>
  </si>
  <si>
    <t>Methyl decanoate 400 μg/mL</t>
  </si>
  <si>
    <t>Methyl undecanoate 200 μg/mL</t>
  </si>
  <si>
    <t>Methyl laurate 400 μg/mL</t>
  </si>
  <si>
    <t>Methyl tridecanoate 200 μg/mL</t>
  </si>
  <si>
    <t>Methyl myristate 400 μg/mL</t>
  </si>
  <si>
    <t>Methyl myristoleate 200 μg/mL</t>
  </si>
  <si>
    <t>Methyl pentadecanoate 200 μg/mL</t>
  </si>
  <si>
    <t>Methyl palmitate 600 μg/mL</t>
  </si>
  <si>
    <t>Methyl palmitoleate 200 μg/mL</t>
  </si>
  <si>
    <t>Methyl heptadecanoate 200 μg/mL</t>
  </si>
  <si>
    <t>cis-10-Heptadecanoic acid methyl ester 200 μg/mL</t>
  </si>
  <si>
    <t>Methyl stearate 400 μg/mL</t>
  </si>
  <si>
    <t>trans-9-Elaidic acid methyl ester 200 μg/mL</t>
  </si>
  <si>
    <t>cis-9-Oleic acid methyl ester 400 μg/mL</t>
  </si>
  <si>
    <t>Methyl linolelaidate 200 μg/mL</t>
  </si>
  <si>
    <t>Methyl linoleate 200 μg/mL</t>
  </si>
  <si>
    <t>Methyl arachidate 400 μg/mL</t>
  </si>
  <si>
    <t>Methyl γ-linolenate 200 μg/mL</t>
  </si>
  <si>
    <t>Methyl linolenate 200 μg/mL</t>
  </si>
  <si>
    <t>Methyl heneicosanoate 200 μg/mL</t>
  </si>
  <si>
    <t>Methyl behenate 400 μg/mL</t>
  </si>
  <si>
    <t>Methyl erucate 200 μg/mL</t>
  </si>
  <si>
    <t>cis-5,8,11,14-Eicosatetraenoic acid methyl ester 200 μg/mL</t>
  </si>
  <si>
    <t>Methyl tricosanoate 200 μg/mL</t>
  </si>
  <si>
    <t>Methyl lignocerate 400 μg/mL</t>
  </si>
  <si>
    <t>Methyl nervonate 200 μg/mL</t>
  </si>
  <si>
    <t>Methyl cis-10-pentadecenoate 200 μg/mL</t>
  </si>
  <si>
    <t>Methyl cis-11-eicosenoate</t>
  </si>
  <si>
    <t>cis-11,14-Eicosadienoic acid methyl ester 200 μg/mL</t>
  </si>
  <si>
    <t>cis-8,11,14-Eicosatrienoic acid methyl ester 200 μg/mL</t>
  </si>
  <si>
    <t>cis-11,14,17-Eicosatrienoic acid methyl ester 200 μg/mL</t>
  </si>
  <si>
    <t>cis-13,16-Docosadienoic acid methyl ester 200 μg/mL</t>
  </si>
  <si>
    <t>cis-5,8,11,14,17-Eicosapentaenoic acid methyl ester 200 μg/mL</t>
  </si>
  <si>
    <t>cis-4,7,10,13,16,19-Docosahexaenoic acid methyl ester 200 μg/mL</t>
  </si>
  <si>
    <t>Stock Concentration</t>
  </si>
  <si>
    <t>Volume Required (uL)</t>
  </si>
  <si>
    <t>100ug/mL</t>
  </si>
  <si>
    <t>10ug/mL</t>
  </si>
  <si>
    <t>1ug/mL</t>
  </si>
  <si>
    <t>0.1ug/mL</t>
  </si>
  <si>
    <t>0.01ug/mL</t>
  </si>
  <si>
    <t>0.001ug/mL</t>
  </si>
  <si>
    <t>1000ug/1000ul</t>
  </si>
  <si>
    <t>concentration</t>
  </si>
  <si>
    <t>FAME mix volume needed (ul)</t>
  </si>
  <si>
    <t>100ug/1000ul</t>
  </si>
  <si>
    <t>10ug/1000ul</t>
  </si>
  <si>
    <t>1ug/1000ul</t>
  </si>
  <si>
    <t>0.1ug/1000ul</t>
  </si>
  <si>
    <t>0.01ug/1000ul</t>
  </si>
  <si>
    <t>0.001ug/1000ul</t>
  </si>
  <si>
    <t xml:space="preserve">Stock </t>
  </si>
  <si>
    <t>Volume of Dilutent (ul)</t>
  </si>
  <si>
    <t>Volume and Source of FAME</t>
  </si>
  <si>
    <t>Vial 1 100ul</t>
  </si>
  <si>
    <t>Vial 2 100ul</t>
  </si>
  <si>
    <t>Vial 3 100ul</t>
  </si>
  <si>
    <t>Vial 4 100ul</t>
  </si>
  <si>
    <t>Vial 5 100ul</t>
  </si>
  <si>
    <t>Stock 200ul</t>
  </si>
  <si>
    <t>Final Concentration of Dilution (mg/ml)</t>
  </si>
  <si>
    <t>Area</t>
  </si>
  <si>
    <t>R.T.</t>
  </si>
  <si>
    <t>0.01ug</t>
  </si>
  <si>
    <t>0.1ug</t>
  </si>
  <si>
    <t>1ug</t>
  </si>
  <si>
    <t>10ug</t>
  </si>
  <si>
    <t>avg RT</t>
  </si>
  <si>
    <t xml:space="preserve">y = -2E-11x + 2.4943 </t>
  </si>
  <si>
    <t>equation</t>
  </si>
  <si>
    <t>R squared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</si>
</sst>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1" fillId="0" borderId="0" xfId="1"/>
    <xf numFmtId="0" fontId="2" fillId="0" borderId="0" xfId="1" applyFo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'Calibration Curve'!$J$3</c:f>
              <c:strCache>
                <c:ptCount val="1"/>
                <c:pt idx="0">
                  <c:v>2.48375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0.10710626556295848"/>
                  <c:y val="4.0388394073691606E-4"/>
                </c:manualLayout>
              </c:layout>
              <c:numFmt formatCode="General" sourceLinked="0"/>
            </c:trendlineLbl>
          </c:trendline>
          <c:trendline>
            <c:trendlineType val="linear"/>
            <c:dispEq val="1"/>
            <c:trendlineLbl>
              <c:layout>
                <c:manualLayout>
                  <c:x val="5.9735221776523219E-3"/>
                  <c:y val="2.1436571900337521E-2"/>
                </c:manualLayout>
              </c:layout>
              <c:numFmt formatCode="General" sourceLinked="0"/>
            </c:trendlineLbl>
          </c:trendline>
          <c:xVal>
            <c:numRef>
              <c:f>'Calibration Curve'!$E$3:$H$3</c:f>
              <c:numCache>
                <c:formatCode>General</c:formatCode>
                <c:ptCount val="4"/>
                <c:pt idx="0">
                  <c:v>1761310967</c:v>
                </c:pt>
                <c:pt idx="1">
                  <c:v>473817551</c:v>
                </c:pt>
                <c:pt idx="2">
                  <c:v>42881694</c:v>
                </c:pt>
                <c:pt idx="3">
                  <c:v>11962171</c:v>
                </c:pt>
              </c:numCache>
            </c:numRef>
          </c:xVal>
          <c:yVal>
            <c:numRef>
              <c:f>'Calibration Curve'!$A$3:$D$3</c:f>
              <c:numCache>
                <c:formatCode>General</c:formatCode>
                <c:ptCount val="4"/>
                <c:pt idx="0">
                  <c:v>2.4620000000000002</c:v>
                </c:pt>
                <c:pt idx="1">
                  <c:v>2.4849999999999999</c:v>
                </c:pt>
                <c:pt idx="2">
                  <c:v>2.4940000000000002</c:v>
                </c:pt>
                <c:pt idx="3">
                  <c:v>2.4940000000000002</c:v>
                </c:pt>
              </c:numCache>
            </c:numRef>
          </c:yVal>
        </c:ser>
        <c:ser>
          <c:idx val="1"/>
          <c:order val="1"/>
          <c:tx>
            <c:strRef>
              <c:f>'Calibration Curve'!$J$4</c:f>
              <c:strCache>
                <c:ptCount val="1"/>
                <c:pt idx="0">
                  <c:v>2.819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6.4957264957264962E-2"/>
                  <c:y val="2.324627454355091E-3"/>
                </c:manualLayout>
              </c:layout>
              <c:numFmt formatCode="General" sourceLinked="0"/>
            </c:trendlineLbl>
          </c:trendline>
          <c:xVal>
            <c:numRef>
              <c:f>'Calibration Curve'!$E$4:$H$4</c:f>
              <c:numCache>
                <c:formatCode>General</c:formatCode>
                <c:ptCount val="4"/>
                <c:pt idx="0">
                  <c:v>3224078</c:v>
                </c:pt>
                <c:pt idx="1">
                  <c:v>510104</c:v>
                </c:pt>
                <c:pt idx="2">
                  <c:v>42263</c:v>
                </c:pt>
                <c:pt idx="3">
                  <c:v>13401</c:v>
                </c:pt>
              </c:numCache>
            </c:numRef>
          </c:xVal>
          <c:yVal>
            <c:numRef>
              <c:f>'Calibration Curve'!$A$4:$D$4</c:f>
              <c:numCache>
                <c:formatCode>General</c:formatCode>
                <c:ptCount val="4"/>
                <c:pt idx="0">
                  <c:v>2.8220000000000001</c:v>
                </c:pt>
                <c:pt idx="1">
                  <c:v>2.819</c:v>
                </c:pt>
                <c:pt idx="2">
                  <c:v>2.8180000000000001</c:v>
                </c:pt>
                <c:pt idx="3">
                  <c:v>2.8170000000000002</c:v>
                </c:pt>
              </c:numCache>
            </c:numRef>
          </c:yVal>
        </c:ser>
        <c:ser>
          <c:idx val="2"/>
          <c:order val="2"/>
          <c:tx>
            <c:strRef>
              <c:f>'Calibration Curve'!$J$5</c:f>
              <c:strCache>
                <c:ptCount val="1"/>
                <c:pt idx="0">
                  <c:v>4.08375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5.8119658119658121E-2"/>
                  <c:y val="2.2087403009050099E-3"/>
                </c:manualLayout>
              </c:layout>
              <c:numFmt formatCode="General" sourceLinked="0"/>
            </c:trendlineLbl>
          </c:trendline>
          <c:xVal>
            <c:numRef>
              <c:f>'Calibration Curve'!$E$5:$H$5</c:f>
              <c:numCache>
                <c:formatCode>General</c:formatCode>
                <c:ptCount val="4"/>
                <c:pt idx="0">
                  <c:v>5269138</c:v>
                </c:pt>
                <c:pt idx="1">
                  <c:v>786781</c:v>
                </c:pt>
                <c:pt idx="2">
                  <c:v>63859</c:v>
                </c:pt>
                <c:pt idx="3">
                  <c:v>20149</c:v>
                </c:pt>
              </c:numCache>
            </c:numRef>
          </c:xVal>
          <c:yVal>
            <c:numRef>
              <c:f>'Calibration Curve'!$A$5:$D$5</c:f>
              <c:numCache>
                <c:formatCode>General</c:formatCode>
                <c:ptCount val="4"/>
                <c:pt idx="0">
                  <c:v>4.085</c:v>
                </c:pt>
                <c:pt idx="1">
                  <c:v>4.0839999999999996</c:v>
                </c:pt>
                <c:pt idx="2">
                  <c:v>4.0830000000000002</c:v>
                </c:pt>
                <c:pt idx="3">
                  <c:v>4.0830000000000002</c:v>
                </c:pt>
              </c:numCache>
            </c:numRef>
          </c:yVal>
        </c:ser>
        <c:ser>
          <c:idx val="3"/>
          <c:order val="3"/>
          <c:tx>
            <c:strRef>
              <c:f>'Calibration Curve'!$J$6</c:f>
              <c:strCache>
                <c:ptCount val="1"/>
                <c:pt idx="0">
                  <c:v>5.28225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5.6410256410256411E-2"/>
                  <c:y val="8.9791399900590566E-6"/>
                </c:manualLayout>
              </c:layout>
              <c:numFmt formatCode="General" sourceLinked="0"/>
            </c:trendlineLbl>
          </c:trendline>
          <c:xVal>
            <c:numRef>
              <c:f>'Calibration Curve'!$E$6:$H$6</c:f>
              <c:numCache>
                <c:formatCode>General</c:formatCode>
                <c:ptCount val="4"/>
                <c:pt idx="0">
                  <c:v>8165661</c:v>
                </c:pt>
                <c:pt idx="1">
                  <c:v>1161266</c:v>
                </c:pt>
                <c:pt idx="2">
                  <c:v>86990</c:v>
                </c:pt>
                <c:pt idx="3">
                  <c:v>25701</c:v>
                </c:pt>
              </c:numCache>
            </c:numRef>
          </c:xVal>
          <c:yVal>
            <c:numRef>
              <c:f>'Calibration Curve'!$A$6:$D$6</c:f>
              <c:numCache>
                <c:formatCode>General</c:formatCode>
                <c:ptCount val="4"/>
                <c:pt idx="0">
                  <c:v>5.2830000000000004</c:v>
                </c:pt>
                <c:pt idx="1">
                  <c:v>5.282</c:v>
                </c:pt>
                <c:pt idx="2">
                  <c:v>5.282</c:v>
                </c:pt>
                <c:pt idx="3">
                  <c:v>5.282</c:v>
                </c:pt>
              </c:numCache>
            </c:numRef>
          </c:yVal>
        </c:ser>
        <c:ser>
          <c:idx val="4"/>
          <c:order val="4"/>
          <c:tx>
            <c:strRef>
              <c:f>'Calibration Curve'!$J$7</c:f>
              <c:strCache>
                <c:ptCount val="1"/>
                <c:pt idx="0">
                  <c:v>6.3475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5.9829059829059832E-2"/>
                  <c:y val="-1.4363170468713697E-3"/>
                </c:manualLayout>
              </c:layout>
              <c:numFmt formatCode="General" sourceLinked="0"/>
            </c:trendlineLbl>
          </c:trendline>
          <c:xVal>
            <c:numRef>
              <c:f>'Calibration Curve'!$E$7:$H$7</c:f>
              <c:numCache>
                <c:formatCode>General</c:formatCode>
                <c:ptCount val="4"/>
                <c:pt idx="0">
                  <c:v>11858246</c:v>
                </c:pt>
                <c:pt idx="1">
                  <c:v>1755454</c:v>
                </c:pt>
                <c:pt idx="2">
                  <c:v>122505</c:v>
                </c:pt>
                <c:pt idx="3">
                  <c:v>32680</c:v>
                </c:pt>
              </c:numCache>
            </c:numRef>
          </c:xVal>
          <c:yVal>
            <c:numRef>
              <c:f>'Calibration Curve'!$A$7:$D$7</c:f>
              <c:numCache>
                <c:formatCode>General</c:formatCode>
                <c:ptCount val="4"/>
                <c:pt idx="0">
                  <c:v>6.3490000000000002</c:v>
                </c:pt>
                <c:pt idx="1">
                  <c:v>6.3470000000000004</c:v>
                </c:pt>
                <c:pt idx="2">
                  <c:v>6.3470000000000004</c:v>
                </c:pt>
                <c:pt idx="3">
                  <c:v>6.3470000000000004</c:v>
                </c:pt>
              </c:numCache>
            </c:numRef>
          </c:yVal>
        </c:ser>
        <c:ser>
          <c:idx val="5"/>
          <c:order val="5"/>
          <c:tx>
            <c:strRef>
              <c:f>'Calibration Curve'!$J$8</c:f>
              <c:strCache>
                <c:ptCount val="1"/>
                <c:pt idx="0">
                  <c:v>6.83625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6.6666666666666666E-2"/>
                  <c:y val="-9.7967597564615496E-4"/>
                </c:manualLayout>
              </c:layout>
              <c:numFmt formatCode="General" sourceLinked="0"/>
            </c:trendlineLbl>
          </c:trendline>
          <c:xVal>
            <c:numRef>
              <c:f>'Calibration Curve'!$E$8:$H$8</c:f>
              <c:numCache>
                <c:formatCode>General</c:formatCode>
                <c:ptCount val="4"/>
                <c:pt idx="0">
                  <c:v>6963757</c:v>
                </c:pt>
                <c:pt idx="1">
                  <c:v>1102754</c:v>
                </c:pt>
                <c:pt idx="2">
                  <c:v>82075</c:v>
                </c:pt>
                <c:pt idx="3">
                  <c:v>32465</c:v>
                </c:pt>
              </c:numCache>
            </c:numRef>
          </c:xVal>
          <c:yVal>
            <c:numRef>
              <c:f>'Calibration Curve'!$A$8:$D$8</c:f>
              <c:numCache>
                <c:formatCode>General</c:formatCode>
                <c:ptCount val="4"/>
                <c:pt idx="0">
                  <c:v>6.8380000000000001</c:v>
                </c:pt>
                <c:pt idx="1">
                  <c:v>6.8360000000000003</c:v>
                </c:pt>
                <c:pt idx="2">
                  <c:v>6.8360000000000003</c:v>
                </c:pt>
                <c:pt idx="3">
                  <c:v>6.835</c:v>
                </c:pt>
              </c:numCache>
            </c:numRef>
          </c:yVal>
        </c:ser>
        <c:ser>
          <c:idx val="6"/>
          <c:order val="6"/>
          <c:tx>
            <c:strRef>
              <c:f>'Calibration Curve'!$J$9</c:f>
              <c:strCache>
                <c:ptCount val="1"/>
                <c:pt idx="0">
                  <c:v>7.31675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6.1538461538461542E-2"/>
                  <c:y val="-3.2790265161774315E-3"/>
                </c:manualLayout>
              </c:layout>
              <c:numFmt formatCode="General" sourceLinked="0"/>
            </c:trendlineLbl>
          </c:trendline>
          <c:xVal>
            <c:numRef>
              <c:f>'Calibration Curve'!$E$9:$H$9</c:f>
              <c:numCache>
                <c:formatCode>General</c:formatCode>
                <c:ptCount val="4"/>
                <c:pt idx="0">
                  <c:v>16788586</c:v>
                </c:pt>
                <c:pt idx="1">
                  <c:v>2762019</c:v>
                </c:pt>
                <c:pt idx="2">
                  <c:v>236369</c:v>
                </c:pt>
                <c:pt idx="3">
                  <c:v>112928</c:v>
                </c:pt>
              </c:numCache>
            </c:numRef>
          </c:xVal>
          <c:yVal>
            <c:numRef>
              <c:f>'Calibration Curve'!$A$9:$D$9</c:f>
              <c:numCache>
                <c:formatCode>General</c:formatCode>
                <c:ptCount val="4"/>
                <c:pt idx="0">
                  <c:v>7.3159999999999998</c:v>
                </c:pt>
                <c:pt idx="1">
                  <c:v>7.3129999999999997</c:v>
                </c:pt>
                <c:pt idx="2">
                  <c:v>7.3140000000000001</c:v>
                </c:pt>
                <c:pt idx="3">
                  <c:v>7.3239999999999998</c:v>
                </c:pt>
              </c:numCache>
            </c:numRef>
          </c:yVal>
        </c:ser>
        <c:ser>
          <c:idx val="7"/>
          <c:order val="7"/>
          <c:tx>
            <c:strRef>
              <c:f>'Calibration Curve'!$J$10</c:f>
              <c:strCache>
                <c:ptCount val="1"/>
                <c:pt idx="0">
                  <c:v>7.825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6.4957264957264962E-2"/>
                  <c:y val="4.0207552820870215E-4"/>
                </c:manualLayout>
              </c:layout>
              <c:numFmt formatCode="General" sourceLinked="0"/>
            </c:trendlineLbl>
          </c:trendline>
          <c:xVal>
            <c:numRef>
              <c:f>'Calibration Curve'!$E$10:$H$10</c:f>
              <c:numCache>
                <c:formatCode>General</c:formatCode>
                <c:ptCount val="4"/>
                <c:pt idx="0">
                  <c:v>9518087</c:v>
                </c:pt>
                <c:pt idx="1">
                  <c:v>1596808</c:v>
                </c:pt>
                <c:pt idx="2">
                  <c:v>108979</c:v>
                </c:pt>
                <c:pt idx="3">
                  <c:v>47566</c:v>
                </c:pt>
              </c:numCache>
            </c:numRef>
          </c:xVal>
          <c:yVal>
            <c:numRef>
              <c:f>'Calibration Curve'!$A$10:$D$10</c:f>
              <c:numCache>
                <c:formatCode>General</c:formatCode>
                <c:ptCount val="4"/>
                <c:pt idx="0">
                  <c:v>7.8259999999999996</c:v>
                </c:pt>
                <c:pt idx="1">
                  <c:v>7.8239999999999998</c:v>
                </c:pt>
                <c:pt idx="2">
                  <c:v>7.8250000000000002</c:v>
                </c:pt>
                <c:pt idx="3">
                  <c:v>7.8250000000000002</c:v>
                </c:pt>
              </c:numCache>
            </c:numRef>
          </c:yVal>
        </c:ser>
        <c:ser>
          <c:idx val="8"/>
          <c:order val="8"/>
          <c:tx>
            <c:strRef>
              <c:f>'Calibration Curve'!$J$11</c:f>
              <c:strCache>
                <c:ptCount val="1"/>
                <c:pt idx="0">
                  <c:v>8.401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6.1538461538461542E-2"/>
                  <c:y val="3.0386618456743121E-3"/>
                </c:manualLayout>
              </c:layout>
              <c:numFmt formatCode="General" sourceLinked="0"/>
            </c:trendlineLbl>
          </c:trendline>
          <c:xVal>
            <c:numRef>
              <c:f>'Calibration Curve'!$E$11:$H$11</c:f>
              <c:numCache>
                <c:formatCode>General</c:formatCode>
                <c:ptCount val="4"/>
                <c:pt idx="0">
                  <c:v>22526652</c:v>
                </c:pt>
                <c:pt idx="1">
                  <c:v>3883661</c:v>
                </c:pt>
                <c:pt idx="2">
                  <c:v>251234</c:v>
                </c:pt>
                <c:pt idx="3">
                  <c:v>68078</c:v>
                </c:pt>
              </c:numCache>
            </c:numRef>
          </c:xVal>
          <c:yVal>
            <c:numRef>
              <c:f>'Calibration Curve'!$A$11:$D$11</c:f>
              <c:numCache>
                <c:formatCode>General</c:formatCode>
                <c:ptCount val="4"/>
                <c:pt idx="0">
                  <c:v>8.4060000000000006</c:v>
                </c:pt>
                <c:pt idx="1">
                  <c:v>8.4</c:v>
                </c:pt>
                <c:pt idx="2">
                  <c:v>8.3989999999999991</c:v>
                </c:pt>
                <c:pt idx="3">
                  <c:v>8.3989999999999991</c:v>
                </c:pt>
              </c:numCache>
            </c:numRef>
          </c:yVal>
        </c:ser>
        <c:ser>
          <c:idx val="9"/>
          <c:order val="9"/>
          <c:tx>
            <c:strRef>
              <c:f>'Calibration Curve'!$J$12</c:f>
              <c:strCache>
                <c:ptCount val="1"/>
                <c:pt idx="0">
                  <c:v>8.657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6.1538461538461542E-2"/>
                  <c:y val="-1.2066582740487054E-3"/>
                </c:manualLayout>
              </c:layout>
              <c:numFmt formatCode="General" sourceLinked="0"/>
            </c:trendlineLbl>
          </c:trendline>
          <c:xVal>
            <c:numRef>
              <c:f>'Calibration Curve'!$E$12:$H$12</c:f>
              <c:numCache>
                <c:formatCode>General</c:formatCode>
                <c:ptCount val="4"/>
                <c:pt idx="0">
                  <c:v>10861044</c:v>
                </c:pt>
                <c:pt idx="1">
                  <c:v>1887815</c:v>
                </c:pt>
                <c:pt idx="2">
                  <c:v>139624</c:v>
                </c:pt>
                <c:pt idx="3">
                  <c:v>56429</c:v>
                </c:pt>
              </c:numCache>
            </c:numRef>
          </c:xVal>
          <c:yVal>
            <c:numRef>
              <c:f>'Calibration Curve'!$A$12:$D$12</c:f>
              <c:numCache>
                <c:formatCode>General</c:formatCode>
                <c:ptCount val="4"/>
                <c:pt idx="0">
                  <c:v>8.66</c:v>
                </c:pt>
                <c:pt idx="1">
                  <c:v>8.657</c:v>
                </c:pt>
                <c:pt idx="2">
                  <c:v>8.6560000000000006</c:v>
                </c:pt>
                <c:pt idx="3">
                  <c:v>8.6549999999999994</c:v>
                </c:pt>
              </c:numCache>
            </c:numRef>
          </c:yVal>
        </c:ser>
        <c:ser>
          <c:idx val="10"/>
          <c:order val="10"/>
          <c:tx>
            <c:strRef>
              <c:f>'Calibration Curve'!$J$13</c:f>
              <c:strCache>
                <c:ptCount val="1"/>
                <c:pt idx="0">
                  <c:v>9.069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6.3247863247863245E-2"/>
                  <c:y val="-2.2534187859667439E-5"/>
                </c:manualLayout>
              </c:layout>
              <c:numFmt formatCode="General" sourceLinked="0"/>
            </c:trendlineLbl>
          </c:trendline>
          <c:xVal>
            <c:numRef>
              <c:f>'Calibration Curve'!$E$13:$H$13</c:f>
              <c:numCache>
                <c:formatCode>General</c:formatCode>
                <c:ptCount val="4"/>
                <c:pt idx="0">
                  <c:v>12882395</c:v>
                </c:pt>
                <c:pt idx="1">
                  <c:v>2268843</c:v>
                </c:pt>
                <c:pt idx="2">
                  <c:v>161775</c:v>
                </c:pt>
                <c:pt idx="3">
                  <c:v>62959</c:v>
                </c:pt>
              </c:numCache>
            </c:numRef>
          </c:xVal>
          <c:yVal>
            <c:numRef>
              <c:f>'Calibration Curve'!$A$13:$D$13</c:f>
              <c:numCache>
                <c:formatCode>General</c:formatCode>
                <c:ptCount val="4"/>
                <c:pt idx="0">
                  <c:v>9.0730000000000004</c:v>
                </c:pt>
                <c:pt idx="1">
                  <c:v>9.0679999999999996</c:v>
                </c:pt>
                <c:pt idx="2">
                  <c:v>9.0679999999999996</c:v>
                </c:pt>
                <c:pt idx="3">
                  <c:v>9.0670000000000002</c:v>
                </c:pt>
              </c:numCache>
            </c:numRef>
          </c:yVal>
        </c:ser>
        <c:ser>
          <c:idx val="11"/>
          <c:order val="11"/>
          <c:tx>
            <c:strRef>
              <c:f>'Calibration Curve'!$J$14</c:f>
              <c:strCache>
                <c:ptCount val="1"/>
                <c:pt idx="0">
                  <c:v>9.3765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6.8376068376068383E-2"/>
                  <c:y val="-6.2862613718865374E-4"/>
                </c:manualLayout>
              </c:layout>
              <c:numFmt formatCode="General" sourceLinked="0"/>
            </c:trendlineLbl>
          </c:trendline>
          <c:xVal>
            <c:numRef>
              <c:f>'Calibration Curve'!$E$14:$H$14</c:f>
              <c:numCache>
                <c:formatCode>General</c:formatCode>
                <c:ptCount val="4"/>
                <c:pt idx="0">
                  <c:v>12600717</c:v>
                </c:pt>
                <c:pt idx="1">
                  <c:v>2179767</c:v>
                </c:pt>
                <c:pt idx="2">
                  <c:v>137561</c:v>
                </c:pt>
                <c:pt idx="3">
                  <c:v>40681</c:v>
                </c:pt>
              </c:numCache>
            </c:numRef>
          </c:xVal>
          <c:yVal>
            <c:numRef>
              <c:f>'Calibration Curve'!$A$14:$D$14</c:f>
              <c:numCache>
                <c:formatCode>General</c:formatCode>
                <c:ptCount val="4"/>
                <c:pt idx="0">
                  <c:v>9.3800000000000008</c:v>
                </c:pt>
                <c:pt idx="1">
                  <c:v>9.3759999999999994</c:v>
                </c:pt>
                <c:pt idx="2">
                  <c:v>9.375</c:v>
                </c:pt>
                <c:pt idx="3">
                  <c:v>9.375</c:v>
                </c:pt>
              </c:numCache>
            </c:numRef>
          </c:yVal>
        </c:ser>
        <c:ser>
          <c:idx val="12"/>
          <c:order val="12"/>
          <c:tx>
            <c:strRef>
              <c:f>'Calibration Curve'!$J$15</c:f>
              <c:strCache>
                <c:ptCount val="1"/>
                <c:pt idx="0">
                  <c:v>9.867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7.2214883311316605E-2"/>
                  <c:y val="1.082997036437639E-3"/>
                </c:manualLayout>
              </c:layout>
              <c:numFmt formatCode="General" sourceLinked="0"/>
            </c:trendlineLbl>
          </c:trendline>
          <c:xVal>
            <c:numRef>
              <c:f>'Calibration Curve'!$E$15:$H$15</c:f>
              <c:numCache>
                <c:formatCode>General</c:formatCode>
                <c:ptCount val="4"/>
                <c:pt idx="0">
                  <c:v>44202969</c:v>
                </c:pt>
                <c:pt idx="1">
                  <c:v>7691492</c:v>
                </c:pt>
                <c:pt idx="2">
                  <c:v>493283</c:v>
                </c:pt>
                <c:pt idx="3">
                  <c:v>132940</c:v>
                </c:pt>
              </c:numCache>
            </c:numRef>
          </c:xVal>
          <c:yVal>
            <c:numRef>
              <c:f>'Calibration Curve'!$A$15:$D$15</c:f>
              <c:numCache>
                <c:formatCode>General</c:formatCode>
                <c:ptCount val="4"/>
                <c:pt idx="0">
                  <c:v>9.8810000000000002</c:v>
                </c:pt>
                <c:pt idx="1">
                  <c:v>9.8650000000000002</c:v>
                </c:pt>
                <c:pt idx="2">
                  <c:v>9.8610000000000007</c:v>
                </c:pt>
                <c:pt idx="3">
                  <c:v>9.8610000000000007</c:v>
                </c:pt>
              </c:numCache>
            </c:numRef>
          </c:yVal>
        </c:ser>
        <c:ser>
          <c:idx val="13"/>
          <c:order val="13"/>
          <c:tx>
            <c:strRef>
              <c:f>'Calibration Curve'!$J$16</c:f>
              <c:strCache>
                <c:ptCount val="1"/>
                <c:pt idx="0">
                  <c:v>10.12825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3.6107441655658302E-2"/>
                  <c:y val="-2.9914343710988694E-3"/>
                </c:manualLayout>
              </c:layout>
              <c:numFmt formatCode="General" sourceLinked="0"/>
            </c:trendlineLbl>
          </c:trendline>
          <c:xVal>
            <c:numRef>
              <c:f>'Calibration Curve'!$E$16:$H$16</c:f>
              <c:numCache>
                <c:formatCode>General</c:formatCode>
                <c:ptCount val="4"/>
                <c:pt idx="0">
                  <c:v>14286049</c:v>
                </c:pt>
                <c:pt idx="1">
                  <c:v>2477081</c:v>
                </c:pt>
                <c:pt idx="2">
                  <c:v>153766</c:v>
                </c:pt>
                <c:pt idx="3">
                  <c:v>39822</c:v>
                </c:pt>
              </c:numCache>
            </c:numRef>
          </c:xVal>
          <c:yVal>
            <c:numRef>
              <c:f>'Calibration Curve'!$A$16:$D$16</c:f>
              <c:numCache>
                <c:formatCode>General</c:formatCode>
                <c:ptCount val="4"/>
                <c:pt idx="0">
                  <c:v>10.135999999999999</c:v>
                </c:pt>
                <c:pt idx="1">
                  <c:v>10.125999999999999</c:v>
                </c:pt>
                <c:pt idx="2">
                  <c:v>10.125</c:v>
                </c:pt>
                <c:pt idx="3">
                  <c:v>10.125999999999999</c:v>
                </c:pt>
              </c:numCache>
            </c:numRef>
          </c:yVal>
        </c:ser>
        <c:ser>
          <c:idx val="14"/>
          <c:order val="14"/>
          <c:tx>
            <c:strRef>
              <c:f>'Calibration Curve'!$J$17</c:f>
              <c:strCache>
                <c:ptCount val="1"/>
                <c:pt idx="0">
                  <c:v>10.81025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3.2584764420959929E-2"/>
                  <c:y val="3.1821121174082489E-3"/>
                </c:manualLayout>
              </c:layout>
              <c:numFmt formatCode="General" sourceLinked="0"/>
            </c:trendlineLbl>
          </c:trendline>
          <c:xVal>
            <c:numRef>
              <c:f>'Calibration Curve'!$E$17:$H$17</c:f>
              <c:numCache>
                <c:formatCode>General</c:formatCode>
                <c:ptCount val="4"/>
                <c:pt idx="0">
                  <c:v>12431654</c:v>
                </c:pt>
                <c:pt idx="1">
                  <c:v>2130213</c:v>
                </c:pt>
                <c:pt idx="2">
                  <c:v>128141</c:v>
                </c:pt>
                <c:pt idx="3">
                  <c:v>31430</c:v>
                </c:pt>
              </c:numCache>
            </c:numRef>
          </c:xVal>
          <c:yVal>
            <c:numRef>
              <c:f>'Calibration Curve'!$A$17:$D$17</c:f>
              <c:numCache>
                <c:formatCode>General</c:formatCode>
                <c:ptCount val="4"/>
                <c:pt idx="0">
                  <c:v>10.817</c:v>
                </c:pt>
                <c:pt idx="1">
                  <c:v>10.808999999999999</c:v>
                </c:pt>
                <c:pt idx="2">
                  <c:v>10.807</c:v>
                </c:pt>
                <c:pt idx="3">
                  <c:v>10.808</c:v>
                </c:pt>
              </c:numCache>
            </c:numRef>
          </c:yVal>
        </c:ser>
        <c:ser>
          <c:idx val="15"/>
          <c:order val="15"/>
          <c:tx>
            <c:strRef>
              <c:f>'Calibration Curve'!$J$18</c:f>
              <c:strCache>
                <c:ptCount val="1"/>
                <c:pt idx="0">
                  <c:v>11.1215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3.0823425803610745E-2"/>
                  <c:y val="-3.4372482095864497E-3"/>
                </c:manualLayout>
              </c:layout>
              <c:numFmt formatCode="General" sourceLinked="0"/>
            </c:trendlineLbl>
          </c:trendline>
          <c:xVal>
            <c:numRef>
              <c:f>'Calibration Curve'!$E$18:$H$18</c:f>
              <c:numCache>
                <c:formatCode>General</c:formatCode>
                <c:ptCount val="4"/>
                <c:pt idx="0">
                  <c:v>15999059</c:v>
                </c:pt>
                <c:pt idx="1">
                  <c:v>2764643</c:v>
                </c:pt>
                <c:pt idx="2">
                  <c:v>168815</c:v>
                </c:pt>
                <c:pt idx="3">
                  <c:v>42368</c:v>
                </c:pt>
              </c:numCache>
            </c:numRef>
          </c:xVal>
          <c:yVal>
            <c:numRef>
              <c:f>'Calibration Curve'!$A$18:$D$18</c:f>
              <c:numCache>
                <c:formatCode>General</c:formatCode>
                <c:ptCount val="4"/>
                <c:pt idx="0">
                  <c:v>11.129</c:v>
                </c:pt>
                <c:pt idx="1">
                  <c:v>11.12</c:v>
                </c:pt>
                <c:pt idx="2">
                  <c:v>11.119</c:v>
                </c:pt>
                <c:pt idx="3">
                  <c:v>11.118</c:v>
                </c:pt>
              </c:numCache>
            </c:numRef>
          </c:yVal>
        </c:ser>
        <c:ser>
          <c:idx val="16"/>
          <c:order val="16"/>
          <c:tx>
            <c:strRef>
              <c:f>'Calibration Curve'!$J$19</c:f>
              <c:strCache>
                <c:ptCount val="1"/>
                <c:pt idx="0">
                  <c:v>11.93275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2272126816380449E-2"/>
                  <c:y val="1.2372959308940138E-3"/>
                </c:manualLayout>
              </c:layout>
              <c:numFmt formatCode="General" sourceLinked="0"/>
            </c:trendlineLbl>
          </c:trendline>
          <c:xVal>
            <c:numRef>
              <c:f>'Calibration Curve'!$E$19:$H$19</c:f>
              <c:numCache>
                <c:formatCode>General</c:formatCode>
                <c:ptCount val="4"/>
                <c:pt idx="0">
                  <c:v>36250283</c:v>
                </c:pt>
                <c:pt idx="1">
                  <c:v>6261125</c:v>
                </c:pt>
                <c:pt idx="2">
                  <c:v>411260</c:v>
                </c:pt>
                <c:pt idx="3">
                  <c:v>121595</c:v>
                </c:pt>
              </c:numCache>
            </c:numRef>
          </c:xVal>
          <c:yVal>
            <c:numRef>
              <c:f>'Calibration Curve'!$A$19:$D$19</c:f>
              <c:numCache>
                <c:formatCode>General</c:formatCode>
                <c:ptCount val="4"/>
                <c:pt idx="0">
                  <c:v>11.954000000000001</c:v>
                </c:pt>
                <c:pt idx="1">
                  <c:v>11.93</c:v>
                </c:pt>
                <c:pt idx="2">
                  <c:v>11.923999999999999</c:v>
                </c:pt>
                <c:pt idx="3">
                  <c:v>11.923</c:v>
                </c:pt>
              </c:numCache>
            </c:numRef>
          </c:yVal>
        </c:ser>
        <c:ser>
          <c:idx val="17"/>
          <c:order val="17"/>
          <c:tx>
            <c:strRef>
              <c:f>'Calibration Curve'!$J$20</c:f>
              <c:strCache>
                <c:ptCount val="1"/>
                <c:pt idx="0">
                  <c:v>12.2185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8436811977102597E-2"/>
                  <c:y val="-2.6116004274169286E-3"/>
                </c:manualLayout>
              </c:layout>
              <c:numFmt formatCode="General" sourceLinked="0"/>
            </c:trendlineLbl>
          </c:trendline>
          <c:xVal>
            <c:numRef>
              <c:f>'Calibration Curve'!$E$20:$H$20</c:f>
              <c:numCache>
                <c:formatCode>General</c:formatCode>
                <c:ptCount val="4"/>
                <c:pt idx="0">
                  <c:v>52749895</c:v>
                </c:pt>
                <c:pt idx="1">
                  <c:v>9092978</c:v>
                </c:pt>
                <c:pt idx="2">
                  <c:v>584927</c:v>
                </c:pt>
                <c:pt idx="3">
                  <c:v>175494</c:v>
                </c:pt>
              </c:numCache>
            </c:numRef>
          </c:xVal>
          <c:yVal>
            <c:numRef>
              <c:f>'Calibration Curve'!$A$20:$D$20</c:f>
              <c:numCache>
                <c:formatCode>General</c:formatCode>
                <c:ptCount val="4"/>
                <c:pt idx="0">
                  <c:v>12.243</c:v>
                </c:pt>
                <c:pt idx="1">
                  <c:v>12.215</c:v>
                </c:pt>
                <c:pt idx="2">
                  <c:v>12.208</c:v>
                </c:pt>
                <c:pt idx="3">
                  <c:v>12.208</c:v>
                </c:pt>
              </c:numCache>
            </c:numRef>
          </c:yVal>
        </c:ser>
        <c:ser>
          <c:idx val="18"/>
          <c:order val="18"/>
          <c:tx>
            <c:strRef>
              <c:f>'Calibration Curve'!$J$21</c:f>
              <c:strCache>
                <c:ptCount val="1"/>
                <c:pt idx="0">
                  <c:v>12.83175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3.7868780273007482E-2"/>
                  <c:y val="1.8860290685008248E-4"/>
                </c:manualLayout>
              </c:layout>
              <c:numFmt formatCode="General" sourceLinked="0"/>
            </c:trendlineLbl>
          </c:trendline>
          <c:xVal>
            <c:numRef>
              <c:f>'Calibration Curve'!$E$21:$H$21</c:f>
              <c:numCache>
                <c:formatCode>General</c:formatCode>
                <c:ptCount val="4"/>
                <c:pt idx="0">
                  <c:v>33607330</c:v>
                </c:pt>
                <c:pt idx="1">
                  <c:v>5835558</c:v>
                </c:pt>
                <c:pt idx="2">
                  <c:v>366470</c:v>
                </c:pt>
                <c:pt idx="3">
                  <c:v>90057</c:v>
                </c:pt>
              </c:numCache>
            </c:numRef>
          </c:xVal>
          <c:yVal>
            <c:numRef>
              <c:f>'Calibration Curve'!$A$21:$D$21</c:f>
              <c:numCache>
                <c:formatCode>General</c:formatCode>
                <c:ptCount val="4"/>
                <c:pt idx="0">
                  <c:v>12.847</c:v>
                </c:pt>
                <c:pt idx="1">
                  <c:v>12.829000000000001</c:v>
                </c:pt>
                <c:pt idx="2">
                  <c:v>12.824999999999999</c:v>
                </c:pt>
                <c:pt idx="3">
                  <c:v>12.826000000000001</c:v>
                </c:pt>
              </c:numCache>
            </c:numRef>
          </c:yVal>
        </c:ser>
        <c:ser>
          <c:idx val="19"/>
          <c:order val="19"/>
          <c:tx>
            <c:strRef>
              <c:f>'Calibration Curve'!$J$22</c:f>
              <c:strCache>
                <c:ptCount val="1"/>
                <c:pt idx="0">
                  <c:v>13.2545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491413474240423E-2"/>
                  <c:y val="-4.1047240636422422E-4"/>
                </c:manualLayout>
              </c:layout>
              <c:numFmt formatCode="General" sourceLinked="0"/>
            </c:trendlineLbl>
          </c:trendline>
          <c:xVal>
            <c:numRef>
              <c:f>'Calibration Curve'!$E$22:$H$22</c:f>
              <c:numCache>
                <c:formatCode>General</c:formatCode>
                <c:ptCount val="4"/>
                <c:pt idx="0">
                  <c:v>16524916</c:v>
                </c:pt>
                <c:pt idx="1">
                  <c:v>2862528</c:v>
                </c:pt>
                <c:pt idx="2">
                  <c:v>181781</c:v>
                </c:pt>
                <c:pt idx="3">
                  <c:v>43605</c:v>
                </c:pt>
              </c:numCache>
            </c:numRef>
          </c:xVal>
          <c:yVal>
            <c:numRef>
              <c:f>'Calibration Curve'!$A$22:$D$22</c:f>
              <c:numCache>
                <c:formatCode>General</c:formatCode>
                <c:ptCount val="4"/>
                <c:pt idx="0">
                  <c:v>13.263999999999999</c:v>
                </c:pt>
                <c:pt idx="1">
                  <c:v>13.252000000000001</c:v>
                </c:pt>
                <c:pt idx="2">
                  <c:v>13.250999999999999</c:v>
                </c:pt>
                <c:pt idx="3">
                  <c:v>13.250999999999999</c:v>
                </c:pt>
              </c:numCache>
            </c:numRef>
          </c:yVal>
        </c:ser>
        <c:ser>
          <c:idx val="20"/>
          <c:order val="20"/>
          <c:tx>
            <c:strRef>
              <c:f>'Calibration Curve'!$J$23</c:f>
              <c:strCache>
                <c:ptCount val="1"/>
                <c:pt idx="0">
                  <c:v>13.72925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491413474240423E-2"/>
                  <c:y val="-9.1638742785610293E-4"/>
                </c:manualLayout>
              </c:layout>
              <c:numFmt formatCode="General" sourceLinked="0"/>
            </c:trendlineLbl>
          </c:trendline>
          <c:xVal>
            <c:numRef>
              <c:f>'Calibration Curve'!$E$23:$H$23</c:f>
              <c:numCache>
                <c:formatCode>General</c:formatCode>
                <c:ptCount val="4"/>
                <c:pt idx="0">
                  <c:v>16860245</c:v>
                </c:pt>
                <c:pt idx="1">
                  <c:v>2935235</c:v>
                </c:pt>
                <c:pt idx="2">
                  <c:v>188772</c:v>
                </c:pt>
                <c:pt idx="3">
                  <c:v>59403</c:v>
                </c:pt>
              </c:numCache>
            </c:numRef>
          </c:xVal>
          <c:yVal>
            <c:numRef>
              <c:f>'Calibration Curve'!$A$23:$D$23</c:f>
              <c:numCache>
                <c:formatCode>General</c:formatCode>
                <c:ptCount val="4"/>
                <c:pt idx="0">
                  <c:v>13.738</c:v>
                </c:pt>
                <c:pt idx="1">
                  <c:v>13.728</c:v>
                </c:pt>
                <c:pt idx="2">
                  <c:v>13.725</c:v>
                </c:pt>
                <c:pt idx="3">
                  <c:v>13.726000000000001</c:v>
                </c:pt>
              </c:numCache>
            </c:numRef>
          </c:yVal>
        </c:ser>
        <c:ser>
          <c:idx val="21"/>
          <c:order val="21"/>
          <c:tx>
            <c:strRef>
              <c:f>'Calibration Curve'!$J$24</c:f>
              <c:strCache>
                <c:ptCount val="1"/>
                <c:pt idx="0">
                  <c:v>14.68975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2272126816380449E-2"/>
                  <c:y val="9.7648861086040129E-4"/>
                </c:manualLayout>
              </c:layout>
              <c:numFmt formatCode="General" sourceLinked="0"/>
            </c:trendlineLbl>
          </c:trendline>
          <c:xVal>
            <c:numRef>
              <c:f>'Calibration Curve'!$E$24:$H$24</c:f>
              <c:numCache>
                <c:formatCode>General</c:formatCode>
                <c:ptCount val="4"/>
                <c:pt idx="0">
                  <c:v>42822148</c:v>
                </c:pt>
                <c:pt idx="1">
                  <c:v>7312709</c:v>
                </c:pt>
                <c:pt idx="2">
                  <c:v>473812</c:v>
                </c:pt>
                <c:pt idx="3">
                  <c:v>117120</c:v>
                </c:pt>
              </c:numCache>
            </c:numRef>
          </c:xVal>
          <c:yVal>
            <c:numRef>
              <c:f>'Calibration Curve'!$A$24:$D$24</c:f>
              <c:numCache>
                <c:formatCode>General</c:formatCode>
                <c:ptCount val="4"/>
                <c:pt idx="0">
                  <c:v>14.722</c:v>
                </c:pt>
                <c:pt idx="1">
                  <c:v>14.683999999999999</c:v>
                </c:pt>
                <c:pt idx="2">
                  <c:v>14.676</c:v>
                </c:pt>
                <c:pt idx="3">
                  <c:v>14.677</c:v>
                </c:pt>
              </c:numCache>
            </c:numRef>
          </c:yVal>
        </c:ser>
        <c:ser>
          <c:idx val="22"/>
          <c:order val="22"/>
          <c:tx>
            <c:strRef>
              <c:f>'Calibration Curve'!$J$25</c:f>
              <c:strCache>
                <c:ptCount val="1"/>
                <c:pt idx="0">
                  <c:v>15.0365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3.6988110964332896E-2"/>
                  <c:y val="-1.4521801375618562E-3"/>
                </c:manualLayout>
              </c:layout>
              <c:numFmt formatCode="General" sourceLinked="0"/>
            </c:trendlineLbl>
          </c:trendline>
          <c:xVal>
            <c:numRef>
              <c:f>'Calibration Curve'!$E$25:$H$25</c:f>
              <c:numCache>
                <c:formatCode>General</c:formatCode>
                <c:ptCount val="4"/>
                <c:pt idx="0">
                  <c:v>20692395</c:v>
                </c:pt>
                <c:pt idx="1">
                  <c:v>3551821</c:v>
                </c:pt>
                <c:pt idx="2">
                  <c:v>242223</c:v>
                </c:pt>
                <c:pt idx="3">
                  <c:v>61118</c:v>
                </c:pt>
              </c:numCache>
            </c:numRef>
          </c:xVal>
          <c:yVal>
            <c:numRef>
              <c:f>'Calibration Curve'!$A$25:$D$25</c:f>
              <c:numCache>
                <c:formatCode>General</c:formatCode>
                <c:ptCount val="4"/>
                <c:pt idx="0">
                  <c:v>15.055</c:v>
                </c:pt>
                <c:pt idx="1">
                  <c:v>15.032999999999999</c:v>
                </c:pt>
                <c:pt idx="2">
                  <c:v>15.029</c:v>
                </c:pt>
                <c:pt idx="3">
                  <c:v>15.029</c:v>
                </c:pt>
              </c:numCache>
            </c:numRef>
          </c:yVal>
        </c:ser>
        <c:ser>
          <c:idx val="23"/>
          <c:order val="23"/>
          <c:tx>
            <c:strRef>
              <c:f>'Calibration Curve'!$J$26</c:f>
              <c:strCache>
                <c:ptCount val="1"/>
                <c:pt idx="0">
                  <c:v>15.82075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3.4346103038309116E-2"/>
                  <c:y val="2.7084954301660911E-3"/>
                </c:manualLayout>
              </c:layout>
              <c:numFmt formatCode="General" sourceLinked="0"/>
            </c:trendlineLbl>
          </c:trendline>
          <c:xVal>
            <c:numRef>
              <c:f>'Calibration Curve'!$E$26:$H$26</c:f>
              <c:numCache>
                <c:formatCode>General</c:formatCode>
                <c:ptCount val="4"/>
                <c:pt idx="0">
                  <c:v>20177588</c:v>
                </c:pt>
                <c:pt idx="1">
                  <c:v>3458425</c:v>
                </c:pt>
                <c:pt idx="2">
                  <c:v>216470</c:v>
                </c:pt>
                <c:pt idx="3">
                  <c:v>48485</c:v>
                </c:pt>
              </c:numCache>
            </c:numRef>
          </c:xVal>
          <c:yVal>
            <c:numRef>
              <c:f>'Calibration Curve'!$A$26:$D$26</c:f>
              <c:numCache>
                <c:formatCode>General</c:formatCode>
                <c:ptCount val="4"/>
                <c:pt idx="0">
                  <c:v>15.837</c:v>
                </c:pt>
                <c:pt idx="1">
                  <c:v>15.818</c:v>
                </c:pt>
                <c:pt idx="2">
                  <c:v>15.815</c:v>
                </c:pt>
                <c:pt idx="3">
                  <c:v>15.813000000000001</c:v>
                </c:pt>
              </c:numCache>
            </c:numRef>
          </c:yVal>
        </c:ser>
        <c:ser>
          <c:idx val="24"/>
          <c:order val="24"/>
          <c:tx>
            <c:strRef>
              <c:f>'Calibration Curve'!$J$27</c:f>
              <c:strCache>
                <c:ptCount val="1"/>
                <c:pt idx="0">
                  <c:v>16.29825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3152796125055043E-2"/>
                  <c:y val="-8.4999256515860423E-5"/>
                </c:manualLayout>
              </c:layout>
              <c:numFmt formatCode="General" sourceLinked="0"/>
            </c:trendlineLbl>
          </c:trendline>
          <c:xVal>
            <c:numRef>
              <c:f>'Calibration Curve'!$E$27:$H$27</c:f>
              <c:numCache>
                <c:formatCode>General</c:formatCode>
                <c:ptCount val="4"/>
                <c:pt idx="0">
                  <c:v>41538033</c:v>
                </c:pt>
                <c:pt idx="1">
                  <c:v>7143404</c:v>
                </c:pt>
                <c:pt idx="2">
                  <c:v>455446</c:v>
                </c:pt>
                <c:pt idx="3">
                  <c:v>106760</c:v>
                </c:pt>
              </c:numCache>
            </c:numRef>
          </c:xVal>
          <c:yVal>
            <c:numRef>
              <c:f>'Calibration Curve'!$A$27:$D$27</c:f>
              <c:numCache>
                <c:formatCode>General</c:formatCode>
                <c:ptCount val="4"/>
                <c:pt idx="0">
                  <c:v>16.321999999999999</c:v>
                </c:pt>
                <c:pt idx="1">
                  <c:v>16.294</c:v>
                </c:pt>
                <c:pt idx="2">
                  <c:v>16.288</c:v>
                </c:pt>
                <c:pt idx="3">
                  <c:v>16.289000000000001</c:v>
                </c:pt>
              </c:numCache>
            </c:numRef>
          </c:yVal>
        </c:ser>
        <c:ser>
          <c:idx val="25"/>
          <c:order val="25"/>
          <c:tx>
            <c:strRef>
              <c:f>'Calibration Curve'!$J$28</c:f>
              <c:strCache>
                <c:ptCount val="1"/>
                <c:pt idx="0">
                  <c:v>16.706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3.7868780273007482E-2"/>
                  <c:y val="-4.29007638867276E-4"/>
                </c:manualLayout>
              </c:layout>
              <c:numFmt formatCode="General" sourceLinked="0"/>
            </c:trendlineLbl>
          </c:trendline>
          <c:xVal>
            <c:numRef>
              <c:f>'Calibration Curve'!$E$28:$H$28</c:f>
              <c:numCache>
                <c:formatCode>General</c:formatCode>
                <c:ptCount val="4"/>
                <c:pt idx="0">
                  <c:v>18717846</c:v>
                </c:pt>
                <c:pt idx="1">
                  <c:v>3255542</c:v>
                </c:pt>
                <c:pt idx="2">
                  <c:v>221804</c:v>
                </c:pt>
                <c:pt idx="3">
                  <c:v>62210</c:v>
                </c:pt>
              </c:numCache>
            </c:numRef>
          </c:xVal>
          <c:yVal>
            <c:numRef>
              <c:f>'Calibration Curve'!$A$28:$D$28</c:f>
              <c:numCache>
                <c:formatCode>General</c:formatCode>
                <c:ptCount val="4"/>
                <c:pt idx="0">
                  <c:v>16.72</c:v>
                </c:pt>
                <c:pt idx="1">
                  <c:v>16.701000000000001</c:v>
                </c:pt>
                <c:pt idx="2">
                  <c:v>16.7</c:v>
                </c:pt>
                <c:pt idx="3">
                  <c:v>16.702999999999999</c:v>
                </c:pt>
              </c:numCache>
            </c:numRef>
          </c:yVal>
        </c:ser>
        <c:ser>
          <c:idx val="26"/>
          <c:order val="26"/>
          <c:tx>
            <c:strRef>
              <c:f>'Calibration Curve'!$J$29</c:f>
              <c:strCache>
                <c:ptCount val="1"/>
                <c:pt idx="0">
                  <c:v>16.94175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3.6988110964332896E-2"/>
                  <c:y val="-2.5003890323986181E-3"/>
                </c:manualLayout>
              </c:layout>
              <c:numFmt formatCode="General" sourceLinked="0"/>
            </c:trendlineLbl>
          </c:trendline>
          <c:xVal>
            <c:numRef>
              <c:f>'Calibration Curve'!$E$29:$H$29</c:f>
              <c:numCache>
                <c:formatCode>General</c:formatCode>
                <c:ptCount val="4"/>
                <c:pt idx="0">
                  <c:v>16773914</c:v>
                </c:pt>
                <c:pt idx="1">
                  <c:v>2915053</c:v>
                </c:pt>
                <c:pt idx="2">
                  <c:v>199129</c:v>
                </c:pt>
                <c:pt idx="3">
                  <c:v>60486</c:v>
                </c:pt>
              </c:numCache>
            </c:numRef>
          </c:xVal>
          <c:yVal>
            <c:numRef>
              <c:f>'Calibration Curve'!$A$29:$D$29</c:f>
              <c:numCache>
                <c:formatCode>General</c:formatCode>
                <c:ptCount val="4"/>
                <c:pt idx="0">
                  <c:v>16.954999999999998</c:v>
                </c:pt>
                <c:pt idx="1">
                  <c:v>16.937999999999999</c:v>
                </c:pt>
                <c:pt idx="2">
                  <c:v>16.934000000000001</c:v>
                </c:pt>
                <c:pt idx="3">
                  <c:v>16.940000000000001</c:v>
                </c:pt>
              </c:numCache>
            </c:numRef>
          </c:yVal>
        </c:ser>
        <c:ser>
          <c:idx val="27"/>
          <c:order val="27"/>
          <c:tx>
            <c:strRef>
              <c:f>'Calibration Curve'!$J$30</c:f>
              <c:strCache>
                <c:ptCount val="1"/>
                <c:pt idx="0">
                  <c:v>17.90325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1391457507705856E-2"/>
                  <c:y val="3.9708277572022867E-3"/>
                </c:manualLayout>
              </c:layout>
              <c:numFmt formatCode="General" sourceLinked="0"/>
            </c:trendlineLbl>
          </c:trendline>
          <c:xVal>
            <c:numRef>
              <c:f>'Calibration Curve'!$E$30:$H$30</c:f>
              <c:numCache>
                <c:formatCode>General</c:formatCode>
                <c:ptCount val="4"/>
                <c:pt idx="0">
                  <c:v>17328846</c:v>
                </c:pt>
                <c:pt idx="1">
                  <c:v>3061682</c:v>
                </c:pt>
                <c:pt idx="2">
                  <c:v>325364</c:v>
                </c:pt>
                <c:pt idx="3">
                  <c:v>89810</c:v>
                </c:pt>
              </c:numCache>
            </c:numRef>
          </c:xVal>
          <c:yVal>
            <c:numRef>
              <c:f>'Calibration Curve'!$A$30:$D$30</c:f>
              <c:numCache>
                <c:formatCode>General</c:formatCode>
                <c:ptCount val="4"/>
                <c:pt idx="0">
                  <c:v>17.917000000000002</c:v>
                </c:pt>
                <c:pt idx="1">
                  <c:v>17.902000000000001</c:v>
                </c:pt>
                <c:pt idx="2">
                  <c:v>17.899999999999999</c:v>
                </c:pt>
                <c:pt idx="3">
                  <c:v>17.893999999999998</c:v>
                </c:pt>
              </c:numCache>
            </c:numRef>
          </c:yVal>
        </c:ser>
        <c:ser>
          <c:idx val="28"/>
          <c:order val="28"/>
          <c:tx>
            <c:strRef>
              <c:f>'Calibration Curve'!$J$31</c:f>
              <c:strCache>
                <c:ptCount val="1"/>
                <c:pt idx="0">
                  <c:v>18.0925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667547335975341E-2"/>
                  <c:y val="-1.0971059447608576E-3"/>
                </c:manualLayout>
              </c:layout>
              <c:numFmt formatCode="General" sourceLinked="0"/>
            </c:trendlineLbl>
          </c:trendline>
          <c:xVal>
            <c:numRef>
              <c:f>'Calibration Curve'!$E$31:$H$31</c:f>
              <c:numCache>
                <c:formatCode>General</c:formatCode>
                <c:ptCount val="4"/>
                <c:pt idx="0">
                  <c:v>49077980</c:v>
                </c:pt>
                <c:pt idx="1">
                  <c:v>8411975</c:v>
                </c:pt>
                <c:pt idx="2">
                  <c:v>777751</c:v>
                </c:pt>
                <c:pt idx="3">
                  <c:v>140224</c:v>
                </c:pt>
              </c:numCache>
            </c:numRef>
          </c:xVal>
          <c:yVal>
            <c:numRef>
              <c:f>'Calibration Curve'!$A$31:$D$31</c:f>
              <c:numCache>
                <c:formatCode>General</c:formatCode>
                <c:ptCount val="4"/>
                <c:pt idx="0">
                  <c:v>18.140999999999998</c:v>
                </c:pt>
                <c:pt idx="1">
                  <c:v>18.085000000000001</c:v>
                </c:pt>
                <c:pt idx="2">
                  <c:v>18.074000000000002</c:v>
                </c:pt>
                <c:pt idx="3">
                  <c:v>18.07</c:v>
                </c:pt>
              </c:numCache>
            </c:numRef>
          </c:yVal>
        </c:ser>
        <c:ser>
          <c:idx val="29"/>
          <c:order val="29"/>
          <c:tx>
            <c:strRef>
              <c:f>'Calibration Curve'!$J$32</c:f>
              <c:strCache>
                <c:ptCount val="1"/>
                <c:pt idx="0">
                  <c:v>18.55175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3.6107441655658302E-2"/>
                  <c:y val="-8.626490858603149E-4"/>
                </c:manualLayout>
              </c:layout>
              <c:numFmt formatCode="General" sourceLinked="0"/>
            </c:trendlineLbl>
          </c:trendline>
          <c:xVal>
            <c:numRef>
              <c:f>'Calibration Curve'!$E$32:$H$32</c:f>
              <c:numCache>
                <c:formatCode>General</c:formatCode>
                <c:ptCount val="4"/>
                <c:pt idx="0">
                  <c:v>24030885</c:v>
                </c:pt>
                <c:pt idx="1">
                  <c:v>4149864</c:v>
                </c:pt>
                <c:pt idx="2">
                  <c:v>1588036</c:v>
                </c:pt>
                <c:pt idx="3">
                  <c:v>75488</c:v>
                </c:pt>
              </c:numCache>
            </c:numRef>
          </c:xVal>
          <c:yVal>
            <c:numRef>
              <c:f>'Calibration Curve'!$A$32:$D$32</c:f>
              <c:numCache>
                <c:formatCode>General</c:formatCode>
                <c:ptCount val="4"/>
                <c:pt idx="0">
                  <c:v>18.584</c:v>
                </c:pt>
                <c:pt idx="1">
                  <c:v>18.545000000000002</c:v>
                </c:pt>
                <c:pt idx="2">
                  <c:v>18.54</c:v>
                </c:pt>
                <c:pt idx="3">
                  <c:v>18.538</c:v>
                </c:pt>
              </c:numCache>
            </c:numRef>
          </c:yVal>
        </c:ser>
        <c:ser>
          <c:idx val="30"/>
          <c:order val="30"/>
          <c:tx>
            <c:strRef>
              <c:f>'Calibration Curve'!$J$33</c:f>
              <c:strCache>
                <c:ptCount val="1"/>
                <c:pt idx="0">
                  <c:v>19.6425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5794804051078823E-2"/>
                  <c:y val="-1.2407539966595085E-4"/>
                </c:manualLayout>
              </c:layout>
              <c:numFmt formatCode="General" sourceLinked="0"/>
            </c:trendlineLbl>
          </c:trendline>
          <c:xVal>
            <c:numRef>
              <c:f>'Calibration Curve'!$E$33:$H$33</c:f>
              <c:numCache>
                <c:formatCode>General</c:formatCode>
                <c:ptCount val="4"/>
                <c:pt idx="0">
                  <c:v>20132617</c:v>
                </c:pt>
                <c:pt idx="1">
                  <c:v>3490640</c:v>
                </c:pt>
                <c:pt idx="2">
                  <c:v>227855</c:v>
                </c:pt>
                <c:pt idx="3">
                  <c:v>62147</c:v>
                </c:pt>
              </c:numCache>
            </c:numRef>
          </c:xVal>
          <c:yVal>
            <c:numRef>
              <c:f>'Calibration Curve'!$A$33:$D$33</c:f>
              <c:numCache>
                <c:formatCode>General</c:formatCode>
                <c:ptCount val="4"/>
                <c:pt idx="0">
                  <c:v>19.667999999999999</c:v>
                </c:pt>
                <c:pt idx="1">
                  <c:v>19.638999999999999</c:v>
                </c:pt>
                <c:pt idx="2">
                  <c:v>19.632999999999999</c:v>
                </c:pt>
                <c:pt idx="3">
                  <c:v>19.63</c:v>
                </c:pt>
              </c:numCache>
            </c:numRef>
          </c:yVal>
        </c:ser>
        <c:ser>
          <c:idx val="31"/>
          <c:order val="31"/>
          <c:tx>
            <c:strRef>
              <c:f>'Calibration Curve'!$J$34</c:f>
              <c:strCache>
                <c:ptCount val="1"/>
                <c:pt idx="0">
                  <c:v>20.29325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667547335975341E-2"/>
                  <c:y val="1.1917186241047933E-3"/>
                </c:manualLayout>
              </c:layout>
              <c:numFmt formatCode="General" sourceLinked="0"/>
            </c:trendlineLbl>
          </c:trendline>
          <c:xVal>
            <c:numRef>
              <c:f>'Calibration Curve'!$E$34:$H$34</c:f>
              <c:numCache>
                <c:formatCode>General</c:formatCode>
                <c:ptCount val="4"/>
                <c:pt idx="0">
                  <c:v>26292690</c:v>
                </c:pt>
                <c:pt idx="1">
                  <c:v>4540320</c:v>
                </c:pt>
                <c:pt idx="2">
                  <c:v>303371</c:v>
                </c:pt>
                <c:pt idx="3">
                  <c:v>77069</c:v>
                </c:pt>
              </c:numCache>
            </c:numRef>
          </c:xVal>
          <c:yVal>
            <c:numRef>
              <c:f>'Calibration Curve'!$A$34:$D$34</c:f>
              <c:numCache>
                <c:formatCode>General</c:formatCode>
                <c:ptCount val="4"/>
                <c:pt idx="0">
                  <c:v>20.335000000000001</c:v>
                </c:pt>
                <c:pt idx="1">
                  <c:v>20.285</c:v>
                </c:pt>
                <c:pt idx="2">
                  <c:v>20.280999999999999</c:v>
                </c:pt>
                <c:pt idx="3">
                  <c:v>20.271999999999998</c:v>
                </c:pt>
              </c:numCache>
            </c:numRef>
          </c:yVal>
        </c:ser>
        <c:ser>
          <c:idx val="32"/>
          <c:order val="32"/>
          <c:tx>
            <c:strRef>
              <c:f>'Calibration Curve'!$J$35</c:f>
              <c:strCache>
                <c:ptCount val="1"/>
                <c:pt idx="0">
                  <c:v>23.11375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5.2840158520475564E-2"/>
                  <c:y val="9.2648497989134752E-4"/>
                </c:manualLayout>
              </c:layout>
              <c:numFmt formatCode="General" sourceLinked="0"/>
            </c:trendlineLbl>
          </c:trendline>
          <c:xVal>
            <c:numRef>
              <c:f>'Calibration Curve'!$E$35:$H$35</c:f>
              <c:numCache>
                <c:formatCode>General</c:formatCode>
                <c:ptCount val="4"/>
                <c:pt idx="0">
                  <c:v>55672060</c:v>
                </c:pt>
                <c:pt idx="1">
                  <c:v>9591784</c:v>
                </c:pt>
                <c:pt idx="2">
                  <c:v>647177</c:v>
                </c:pt>
                <c:pt idx="3">
                  <c:v>145801</c:v>
                </c:pt>
              </c:numCache>
            </c:numRef>
          </c:xVal>
          <c:yVal>
            <c:numRef>
              <c:f>'Calibration Curve'!$A$35:$D$35</c:f>
              <c:numCache>
                <c:formatCode>General</c:formatCode>
                <c:ptCount val="4"/>
                <c:pt idx="0">
                  <c:v>23.210999999999999</c:v>
                </c:pt>
                <c:pt idx="1">
                  <c:v>23.099</c:v>
                </c:pt>
                <c:pt idx="2">
                  <c:v>23.074000000000002</c:v>
                </c:pt>
                <c:pt idx="3">
                  <c:v>23.071000000000002</c:v>
                </c:pt>
              </c:numCache>
            </c:numRef>
          </c:yVal>
        </c:ser>
        <c:ser>
          <c:idx val="33"/>
          <c:order val="33"/>
          <c:tx>
            <c:strRef>
              <c:f>'Calibration Curve'!$J$36</c:f>
              <c:strCache>
                <c:ptCount val="1"/>
                <c:pt idx="0">
                  <c:v>23.86575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4033465433729636E-2"/>
                  <c:y val="5.1594341221181343E-5"/>
                </c:manualLayout>
              </c:layout>
              <c:numFmt formatCode="General" sourceLinked="0"/>
            </c:trendlineLbl>
          </c:trendline>
          <c:xVal>
            <c:numRef>
              <c:f>'Calibration Curve'!$E$36:$H$36</c:f>
              <c:numCache>
                <c:formatCode>General</c:formatCode>
                <c:ptCount val="4"/>
                <c:pt idx="0">
                  <c:v>45007646</c:v>
                </c:pt>
                <c:pt idx="1">
                  <c:v>7861482</c:v>
                </c:pt>
                <c:pt idx="2">
                  <c:v>543016</c:v>
                </c:pt>
                <c:pt idx="3">
                  <c:v>123959</c:v>
                </c:pt>
              </c:numCache>
            </c:numRef>
          </c:xVal>
          <c:yVal>
            <c:numRef>
              <c:f>'Calibration Curve'!$A$36:$D$36</c:f>
              <c:numCache>
                <c:formatCode>General</c:formatCode>
                <c:ptCount val="4"/>
                <c:pt idx="0">
                  <c:v>23.919</c:v>
                </c:pt>
                <c:pt idx="1">
                  <c:v>23.856999999999999</c:v>
                </c:pt>
                <c:pt idx="2">
                  <c:v>23.846</c:v>
                </c:pt>
                <c:pt idx="3">
                  <c:v>23.841000000000001</c:v>
                </c:pt>
              </c:numCache>
            </c:numRef>
          </c:yVal>
        </c:ser>
        <c:axId val="48864256"/>
        <c:axId val="48844160"/>
      </c:scatterChart>
      <c:valAx>
        <c:axId val="48864256"/>
        <c:scaling>
          <c:orientation val="minMax"/>
        </c:scaling>
        <c:axPos val="b"/>
        <c:numFmt formatCode="General" sourceLinked="1"/>
        <c:tickLblPos val="nextTo"/>
        <c:crossAx val="48844160"/>
        <c:crosses val="autoZero"/>
        <c:crossBetween val="midCat"/>
      </c:valAx>
      <c:valAx>
        <c:axId val="48844160"/>
        <c:scaling>
          <c:orientation val="minMax"/>
        </c:scaling>
        <c:axPos val="l"/>
        <c:majorGridlines/>
        <c:numFmt formatCode="General" sourceLinked="1"/>
        <c:tickLblPos val="nextTo"/>
        <c:crossAx val="48864256"/>
        <c:crosses val="autoZero"/>
        <c:crossBetween val="midCat"/>
      </c:valAx>
    </c:plotArea>
    <c:legend>
      <c:legendPos val="r"/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1</xdr:row>
      <xdr:rowOff>76200</xdr:rowOff>
    </xdr:from>
    <xdr:to>
      <xdr:col>21</xdr:col>
      <xdr:colOff>66675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zoomScale="90" zoomScaleNormal="90" zoomScalePageLayoutView="90" workbookViewId="0">
      <selection activeCell="A44" sqref="A44"/>
    </sheetView>
  </sheetViews>
  <sheetFormatPr defaultColWidth="15.42578125" defaultRowHeight="15"/>
  <cols>
    <col min="1" max="1" width="60.28515625" style="1" bestFit="1" customWidth="1"/>
    <col min="2" max="2" width="14.7109375" style="1" bestFit="1" customWidth="1"/>
    <col min="3" max="3" width="13.42578125" style="1" bestFit="1" customWidth="1"/>
    <col min="4" max="4" width="14.85546875" style="1" bestFit="1" customWidth="1"/>
    <col min="5" max="5" width="15.85546875" style="1" bestFit="1" customWidth="1"/>
    <col min="6" max="6" width="12.85546875" style="1" bestFit="1" customWidth="1"/>
    <col min="7" max="7" width="14" style="1" bestFit="1" customWidth="1"/>
    <col min="8" max="8" width="15.28515625" style="1" bestFit="1" customWidth="1"/>
    <col min="9" max="16384" width="15.42578125" style="1"/>
  </cols>
  <sheetData>
    <row r="1" spans="1:8" ht="15.75" customHeight="1" thickBot="1">
      <c r="A1" s="2" t="s">
        <v>37</v>
      </c>
      <c r="B1" s="3"/>
      <c r="C1" s="13" t="s">
        <v>38</v>
      </c>
      <c r="D1" s="14"/>
      <c r="E1" s="14"/>
      <c r="F1" s="14"/>
      <c r="G1" s="14"/>
      <c r="H1" s="14"/>
    </row>
    <row r="2" spans="1:8">
      <c r="A2" s="4"/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</row>
    <row r="3" spans="1:8">
      <c r="A3" s="1" t="s">
        <v>0</v>
      </c>
      <c r="B3" s="1">
        <v>400</v>
      </c>
      <c r="C3" s="1">
        <f>(100*1000)/400</f>
        <v>250</v>
      </c>
      <c r="D3" s="1">
        <f>(10*1000)/100</f>
        <v>100</v>
      </c>
      <c r="E3" s="1">
        <f>(1*1000)/10</f>
        <v>100</v>
      </c>
      <c r="F3" s="1">
        <f>(0.1*1000)/1</f>
        <v>100</v>
      </c>
      <c r="G3" s="1">
        <f>(0.01*1000)/0.1</f>
        <v>100</v>
      </c>
      <c r="H3" s="1">
        <f>(0.001*1000)/0.01</f>
        <v>100</v>
      </c>
    </row>
    <row r="4" spans="1:8">
      <c r="A4" s="1" t="s">
        <v>1</v>
      </c>
      <c r="B4" s="1">
        <v>400</v>
      </c>
      <c r="C4" s="1">
        <f t="shared" ref="C4:C39" si="0">(100*1000)/$B4</f>
        <v>250</v>
      </c>
      <c r="D4" s="1">
        <f t="shared" ref="D4:D39" si="1">(10*1000)/100</f>
        <v>100</v>
      </c>
      <c r="E4" s="1">
        <f t="shared" ref="E4:E39" si="2">(1*1000)/10</f>
        <v>100</v>
      </c>
      <c r="F4" s="1">
        <f t="shared" ref="F4:F39" si="3">(0.1*1000)/1</f>
        <v>100</v>
      </c>
      <c r="G4" s="1">
        <f t="shared" ref="G4:G39" si="4">(0.01*1000)/0.1</f>
        <v>100</v>
      </c>
      <c r="H4" s="1">
        <f t="shared" ref="H4:H39" si="5">(0.001*1000)/0.01</f>
        <v>100</v>
      </c>
    </row>
    <row r="5" spans="1:8">
      <c r="A5" s="1" t="s">
        <v>2</v>
      </c>
      <c r="B5" s="1">
        <v>400</v>
      </c>
      <c r="C5" s="1">
        <f t="shared" si="0"/>
        <v>250</v>
      </c>
      <c r="D5" s="1">
        <f t="shared" si="1"/>
        <v>100</v>
      </c>
      <c r="E5" s="1">
        <f t="shared" si="2"/>
        <v>100</v>
      </c>
      <c r="F5" s="1">
        <f t="shared" si="3"/>
        <v>100</v>
      </c>
      <c r="G5" s="1">
        <f t="shared" si="4"/>
        <v>100</v>
      </c>
      <c r="H5" s="1">
        <f t="shared" si="5"/>
        <v>100</v>
      </c>
    </row>
    <row r="6" spans="1:8">
      <c r="A6" s="1" t="s">
        <v>3</v>
      </c>
      <c r="B6" s="1">
        <v>400</v>
      </c>
      <c r="C6" s="1">
        <f t="shared" si="0"/>
        <v>250</v>
      </c>
      <c r="D6" s="1">
        <f t="shared" si="1"/>
        <v>100</v>
      </c>
      <c r="E6" s="1">
        <f t="shared" si="2"/>
        <v>100</v>
      </c>
      <c r="F6" s="1">
        <f t="shared" si="3"/>
        <v>100</v>
      </c>
      <c r="G6" s="1">
        <f t="shared" si="4"/>
        <v>100</v>
      </c>
      <c r="H6" s="1">
        <f t="shared" si="5"/>
        <v>100</v>
      </c>
    </row>
    <row r="7" spans="1:8">
      <c r="A7" s="1" t="s">
        <v>4</v>
      </c>
      <c r="B7" s="1">
        <v>200</v>
      </c>
      <c r="C7" s="1">
        <f t="shared" si="0"/>
        <v>500</v>
      </c>
      <c r="D7" s="1">
        <f t="shared" si="1"/>
        <v>100</v>
      </c>
      <c r="E7" s="1">
        <f t="shared" si="2"/>
        <v>100</v>
      </c>
      <c r="F7" s="1">
        <f t="shared" si="3"/>
        <v>100</v>
      </c>
      <c r="G7" s="1">
        <f t="shared" si="4"/>
        <v>100</v>
      </c>
      <c r="H7" s="1">
        <f t="shared" si="5"/>
        <v>100</v>
      </c>
    </row>
    <row r="8" spans="1:8">
      <c r="A8" s="1" t="s">
        <v>5</v>
      </c>
      <c r="B8" s="1">
        <v>400</v>
      </c>
      <c r="C8" s="1">
        <f t="shared" si="0"/>
        <v>250</v>
      </c>
      <c r="D8" s="1">
        <f t="shared" si="1"/>
        <v>100</v>
      </c>
      <c r="E8" s="1">
        <f t="shared" si="2"/>
        <v>100</v>
      </c>
      <c r="F8" s="1">
        <f t="shared" si="3"/>
        <v>100</v>
      </c>
      <c r="G8" s="1">
        <f t="shared" si="4"/>
        <v>100</v>
      </c>
      <c r="H8" s="1">
        <f t="shared" si="5"/>
        <v>100</v>
      </c>
    </row>
    <row r="9" spans="1:8">
      <c r="A9" s="1" t="s">
        <v>6</v>
      </c>
      <c r="B9" s="1">
        <v>200</v>
      </c>
      <c r="C9" s="1">
        <f t="shared" si="0"/>
        <v>500</v>
      </c>
      <c r="D9" s="1">
        <f t="shared" si="1"/>
        <v>100</v>
      </c>
      <c r="E9" s="1">
        <f t="shared" si="2"/>
        <v>100</v>
      </c>
      <c r="F9" s="1">
        <f t="shared" si="3"/>
        <v>100</v>
      </c>
      <c r="G9" s="1">
        <f t="shared" si="4"/>
        <v>100</v>
      </c>
      <c r="H9" s="1">
        <f t="shared" si="5"/>
        <v>100</v>
      </c>
    </row>
    <row r="10" spans="1:8">
      <c r="A10" s="1" t="s">
        <v>7</v>
      </c>
      <c r="B10" s="1">
        <v>400</v>
      </c>
      <c r="C10" s="1">
        <f t="shared" si="0"/>
        <v>250</v>
      </c>
      <c r="D10" s="1">
        <f t="shared" si="1"/>
        <v>100</v>
      </c>
      <c r="E10" s="1">
        <f t="shared" si="2"/>
        <v>100</v>
      </c>
      <c r="F10" s="1">
        <f t="shared" si="3"/>
        <v>100</v>
      </c>
      <c r="G10" s="1">
        <f t="shared" si="4"/>
        <v>100</v>
      </c>
      <c r="H10" s="1">
        <f t="shared" si="5"/>
        <v>100</v>
      </c>
    </row>
    <row r="11" spans="1:8">
      <c r="A11" s="1" t="s">
        <v>8</v>
      </c>
      <c r="B11" s="1">
        <v>200</v>
      </c>
      <c r="C11" s="1">
        <f t="shared" si="0"/>
        <v>500</v>
      </c>
      <c r="D11" s="1">
        <f t="shared" si="1"/>
        <v>100</v>
      </c>
      <c r="E11" s="1">
        <f t="shared" si="2"/>
        <v>100</v>
      </c>
      <c r="F11" s="1">
        <f t="shared" si="3"/>
        <v>100</v>
      </c>
      <c r="G11" s="1">
        <f t="shared" si="4"/>
        <v>100</v>
      </c>
      <c r="H11" s="1">
        <f t="shared" si="5"/>
        <v>100</v>
      </c>
    </row>
    <row r="12" spans="1:8">
      <c r="A12" s="1" t="s">
        <v>9</v>
      </c>
      <c r="B12" s="1">
        <v>200</v>
      </c>
      <c r="C12" s="1">
        <f t="shared" si="0"/>
        <v>500</v>
      </c>
      <c r="D12" s="1">
        <f t="shared" si="1"/>
        <v>100</v>
      </c>
      <c r="E12" s="1">
        <f t="shared" si="2"/>
        <v>100</v>
      </c>
      <c r="F12" s="1">
        <f t="shared" si="3"/>
        <v>100</v>
      </c>
      <c r="G12" s="1">
        <f t="shared" si="4"/>
        <v>100</v>
      </c>
      <c r="H12" s="1">
        <f t="shared" si="5"/>
        <v>100</v>
      </c>
    </row>
    <row r="13" spans="1:8">
      <c r="A13" s="1" t="s">
        <v>29</v>
      </c>
      <c r="B13" s="1">
        <v>200</v>
      </c>
      <c r="C13" s="1">
        <f t="shared" si="0"/>
        <v>500</v>
      </c>
      <c r="D13" s="1">
        <f t="shared" si="1"/>
        <v>100</v>
      </c>
      <c r="E13" s="1">
        <f t="shared" si="2"/>
        <v>100</v>
      </c>
      <c r="F13" s="1">
        <f t="shared" si="3"/>
        <v>100</v>
      </c>
      <c r="G13" s="1">
        <f t="shared" si="4"/>
        <v>100</v>
      </c>
      <c r="H13" s="1">
        <f t="shared" si="5"/>
        <v>100</v>
      </c>
    </row>
    <row r="14" spans="1:8">
      <c r="A14" s="1" t="s">
        <v>10</v>
      </c>
      <c r="B14" s="1">
        <v>600</v>
      </c>
      <c r="C14" s="1">
        <f t="shared" si="0"/>
        <v>166.66666666666666</v>
      </c>
      <c r="D14" s="1">
        <f t="shared" si="1"/>
        <v>100</v>
      </c>
      <c r="E14" s="1">
        <f t="shared" si="2"/>
        <v>100</v>
      </c>
      <c r="F14" s="1">
        <f t="shared" si="3"/>
        <v>100</v>
      </c>
      <c r="G14" s="1">
        <f t="shared" si="4"/>
        <v>100</v>
      </c>
      <c r="H14" s="1">
        <f t="shared" si="5"/>
        <v>100</v>
      </c>
    </row>
    <row r="15" spans="1:8">
      <c r="A15" s="1" t="s">
        <v>11</v>
      </c>
      <c r="B15" s="1">
        <v>200</v>
      </c>
      <c r="C15" s="1">
        <f t="shared" si="0"/>
        <v>500</v>
      </c>
      <c r="D15" s="1">
        <f t="shared" si="1"/>
        <v>100</v>
      </c>
      <c r="E15" s="1">
        <f t="shared" si="2"/>
        <v>100</v>
      </c>
      <c r="F15" s="1">
        <f t="shared" si="3"/>
        <v>100</v>
      </c>
      <c r="G15" s="1">
        <f t="shared" si="4"/>
        <v>100</v>
      </c>
      <c r="H15" s="1">
        <f t="shared" si="5"/>
        <v>100</v>
      </c>
    </row>
    <row r="16" spans="1:8">
      <c r="A16" s="1" t="s">
        <v>12</v>
      </c>
      <c r="B16" s="1">
        <v>200</v>
      </c>
      <c r="C16" s="1">
        <f t="shared" si="0"/>
        <v>500</v>
      </c>
      <c r="D16" s="1">
        <f t="shared" si="1"/>
        <v>100</v>
      </c>
      <c r="E16" s="1">
        <f t="shared" si="2"/>
        <v>100</v>
      </c>
      <c r="F16" s="1">
        <f t="shared" si="3"/>
        <v>100</v>
      </c>
      <c r="G16" s="1">
        <f t="shared" si="4"/>
        <v>100</v>
      </c>
      <c r="H16" s="1">
        <f t="shared" si="5"/>
        <v>100</v>
      </c>
    </row>
    <row r="17" spans="1:8">
      <c r="A17" s="1" t="s">
        <v>13</v>
      </c>
      <c r="B17" s="1">
        <v>200</v>
      </c>
      <c r="C17" s="1">
        <f t="shared" si="0"/>
        <v>500</v>
      </c>
      <c r="D17" s="1">
        <f t="shared" si="1"/>
        <v>100</v>
      </c>
      <c r="E17" s="1">
        <f t="shared" si="2"/>
        <v>100</v>
      </c>
      <c r="F17" s="1">
        <f t="shared" si="3"/>
        <v>100</v>
      </c>
      <c r="G17" s="1">
        <f t="shared" si="4"/>
        <v>100</v>
      </c>
      <c r="H17" s="1">
        <f t="shared" si="5"/>
        <v>100</v>
      </c>
    </row>
    <row r="18" spans="1:8">
      <c r="A18" s="1" t="s">
        <v>14</v>
      </c>
      <c r="B18" s="1">
        <v>400</v>
      </c>
      <c r="C18" s="1">
        <f t="shared" si="0"/>
        <v>250</v>
      </c>
      <c r="D18" s="1">
        <f t="shared" si="1"/>
        <v>100</v>
      </c>
      <c r="E18" s="1">
        <f t="shared" si="2"/>
        <v>100</v>
      </c>
      <c r="F18" s="1">
        <f t="shared" si="3"/>
        <v>100</v>
      </c>
      <c r="G18" s="1">
        <f t="shared" si="4"/>
        <v>100</v>
      </c>
      <c r="H18" s="1">
        <f t="shared" si="5"/>
        <v>100</v>
      </c>
    </row>
    <row r="19" spans="1:8">
      <c r="A19" s="1" t="s">
        <v>15</v>
      </c>
      <c r="B19" s="1">
        <v>200</v>
      </c>
      <c r="C19" s="1">
        <f t="shared" si="0"/>
        <v>500</v>
      </c>
      <c r="D19" s="1">
        <f t="shared" si="1"/>
        <v>100</v>
      </c>
      <c r="E19" s="1">
        <f t="shared" si="2"/>
        <v>100</v>
      </c>
      <c r="F19" s="1">
        <f t="shared" si="3"/>
        <v>100</v>
      </c>
      <c r="G19" s="1">
        <f t="shared" si="4"/>
        <v>100</v>
      </c>
      <c r="H19" s="1">
        <f t="shared" si="5"/>
        <v>100</v>
      </c>
    </row>
    <row r="20" spans="1:8">
      <c r="A20" s="1" t="s">
        <v>16</v>
      </c>
      <c r="B20" s="1">
        <v>400</v>
      </c>
      <c r="C20" s="1">
        <f t="shared" si="0"/>
        <v>250</v>
      </c>
      <c r="D20" s="1">
        <f t="shared" si="1"/>
        <v>100</v>
      </c>
      <c r="E20" s="1">
        <f t="shared" si="2"/>
        <v>100</v>
      </c>
      <c r="F20" s="1">
        <f t="shared" si="3"/>
        <v>100</v>
      </c>
      <c r="G20" s="1">
        <f t="shared" si="4"/>
        <v>100</v>
      </c>
      <c r="H20" s="1">
        <f t="shared" si="5"/>
        <v>100</v>
      </c>
    </row>
    <row r="21" spans="1:8">
      <c r="A21" s="1" t="s">
        <v>17</v>
      </c>
      <c r="B21" s="1">
        <v>200</v>
      </c>
      <c r="C21" s="1">
        <f t="shared" si="0"/>
        <v>500</v>
      </c>
      <c r="D21" s="1">
        <f t="shared" si="1"/>
        <v>100</v>
      </c>
      <c r="E21" s="1">
        <f t="shared" si="2"/>
        <v>100</v>
      </c>
      <c r="F21" s="1">
        <f t="shared" si="3"/>
        <v>100</v>
      </c>
      <c r="G21" s="1">
        <f t="shared" si="4"/>
        <v>100</v>
      </c>
      <c r="H21" s="1">
        <f t="shared" si="5"/>
        <v>100</v>
      </c>
    </row>
    <row r="22" spans="1:8">
      <c r="A22" s="1" t="s">
        <v>18</v>
      </c>
      <c r="B22" s="1">
        <v>200</v>
      </c>
      <c r="C22" s="1">
        <f t="shared" si="0"/>
        <v>500</v>
      </c>
      <c r="D22" s="1">
        <f t="shared" si="1"/>
        <v>100</v>
      </c>
      <c r="E22" s="1">
        <f t="shared" si="2"/>
        <v>100</v>
      </c>
      <c r="F22" s="1">
        <f t="shared" si="3"/>
        <v>100</v>
      </c>
      <c r="G22" s="1">
        <f t="shared" si="4"/>
        <v>100</v>
      </c>
      <c r="H22" s="1">
        <f t="shared" si="5"/>
        <v>100</v>
      </c>
    </row>
    <row r="23" spans="1:8">
      <c r="A23" s="1" t="s">
        <v>19</v>
      </c>
      <c r="B23" s="1">
        <v>400</v>
      </c>
      <c r="C23" s="1">
        <f t="shared" si="0"/>
        <v>250</v>
      </c>
      <c r="D23" s="1">
        <f t="shared" si="1"/>
        <v>100</v>
      </c>
      <c r="E23" s="1">
        <f t="shared" si="2"/>
        <v>100</v>
      </c>
      <c r="F23" s="1">
        <f t="shared" si="3"/>
        <v>100</v>
      </c>
      <c r="G23" s="1">
        <f t="shared" si="4"/>
        <v>100</v>
      </c>
      <c r="H23" s="1">
        <f t="shared" si="5"/>
        <v>100</v>
      </c>
    </row>
    <row r="24" spans="1:8">
      <c r="A24" s="1" t="s">
        <v>20</v>
      </c>
      <c r="B24" s="1">
        <v>200</v>
      </c>
      <c r="C24" s="1">
        <f t="shared" si="0"/>
        <v>500</v>
      </c>
      <c r="D24" s="1">
        <f t="shared" si="1"/>
        <v>100</v>
      </c>
      <c r="E24" s="1">
        <f t="shared" si="2"/>
        <v>100</v>
      </c>
      <c r="F24" s="1">
        <f t="shared" si="3"/>
        <v>100</v>
      </c>
      <c r="G24" s="1">
        <f t="shared" si="4"/>
        <v>100</v>
      </c>
      <c r="H24" s="1">
        <f t="shared" si="5"/>
        <v>100</v>
      </c>
    </row>
    <row r="25" spans="1:8">
      <c r="A25" s="1" t="s">
        <v>30</v>
      </c>
      <c r="B25" s="1">
        <v>200</v>
      </c>
      <c r="C25" s="1">
        <f t="shared" si="0"/>
        <v>500</v>
      </c>
      <c r="D25" s="1">
        <f t="shared" si="1"/>
        <v>100</v>
      </c>
      <c r="E25" s="1">
        <f t="shared" si="2"/>
        <v>100</v>
      </c>
      <c r="F25" s="1">
        <f t="shared" si="3"/>
        <v>100</v>
      </c>
      <c r="G25" s="1">
        <f t="shared" si="4"/>
        <v>100</v>
      </c>
      <c r="H25" s="1">
        <f t="shared" si="5"/>
        <v>100</v>
      </c>
    </row>
    <row r="26" spans="1:8">
      <c r="A26" s="1" t="s">
        <v>21</v>
      </c>
      <c r="B26" s="1">
        <v>200</v>
      </c>
      <c r="C26" s="1">
        <f t="shared" si="0"/>
        <v>500</v>
      </c>
      <c r="D26" s="1">
        <f t="shared" si="1"/>
        <v>100</v>
      </c>
      <c r="E26" s="1">
        <f t="shared" si="2"/>
        <v>100</v>
      </c>
      <c r="F26" s="1">
        <f t="shared" si="3"/>
        <v>100</v>
      </c>
      <c r="G26" s="1">
        <f t="shared" si="4"/>
        <v>100</v>
      </c>
      <c r="H26" s="1">
        <f t="shared" si="5"/>
        <v>100</v>
      </c>
    </row>
    <row r="27" spans="1:8">
      <c r="A27" s="1" t="s">
        <v>22</v>
      </c>
      <c r="B27" s="1">
        <v>200</v>
      </c>
      <c r="C27" s="1">
        <f t="shared" si="0"/>
        <v>500</v>
      </c>
      <c r="D27" s="1">
        <f t="shared" si="1"/>
        <v>100</v>
      </c>
      <c r="E27" s="1">
        <f t="shared" si="2"/>
        <v>100</v>
      </c>
      <c r="F27" s="1">
        <f t="shared" si="3"/>
        <v>100</v>
      </c>
      <c r="G27" s="1">
        <f t="shared" si="4"/>
        <v>100</v>
      </c>
      <c r="H27" s="1">
        <f t="shared" si="5"/>
        <v>100</v>
      </c>
    </row>
    <row r="28" spans="1:8">
      <c r="A28" s="1" t="s">
        <v>31</v>
      </c>
      <c r="B28" s="1">
        <v>200</v>
      </c>
      <c r="C28" s="1">
        <f t="shared" si="0"/>
        <v>500</v>
      </c>
      <c r="D28" s="1">
        <f t="shared" si="1"/>
        <v>100</v>
      </c>
      <c r="E28" s="1">
        <f t="shared" si="2"/>
        <v>100</v>
      </c>
      <c r="F28" s="1">
        <f t="shared" si="3"/>
        <v>100</v>
      </c>
      <c r="G28" s="1">
        <f t="shared" si="4"/>
        <v>100</v>
      </c>
      <c r="H28" s="1">
        <f t="shared" si="5"/>
        <v>100</v>
      </c>
    </row>
    <row r="29" spans="1:8">
      <c r="A29" s="1" t="s">
        <v>23</v>
      </c>
      <c r="B29" s="1">
        <v>400</v>
      </c>
      <c r="C29" s="1">
        <f t="shared" si="0"/>
        <v>250</v>
      </c>
      <c r="D29" s="1">
        <f t="shared" si="1"/>
        <v>100</v>
      </c>
      <c r="E29" s="1">
        <f t="shared" si="2"/>
        <v>100</v>
      </c>
      <c r="F29" s="1">
        <f t="shared" si="3"/>
        <v>100</v>
      </c>
      <c r="G29" s="1">
        <f t="shared" si="4"/>
        <v>100</v>
      </c>
      <c r="H29" s="1">
        <f t="shared" si="5"/>
        <v>100</v>
      </c>
    </row>
    <row r="30" spans="1:8">
      <c r="A30" s="1" t="s">
        <v>32</v>
      </c>
      <c r="B30" s="1">
        <v>200</v>
      </c>
      <c r="C30" s="1">
        <f t="shared" si="0"/>
        <v>500</v>
      </c>
      <c r="D30" s="1">
        <f t="shared" si="1"/>
        <v>100</v>
      </c>
      <c r="E30" s="1">
        <f t="shared" si="2"/>
        <v>100</v>
      </c>
      <c r="F30" s="1">
        <f t="shared" si="3"/>
        <v>100</v>
      </c>
      <c r="G30" s="1">
        <f t="shared" si="4"/>
        <v>100</v>
      </c>
      <c r="H30" s="1">
        <f t="shared" si="5"/>
        <v>100</v>
      </c>
    </row>
    <row r="31" spans="1:8">
      <c r="A31" s="1" t="s">
        <v>24</v>
      </c>
      <c r="B31" s="1">
        <v>200</v>
      </c>
      <c r="C31" s="1">
        <f t="shared" si="0"/>
        <v>500</v>
      </c>
      <c r="D31" s="1">
        <f t="shared" si="1"/>
        <v>100</v>
      </c>
      <c r="E31" s="1">
        <f t="shared" si="2"/>
        <v>100</v>
      </c>
      <c r="F31" s="1">
        <f t="shared" si="3"/>
        <v>100</v>
      </c>
      <c r="G31" s="1">
        <f t="shared" si="4"/>
        <v>100</v>
      </c>
      <c r="H31" s="1">
        <f t="shared" si="5"/>
        <v>100</v>
      </c>
    </row>
    <row r="32" spans="1:8">
      <c r="A32" s="1" t="s">
        <v>33</v>
      </c>
      <c r="B32" s="1">
        <v>200</v>
      </c>
      <c r="C32" s="1">
        <f t="shared" si="0"/>
        <v>500</v>
      </c>
      <c r="D32" s="1">
        <f t="shared" si="1"/>
        <v>100</v>
      </c>
      <c r="E32" s="1">
        <f t="shared" si="2"/>
        <v>100</v>
      </c>
      <c r="F32" s="1">
        <f t="shared" si="3"/>
        <v>100</v>
      </c>
      <c r="G32" s="1">
        <f t="shared" si="4"/>
        <v>100</v>
      </c>
      <c r="H32" s="1">
        <f t="shared" si="5"/>
        <v>100</v>
      </c>
    </row>
    <row r="33" spans="1:8">
      <c r="A33" s="1" t="s">
        <v>25</v>
      </c>
      <c r="B33" s="1">
        <v>200</v>
      </c>
      <c r="C33" s="1">
        <f t="shared" si="0"/>
        <v>500</v>
      </c>
      <c r="D33" s="1">
        <f t="shared" si="1"/>
        <v>100</v>
      </c>
      <c r="E33" s="1">
        <f t="shared" si="2"/>
        <v>100</v>
      </c>
      <c r="F33" s="1">
        <f t="shared" si="3"/>
        <v>100</v>
      </c>
      <c r="G33" s="1">
        <f t="shared" si="4"/>
        <v>100</v>
      </c>
      <c r="H33" s="1">
        <f t="shared" si="5"/>
        <v>100</v>
      </c>
    </row>
    <row r="34" spans="1:8">
      <c r="A34" s="1" t="s">
        <v>26</v>
      </c>
      <c r="B34" s="1">
        <v>200</v>
      </c>
      <c r="C34" s="1">
        <f t="shared" si="0"/>
        <v>500</v>
      </c>
      <c r="D34" s="1">
        <f t="shared" si="1"/>
        <v>100</v>
      </c>
      <c r="E34" s="1">
        <f t="shared" si="2"/>
        <v>100</v>
      </c>
      <c r="F34" s="1">
        <f t="shared" si="3"/>
        <v>100</v>
      </c>
      <c r="G34" s="1">
        <f t="shared" si="4"/>
        <v>100</v>
      </c>
      <c r="H34" s="1">
        <f t="shared" si="5"/>
        <v>100</v>
      </c>
    </row>
    <row r="35" spans="1:8">
      <c r="A35" s="1" t="s">
        <v>34</v>
      </c>
      <c r="B35" s="1">
        <v>200</v>
      </c>
      <c r="C35" s="1">
        <f t="shared" si="0"/>
        <v>500</v>
      </c>
      <c r="D35" s="1">
        <f t="shared" si="1"/>
        <v>100</v>
      </c>
      <c r="E35" s="1">
        <f t="shared" si="2"/>
        <v>100</v>
      </c>
      <c r="F35" s="1">
        <f t="shared" si="3"/>
        <v>100</v>
      </c>
      <c r="G35" s="1">
        <f t="shared" si="4"/>
        <v>100</v>
      </c>
      <c r="H35" s="1">
        <f t="shared" si="5"/>
        <v>100</v>
      </c>
    </row>
    <row r="36" spans="1:8">
      <c r="A36" s="1" t="s">
        <v>27</v>
      </c>
      <c r="B36" s="1">
        <v>400</v>
      </c>
      <c r="C36" s="1">
        <f t="shared" si="0"/>
        <v>250</v>
      </c>
      <c r="D36" s="1">
        <f t="shared" si="1"/>
        <v>100</v>
      </c>
      <c r="E36" s="1">
        <f t="shared" si="2"/>
        <v>100</v>
      </c>
      <c r="F36" s="1">
        <f t="shared" si="3"/>
        <v>100</v>
      </c>
      <c r="G36" s="1">
        <f t="shared" si="4"/>
        <v>100</v>
      </c>
      <c r="H36" s="1">
        <f t="shared" si="5"/>
        <v>100</v>
      </c>
    </row>
    <row r="37" spans="1:8">
      <c r="A37" s="1" t="s">
        <v>35</v>
      </c>
      <c r="B37" s="1">
        <v>200</v>
      </c>
      <c r="C37" s="1">
        <f t="shared" si="0"/>
        <v>500</v>
      </c>
      <c r="D37" s="1">
        <f t="shared" si="1"/>
        <v>100</v>
      </c>
      <c r="E37" s="1">
        <f t="shared" si="2"/>
        <v>100</v>
      </c>
      <c r="F37" s="1">
        <f t="shared" si="3"/>
        <v>100</v>
      </c>
      <c r="G37" s="1">
        <f t="shared" si="4"/>
        <v>100</v>
      </c>
      <c r="H37" s="1">
        <f t="shared" si="5"/>
        <v>100</v>
      </c>
    </row>
    <row r="38" spans="1:8">
      <c r="A38" s="1" t="s">
        <v>28</v>
      </c>
      <c r="B38" s="1">
        <v>200</v>
      </c>
      <c r="C38" s="1">
        <f t="shared" si="0"/>
        <v>500</v>
      </c>
      <c r="D38" s="1">
        <f t="shared" si="1"/>
        <v>100</v>
      </c>
      <c r="E38" s="1">
        <f t="shared" si="2"/>
        <v>100</v>
      </c>
      <c r="F38" s="1">
        <f t="shared" si="3"/>
        <v>100</v>
      </c>
      <c r="G38" s="1">
        <f t="shared" si="4"/>
        <v>100</v>
      </c>
      <c r="H38" s="1">
        <f t="shared" si="5"/>
        <v>100</v>
      </c>
    </row>
    <row r="39" spans="1:8">
      <c r="A39" s="1" t="s">
        <v>36</v>
      </c>
      <c r="B39" s="1">
        <v>200</v>
      </c>
      <c r="C39" s="1">
        <f t="shared" si="0"/>
        <v>500</v>
      </c>
      <c r="D39" s="1">
        <f t="shared" si="1"/>
        <v>100</v>
      </c>
      <c r="E39" s="1">
        <f t="shared" si="2"/>
        <v>100</v>
      </c>
      <c r="F39" s="1">
        <f t="shared" si="3"/>
        <v>100</v>
      </c>
      <c r="G39" s="1">
        <f t="shared" si="4"/>
        <v>100</v>
      </c>
      <c r="H39" s="1">
        <f t="shared" si="5"/>
        <v>100</v>
      </c>
    </row>
    <row r="40" spans="1:8" ht="15.75" thickBot="1">
      <c r="B40" s="1">
        <f>SUM(B3:B39)</f>
        <v>10000</v>
      </c>
    </row>
    <row r="41" spans="1:8">
      <c r="A41" s="5" t="s">
        <v>46</v>
      </c>
      <c r="B41" s="6" t="s">
        <v>45</v>
      </c>
      <c r="C41" s="6" t="s">
        <v>48</v>
      </c>
      <c r="D41" s="6" t="s">
        <v>49</v>
      </c>
      <c r="E41" s="6" t="s">
        <v>50</v>
      </c>
      <c r="F41" s="6" t="s">
        <v>51</v>
      </c>
      <c r="G41" s="6" t="s">
        <v>52</v>
      </c>
      <c r="H41" s="7" t="s">
        <v>53</v>
      </c>
    </row>
    <row r="42" spans="1:8" ht="15.75" thickBot="1">
      <c r="A42" s="8" t="s">
        <v>47</v>
      </c>
      <c r="B42" s="9">
        <v>1000</v>
      </c>
      <c r="C42" s="9">
        <f>(100*1000)/1000</f>
        <v>100</v>
      </c>
      <c r="D42" s="9">
        <f>(10*1000)/100</f>
        <v>100</v>
      </c>
      <c r="E42" s="9">
        <f>(1*1000)/10</f>
        <v>100</v>
      </c>
      <c r="F42" s="9">
        <f>(0.1*1000)/1</f>
        <v>100</v>
      </c>
      <c r="G42" s="9">
        <f>(0.01*1000)/0.1</f>
        <v>100</v>
      </c>
      <c r="H42" s="10">
        <f>(0.001*1000)/0.01</f>
        <v>100</v>
      </c>
    </row>
    <row r="44" spans="1:8" ht="60">
      <c r="A44" s="3"/>
      <c r="B44" s="3" t="s">
        <v>54</v>
      </c>
      <c r="C44" s="3" t="s">
        <v>55</v>
      </c>
      <c r="D44" s="3" t="s">
        <v>56</v>
      </c>
      <c r="E44" s="3" t="s">
        <v>63</v>
      </c>
      <c r="F44" s="3"/>
      <c r="G44" s="3"/>
      <c r="H44" s="3"/>
    </row>
    <row r="45" spans="1:8">
      <c r="A45" s="3">
        <v>1</v>
      </c>
      <c r="B45" s="3">
        <v>200</v>
      </c>
      <c r="C45" s="3">
        <v>0</v>
      </c>
      <c r="D45" s="3" t="s">
        <v>62</v>
      </c>
      <c r="E45" s="3">
        <v>10</v>
      </c>
      <c r="F45" s="3"/>
      <c r="G45" s="3"/>
      <c r="H45" s="3"/>
    </row>
    <row r="46" spans="1:8">
      <c r="A46" s="3">
        <v>2</v>
      </c>
      <c r="B46" s="3">
        <v>0</v>
      </c>
      <c r="C46" s="3">
        <v>900</v>
      </c>
      <c r="D46" s="3" t="s">
        <v>57</v>
      </c>
      <c r="E46" s="3">
        <f>(E45*100)/1000</f>
        <v>1</v>
      </c>
      <c r="F46" s="3"/>
      <c r="G46" s="3"/>
      <c r="H46" s="3"/>
    </row>
    <row r="47" spans="1:8">
      <c r="A47" s="3">
        <v>3</v>
      </c>
      <c r="B47" s="3">
        <v>0</v>
      </c>
      <c r="C47" s="3">
        <v>900</v>
      </c>
      <c r="D47" s="3" t="s">
        <v>58</v>
      </c>
      <c r="E47" s="3">
        <f t="shared" ref="E47:E51" si="6">(E46*100)/1000</f>
        <v>0.1</v>
      </c>
      <c r="F47" s="3"/>
      <c r="G47" s="3"/>
      <c r="H47" s="3"/>
    </row>
    <row r="48" spans="1:8">
      <c r="A48" s="3">
        <v>4</v>
      </c>
      <c r="B48" s="3">
        <v>0</v>
      </c>
      <c r="C48" s="3">
        <v>900</v>
      </c>
      <c r="D48" s="3" t="s">
        <v>59</v>
      </c>
      <c r="E48" s="3">
        <f t="shared" si="6"/>
        <v>0.01</v>
      </c>
      <c r="F48" s="3"/>
      <c r="G48" s="3"/>
      <c r="H48" s="3"/>
    </row>
    <row r="49" spans="1:8">
      <c r="A49" s="3">
        <v>5</v>
      </c>
      <c r="B49" s="3">
        <v>0</v>
      </c>
      <c r="C49" s="3">
        <v>900</v>
      </c>
      <c r="D49" s="3" t="s">
        <v>60</v>
      </c>
      <c r="E49" s="3">
        <f t="shared" si="6"/>
        <v>1E-3</v>
      </c>
      <c r="F49" s="3"/>
      <c r="G49" s="3"/>
      <c r="H49" s="3"/>
    </row>
    <row r="50" spans="1:8">
      <c r="A50" s="3">
        <v>6</v>
      </c>
      <c r="B50" s="3">
        <v>0</v>
      </c>
      <c r="C50" s="3">
        <v>900</v>
      </c>
      <c r="D50" s="3" t="s">
        <v>61</v>
      </c>
      <c r="E50" s="3">
        <f t="shared" si="6"/>
        <v>1E-4</v>
      </c>
      <c r="F50" s="3"/>
      <c r="G50" s="3"/>
      <c r="H50" s="3"/>
    </row>
    <row r="51" spans="1:8">
      <c r="A51" s="3">
        <v>7</v>
      </c>
      <c r="B51" s="3">
        <v>0</v>
      </c>
      <c r="C51" s="3">
        <v>900</v>
      </c>
      <c r="D51" s="3" t="s">
        <v>57</v>
      </c>
      <c r="E51" s="3">
        <f t="shared" si="6"/>
        <v>1.0000000000000001E-5</v>
      </c>
      <c r="F51" s="3"/>
      <c r="G51" s="3"/>
      <c r="H51" s="3"/>
    </row>
  </sheetData>
  <mergeCells count="1">
    <mergeCell ref="C1:H1"/>
  </mergeCells>
  <pageMargins left="0.7" right="0.7" top="0.75" bottom="0.75" header="0.3" footer="0.3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tabSelected="1" zoomScaleNormal="100" workbookViewId="0">
      <selection activeCell="L2" sqref="L2"/>
    </sheetView>
  </sheetViews>
  <sheetFormatPr defaultColWidth="10.85546875" defaultRowHeight="15.75"/>
  <cols>
    <col min="1" max="10" width="10.85546875" style="11"/>
    <col min="11" max="11" width="20.7109375" style="11" bestFit="1" customWidth="1"/>
    <col min="12" max="16384" width="10.85546875" style="11"/>
  </cols>
  <sheetData>
    <row r="1" spans="1:12">
      <c r="A1" s="15" t="s">
        <v>69</v>
      </c>
      <c r="B1" s="15" t="s">
        <v>68</v>
      </c>
      <c r="C1" s="15" t="s">
        <v>67</v>
      </c>
      <c r="D1" s="15" t="s">
        <v>66</v>
      </c>
      <c r="E1" s="15" t="s">
        <v>69</v>
      </c>
      <c r="F1" s="15" t="s">
        <v>68</v>
      </c>
      <c r="G1" s="15" t="s">
        <v>67</v>
      </c>
      <c r="H1" s="15" t="s">
        <v>66</v>
      </c>
      <c r="I1" s="15"/>
      <c r="J1" s="15"/>
    </row>
    <row r="2" spans="1:12">
      <c r="A2" s="11" t="s">
        <v>65</v>
      </c>
      <c r="B2" s="11" t="s">
        <v>65</v>
      </c>
      <c r="C2" s="11" t="s">
        <v>65</v>
      </c>
      <c r="D2" s="11" t="s">
        <v>65</v>
      </c>
      <c r="E2" s="11" t="s">
        <v>64</v>
      </c>
      <c r="F2" s="11" t="s">
        <v>64</v>
      </c>
      <c r="G2" s="11" t="s">
        <v>64</v>
      </c>
      <c r="H2" s="11" t="s">
        <v>64</v>
      </c>
      <c r="J2" s="11" t="s">
        <v>70</v>
      </c>
      <c r="K2" s="11" t="s">
        <v>72</v>
      </c>
      <c r="L2" s="11" t="s">
        <v>73</v>
      </c>
    </row>
    <row r="3" spans="1:12">
      <c r="A3" s="11">
        <v>2.4620000000000002</v>
      </c>
      <c r="B3" s="11">
        <v>2.4849999999999999</v>
      </c>
      <c r="C3" s="11">
        <v>2.4940000000000002</v>
      </c>
      <c r="D3" s="11">
        <v>2.4940000000000002</v>
      </c>
      <c r="E3" s="11">
        <v>1761310967</v>
      </c>
      <c r="F3" s="12">
        <v>473817551</v>
      </c>
      <c r="G3" s="11">
        <v>42881694</v>
      </c>
      <c r="H3" s="11">
        <v>11962171</v>
      </c>
      <c r="J3" s="11">
        <f>SUM(A3:D3)/4</f>
        <v>2.4837500000000001</v>
      </c>
      <c r="K3" s="11" t="s">
        <v>71</v>
      </c>
    </row>
    <row r="4" spans="1:12">
      <c r="A4" s="11">
        <v>2.8220000000000001</v>
      </c>
      <c r="B4" s="11">
        <v>2.819</v>
      </c>
      <c r="C4" s="11">
        <v>2.8180000000000001</v>
      </c>
      <c r="D4" s="11">
        <v>2.8170000000000002</v>
      </c>
      <c r="E4" s="11">
        <v>3224078</v>
      </c>
      <c r="F4" s="12">
        <v>510104</v>
      </c>
      <c r="G4" s="11">
        <v>42263</v>
      </c>
      <c r="H4" s="11">
        <v>13401</v>
      </c>
      <c r="J4" s="11">
        <f t="shared" ref="J4:J36" si="0">SUM(A4:D4)/4</f>
        <v>2.819</v>
      </c>
    </row>
    <row r="5" spans="1:12">
      <c r="A5" s="11">
        <v>4.085</v>
      </c>
      <c r="B5" s="11">
        <v>4.0839999999999996</v>
      </c>
      <c r="C5" s="11">
        <v>4.0830000000000002</v>
      </c>
      <c r="D5" s="11">
        <v>4.0830000000000002</v>
      </c>
      <c r="E5" s="11">
        <v>5269138</v>
      </c>
      <c r="F5" s="12">
        <v>786781</v>
      </c>
      <c r="G5" s="11">
        <v>63859</v>
      </c>
      <c r="H5" s="11">
        <v>20149</v>
      </c>
      <c r="J5" s="11">
        <f t="shared" si="0"/>
        <v>4.0837500000000002</v>
      </c>
    </row>
    <row r="6" spans="1:12">
      <c r="A6" s="11">
        <v>5.2830000000000004</v>
      </c>
      <c r="B6" s="11">
        <v>5.282</v>
      </c>
      <c r="C6" s="11">
        <v>5.282</v>
      </c>
      <c r="D6" s="11">
        <v>5.282</v>
      </c>
      <c r="E6" s="11">
        <v>8165661</v>
      </c>
      <c r="F6" s="12">
        <v>1161266</v>
      </c>
      <c r="G6" s="11">
        <v>86990</v>
      </c>
      <c r="H6" s="11">
        <v>25701</v>
      </c>
      <c r="J6" s="11">
        <f t="shared" si="0"/>
        <v>5.2822500000000003</v>
      </c>
    </row>
    <row r="7" spans="1:12">
      <c r="A7" s="11">
        <v>6.3490000000000002</v>
      </c>
      <c r="B7" s="11">
        <v>6.3470000000000004</v>
      </c>
      <c r="C7" s="11">
        <v>6.3470000000000004</v>
      </c>
      <c r="D7" s="11">
        <v>6.3470000000000004</v>
      </c>
      <c r="E7" s="11">
        <v>11858246</v>
      </c>
      <c r="F7" s="12">
        <v>1755454</v>
      </c>
      <c r="G7" s="11">
        <v>122505</v>
      </c>
      <c r="H7" s="11">
        <v>32680</v>
      </c>
      <c r="J7" s="11">
        <f t="shared" si="0"/>
        <v>6.347500000000001</v>
      </c>
    </row>
    <row r="8" spans="1:12">
      <c r="A8" s="11">
        <v>6.8380000000000001</v>
      </c>
      <c r="B8" s="11">
        <v>6.8360000000000003</v>
      </c>
      <c r="C8" s="11">
        <v>6.8360000000000003</v>
      </c>
      <c r="D8" s="11">
        <v>6.835</v>
      </c>
      <c r="E8" s="11">
        <v>6963757</v>
      </c>
      <c r="F8" s="12">
        <v>1102754</v>
      </c>
      <c r="G8" s="11">
        <v>82075</v>
      </c>
      <c r="H8" s="11">
        <v>32465</v>
      </c>
      <c r="J8" s="11">
        <f t="shared" si="0"/>
        <v>6.8362499999999997</v>
      </c>
    </row>
    <row r="9" spans="1:12">
      <c r="A9" s="11">
        <v>7.3159999999999998</v>
      </c>
      <c r="B9" s="11">
        <v>7.3129999999999997</v>
      </c>
      <c r="C9" s="11">
        <v>7.3140000000000001</v>
      </c>
      <c r="D9" s="11">
        <v>7.3239999999999998</v>
      </c>
      <c r="E9" s="11">
        <v>16788586</v>
      </c>
      <c r="F9" s="12">
        <v>2762019</v>
      </c>
      <c r="G9" s="11">
        <v>236369</v>
      </c>
      <c r="H9" s="11">
        <v>112928</v>
      </c>
      <c r="J9" s="11">
        <f t="shared" si="0"/>
        <v>7.316749999999999</v>
      </c>
    </row>
    <row r="10" spans="1:12">
      <c r="A10" s="11">
        <v>7.8259999999999996</v>
      </c>
      <c r="B10" s="11">
        <v>7.8239999999999998</v>
      </c>
      <c r="C10" s="11">
        <v>7.8250000000000002</v>
      </c>
      <c r="D10" s="11">
        <v>7.8250000000000002</v>
      </c>
      <c r="E10" s="11">
        <v>9518087</v>
      </c>
      <c r="F10" s="12">
        <v>1596808</v>
      </c>
      <c r="G10" s="11">
        <v>108979</v>
      </c>
      <c r="H10" s="11">
        <v>47566</v>
      </c>
      <c r="J10" s="11">
        <f t="shared" si="0"/>
        <v>7.8249999999999993</v>
      </c>
    </row>
    <row r="11" spans="1:12">
      <c r="A11" s="11">
        <v>8.4060000000000006</v>
      </c>
      <c r="B11" s="11">
        <v>8.4</v>
      </c>
      <c r="C11" s="11">
        <v>8.3989999999999991</v>
      </c>
      <c r="D11" s="11">
        <v>8.3989999999999991</v>
      </c>
      <c r="E11" s="11">
        <v>22526652</v>
      </c>
      <c r="F11" s="12">
        <v>3883661</v>
      </c>
      <c r="G11" s="11">
        <v>251234</v>
      </c>
      <c r="H11" s="11">
        <v>68078</v>
      </c>
      <c r="J11" s="11">
        <f t="shared" si="0"/>
        <v>8.4009999999999998</v>
      </c>
    </row>
    <row r="12" spans="1:12">
      <c r="A12" s="11">
        <v>8.66</v>
      </c>
      <c r="B12" s="11">
        <v>8.657</v>
      </c>
      <c r="C12" s="11">
        <v>8.6560000000000006</v>
      </c>
      <c r="D12" s="11">
        <v>8.6549999999999994</v>
      </c>
      <c r="E12" s="11">
        <v>10861044</v>
      </c>
      <c r="F12" s="12">
        <v>1887815</v>
      </c>
      <c r="G12" s="11">
        <v>139624</v>
      </c>
      <c r="H12" s="11">
        <v>56429</v>
      </c>
      <c r="J12" s="11">
        <f t="shared" si="0"/>
        <v>8.657</v>
      </c>
    </row>
    <row r="13" spans="1:12">
      <c r="A13" s="11">
        <v>9.0730000000000004</v>
      </c>
      <c r="B13" s="11">
        <v>9.0679999999999996</v>
      </c>
      <c r="C13" s="11">
        <v>9.0679999999999996</v>
      </c>
      <c r="D13" s="11">
        <v>9.0670000000000002</v>
      </c>
      <c r="E13" s="11">
        <v>12882395</v>
      </c>
      <c r="F13" s="12">
        <v>2268843</v>
      </c>
      <c r="G13" s="11">
        <v>161775</v>
      </c>
      <c r="H13" s="11">
        <v>62959</v>
      </c>
      <c r="J13" s="11">
        <f t="shared" si="0"/>
        <v>9.0689999999999991</v>
      </c>
    </row>
    <row r="14" spans="1:12">
      <c r="A14" s="11">
        <v>9.3800000000000008</v>
      </c>
      <c r="B14" s="11">
        <v>9.3759999999999994</v>
      </c>
      <c r="C14" s="11">
        <v>9.375</v>
      </c>
      <c r="D14" s="11">
        <v>9.375</v>
      </c>
      <c r="E14" s="11">
        <v>12600717</v>
      </c>
      <c r="F14" s="12">
        <v>2179767</v>
      </c>
      <c r="G14" s="11">
        <v>137561</v>
      </c>
      <c r="H14" s="11">
        <v>40681</v>
      </c>
      <c r="J14" s="11">
        <f t="shared" si="0"/>
        <v>9.3765000000000001</v>
      </c>
    </row>
    <row r="15" spans="1:12">
      <c r="A15" s="11">
        <v>9.8810000000000002</v>
      </c>
      <c r="B15" s="11">
        <v>9.8650000000000002</v>
      </c>
      <c r="C15" s="11">
        <v>9.8610000000000007</v>
      </c>
      <c r="D15" s="11">
        <v>9.8610000000000007</v>
      </c>
      <c r="E15" s="11">
        <v>44202969</v>
      </c>
      <c r="F15" s="12">
        <v>7691492</v>
      </c>
      <c r="G15" s="11">
        <v>493283</v>
      </c>
      <c r="H15" s="11">
        <v>132940</v>
      </c>
      <c r="J15" s="11">
        <f t="shared" si="0"/>
        <v>9.8670000000000009</v>
      </c>
    </row>
    <row r="16" spans="1:12">
      <c r="A16" s="11">
        <v>10.135999999999999</v>
      </c>
      <c r="B16" s="11">
        <v>10.125999999999999</v>
      </c>
      <c r="C16" s="11">
        <v>10.125</v>
      </c>
      <c r="D16" s="11">
        <v>10.125999999999999</v>
      </c>
      <c r="E16" s="11">
        <v>14286049</v>
      </c>
      <c r="F16" s="12">
        <v>2477081</v>
      </c>
      <c r="G16" s="11">
        <v>153766</v>
      </c>
      <c r="H16" s="11">
        <v>39822</v>
      </c>
      <c r="J16" s="11">
        <f t="shared" si="0"/>
        <v>10.12825</v>
      </c>
    </row>
    <row r="17" spans="1:10">
      <c r="A17" s="11">
        <v>10.817</v>
      </c>
      <c r="B17" s="11">
        <v>10.808999999999999</v>
      </c>
      <c r="C17" s="11">
        <v>10.807</v>
      </c>
      <c r="D17" s="11">
        <v>10.808</v>
      </c>
      <c r="E17" s="11">
        <v>12431654</v>
      </c>
      <c r="F17" s="12">
        <v>2130213</v>
      </c>
      <c r="G17" s="11">
        <v>128141</v>
      </c>
      <c r="H17" s="11">
        <v>31430</v>
      </c>
      <c r="J17" s="11">
        <f t="shared" si="0"/>
        <v>10.81025</v>
      </c>
    </row>
    <row r="18" spans="1:10">
      <c r="A18" s="11">
        <v>11.129</v>
      </c>
      <c r="B18" s="11">
        <v>11.12</v>
      </c>
      <c r="C18" s="11">
        <v>11.119</v>
      </c>
      <c r="D18" s="11">
        <v>11.118</v>
      </c>
      <c r="E18" s="11">
        <v>15999059</v>
      </c>
      <c r="F18" s="12">
        <v>2764643</v>
      </c>
      <c r="G18" s="11">
        <v>168815</v>
      </c>
      <c r="H18" s="11">
        <v>42368</v>
      </c>
      <c r="J18" s="11">
        <f t="shared" si="0"/>
        <v>11.121499999999999</v>
      </c>
    </row>
    <row r="19" spans="1:10">
      <c r="A19" s="11">
        <v>11.954000000000001</v>
      </c>
      <c r="B19" s="11">
        <v>11.93</v>
      </c>
      <c r="C19" s="11">
        <v>11.923999999999999</v>
      </c>
      <c r="D19" s="11">
        <v>11.923</v>
      </c>
      <c r="E19" s="11">
        <v>36250283</v>
      </c>
      <c r="F19" s="12">
        <v>6261125</v>
      </c>
      <c r="G19" s="11">
        <v>411260</v>
      </c>
      <c r="H19" s="11">
        <v>121595</v>
      </c>
      <c r="J19" s="11">
        <f t="shared" si="0"/>
        <v>11.93275</v>
      </c>
    </row>
    <row r="20" spans="1:10">
      <c r="A20" s="11">
        <v>12.243</v>
      </c>
      <c r="B20" s="11">
        <v>12.215</v>
      </c>
      <c r="C20" s="11">
        <v>12.208</v>
      </c>
      <c r="D20" s="11">
        <v>12.208</v>
      </c>
      <c r="E20" s="11">
        <v>52749895</v>
      </c>
      <c r="F20" s="12">
        <v>9092978</v>
      </c>
      <c r="G20" s="11">
        <v>584927</v>
      </c>
      <c r="H20" s="11">
        <v>175494</v>
      </c>
      <c r="J20" s="11">
        <f t="shared" si="0"/>
        <v>12.218499999999999</v>
      </c>
    </row>
    <row r="21" spans="1:10">
      <c r="A21" s="11">
        <v>12.847</v>
      </c>
      <c r="B21" s="11">
        <v>12.829000000000001</v>
      </c>
      <c r="C21" s="11">
        <v>12.824999999999999</v>
      </c>
      <c r="D21" s="11">
        <v>12.826000000000001</v>
      </c>
      <c r="E21" s="11">
        <v>33607330</v>
      </c>
      <c r="F21" s="12">
        <v>5835558</v>
      </c>
      <c r="G21" s="11">
        <v>366470</v>
      </c>
      <c r="H21" s="11">
        <v>90057</v>
      </c>
      <c r="J21" s="11">
        <f t="shared" si="0"/>
        <v>12.831750000000001</v>
      </c>
    </row>
    <row r="22" spans="1:10">
      <c r="A22" s="11">
        <v>13.263999999999999</v>
      </c>
      <c r="B22" s="11">
        <v>13.252000000000001</v>
      </c>
      <c r="C22" s="11">
        <v>13.250999999999999</v>
      </c>
      <c r="D22" s="11">
        <v>13.250999999999999</v>
      </c>
      <c r="E22" s="11">
        <v>16524916</v>
      </c>
      <c r="F22" s="12">
        <v>2862528</v>
      </c>
      <c r="G22" s="11">
        <v>181781</v>
      </c>
      <c r="H22" s="11">
        <v>43605</v>
      </c>
      <c r="J22" s="11">
        <f t="shared" si="0"/>
        <v>13.254499999999998</v>
      </c>
    </row>
    <row r="23" spans="1:10">
      <c r="A23" s="11">
        <v>13.738</v>
      </c>
      <c r="B23" s="11">
        <v>13.728</v>
      </c>
      <c r="C23" s="11">
        <v>13.725</v>
      </c>
      <c r="D23" s="11">
        <v>13.726000000000001</v>
      </c>
      <c r="E23" s="11">
        <v>16860245</v>
      </c>
      <c r="F23" s="12">
        <v>2935235</v>
      </c>
      <c r="G23" s="11">
        <v>188772</v>
      </c>
      <c r="H23" s="11">
        <v>59403</v>
      </c>
      <c r="J23" s="11">
        <f t="shared" si="0"/>
        <v>13.72925</v>
      </c>
    </row>
    <row r="24" spans="1:10">
      <c r="A24" s="11">
        <v>14.722</v>
      </c>
      <c r="B24" s="11">
        <v>14.683999999999999</v>
      </c>
      <c r="C24" s="11">
        <v>14.676</v>
      </c>
      <c r="D24" s="11">
        <v>14.677</v>
      </c>
      <c r="E24" s="11">
        <v>42822148</v>
      </c>
      <c r="F24" s="12">
        <v>7312709</v>
      </c>
      <c r="G24" s="11">
        <v>473812</v>
      </c>
      <c r="H24" s="11">
        <v>117120</v>
      </c>
      <c r="J24" s="11">
        <f t="shared" si="0"/>
        <v>14.68975</v>
      </c>
    </row>
    <row r="25" spans="1:10">
      <c r="A25" s="11">
        <v>15.055</v>
      </c>
      <c r="B25" s="11">
        <v>15.032999999999999</v>
      </c>
      <c r="C25" s="11">
        <v>15.029</v>
      </c>
      <c r="D25" s="11">
        <v>15.029</v>
      </c>
      <c r="E25" s="11">
        <v>20692395</v>
      </c>
      <c r="F25" s="12">
        <v>3551821</v>
      </c>
      <c r="G25" s="11">
        <v>242223</v>
      </c>
      <c r="H25" s="11">
        <v>61118</v>
      </c>
      <c r="J25" s="11">
        <f t="shared" si="0"/>
        <v>15.0365</v>
      </c>
    </row>
    <row r="26" spans="1:10">
      <c r="A26" s="11">
        <v>15.837</v>
      </c>
      <c r="B26" s="11">
        <v>15.818</v>
      </c>
      <c r="C26" s="11">
        <v>15.815</v>
      </c>
      <c r="D26" s="11">
        <v>15.813000000000001</v>
      </c>
      <c r="E26" s="11">
        <v>20177588</v>
      </c>
      <c r="F26" s="12">
        <v>3458425</v>
      </c>
      <c r="G26" s="11">
        <v>216470</v>
      </c>
      <c r="H26" s="11">
        <v>48485</v>
      </c>
      <c r="J26" s="11">
        <f t="shared" si="0"/>
        <v>15.82075</v>
      </c>
    </row>
    <row r="27" spans="1:10">
      <c r="A27" s="11">
        <v>16.321999999999999</v>
      </c>
      <c r="B27" s="11">
        <v>16.294</v>
      </c>
      <c r="C27" s="11">
        <v>16.288</v>
      </c>
      <c r="D27" s="11">
        <v>16.289000000000001</v>
      </c>
      <c r="E27" s="11">
        <v>41538033</v>
      </c>
      <c r="F27" s="12">
        <v>7143404</v>
      </c>
      <c r="G27" s="11">
        <v>455446</v>
      </c>
      <c r="H27" s="11">
        <v>106760</v>
      </c>
      <c r="J27" s="11">
        <f t="shared" si="0"/>
        <v>16.298249999999999</v>
      </c>
    </row>
    <row r="28" spans="1:10">
      <c r="A28" s="11">
        <v>16.72</v>
      </c>
      <c r="B28" s="11">
        <v>16.701000000000001</v>
      </c>
      <c r="C28" s="11">
        <v>16.7</v>
      </c>
      <c r="D28" s="11">
        <v>16.702999999999999</v>
      </c>
      <c r="E28" s="11">
        <v>18717846</v>
      </c>
      <c r="F28" s="12">
        <v>3255542</v>
      </c>
      <c r="G28" s="11">
        <v>221804</v>
      </c>
      <c r="H28" s="11">
        <v>62210</v>
      </c>
      <c r="J28" s="11">
        <f t="shared" si="0"/>
        <v>16.706</v>
      </c>
    </row>
    <row r="29" spans="1:10">
      <c r="A29" s="11">
        <v>16.954999999999998</v>
      </c>
      <c r="B29" s="11">
        <v>16.937999999999999</v>
      </c>
      <c r="C29" s="11">
        <v>16.934000000000001</v>
      </c>
      <c r="D29" s="11">
        <v>16.940000000000001</v>
      </c>
      <c r="E29" s="11">
        <v>16773914</v>
      </c>
      <c r="F29" s="12">
        <v>2915053</v>
      </c>
      <c r="G29" s="11">
        <v>199129</v>
      </c>
      <c r="H29" s="11">
        <v>60486</v>
      </c>
      <c r="J29" s="11">
        <f t="shared" si="0"/>
        <v>16.941749999999999</v>
      </c>
    </row>
    <row r="30" spans="1:10">
      <c r="A30" s="11">
        <v>17.917000000000002</v>
      </c>
      <c r="B30" s="11">
        <v>17.902000000000001</v>
      </c>
      <c r="C30" s="11">
        <v>17.899999999999999</v>
      </c>
      <c r="D30" s="11">
        <v>17.893999999999998</v>
      </c>
      <c r="E30" s="11">
        <v>17328846</v>
      </c>
      <c r="F30" s="12">
        <v>3061682</v>
      </c>
      <c r="G30" s="11">
        <v>325364</v>
      </c>
      <c r="H30" s="11">
        <v>89810</v>
      </c>
      <c r="J30" s="11">
        <f t="shared" si="0"/>
        <v>17.90325</v>
      </c>
    </row>
    <row r="31" spans="1:10">
      <c r="A31" s="11">
        <v>18.140999999999998</v>
      </c>
      <c r="B31" s="11">
        <v>18.085000000000001</v>
      </c>
      <c r="C31" s="11">
        <v>18.074000000000002</v>
      </c>
      <c r="D31" s="11">
        <v>18.07</v>
      </c>
      <c r="E31" s="11">
        <v>49077980</v>
      </c>
      <c r="F31" s="12">
        <v>8411975</v>
      </c>
      <c r="G31" s="11">
        <v>777751</v>
      </c>
      <c r="H31" s="11">
        <v>140224</v>
      </c>
      <c r="J31" s="11">
        <f t="shared" si="0"/>
        <v>18.092500000000001</v>
      </c>
    </row>
    <row r="32" spans="1:10">
      <c r="A32" s="11">
        <v>18.584</v>
      </c>
      <c r="B32" s="11">
        <v>18.545000000000002</v>
      </c>
      <c r="C32" s="11">
        <v>18.54</v>
      </c>
      <c r="D32" s="11">
        <v>18.538</v>
      </c>
      <c r="E32" s="11">
        <v>24030885</v>
      </c>
      <c r="F32" s="12">
        <v>4149864</v>
      </c>
      <c r="G32" s="11">
        <v>1588036</v>
      </c>
      <c r="H32" s="11">
        <v>75488</v>
      </c>
      <c r="J32" s="11">
        <f t="shared" si="0"/>
        <v>18.551750000000002</v>
      </c>
    </row>
    <row r="33" spans="1:10">
      <c r="A33" s="11">
        <v>19.667999999999999</v>
      </c>
      <c r="B33" s="11">
        <v>19.638999999999999</v>
      </c>
      <c r="C33" s="11">
        <v>19.632999999999999</v>
      </c>
      <c r="D33" s="11">
        <v>19.63</v>
      </c>
      <c r="E33" s="11">
        <v>20132617</v>
      </c>
      <c r="F33" s="12">
        <v>3490640</v>
      </c>
      <c r="G33" s="11">
        <v>227855</v>
      </c>
      <c r="H33" s="11">
        <v>62147</v>
      </c>
      <c r="J33" s="11">
        <f t="shared" si="0"/>
        <v>19.642499999999998</v>
      </c>
    </row>
    <row r="34" spans="1:10">
      <c r="A34" s="11">
        <v>20.335000000000001</v>
      </c>
      <c r="B34" s="11">
        <v>20.285</v>
      </c>
      <c r="C34" s="11">
        <v>20.280999999999999</v>
      </c>
      <c r="D34" s="11">
        <v>20.271999999999998</v>
      </c>
      <c r="E34" s="11">
        <v>26292690</v>
      </c>
      <c r="F34" s="12">
        <v>4540320</v>
      </c>
      <c r="G34" s="11">
        <v>303371</v>
      </c>
      <c r="H34" s="11">
        <v>77069</v>
      </c>
      <c r="J34" s="11">
        <f t="shared" si="0"/>
        <v>20.29325</v>
      </c>
    </row>
    <row r="35" spans="1:10">
      <c r="A35" s="11">
        <v>23.210999999999999</v>
      </c>
      <c r="B35" s="11">
        <v>23.099</v>
      </c>
      <c r="C35" s="11">
        <v>23.074000000000002</v>
      </c>
      <c r="D35" s="11">
        <v>23.071000000000002</v>
      </c>
      <c r="E35" s="11">
        <v>55672060</v>
      </c>
      <c r="F35" s="12">
        <v>9591784</v>
      </c>
      <c r="G35" s="11">
        <v>647177</v>
      </c>
      <c r="H35" s="11">
        <v>145801</v>
      </c>
      <c r="J35" s="11">
        <f t="shared" si="0"/>
        <v>23.11375</v>
      </c>
    </row>
    <row r="36" spans="1:10">
      <c r="A36" s="11">
        <v>23.919</v>
      </c>
      <c r="B36" s="11">
        <v>23.856999999999999</v>
      </c>
      <c r="C36" s="11">
        <v>23.846</v>
      </c>
      <c r="D36" s="11">
        <v>23.841000000000001</v>
      </c>
      <c r="E36" s="11">
        <v>45007646</v>
      </c>
      <c r="F36" s="12">
        <v>7861482</v>
      </c>
      <c r="G36" s="11">
        <v>543016</v>
      </c>
      <c r="H36" s="11">
        <v>123959</v>
      </c>
      <c r="J36" s="11">
        <f t="shared" si="0"/>
        <v>23.865749999999998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Calibration Curve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JBrown</dc:creator>
  <cp:lastModifiedBy>JBrown</cp:lastModifiedBy>
  <cp:lastPrinted>2016-12-21T15:22:17Z</cp:lastPrinted>
  <dcterms:created xsi:type="dcterms:W3CDTF">2016-12-20T15:28:42Z</dcterms:created>
  <dcterms:modified xsi:type="dcterms:W3CDTF">2017-01-03T23:07:07Z</dcterms:modified>
</cp:coreProperties>
</file>