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ocuments\CRU 2016 -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37" i="1"/>
  <c r="C38" i="1"/>
  <c r="C39" i="1"/>
  <c r="C40" i="1"/>
  <c r="C41" i="1"/>
  <c r="C36" i="1"/>
  <c r="C29" i="1"/>
  <c r="C30" i="1"/>
  <c r="C31" i="1"/>
  <c r="C32" i="1"/>
  <c r="C33" i="1"/>
  <c r="C28" i="1"/>
  <c r="C21" i="1"/>
  <c r="C23" i="1"/>
  <c r="C24" i="1"/>
  <c r="C25" i="1"/>
  <c r="C20" i="1"/>
  <c r="C13" i="1"/>
  <c r="C14" i="1"/>
  <c r="C15" i="1"/>
  <c r="C16" i="1"/>
  <c r="C17" i="1"/>
  <c r="C12" i="1"/>
  <c r="B38" i="1"/>
  <c r="B39" i="1"/>
  <c r="B40" i="1"/>
  <c r="B41" i="1"/>
  <c r="B37" i="1"/>
  <c r="B36" i="1"/>
  <c r="B30" i="1"/>
  <c r="B31" i="1"/>
  <c r="B32" i="1"/>
  <c r="B33" i="1"/>
  <c r="B29" i="1"/>
  <c r="B28" i="1"/>
  <c r="B22" i="1"/>
  <c r="C22" i="1" s="1"/>
  <c r="B23" i="1"/>
  <c r="B24" i="1"/>
  <c r="B25" i="1"/>
  <c r="B21" i="1"/>
  <c r="B20" i="1"/>
  <c r="B14" i="1"/>
  <c r="B15" i="1"/>
  <c r="B16" i="1"/>
  <c r="B17" i="1"/>
  <c r="B13" i="1"/>
</calcChain>
</file>

<file path=xl/sharedStrings.xml><?xml version="1.0" encoding="utf-8"?>
<sst xmlns="http://schemas.openxmlformats.org/spreadsheetml/2006/main" count="36" uniqueCount="18">
  <si>
    <t>Standard Concentrations</t>
  </si>
  <si>
    <t>Compound</t>
  </si>
  <si>
    <t>Target weight by volume</t>
  </si>
  <si>
    <t>Solvent</t>
  </si>
  <si>
    <t>Preparation Date</t>
  </si>
  <si>
    <t>Tripalmatin</t>
  </si>
  <si>
    <t>10mg/10ml</t>
  </si>
  <si>
    <t>CH2Cl2</t>
  </si>
  <si>
    <t>Tristearin</t>
  </si>
  <si>
    <t>Tri Mix</t>
  </si>
  <si>
    <t>Trioleate</t>
  </si>
  <si>
    <t>Triolein</t>
  </si>
  <si>
    <t>Undecanoic Acid</t>
  </si>
  <si>
    <t>1g/10ml</t>
  </si>
  <si>
    <t>Actual weight by volume (g/mL)</t>
  </si>
  <si>
    <t>Tripalmatin Dilution Series</t>
  </si>
  <si>
    <t>Amount of solvent</t>
  </si>
  <si>
    <t>Vol of stock to make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</si>
</sst>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tabSelected="1" topLeftCell="A7" workbookViewId="0">
      <selection activeCell="A39" sqref="A39"/>
    </sheetView>
  </sheetViews>
  <sheetFormatPr defaultRowHeight="15" x14ac:dyDescent="0.25"/>
  <cols>
    <col min="1" max="1" width="25" bestFit="1" customWidth="1"/>
    <col min="2" max="2" width="24" bestFit="1" customWidth="1"/>
    <col min="3" max="3" width="29.85546875" bestFit="1" customWidth="1"/>
    <col min="4" max="4" width="7.7109375" bestFit="1" customWidth="1"/>
    <col min="5" max="5" width="16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14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>
        <v>1.2E-2</v>
      </c>
      <c r="D3" s="1" t="s">
        <v>7</v>
      </c>
    </row>
    <row r="4" spans="1:5" x14ac:dyDescent="0.25">
      <c r="A4" t="s">
        <v>8</v>
      </c>
      <c r="B4" t="s">
        <v>6</v>
      </c>
      <c r="C4">
        <v>0.01</v>
      </c>
      <c r="D4" t="s">
        <v>7</v>
      </c>
    </row>
    <row r="5" spans="1:5" x14ac:dyDescent="0.25">
      <c r="A5" t="s">
        <v>9</v>
      </c>
      <c r="B5" t="s">
        <v>6</v>
      </c>
      <c r="C5">
        <v>9.7999999999999997E-3</v>
      </c>
      <c r="D5" t="s">
        <v>7</v>
      </c>
    </row>
    <row r="6" spans="1:5" x14ac:dyDescent="0.25">
      <c r="A6" t="s">
        <v>10</v>
      </c>
      <c r="B6" t="s">
        <v>6</v>
      </c>
      <c r="C6">
        <v>1.29E-2</v>
      </c>
      <c r="D6" t="s">
        <v>7</v>
      </c>
    </row>
    <row r="7" spans="1:5" x14ac:dyDescent="0.25">
      <c r="A7" t="s">
        <v>11</v>
      </c>
      <c r="B7" t="s">
        <v>6</v>
      </c>
      <c r="C7">
        <v>1.03E-2</v>
      </c>
      <c r="D7" t="s">
        <v>7</v>
      </c>
    </row>
    <row r="9" spans="1:5" x14ac:dyDescent="0.25">
      <c r="A9" t="s">
        <v>12</v>
      </c>
      <c r="B9" t="s">
        <v>13</v>
      </c>
      <c r="C9">
        <v>1.0044999999999999</v>
      </c>
      <c r="D9" t="s">
        <v>7</v>
      </c>
      <c r="E9" s="2">
        <v>42747</v>
      </c>
    </row>
    <row r="11" spans="1:5" x14ac:dyDescent="0.25">
      <c r="A11" t="s">
        <v>15</v>
      </c>
      <c r="B11" t="s">
        <v>17</v>
      </c>
      <c r="C11" t="s">
        <v>16</v>
      </c>
    </row>
    <row r="12" spans="1:5" x14ac:dyDescent="0.25">
      <c r="A12">
        <v>1</v>
      </c>
      <c r="B12">
        <f>(1/12)*10</f>
        <v>0.83333333333333326</v>
      </c>
      <c r="C12">
        <f>10-B12</f>
        <v>9.1666666666666661</v>
      </c>
    </row>
    <row r="13" spans="1:5" x14ac:dyDescent="0.25">
      <c r="A13">
        <v>0.75</v>
      </c>
      <c r="B13">
        <f>((1/12)*A13)*10</f>
        <v>0.625</v>
      </c>
      <c r="C13">
        <f t="shared" ref="C13:C17" si="0">10-B13</f>
        <v>9.375</v>
      </c>
    </row>
    <row r="14" spans="1:5" x14ac:dyDescent="0.25">
      <c r="A14">
        <v>0.5</v>
      </c>
      <c r="B14">
        <f t="shared" ref="B14:B17" si="1">((1/12)*A14)*10</f>
        <v>0.41666666666666663</v>
      </c>
      <c r="C14">
        <f t="shared" si="0"/>
        <v>9.5833333333333339</v>
      </c>
    </row>
    <row r="15" spans="1:5" x14ac:dyDescent="0.25">
      <c r="A15">
        <v>0.25</v>
      </c>
      <c r="B15">
        <f t="shared" si="1"/>
        <v>0.20833333333333331</v>
      </c>
      <c r="C15">
        <f t="shared" si="0"/>
        <v>9.7916666666666661</v>
      </c>
    </row>
    <row r="16" spans="1:5" x14ac:dyDescent="0.25">
      <c r="A16">
        <v>0.15</v>
      </c>
      <c r="B16">
        <f t="shared" si="1"/>
        <v>0.12499999999999999</v>
      </c>
      <c r="C16">
        <f t="shared" si="0"/>
        <v>9.875</v>
      </c>
    </row>
    <row r="17" spans="1:3" x14ac:dyDescent="0.25">
      <c r="A17">
        <v>0.1</v>
      </c>
      <c r="B17">
        <f t="shared" si="1"/>
        <v>8.3333333333333329E-2</v>
      </c>
      <c r="C17">
        <f t="shared" si="0"/>
        <v>9.9166666666666661</v>
      </c>
    </row>
    <row r="19" spans="1:3" x14ac:dyDescent="0.25">
      <c r="A19" t="s">
        <v>8</v>
      </c>
      <c r="B19" t="s">
        <v>17</v>
      </c>
      <c r="C19" t="s">
        <v>16</v>
      </c>
    </row>
    <row r="20" spans="1:3" x14ac:dyDescent="0.25">
      <c r="A20">
        <v>1</v>
      </c>
      <c r="B20">
        <f>(1/10)*10</f>
        <v>1</v>
      </c>
      <c r="C20">
        <f>10-B20</f>
        <v>9</v>
      </c>
    </row>
    <row r="21" spans="1:3" x14ac:dyDescent="0.25">
      <c r="A21">
        <v>0.75</v>
      </c>
      <c r="B21">
        <f>((1/10)*A21)*10</f>
        <v>0.75000000000000011</v>
      </c>
      <c r="C21">
        <f t="shared" ref="C21:C25" si="2">10-B21</f>
        <v>9.25</v>
      </c>
    </row>
    <row r="22" spans="1:3" x14ac:dyDescent="0.25">
      <c r="A22">
        <v>0.5</v>
      </c>
      <c r="B22">
        <f t="shared" ref="B22:B25" si="3">((1/10)*A22)*10</f>
        <v>0.5</v>
      </c>
      <c r="C22">
        <f t="shared" si="2"/>
        <v>9.5</v>
      </c>
    </row>
    <row r="23" spans="1:3" x14ac:dyDescent="0.25">
      <c r="A23">
        <v>0.25</v>
      </c>
      <c r="B23">
        <f t="shared" si="3"/>
        <v>0.25</v>
      </c>
      <c r="C23">
        <f t="shared" si="2"/>
        <v>9.75</v>
      </c>
    </row>
    <row r="24" spans="1:3" x14ac:dyDescent="0.25">
      <c r="A24">
        <v>0.15</v>
      </c>
      <c r="B24">
        <f t="shared" si="3"/>
        <v>0.15</v>
      </c>
      <c r="C24">
        <f t="shared" si="2"/>
        <v>9.85</v>
      </c>
    </row>
    <row r="25" spans="1:3" x14ac:dyDescent="0.25">
      <c r="A25">
        <v>0.1</v>
      </c>
      <c r="B25">
        <f t="shared" si="3"/>
        <v>0.10000000000000002</v>
      </c>
      <c r="C25">
        <f t="shared" si="2"/>
        <v>9.9</v>
      </c>
    </row>
    <row r="27" spans="1:3" x14ac:dyDescent="0.25">
      <c r="A27" t="s">
        <v>10</v>
      </c>
      <c r="B27" t="s">
        <v>17</v>
      </c>
      <c r="C27" t="s">
        <v>16</v>
      </c>
    </row>
    <row r="28" spans="1:3" x14ac:dyDescent="0.25">
      <c r="A28">
        <v>1</v>
      </c>
      <c r="B28">
        <f>(1/(12.9))*10</f>
        <v>0.77519379844961245</v>
      </c>
      <c r="C28">
        <f>10-B28</f>
        <v>9.224806201550388</v>
      </c>
    </row>
    <row r="29" spans="1:3" x14ac:dyDescent="0.25">
      <c r="A29">
        <v>0.75</v>
      </c>
      <c r="B29">
        <f>((1/12.9)*A29)*10</f>
        <v>0.58139534883720934</v>
      </c>
      <c r="C29">
        <f t="shared" ref="C29:C33" si="4">10-B29</f>
        <v>9.4186046511627914</v>
      </c>
    </row>
    <row r="30" spans="1:3" x14ac:dyDescent="0.25">
      <c r="A30">
        <v>0.5</v>
      </c>
      <c r="B30">
        <f t="shared" ref="B30:B33" si="5">((1/12.9)*A30)*10</f>
        <v>0.38759689922480622</v>
      </c>
      <c r="C30">
        <f t="shared" si="4"/>
        <v>9.6124031007751931</v>
      </c>
    </row>
    <row r="31" spans="1:3" x14ac:dyDescent="0.25">
      <c r="A31">
        <v>0.25</v>
      </c>
      <c r="B31">
        <f t="shared" si="5"/>
        <v>0.19379844961240311</v>
      </c>
      <c r="C31">
        <f t="shared" si="4"/>
        <v>9.8062015503875966</v>
      </c>
    </row>
    <row r="32" spans="1:3" x14ac:dyDescent="0.25">
      <c r="A32">
        <v>0.15</v>
      </c>
      <c r="B32">
        <f t="shared" si="5"/>
        <v>0.11627906976744186</v>
      </c>
      <c r="C32">
        <f t="shared" si="4"/>
        <v>9.8837209302325579</v>
      </c>
    </row>
    <row r="33" spans="1:3" x14ac:dyDescent="0.25">
      <c r="A33">
        <v>0.1</v>
      </c>
      <c r="B33">
        <f t="shared" si="5"/>
        <v>7.7519379844961239E-2</v>
      </c>
      <c r="C33">
        <f t="shared" si="4"/>
        <v>9.9224806201550386</v>
      </c>
    </row>
    <row r="35" spans="1:3" x14ac:dyDescent="0.25">
      <c r="A35" t="s">
        <v>11</v>
      </c>
      <c r="B35" t="s">
        <v>17</v>
      </c>
      <c r="C35" t="s">
        <v>16</v>
      </c>
    </row>
    <row r="36" spans="1:3" x14ac:dyDescent="0.25">
      <c r="A36">
        <v>1</v>
      </c>
      <c r="B36">
        <f>(1/(10.3))*10</f>
        <v>0.970873786407767</v>
      </c>
      <c r="C36">
        <f>10-B36</f>
        <v>9.0291262135922334</v>
      </c>
    </row>
    <row r="37" spans="1:3" x14ac:dyDescent="0.25">
      <c r="A37">
        <v>0.75</v>
      </c>
      <c r="B37">
        <f>((1/10.3)*A37)*10</f>
        <v>0.72815533980582514</v>
      </c>
      <c r="C37">
        <f t="shared" ref="C37:C41" si="6">10-B37</f>
        <v>9.2718446601941746</v>
      </c>
    </row>
    <row r="38" spans="1:3" x14ac:dyDescent="0.25">
      <c r="A38">
        <v>0.5</v>
      </c>
      <c r="B38">
        <f t="shared" ref="B38:B41" si="7">((1/10.3)*A38)*10</f>
        <v>0.4854368932038835</v>
      </c>
      <c r="C38">
        <f t="shared" si="6"/>
        <v>9.5145631067961158</v>
      </c>
    </row>
    <row r="39" spans="1:3" x14ac:dyDescent="0.25">
      <c r="A39">
        <v>0.25</v>
      </c>
      <c r="B39">
        <f t="shared" si="7"/>
        <v>0.24271844660194175</v>
      </c>
      <c r="C39">
        <f t="shared" si="6"/>
        <v>9.7572815533980588</v>
      </c>
    </row>
    <row r="40" spans="1:3" x14ac:dyDescent="0.25">
      <c r="A40">
        <v>0.15</v>
      </c>
      <c r="B40">
        <f t="shared" si="7"/>
        <v>0.14563106796116504</v>
      </c>
      <c r="C40">
        <f t="shared" si="6"/>
        <v>9.8543689320388346</v>
      </c>
    </row>
    <row r="41" spans="1:3" x14ac:dyDescent="0.25">
      <c r="A41">
        <v>0.1</v>
      </c>
      <c r="B41">
        <f t="shared" si="7"/>
        <v>9.7087378640776711E-2</v>
      </c>
      <c r="C41">
        <f t="shared" si="6"/>
        <v>9.9029126213592225</v>
      </c>
    </row>
  </sheetData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cp:lastPrinted>2017-07-07T22:59:14Z</cp:lastPrinted>
  <dcterms:created xsi:type="dcterms:W3CDTF">2017-07-07T22:46:40Z</dcterms:created>
  <dcterms:modified xsi:type="dcterms:W3CDTF">2017-07-07T22:59:38Z</dcterms:modified>
</cp:coreProperties>
</file>