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LC_JTB-E02\20170802 TAG Cal 10 sets of vials 2017-08-02 16-50-52\QuantResults\"/>
    </mc:Choice>
  </mc:AlternateContent>
  <bookViews>
    <workbookView xWindow="0" yWindow="0" windowWidth="25200" windowHeight="11985" activeTab="1"/>
  </bookViews>
  <sheets>
    <sheet name="20170804 Mix TAG Cal Curve" sheetId="1" r:id="rId1"/>
    <sheet name="20170804_TAG Mix LOD" sheetId="3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M11" i="3" l="1"/>
  <c r="J11" i="3"/>
  <c r="G11" i="3"/>
  <c r="M9" i="3"/>
  <c r="J9" i="3"/>
  <c r="G9" i="3"/>
  <c r="M8" i="3"/>
  <c r="M12" i="3" s="1"/>
  <c r="J8" i="3"/>
  <c r="G8" i="3"/>
  <c r="M7" i="3"/>
  <c r="J7" i="3"/>
  <c r="G7" i="3"/>
  <c r="M6" i="3"/>
  <c r="J6" i="3"/>
  <c r="G6" i="3"/>
  <c r="M5" i="3"/>
  <c r="J5" i="3"/>
  <c r="G5" i="3"/>
  <c r="M4" i="3"/>
  <c r="J4" i="3"/>
  <c r="G4" i="3"/>
  <c r="M3" i="3"/>
  <c r="J3" i="3"/>
  <c r="J12" i="3" s="1"/>
  <c r="G3" i="3"/>
  <c r="G12" i="3" s="1"/>
  <c r="G14" i="3" s="1"/>
  <c r="G15" i="3" l="1"/>
  <c r="J15" i="3"/>
  <c r="J14" i="3"/>
  <c r="M15" i="3"/>
  <c r="M14" i="3"/>
</calcChain>
</file>

<file path=xl/sharedStrings.xml><?xml version="1.0" encoding="utf-8"?>
<sst xmlns="http://schemas.openxmlformats.org/spreadsheetml/2006/main" count="379" uniqueCount="119">
  <si>
    <t>Sample</t>
  </si>
  <si>
    <t>Tripalmitin Results</t>
  </si>
  <si>
    <t>Triheptadecanoic Results</t>
  </si>
  <si>
    <t>Tristerin Results</t>
  </si>
  <si>
    <t>Name</t>
  </si>
  <si>
    <t>Data File</t>
  </si>
  <si>
    <t>Type</t>
  </si>
  <si>
    <t>Level</t>
  </si>
  <si>
    <t>Acq. Date-Time</t>
  </si>
  <si>
    <t>RT</t>
  </si>
  <si>
    <t>Final Conc.</t>
  </si>
  <si>
    <t>Accuracy</t>
  </si>
  <si>
    <t>Area</t>
  </si>
  <si>
    <t>Blank</t>
  </si>
  <si>
    <t>20170802--001.D</t>
  </si>
  <si>
    <t>20170802--009.D</t>
  </si>
  <si>
    <t>20170802--017.D</t>
  </si>
  <si>
    <t>20170802--025.D</t>
  </si>
  <si>
    <t>20170802--033.D</t>
  </si>
  <si>
    <t>20170802--041.D</t>
  </si>
  <si>
    <t>20170802--049.D</t>
  </si>
  <si>
    <t>20170802--057.D</t>
  </si>
  <si>
    <t>20170802--065.D</t>
  </si>
  <si>
    <t>20170802--073.D</t>
  </si>
  <si>
    <t>20170802--080.D</t>
  </si>
  <si>
    <t>20170802--081.D</t>
  </si>
  <si>
    <t>!</t>
  </si>
  <si>
    <t>0.05mg/mL</t>
  </si>
  <si>
    <t>20170802--002.D</t>
  </si>
  <si>
    <t>20170802--010.D</t>
  </si>
  <si>
    <t>20170802--018.D</t>
  </si>
  <si>
    <t>20170802--026.D</t>
  </si>
  <si>
    <t>20170802--034.D</t>
  </si>
  <si>
    <t>20170802--042.D</t>
  </si>
  <si>
    <t>20170802--050.D</t>
  </si>
  <si>
    <t>20170802--058.D</t>
  </si>
  <si>
    <t>20170802--066.D</t>
  </si>
  <si>
    <t>0.1mg/mL</t>
  </si>
  <si>
    <t>20170802--003.D</t>
  </si>
  <si>
    <t>20170802--011.D</t>
  </si>
  <si>
    <t>20170802--019.D</t>
  </si>
  <si>
    <t>20170802--027.D</t>
  </si>
  <si>
    <t>20170802--035.D</t>
  </si>
  <si>
    <t>20170802--043.D</t>
  </si>
  <si>
    <t>20170802--051.D</t>
  </si>
  <si>
    <t>20170802--059.D</t>
  </si>
  <si>
    <t>20170802--067.D</t>
  </si>
  <si>
    <t>20170802--074.D</t>
  </si>
  <si>
    <t>0.15mg/mL</t>
  </si>
  <si>
    <t>20170802--004.D</t>
  </si>
  <si>
    <t>Cal</t>
  </si>
  <si>
    <t>20170802--012.D</t>
  </si>
  <si>
    <t>20170802--020.D</t>
  </si>
  <si>
    <t>20170802--028.D</t>
  </si>
  <si>
    <t>20170802--036.D</t>
  </si>
  <si>
    <t>20170802--044.D</t>
  </si>
  <si>
    <t>20170802--052.D</t>
  </si>
  <si>
    <t>20170802--060.D</t>
  </si>
  <si>
    <t>20170802--068.D</t>
  </si>
  <si>
    <t>20170802--075.D</t>
  </si>
  <si>
    <t>0.25mg/mL</t>
  </si>
  <si>
    <t>20170802--005.D</t>
  </si>
  <si>
    <t>20170802--013.D</t>
  </si>
  <si>
    <t>20170802--021.D</t>
  </si>
  <si>
    <t>20170802--029.D</t>
  </si>
  <si>
    <t>20170802--037.D</t>
  </si>
  <si>
    <t>20170802--045.D</t>
  </si>
  <si>
    <t>20170802--053.D</t>
  </si>
  <si>
    <t>20170802--061.D</t>
  </si>
  <si>
    <t>20170802--069.D</t>
  </si>
  <si>
    <t>20170802--076.D</t>
  </si>
  <si>
    <t>0.5mg/mL</t>
  </si>
  <si>
    <t>20170802--006.D</t>
  </si>
  <si>
    <t>20170802--014.D</t>
  </si>
  <si>
    <t>20170802--022.D</t>
  </si>
  <si>
    <t>20170802--030.D</t>
  </si>
  <si>
    <t>20170802--038.D</t>
  </si>
  <si>
    <t>20170802--046.D</t>
  </si>
  <si>
    <t>20170802--054.D</t>
  </si>
  <si>
    <t>20170802--062.D</t>
  </si>
  <si>
    <t>20170802--070.D</t>
  </si>
  <si>
    <t>20170802--077.D</t>
  </si>
  <si>
    <t>0.75mg/mL</t>
  </si>
  <si>
    <t>20170802--007.D</t>
  </si>
  <si>
    <t>20170802--015.D</t>
  </si>
  <si>
    <t>20170802--023.D</t>
  </si>
  <si>
    <t>20170802--031.D</t>
  </si>
  <si>
    <t>20170802--039.D</t>
  </si>
  <si>
    <t>20170802--047.D</t>
  </si>
  <si>
    <t>20170802--055.D</t>
  </si>
  <si>
    <t>20170802--063.D</t>
  </si>
  <si>
    <t>20170802--071.D</t>
  </si>
  <si>
    <t>20170802--078.D</t>
  </si>
  <si>
    <t>1.0mg/mL</t>
  </si>
  <si>
    <t>20170802--008.D</t>
  </si>
  <si>
    <t>20170802--016.D</t>
  </si>
  <si>
    <t>20170802--024.D</t>
  </si>
  <si>
    <t>20170802--032.D</t>
  </si>
  <si>
    <t>20170802--040.D</t>
  </si>
  <si>
    <t>20170802--048.D</t>
  </si>
  <si>
    <t>20170802--056.D</t>
  </si>
  <si>
    <t>20170802--064.D</t>
  </si>
  <si>
    <t>20170802--072.D</t>
  </si>
  <si>
    <t>20170802--079.D</t>
  </si>
  <si>
    <t>conc</t>
  </si>
  <si>
    <t>pal area</t>
  </si>
  <si>
    <t>hep area</t>
  </si>
  <si>
    <t>ster area</t>
  </si>
  <si>
    <t>Tripalmitin</t>
  </si>
  <si>
    <t>Triheptadecanoic</t>
  </si>
  <si>
    <t>Tristerin</t>
  </si>
  <si>
    <t xml:space="preserve">conc </t>
  </si>
  <si>
    <t>% area</t>
  </si>
  <si>
    <t>0.051 sDev</t>
  </si>
  <si>
    <t>0.0585 sDev</t>
  </si>
  <si>
    <t>0.0505 s Dev</t>
  </si>
  <si>
    <t>slope</t>
  </si>
  <si>
    <t>LOD</t>
  </si>
  <si>
    <t>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</si>
</sst>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2" fontId="20" fillId="0" borderId="10" xfId="0" applyNumberFormat="1" applyFont="1" applyBorder="1"/>
    <xf numFmtId="2" fontId="20" fillId="0" borderId="11" xfId="0" applyNumberFormat="1" applyFont="1" applyBorder="1"/>
    <xf numFmtId="0" fontId="18" fillId="0" borderId="11" xfId="0" applyFont="1" applyBorder="1"/>
    <xf numFmtId="2" fontId="20" fillId="0" borderId="12" xfId="0" applyNumberFormat="1" applyFont="1" applyBorder="1"/>
    <xf numFmtId="0" fontId="18" fillId="0" borderId="13" xfId="0" applyFont="1" applyBorder="1"/>
    <xf numFmtId="2" fontId="20" fillId="0" borderId="14" xfId="0" applyNumberFormat="1" applyFont="1" applyBorder="1"/>
    <xf numFmtId="0" fontId="18" fillId="0" borderId="14" xfId="0" applyFont="1" applyBorder="1"/>
    <xf numFmtId="2" fontId="20" fillId="0" borderId="13" xfId="0" applyNumberFormat="1" applyFont="1" applyBorder="1"/>
    <xf numFmtId="2" fontId="20" fillId="0" borderId="15" xfId="0" applyNumberFormat="1" applyFont="1" applyBorder="1"/>
    <xf numFmtId="164" fontId="20" fillId="0" borderId="14" xfId="0" applyNumberFormat="1" applyFont="1" applyBorder="1"/>
    <xf numFmtId="2" fontId="20" fillId="0" borderId="16" xfId="0" applyNumberFormat="1" applyFont="1" applyBorder="1"/>
    <xf numFmtId="2" fontId="20" fillId="0" borderId="17" xfId="0" applyNumberFormat="1" applyFont="1" applyBorder="1"/>
    <xf numFmtId="0" fontId="18" fillId="0" borderId="17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'20170804_TAG Mix LOD'!$F$1:$G$1</c:f>
              <c:strCache>
                <c:ptCount val="1"/>
                <c:pt idx="0">
                  <c:v>Tripalmitin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'20170804_TAG Mix LOD'!$F$3:$F$9</c:f>
              <c:numCache>
                <c:formatCode>General</c:formatCode>
                <c:ptCount val="7"/>
                <c:pt idx="0">
                  <c:v>5.0999999999999997E-2</c:v>
                </c:pt>
                <c:pt idx="1">
                  <c:v>0.10199999999999999</c:v>
                </c:pt>
                <c:pt idx="2">
                  <c:v>0.153</c:v>
                </c:pt>
                <c:pt idx="3">
                  <c:v>0.255</c:v>
                </c:pt>
                <c:pt idx="4">
                  <c:v>0.51</c:v>
                </c:pt>
                <c:pt idx="5">
                  <c:v>0.76500000000000001</c:v>
                </c:pt>
                <c:pt idx="6">
                  <c:v>1.02</c:v>
                </c:pt>
              </c:numCache>
            </c:numRef>
          </c:xVal>
          <c:yVal>
            <c:numRef>
              <c:f>'20170804_TAG Mix LOD'!$G$3:$G$9</c:f>
              <c:numCache>
                <c:formatCode>0.00</c:formatCode>
                <c:ptCount val="7"/>
                <c:pt idx="0">
                  <c:v>45.111111111111114</c:v>
                </c:pt>
                <c:pt idx="1">
                  <c:v>122</c:v>
                </c:pt>
                <c:pt idx="2">
                  <c:v>230.4</c:v>
                </c:pt>
                <c:pt idx="3">
                  <c:v>562.9</c:v>
                </c:pt>
                <c:pt idx="4">
                  <c:v>1831.9</c:v>
                </c:pt>
                <c:pt idx="5">
                  <c:v>3615.1</c:v>
                </c:pt>
                <c:pt idx="6">
                  <c:v>5361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69776"/>
        <c:axId val="514170168"/>
      </c:scatterChart>
      <c:valAx>
        <c:axId val="5141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70168"/>
        <c:crosses val="autoZero"/>
        <c:crossBetween val="midCat"/>
      </c:valAx>
      <c:valAx>
        <c:axId val="51417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6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16</xdr:row>
      <xdr:rowOff>61912</xdr:rowOff>
    </xdr:from>
    <xdr:to>
      <xdr:col>11</xdr:col>
      <xdr:colOff>742950</xdr:colOff>
      <xdr:row>27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brown\Documents\CRU%202016%20-\20170706_Detection%20Limits%20FFA%20and%20TA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702_LOD UNDEC"/>
      <sheetName val="20170702_Cal Curve UNDEC"/>
      <sheetName val="20170804_TAG Mix LOD"/>
    </sheetNames>
    <sheetDataSet>
      <sheetData sheetId="0"/>
      <sheetData sheetId="1"/>
      <sheetData sheetId="2">
        <row r="1">
          <cell r="F1" t="str">
            <v>Tripalmitin</v>
          </cell>
        </row>
        <row r="3">
          <cell r="F3">
            <v>5.0999999999999997E-2</v>
          </cell>
          <cell r="G3">
            <v>45.111111111111114</v>
          </cell>
        </row>
        <row r="4">
          <cell r="F4">
            <v>0.10199999999999999</v>
          </cell>
          <cell r="G4">
            <v>122</v>
          </cell>
        </row>
        <row r="5">
          <cell r="F5">
            <v>0.153</v>
          </cell>
          <cell r="G5">
            <v>230.4</v>
          </cell>
        </row>
        <row r="6">
          <cell r="F6">
            <v>0.255</v>
          </cell>
          <cell r="G6">
            <v>562.9</v>
          </cell>
        </row>
        <row r="7">
          <cell r="F7">
            <v>0.51</v>
          </cell>
          <cell r="G7">
            <v>1831.9</v>
          </cell>
        </row>
        <row r="8">
          <cell r="F8">
            <v>0.76500000000000001</v>
          </cell>
          <cell r="G8">
            <v>3615.1</v>
          </cell>
        </row>
        <row r="9">
          <cell r="F9">
            <v>1.02</v>
          </cell>
          <cell r="G9">
            <v>5361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/>
  </sheetViews>
  <sheetFormatPr defaultRowHeight="15" x14ac:dyDescent="0.25"/>
  <cols>
    <col min="1" max="1" width="7.5703125" bestFit="1" customWidth="1"/>
    <col min="2" max="2" width="1.7109375" bestFit="1" customWidth="1"/>
    <col min="3" max="3" width="10.7109375" bestFit="1" customWidth="1"/>
    <col min="4" max="4" width="15.42578125" bestFit="1" customWidth="1"/>
    <col min="5" max="5" width="7.5703125" bestFit="1" customWidth="1"/>
    <col min="6" max="6" width="5.7109375" bestFit="1" customWidth="1"/>
    <col min="7" max="7" width="14.7109375" bestFit="1" customWidth="1"/>
    <col min="8" max="8" width="17.85546875" bestFit="1" customWidth="1"/>
    <col min="9" max="9" width="10.5703125" bestFit="1" customWidth="1"/>
    <col min="10" max="10" width="8.7109375" bestFit="1" customWidth="1"/>
    <col min="11" max="11" width="5.140625" bestFit="1" customWidth="1"/>
    <col min="12" max="12" width="23.5703125" bestFit="1" customWidth="1"/>
    <col min="13" max="13" width="10.5703125" bestFit="1" customWidth="1"/>
    <col min="14" max="14" width="8.7109375" bestFit="1" customWidth="1"/>
    <col min="15" max="15" width="5.140625" bestFit="1" customWidth="1"/>
    <col min="16" max="16" width="15.42578125" bestFit="1" customWidth="1"/>
    <col min="17" max="17" width="10.5703125" bestFit="1" customWidth="1"/>
    <col min="18" max="18" width="8.7109375" bestFit="1" customWidth="1"/>
    <col min="19" max="19" width="6" bestFit="1" customWidth="1"/>
  </cols>
  <sheetData>
    <row r="1" spans="1:19" x14ac:dyDescent="0.25">
      <c r="A1" t="s">
        <v>0</v>
      </c>
      <c r="H1" t="s">
        <v>1</v>
      </c>
      <c r="L1" t="s">
        <v>2</v>
      </c>
      <c r="P1" t="s">
        <v>3</v>
      </c>
    </row>
    <row r="2" spans="1:19" x14ac:dyDescent="0.25"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9</v>
      </c>
      <c r="M2" t="s">
        <v>10</v>
      </c>
      <c r="N2" t="s">
        <v>11</v>
      </c>
      <c r="O2" t="s">
        <v>12</v>
      </c>
      <c r="P2" t="s">
        <v>9</v>
      </c>
      <c r="Q2" t="s">
        <v>10</v>
      </c>
      <c r="R2" t="s">
        <v>11</v>
      </c>
      <c r="S2" t="s">
        <v>12</v>
      </c>
    </row>
    <row r="3" spans="1:19" x14ac:dyDescent="0.25">
      <c r="C3" t="s">
        <v>13</v>
      </c>
      <c r="D3" t="s">
        <v>14</v>
      </c>
      <c r="E3" t="s">
        <v>13</v>
      </c>
      <c r="F3">
        <v>0</v>
      </c>
      <c r="G3" s="1">
        <v>42949.70208333333</v>
      </c>
      <c r="H3">
        <v>11.413</v>
      </c>
      <c r="I3">
        <v>0.15359999999999999</v>
      </c>
      <c r="K3">
        <v>0</v>
      </c>
      <c r="L3">
        <v>11.97</v>
      </c>
      <c r="M3">
        <v>0.1585</v>
      </c>
      <c r="O3">
        <v>0</v>
      </c>
      <c r="P3">
        <v>12.911</v>
      </c>
      <c r="Q3">
        <v>0.1484</v>
      </c>
      <c r="S3">
        <v>-3</v>
      </c>
    </row>
    <row r="4" spans="1:19" x14ac:dyDescent="0.25">
      <c r="C4" t="s">
        <v>13</v>
      </c>
      <c r="D4" t="s">
        <v>15</v>
      </c>
      <c r="E4" t="s">
        <v>13</v>
      </c>
      <c r="F4">
        <v>0</v>
      </c>
      <c r="G4" s="1">
        <v>42949.81527777778</v>
      </c>
      <c r="H4">
        <v>11.327</v>
      </c>
      <c r="I4">
        <v>0.15359999999999999</v>
      </c>
      <c r="K4">
        <v>0</v>
      </c>
      <c r="L4">
        <v>12.025</v>
      </c>
      <c r="M4">
        <v>0.1585</v>
      </c>
      <c r="O4">
        <v>0</v>
      </c>
      <c r="P4">
        <v>12.94</v>
      </c>
      <c r="Q4">
        <v>0.14879999999999999</v>
      </c>
      <c r="S4">
        <v>3</v>
      </c>
    </row>
    <row r="5" spans="1:19" x14ac:dyDescent="0.25">
      <c r="C5" t="s">
        <v>13</v>
      </c>
      <c r="D5" t="s">
        <v>16</v>
      </c>
      <c r="E5" t="s">
        <v>13</v>
      </c>
      <c r="F5">
        <v>0</v>
      </c>
      <c r="G5" s="1">
        <v>42949.928472222222</v>
      </c>
      <c r="H5">
        <v>11.608000000000001</v>
      </c>
      <c r="I5">
        <v>0.15359999999999999</v>
      </c>
      <c r="K5">
        <v>0</v>
      </c>
      <c r="L5">
        <v>12.138</v>
      </c>
      <c r="M5">
        <v>0.1585</v>
      </c>
      <c r="O5">
        <v>0</v>
      </c>
      <c r="P5">
        <v>12.922000000000001</v>
      </c>
      <c r="Q5">
        <v>0.14860000000000001</v>
      </c>
      <c r="S5">
        <v>0</v>
      </c>
    </row>
    <row r="6" spans="1:19" x14ac:dyDescent="0.25">
      <c r="C6" t="s">
        <v>13</v>
      </c>
      <c r="D6" t="s">
        <v>17</v>
      </c>
      <c r="E6" t="s">
        <v>13</v>
      </c>
      <c r="F6">
        <v>0</v>
      </c>
      <c r="G6" s="1">
        <v>42950.040972222225</v>
      </c>
      <c r="H6">
        <v>11.505000000000001</v>
      </c>
      <c r="I6">
        <v>0.15359999999999999</v>
      </c>
      <c r="K6">
        <v>0</v>
      </c>
      <c r="L6">
        <v>12.007999999999999</v>
      </c>
      <c r="M6">
        <v>0.1585</v>
      </c>
      <c r="O6">
        <v>0</v>
      </c>
      <c r="P6">
        <v>12.91</v>
      </c>
      <c r="Q6">
        <v>0.14879999999999999</v>
      </c>
      <c r="S6">
        <v>3</v>
      </c>
    </row>
    <row r="7" spans="1:19" x14ac:dyDescent="0.25">
      <c r="C7" t="s">
        <v>13</v>
      </c>
      <c r="D7" t="s">
        <v>18</v>
      </c>
      <c r="E7" t="s">
        <v>13</v>
      </c>
      <c r="F7">
        <v>0</v>
      </c>
      <c r="G7" s="1">
        <v>42950.154166666667</v>
      </c>
      <c r="H7">
        <v>11.314</v>
      </c>
      <c r="I7">
        <v>0.15359999999999999</v>
      </c>
      <c r="K7">
        <v>0</v>
      </c>
      <c r="L7">
        <v>12.009</v>
      </c>
      <c r="M7">
        <v>0.1585</v>
      </c>
      <c r="O7">
        <v>0</v>
      </c>
      <c r="P7">
        <v>12.903</v>
      </c>
      <c r="Q7">
        <v>0.1487</v>
      </c>
      <c r="S7">
        <v>2</v>
      </c>
    </row>
    <row r="8" spans="1:19" x14ac:dyDescent="0.25">
      <c r="C8" t="s">
        <v>13</v>
      </c>
      <c r="D8" t="s">
        <v>19</v>
      </c>
      <c r="E8" t="s">
        <v>13</v>
      </c>
      <c r="F8">
        <v>0</v>
      </c>
      <c r="G8" s="1">
        <v>42950.267361111109</v>
      </c>
      <c r="H8">
        <v>11.472</v>
      </c>
      <c r="I8">
        <v>0.15359999999999999</v>
      </c>
      <c r="K8">
        <v>0</v>
      </c>
      <c r="L8">
        <v>12.005000000000001</v>
      </c>
      <c r="M8">
        <v>0.1585</v>
      </c>
      <c r="O8">
        <v>0</v>
      </c>
      <c r="P8">
        <v>12.938000000000001</v>
      </c>
      <c r="Q8">
        <v>0.14879999999999999</v>
      </c>
      <c r="S8">
        <v>3</v>
      </c>
    </row>
    <row r="9" spans="1:19" x14ac:dyDescent="0.25">
      <c r="C9" t="s">
        <v>13</v>
      </c>
      <c r="D9" t="s">
        <v>20</v>
      </c>
      <c r="E9" t="s">
        <v>13</v>
      </c>
      <c r="F9">
        <v>0</v>
      </c>
      <c r="G9" s="1">
        <v>42950.379861111112</v>
      </c>
      <c r="H9">
        <v>11.523</v>
      </c>
      <c r="I9">
        <v>0.15359999999999999</v>
      </c>
      <c r="K9">
        <v>0</v>
      </c>
      <c r="L9">
        <v>12.111000000000001</v>
      </c>
      <c r="M9">
        <v>0.1585</v>
      </c>
      <c r="O9">
        <v>0</v>
      </c>
      <c r="P9">
        <v>12.94</v>
      </c>
      <c r="Q9">
        <v>0.14799999999999999</v>
      </c>
      <c r="S9">
        <v>-11</v>
      </c>
    </row>
    <row r="10" spans="1:19" x14ac:dyDescent="0.25">
      <c r="C10" t="s">
        <v>13</v>
      </c>
      <c r="D10" t="s">
        <v>21</v>
      </c>
      <c r="E10" t="s">
        <v>13</v>
      </c>
      <c r="F10">
        <v>0</v>
      </c>
      <c r="G10" s="1">
        <v>42950.493055555555</v>
      </c>
      <c r="H10">
        <v>11.44</v>
      </c>
      <c r="I10">
        <v>0.15359999999999999</v>
      </c>
      <c r="K10">
        <v>0</v>
      </c>
      <c r="L10">
        <v>11.97</v>
      </c>
      <c r="M10">
        <v>0.1585</v>
      </c>
      <c r="O10">
        <v>0</v>
      </c>
      <c r="P10">
        <v>12.938000000000001</v>
      </c>
      <c r="Q10">
        <v>0.1487</v>
      </c>
      <c r="S10">
        <v>2</v>
      </c>
    </row>
    <row r="11" spans="1:19" x14ac:dyDescent="0.25">
      <c r="C11" t="s">
        <v>13</v>
      </c>
      <c r="D11" t="s">
        <v>22</v>
      </c>
      <c r="E11" t="s">
        <v>13</v>
      </c>
      <c r="F11">
        <v>0</v>
      </c>
      <c r="G11" s="1">
        <v>42950.606249999997</v>
      </c>
      <c r="H11">
        <v>11.494999999999999</v>
      </c>
      <c r="I11">
        <v>0.15359999999999999</v>
      </c>
      <c r="K11">
        <v>0</v>
      </c>
      <c r="L11">
        <v>12.025</v>
      </c>
      <c r="M11">
        <v>0.1585</v>
      </c>
      <c r="O11">
        <v>0</v>
      </c>
      <c r="P11">
        <v>12.88</v>
      </c>
      <c r="Q11">
        <v>0.14879999999999999</v>
      </c>
      <c r="S11">
        <v>4</v>
      </c>
    </row>
    <row r="12" spans="1:19" x14ac:dyDescent="0.25">
      <c r="C12" t="s">
        <v>13</v>
      </c>
      <c r="D12" t="s">
        <v>23</v>
      </c>
      <c r="E12" t="s">
        <v>13</v>
      </c>
      <c r="F12">
        <v>0</v>
      </c>
      <c r="G12" s="1">
        <v>42950.71875</v>
      </c>
      <c r="H12">
        <v>11.461</v>
      </c>
      <c r="I12">
        <v>0.15359999999999999</v>
      </c>
      <c r="K12">
        <v>0</v>
      </c>
      <c r="L12">
        <v>12.034000000000001</v>
      </c>
      <c r="M12">
        <v>0.1585</v>
      </c>
      <c r="O12">
        <v>0</v>
      </c>
      <c r="P12">
        <v>12.94</v>
      </c>
      <c r="Q12">
        <v>0.1487</v>
      </c>
      <c r="S12">
        <v>2</v>
      </c>
    </row>
    <row r="13" spans="1:19" x14ac:dyDescent="0.25">
      <c r="C13" t="s">
        <v>13</v>
      </c>
      <c r="D13" t="s">
        <v>24</v>
      </c>
      <c r="E13" t="s">
        <v>13</v>
      </c>
      <c r="F13">
        <v>0</v>
      </c>
      <c r="G13" s="1">
        <v>42950.818055555559</v>
      </c>
      <c r="H13">
        <v>11.41</v>
      </c>
      <c r="I13">
        <v>0.15359999999999999</v>
      </c>
      <c r="K13">
        <v>0</v>
      </c>
      <c r="L13">
        <v>11.99</v>
      </c>
      <c r="M13">
        <v>0.1585</v>
      </c>
      <c r="O13">
        <v>0</v>
      </c>
      <c r="P13">
        <v>12.923999999999999</v>
      </c>
      <c r="Q13">
        <v>0.14879999999999999</v>
      </c>
      <c r="S13">
        <v>3</v>
      </c>
    </row>
    <row r="14" spans="1:19" x14ac:dyDescent="0.25">
      <c r="C14" t="s">
        <v>13</v>
      </c>
      <c r="D14" t="s">
        <v>25</v>
      </c>
      <c r="E14" t="s">
        <v>13</v>
      </c>
      <c r="F14">
        <v>0</v>
      </c>
      <c r="G14" s="1">
        <v>42950.831944444442</v>
      </c>
      <c r="H14">
        <v>11.462999999999999</v>
      </c>
      <c r="I14">
        <v>0.15359999999999999</v>
      </c>
      <c r="K14">
        <v>0</v>
      </c>
      <c r="L14">
        <v>12.047000000000001</v>
      </c>
      <c r="M14">
        <v>0.1585</v>
      </c>
      <c r="O14">
        <v>0</v>
      </c>
      <c r="P14">
        <v>12.923</v>
      </c>
      <c r="Q14">
        <v>0.14899999999999999</v>
      </c>
      <c r="S14">
        <v>7</v>
      </c>
    </row>
    <row r="15" spans="1:19" x14ac:dyDescent="0.25">
      <c r="B15" t="s">
        <v>26</v>
      </c>
      <c r="C15" t="s">
        <v>27</v>
      </c>
      <c r="D15" t="s">
        <v>28</v>
      </c>
      <c r="E15" t="s">
        <v>0</v>
      </c>
      <c r="F15">
        <v>1</v>
      </c>
      <c r="G15" s="1">
        <v>42949.716666666667</v>
      </c>
      <c r="H15">
        <v>11.476000000000001</v>
      </c>
      <c r="I15">
        <v>0.16059999999999999</v>
      </c>
      <c r="K15">
        <v>42</v>
      </c>
      <c r="L15">
        <v>11.989000000000001</v>
      </c>
      <c r="M15">
        <v>0.16639999999999999</v>
      </c>
      <c r="O15">
        <v>44</v>
      </c>
      <c r="P15">
        <v>11.988</v>
      </c>
      <c r="Q15">
        <v>0.15579999999999999</v>
      </c>
      <c r="S15">
        <v>128</v>
      </c>
    </row>
    <row r="16" spans="1:19" x14ac:dyDescent="0.25">
      <c r="B16" t="s">
        <v>26</v>
      </c>
      <c r="C16" t="s">
        <v>27</v>
      </c>
      <c r="D16" t="s">
        <v>29</v>
      </c>
      <c r="E16" t="s">
        <v>0</v>
      </c>
      <c r="F16">
        <v>1</v>
      </c>
      <c r="G16" s="1">
        <v>42949.82916666667</v>
      </c>
      <c r="H16">
        <v>11.476000000000001</v>
      </c>
      <c r="I16">
        <v>0.1605</v>
      </c>
      <c r="K16">
        <v>41</v>
      </c>
      <c r="L16">
        <v>11.988</v>
      </c>
      <c r="M16">
        <v>0.1666</v>
      </c>
      <c r="O16">
        <v>45</v>
      </c>
      <c r="P16">
        <v>11.988</v>
      </c>
      <c r="Q16">
        <v>0.15570000000000001</v>
      </c>
      <c r="S16">
        <v>127</v>
      </c>
    </row>
    <row r="17" spans="2:19" x14ac:dyDescent="0.25">
      <c r="B17" t="s">
        <v>26</v>
      </c>
      <c r="C17" t="s">
        <v>27</v>
      </c>
      <c r="D17" t="s">
        <v>30</v>
      </c>
      <c r="E17" t="s">
        <v>0</v>
      </c>
      <c r="F17">
        <v>1</v>
      </c>
      <c r="G17" s="1">
        <v>42949.942361111112</v>
      </c>
      <c r="H17">
        <v>11.478999999999999</v>
      </c>
      <c r="I17">
        <v>0.16070000000000001</v>
      </c>
      <c r="K17">
        <v>43</v>
      </c>
      <c r="L17">
        <v>11.993</v>
      </c>
      <c r="M17">
        <v>0.1666</v>
      </c>
      <c r="O17">
        <v>45</v>
      </c>
      <c r="P17">
        <v>11.992000000000001</v>
      </c>
      <c r="Q17">
        <v>0.15570000000000001</v>
      </c>
      <c r="S17">
        <v>128</v>
      </c>
    </row>
    <row r="18" spans="2:19" x14ac:dyDescent="0.25">
      <c r="B18" t="s">
        <v>26</v>
      </c>
      <c r="C18" t="s">
        <v>27</v>
      </c>
      <c r="D18" t="s">
        <v>31</v>
      </c>
      <c r="E18" t="s">
        <v>0</v>
      </c>
      <c r="F18">
        <v>1</v>
      </c>
      <c r="G18" s="1">
        <v>42950.055555555555</v>
      </c>
      <c r="H18">
        <v>11.477</v>
      </c>
      <c r="I18">
        <v>0.1608</v>
      </c>
      <c r="K18">
        <v>44</v>
      </c>
      <c r="L18">
        <v>11.99</v>
      </c>
      <c r="M18">
        <v>0.16669999999999999</v>
      </c>
      <c r="O18">
        <v>45</v>
      </c>
      <c r="P18">
        <v>11.99</v>
      </c>
      <c r="Q18">
        <v>0.15579999999999999</v>
      </c>
      <c r="S18">
        <v>130</v>
      </c>
    </row>
    <row r="19" spans="2:19" x14ac:dyDescent="0.25">
      <c r="B19" t="s">
        <v>26</v>
      </c>
      <c r="C19" t="s">
        <v>27</v>
      </c>
      <c r="D19" t="s">
        <v>32</v>
      </c>
      <c r="E19" t="s">
        <v>0</v>
      </c>
      <c r="F19">
        <v>1</v>
      </c>
      <c r="G19" s="1">
        <v>42950.168055555558</v>
      </c>
      <c r="H19">
        <v>11.481999999999999</v>
      </c>
      <c r="I19">
        <v>0.161</v>
      </c>
      <c r="K19">
        <v>44</v>
      </c>
      <c r="L19">
        <v>11.994999999999999</v>
      </c>
      <c r="M19">
        <v>0.16700000000000001</v>
      </c>
      <c r="O19">
        <v>47</v>
      </c>
      <c r="P19">
        <v>11.994999999999999</v>
      </c>
      <c r="Q19">
        <v>0.15590000000000001</v>
      </c>
      <c r="S19">
        <v>131</v>
      </c>
    </row>
    <row r="20" spans="2:19" x14ac:dyDescent="0.25">
      <c r="B20" t="s">
        <v>26</v>
      </c>
      <c r="C20" t="s">
        <v>27</v>
      </c>
      <c r="D20" t="s">
        <v>33</v>
      </c>
      <c r="E20" t="s">
        <v>0</v>
      </c>
      <c r="F20">
        <v>1</v>
      </c>
      <c r="G20" s="1">
        <v>42950.28125</v>
      </c>
      <c r="H20">
        <v>11.478</v>
      </c>
      <c r="I20">
        <v>0.16109999999999999</v>
      </c>
      <c r="K20">
        <v>45</v>
      </c>
      <c r="L20">
        <v>11.991</v>
      </c>
      <c r="M20">
        <v>0.16719999999999999</v>
      </c>
      <c r="O20">
        <v>48</v>
      </c>
      <c r="P20">
        <v>11.991</v>
      </c>
      <c r="Q20">
        <v>0.15620000000000001</v>
      </c>
      <c r="S20">
        <v>135</v>
      </c>
    </row>
    <row r="21" spans="2:19" x14ac:dyDescent="0.25">
      <c r="B21" t="s">
        <v>26</v>
      </c>
      <c r="C21" t="s">
        <v>27</v>
      </c>
      <c r="D21" t="s">
        <v>34</v>
      </c>
      <c r="E21" t="s">
        <v>0</v>
      </c>
      <c r="F21">
        <v>1</v>
      </c>
      <c r="G21" s="1">
        <v>42950.394444444442</v>
      </c>
      <c r="H21">
        <v>11.478</v>
      </c>
      <c r="I21">
        <v>0.16109999999999999</v>
      </c>
      <c r="K21">
        <v>45</v>
      </c>
      <c r="L21">
        <v>11.99</v>
      </c>
      <c r="M21">
        <v>0.1671</v>
      </c>
      <c r="O21">
        <v>48</v>
      </c>
      <c r="P21">
        <v>11.99</v>
      </c>
      <c r="Q21">
        <v>0.15629999999999999</v>
      </c>
      <c r="S21">
        <v>138</v>
      </c>
    </row>
    <row r="22" spans="2:19" x14ac:dyDescent="0.25">
      <c r="B22" t="s">
        <v>26</v>
      </c>
      <c r="C22" t="s">
        <v>27</v>
      </c>
      <c r="D22" t="s">
        <v>35</v>
      </c>
      <c r="E22" t="s">
        <v>0</v>
      </c>
      <c r="F22">
        <v>1</v>
      </c>
      <c r="G22" s="1">
        <v>42950.506944444445</v>
      </c>
      <c r="H22">
        <v>11.477</v>
      </c>
      <c r="I22">
        <v>0.1613</v>
      </c>
      <c r="K22">
        <v>46</v>
      </c>
      <c r="L22">
        <v>11.989000000000001</v>
      </c>
      <c r="M22">
        <v>0.1686</v>
      </c>
      <c r="O22">
        <v>56</v>
      </c>
      <c r="P22">
        <v>11.988</v>
      </c>
      <c r="Q22">
        <v>0.15690000000000001</v>
      </c>
      <c r="S22">
        <v>149</v>
      </c>
    </row>
    <row r="23" spans="2:19" x14ac:dyDescent="0.25">
      <c r="B23" t="s">
        <v>26</v>
      </c>
      <c r="C23" t="s">
        <v>27</v>
      </c>
      <c r="D23" t="s">
        <v>36</v>
      </c>
      <c r="E23" t="s">
        <v>0</v>
      </c>
      <c r="F23">
        <v>1</v>
      </c>
      <c r="G23" s="1">
        <v>42950.620138888888</v>
      </c>
      <c r="H23">
        <v>11.474</v>
      </c>
      <c r="I23">
        <v>0.16289999999999999</v>
      </c>
      <c r="K23">
        <v>56</v>
      </c>
      <c r="L23">
        <v>11.986000000000001</v>
      </c>
      <c r="M23">
        <v>0.1704</v>
      </c>
      <c r="O23">
        <v>66</v>
      </c>
      <c r="P23">
        <v>11.986000000000001</v>
      </c>
      <c r="Q23">
        <v>0.15870000000000001</v>
      </c>
      <c r="S23">
        <v>180</v>
      </c>
    </row>
    <row r="24" spans="2:19" x14ac:dyDescent="0.25">
      <c r="C24" t="s">
        <v>37</v>
      </c>
      <c r="D24" t="s">
        <v>38</v>
      </c>
      <c r="E24" t="s">
        <v>0</v>
      </c>
      <c r="F24">
        <v>2</v>
      </c>
      <c r="G24" s="1">
        <v>42949.730555555558</v>
      </c>
      <c r="H24">
        <v>11.473000000000001</v>
      </c>
      <c r="I24">
        <v>0.17249999999999999</v>
      </c>
      <c r="K24">
        <v>114</v>
      </c>
      <c r="L24">
        <v>11.984999999999999</v>
      </c>
      <c r="M24">
        <v>0.1817</v>
      </c>
      <c r="O24">
        <v>128</v>
      </c>
      <c r="P24">
        <v>11.984</v>
      </c>
      <c r="Q24">
        <v>0.16800000000000001</v>
      </c>
      <c r="S24">
        <v>347</v>
      </c>
    </row>
    <row r="25" spans="2:19" x14ac:dyDescent="0.25">
      <c r="C25" t="s">
        <v>37</v>
      </c>
      <c r="D25" t="s">
        <v>39</v>
      </c>
      <c r="E25" t="s">
        <v>0</v>
      </c>
      <c r="F25">
        <v>2</v>
      </c>
      <c r="G25" s="1">
        <v>42949.84375</v>
      </c>
      <c r="H25">
        <v>11.48</v>
      </c>
      <c r="I25">
        <v>0.17299999999999999</v>
      </c>
      <c r="K25">
        <v>117</v>
      </c>
      <c r="L25">
        <v>11.993</v>
      </c>
      <c r="M25">
        <v>0.18260000000000001</v>
      </c>
      <c r="O25">
        <v>133</v>
      </c>
      <c r="P25">
        <v>11.993</v>
      </c>
      <c r="Q25">
        <v>0.16830000000000001</v>
      </c>
      <c r="S25">
        <v>353</v>
      </c>
    </row>
    <row r="26" spans="2:19" x14ac:dyDescent="0.25">
      <c r="C26" t="s">
        <v>37</v>
      </c>
      <c r="D26" t="s">
        <v>40</v>
      </c>
      <c r="E26" t="s">
        <v>0</v>
      </c>
      <c r="F26">
        <v>2</v>
      </c>
      <c r="G26" s="1">
        <v>42949.956250000003</v>
      </c>
      <c r="H26">
        <v>11.477</v>
      </c>
      <c r="I26">
        <v>0.1736</v>
      </c>
      <c r="K26">
        <v>120</v>
      </c>
      <c r="L26">
        <v>11.988</v>
      </c>
      <c r="M26">
        <v>0.18340000000000001</v>
      </c>
      <c r="O26">
        <v>137</v>
      </c>
      <c r="P26">
        <v>11.988</v>
      </c>
      <c r="Q26">
        <v>0.1691</v>
      </c>
      <c r="S26">
        <v>367</v>
      </c>
    </row>
    <row r="27" spans="2:19" x14ac:dyDescent="0.25">
      <c r="C27" t="s">
        <v>37</v>
      </c>
      <c r="D27" t="s">
        <v>41</v>
      </c>
      <c r="E27" t="s">
        <v>0</v>
      </c>
      <c r="F27">
        <v>2</v>
      </c>
      <c r="G27" s="1">
        <v>42950.069444444445</v>
      </c>
      <c r="H27">
        <v>11.481999999999999</v>
      </c>
      <c r="I27">
        <v>0.17430000000000001</v>
      </c>
      <c r="K27">
        <v>124</v>
      </c>
      <c r="L27">
        <v>11.994999999999999</v>
      </c>
      <c r="M27">
        <v>0.18429999999999999</v>
      </c>
      <c r="O27">
        <v>143</v>
      </c>
      <c r="P27">
        <v>11.994999999999999</v>
      </c>
      <c r="Q27">
        <v>0.16980000000000001</v>
      </c>
      <c r="S27">
        <v>379</v>
      </c>
    </row>
    <row r="28" spans="2:19" x14ac:dyDescent="0.25">
      <c r="C28" t="s">
        <v>37</v>
      </c>
      <c r="D28" t="s">
        <v>42</v>
      </c>
      <c r="E28" t="s">
        <v>0</v>
      </c>
      <c r="F28">
        <v>2</v>
      </c>
      <c r="G28" s="1">
        <v>42950.182638888888</v>
      </c>
      <c r="H28">
        <v>11.478999999999999</v>
      </c>
      <c r="I28">
        <v>0.1734</v>
      </c>
      <c r="K28">
        <v>119</v>
      </c>
      <c r="L28">
        <v>11.992000000000001</v>
      </c>
      <c r="M28">
        <v>0.18329999999999999</v>
      </c>
      <c r="O28">
        <v>137</v>
      </c>
      <c r="P28">
        <v>11.992000000000001</v>
      </c>
      <c r="Q28">
        <v>0.16889999999999999</v>
      </c>
      <c r="S28">
        <v>364</v>
      </c>
    </row>
    <row r="29" spans="2:19" x14ac:dyDescent="0.25">
      <c r="C29" t="s">
        <v>37</v>
      </c>
      <c r="D29" t="s">
        <v>43</v>
      </c>
      <c r="E29" t="s">
        <v>0</v>
      </c>
      <c r="F29">
        <v>2</v>
      </c>
      <c r="G29" s="1">
        <v>42950.295138888891</v>
      </c>
      <c r="H29">
        <v>11.481999999999999</v>
      </c>
      <c r="I29">
        <v>0.1736</v>
      </c>
      <c r="K29">
        <v>120</v>
      </c>
      <c r="L29">
        <v>11.994</v>
      </c>
      <c r="M29">
        <v>0.18290000000000001</v>
      </c>
      <c r="O29">
        <v>135</v>
      </c>
      <c r="P29">
        <v>11.994</v>
      </c>
      <c r="Q29">
        <v>0.16919999999999999</v>
      </c>
      <c r="S29">
        <v>369</v>
      </c>
    </row>
    <row r="30" spans="2:19" x14ac:dyDescent="0.25">
      <c r="C30" t="s">
        <v>37</v>
      </c>
      <c r="D30" t="s">
        <v>44</v>
      </c>
      <c r="E30" t="s">
        <v>0</v>
      </c>
      <c r="F30">
        <v>2</v>
      </c>
      <c r="G30" s="1">
        <v>42950.408333333333</v>
      </c>
      <c r="H30">
        <v>11.476000000000001</v>
      </c>
      <c r="I30">
        <v>0.17430000000000001</v>
      </c>
      <c r="K30">
        <v>124</v>
      </c>
      <c r="L30">
        <v>11.987</v>
      </c>
      <c r="M30">
        <v>0.18360000000000001</v>
      </c>
      <c r="O30">
        <v>139</v>
      </c>
      <c r="P30">
        <v>11.987</v>
      </c>
      <c r="Q30">
        <v>0.1694</v>
      </c>
      <c r="S30">
        <v>373</v>
      </c>
    </row>
    <row r="31" spans="2:19" x14ac:dyDescent="0.25">
      <c r="C31" t="s">
        <v>37</v>
      </c>
      <c r="D31" t="s">
        <v>45</v>
      </c>
      <c r="E31" t="s">
        <v>0</v>
      </c>
      <c r="F31">
        <v>2</v>
      </c>
      <c r="G31" s="1">
        <v>42950.521527777775</v>
      </c>
      <c r="H31">
        <v>11.474</v>
      </c>
      <c r="I31">
        <v>0.1741</v>
      </c>
      <c r="K31">
        <v>123</v>
      </c>
      <c r="L31">
        <v>11.986000000000001</v>
      </c>
      <c r="M31">
        <v>0.18540000000000001</v>
      </c>
      <c r="O31">
        <v>148</v>
      </c>
      <c r="P31">
        <v>11.986000000000001</v>
      </c>
      <c r="Q31">
        <v>0.1704</v>
      </c>
      <c r="S31">
        <v>391</v>
      </c>
    </row>
    <row r="32" spans="2:19" x14ac:dyDescent="0.25">
      <c r="C32" t="s">
        <v>37</v>
      </c>
      <c r="D32" t="s">
        <v>46</v>
      </c>
      <c r="E32" t="s">
        <v>0</v>
      </c>
      <c r="F32">
        <v>2</v>
      </c>
      <c r="G32" s="1">
        <v>42950.634027777778</v>
      </c>
      <c r="H32">
        <v>11.475</v>
      </c>
      <c r="I32">
        <v>0.17510000000000001</v>
      </c>
      <c r="K32">
        <v>129</v>
      </c>
      <c r="L32">
        <v>11.989000000000001</v>
      </c>
      <c r="M32">
        <v>0.18679999999999999</v>
      </c>
      <c r="O32">
        <v>156</v>
      </c>
      <c r="P32">
        <v>11.989000000000001</v>
      </c>
      <c r="Q32">
        <v>0.1719</v>
      </c>
      <c r="S32">
        <v>418</v>
      </c>
    </row>
    <row r="33" spans="2:19" x14ac:dyDescent="0.25">
      <c r="C33" t="s">
        <v>37</v>
      </c>
      <c r="D33" t="s">
        <v>47</v>
      </c>
      <c r="E33" t="s">
        <v>0</v>
      </c>
      <c r="F33">
        <v>2</v>
      </c>
      <c r="G33" s="1">
        <v>42950.73333333333</v>
      </c>
      <c r="H33">
        <v>11.48</v>
      </c>
      <c r="I33">
        <v>0.17519999999999999</v>
      </c>
      <c r="K33">
        <v>130</v>
      </c>
      <c r="L33">
        <v>11.992000000000001</v>
      </c>
      <c r="M33">
        <v>0.18709999999999999</v>
      </c>
      <c r="O33">
        <v>158</v>
      </c>
      <c r="P33">
        <v>11.992000000000001</v>
      </c>
      <c r="Q33">
        <v>0.17169999999999999</v>
      </c>
      <c r="S33">
        <v>414</v>
      </c>
    </row>
    <row r="34" spans="2:19" x14ac:dyDescent="0.25">
      <c r="B34" t="s">
        <v>26</v>
      </c>
      <c r="C34" t="s">
        <v>48</v>
      </c>
      <c r="D34" t="s">
        <v>49</v>
      </c>
      <c r="E34" t="s">
        <v>50</v>
      </c>
      <c r="F34">
        <v>3</v>
      </c>
      <c r="G34" s="1">
        <v>42949.744444444441</v>
      </c>
      <c r="H34">
        <v>11.48</v>
      </c>
      <c r="I34">
        <v>0.19</v>
      </c>
      <c r="J34">
        <v>124.2</v>
      </c>
      <c r="K34">
        <v>218</v>
      </c>
      <c r="L34">
        <v>11.993</v>
      </c>
      <c r="M34">
        <v>0.20610000000000001</v>
      </c>
      <c r="N34">
        <v>117.4</v>
      </c>
      <c r="O34">
        <v>263</v>
      </c>
      <c r="P34">
        <v>11.993</v>
      </c>
      <c r="Q34">
        <v>0.18629999999999999</v>
      </c>
      <c r="R34">
        <v>123</v>
      </c>
      <c r="S34">
        <v>675</v>
      </c>
    </row>
    <row r="35" spans="2:19" x14ac:dyDescent="0.25">
      <c r="B35" t="s">
        <v>26</v>
      </c>
      <c r="C35" t="s">
        <v>48</v>
      </c>
      <c r="D35" t="s">
        <v>51</v>
      </c>
      <c r="E35" t="s">
        <v>50</v>
      </c>
      <c r="F35">
        <v>3</v>
      </c>
      <c r="G35" s="1">
        <v>42949.857638888891</v>
      </c>
      <c r="H35">
        <v>11.476000000000001</v>
      </c>
      <c r="I35">
        <v>0.19040000000000001</v>
      </c>
      <c r="J35">
        <v>124.5</v>
      </c>
      <c r="K35">
        <v>221</v>
      </c>
      <c r="L35">
        <v>11.988</v>
      </c>
      <c r="M35">
        <v>0.20660000000000001</v>
      </c>
      <c r="N35">
        <v>117.7</v>
      </c>
      <c r="O35">
        <v>265</v>
      </c>
      <c r="P35">
        <v>11.988</v>
      </c>
      <c r="Q35">
        <v>0.1867</v>
      </c>
      <c r="R35">
        <v>123.3</v>
      </c>
      <c r="S35">
        <v>683</v>
      </c>
    </row>
    <row r="36" spans="2:19" x14ac:dyDescent="0.25">
      <c r="B36" t="s">
        <v>26</v>
      </c>
      <c r="C36" t="s">
        <v>48</v>
      </c>
      <c r="D36" t="s">
        <v>52</v>
      </c>
      <c r="E36" t="s">
        <v>50</v>
      </c>
      <c r="F36">
        <v>3</v>
      </c>
      <c r="G36" s="1">
        <v>42949.970833333333</v>
      </c>
      <c r="H36">
        <v>11.481</v>
      </c>
      <c r="I36">
        <v>0.19059999999999999</v>
      </c>
      <c r="J36">
        <v>124.6</v>
      </c>
      <c r="K36">
        <v>222</v>
      </c>
      <c r="L36">
        <v>11.993</v>
      </c>
      <c r="M36">
        <v>0.20699999999999999</v>
      </c>
      <c r="N36">
        <v>118</v>
      </c>
      <c r="O36">
        <v>268</v>
      </c>
      <c r="P36">
        <v>11.993</v>
      </c>
      <c r="Q36">
        <v>0.18720000000000001</v>
      </c>
      <c r="R36">
        <v>123.6</v>
      </c>
      <c r="S36">
        <v>693</v>
      </c>
    </row>
    <row r="37" spans="2:19" x14ac:dyDescent="0.25">
      <c r="B37" t="s">
        <v>26</v>
      </c>
      <c r="C37" t="s">
        <v>48</v>
      </c>
      <c r="D37" t="s">
        <v>53</v>
      </c>
      <c r="E37" t="s">
        <v>50</v>
      </c>
      <c r="F37">
        <v>3</v>
      </c>
      <c r="G37" s="1">
        <v>42950.083333333336</v>
      </c>
      <c r="H37">
        <v>11.48</v>
      </c>
      <c r="I37">
        <v>0.1908</v>
      </c>
      <c r="J37">
        <v>124.7</v>
      </c>
      <c r="K37">
        <v>223</v>
      </c>
      <c r="L37">
        <v>11.994</v>
      </c>
      <c r="M37">
        <v>0.20580000000000001</v>
      </c>
      <c r="N37">
        <v>117.3</v>
      </c>
      <c r="O37">
        <v>261</v>
      </c>
      <c r="P37">
        <v>11.994</v>
      </c>
      <c r="Q37">
        <v>0.187</v>
      </c>
      <c r="R37">
        <v>123.5</v>
      </c>
      <c r="S37">
        <v>689</v>
      </c>
    </row>
    <row r="38" spans="2:19" x14ac:dyDescent="0.25">
      <c r="B38" t="s">
        <v>26</v>
      </c>
      <c r="C38" t="s">
        <v>48</v>
      </c>
      <c r="D38" t="s">
        <v>54</v>
      </c>
      <c r="E38" t="s">
        <v>50</v>
      </c>
      <c r="F38">
        <v>3</v>
      </c>
      <c r="G38" s="1">
        <v>42950.196527777778</v>
      </c>
      <c r="H38">
        <v>11.481999999999999</v>
      </c>
      <c r="I38">
        <v>0.19040000000000001</v>
      </c>
      <c r="J38">
        <v>124.4</v>
      </c>
      <c r="K38">
        <v>221</v>
      </c>
      <c r="L38">
        <v>11.994999999999999</v>
      </c>
      <c r="M38">
        <v>0.2056</v>
      </c>
      <c r="N38">
        <v>117.2</v>
      </c>
      <c r="O38">
        <v>260</v>
      </c>
      <c r="P38">
        <v>11.994999999999999</v>
      </c>
      <c r="Q38">
        <v>0.18659999999999999</v>
      </c>
      <c r="R38">
        <v>123.2</v>
      </c>
      <c r="S38">
        <v>682</v>
      </c>
    </row>
    <row r="39" spans="2:19" x14ac:dyDescent="0.25">
      <c r="B39" t="s">
        <v>26</v>
      </c>
      <c r="C39" t="s">
        <v>48</v>
      </c>
      <c r="D39" t="s">
        <v>55</v>
      </c>
      <c r="E39" t="s">
        <v>50</v>
      </c>
      <c r="F39">
        <v>3</v>
      </c>
      <c r="G39" s="1">
        <v>42950.30972222222</v>
      </c>
      <c r="H39">
        <v>11.477</v>
      </c>
      <c r="I39">
        <v>0.1915</v>
      </c>
      <c r="J39">
        <v>125.2</v>
      </c>
      <c r="K39">
        <v>227</v>
      </c>
      <c r="L39">
        <v>11.99</v>
      </c>
      <c r="M39">
        <v>0.20680000000000001</v>
      </c>
      <c r="N39">
        <v>117.8</v>
      </c>
      <c r="O39">
        <v>266</v>
      </c>
      <c r="P39">
        <v>11.99</v>
      </c>
      <c r="Q39">
        <v>0.18759999999999999</v>
      </c>
      <c r="R39">
        <v>123.8</v>
      </c>
      <c r="S39">
        <v>698</v>
      </c>
    </row>
    <row r="40" spans="2:19" x14ac:dyDescent="0.25">
      <c r="B40" t="s">
        <v>26</v>
      </c>
      <c r="C40" t="s">
        <v>48</v>
      </c>
      <c r="D40" t="s">
        <v>56</v>
      </c>
      <c r="E40" t="s">
        <v>50</v>
      </c>
      <c r="F40">
        <v>3</v>
      </c>
      <c r="G40" s="1">
        <v>42950.422222222223</v>
      </c>
      <c r="H40">
        <v>11.478</v>
      </c>
      <c r="I40">
        <v>0.1938</v>
      </c>
      <c r="J40">
        <v>126.7</v>
      </c>
      <c r="K40">
        <v>241</v>
      </c>
      <c r="L40">
        <v>11.991</v>
      </c>
      <c r="M40">
        <v>0.21049999999999999</v>
      </c>
      <c r="N40">
        <v>120</v>
      </c>
      <c r="O40">
        <v>287</v>
      </c>
      <c r="P40">
        <v>11.991</v>
      </c>
      <c r="Q40">
        <v>0.18970000000000001</v>
      </c>
      <c r="R40">
        <v>125.2</v>
      </c>
      <c r="S40">
        <v>736</v>
      </c>
    </row>
    <row r="41" spans="2:19" x14ac:dyDescent="0.25">
      <c r="B41" t="s">
        <v>26</v>
      </c>
      <c r="C41" t="s">
        <v>48</v>
      </c>
      <c r="D41" t="s">
        <v>57</v>
      </c>
      <c r="E41" t="s">
        <v>50</v>
      </c>
      <c r="F41">
        <v>3</v>
      </c>
      <c r="G41" s="1">
        <v>42950.535416666666</v>
      </c>
      <c r="H41">
        <v>11.48</v>
      </c>
      <c r="I41">
        <v>0.19359999999999999</v>
      </c>
      <c r="J41">
        <v>126.5</v>
      </c>
      <c r="K41">
        <v>240</v>
      </c>
      <c r="L41">
        <v>11.994999999999999</v>
      </c>
      <c r="M41">
        <v>0.21079999999999999</v>
      </c>
      <c r="N41">
        <v>120.1</v>
      </c>
      <c r="O41">
        <v>289</v>
      </c>
      <c r="P41">
        <v>11.994999999999999</v>
      </c>
      <c r="Q41">
        <v>0.19</v>
      </c>
      <c r="R41">
        <v>125.4</v>
      </c>
      <c r="S41">
        <v>742</v>
      </c>
    </row>
    <row r="42" spans="2:19" x14ac:dyDescent="0.25">
      <c r="B42" t="s">
        <v>26</v>
      </c>
      <c r="C42" t="s">
        <v>48</v>
      </c>
      <c r="D42" t="s">
        <v>58</v>
      </c>
      <c r="E42" t="s">
        <v>50</v>
      </c>
      <c r="F42">
        <v>3</v>
      </c>
      <c r="G42" s="1">
        <v>42950.648611111108</v>
      </c>
      <c r="H42">
        <v>11.476000000000001</v>
      </c>
      <c r="I42">
        <v>0.1976</v>
      </c>
      <c r="J42">
        <v>129.1</v>
      </c>
      <c r="K42">
        <v>264</v>
      </c>
      <c r="L42">
        <v>11.988</v>
      </c>
      <c r="M42">
        <v>0.21579999999999999</v>
      </c>
      <c r="N42">
        <v>123</v>
      </c>
      <c r="O42">
        <v>316</v>
      </c>
      <c r="P42">
        <v>11.988</v>
      </c>
      <c r="Q42">
        <v>0.19420000000000001</v>
      </c>
      <c r="R42">
        <v>128.19999999999999</v>
      </c>
      <c r="S42">
        <v>816</v>
      </c>
    </row>
    <row r="43" spans="2:19" x14ac:dyDescent="0.25">
      <c r="B43" t="s">
        <v>26</v>
      </c>
      <c r="C43" t="s">
        <v>48</v>
      </c>
      <c r="D43" t="s">
        <v>59</v>
      </c>
      <c r="E43" t="s">
        <v>50</v>
      </c>
      <c r="F43">
        <v>3</v>
      </c>
      <c r="G43" s="1">
        <v>42950.74722222222</v>
      </c>
      <c r="H43">
        <v>11.48</v>
      </c>
      <c r="I43">
        <v>0.1915</v>
      </c>
      <c r="J43">
        <v>125.2</v>
      </c>
      <c r="K43">
        <v>227</v>
      </c>
      <c r="L43">
        <v>11.991</v>
      </c>
      <c r="M43">
        <v>0.2069</v>
      </c>
      <c r="N43">
        <v>117.9</v>
      </c>
      <c r="O43">
        <v>267</v>
      </c>
      <c r="P43">
        <v>11.991</v>
      </c>
      <c r="Q43">
        <v>0.18779999999999999</v>
      </c>
      <c r="R43">
        <v>123.9</v>
      </c>
      <c r="S43">
        <v>702</v>
      </c>
    </row>
    <row r="44" spans="2:19" x14ac:dyDescent="0.25">
      <c r="C44" t="s">
        <v>60</v>
      </c>
      <c r="D44" t="s">
        <v>61</v>
      </c>
      <c r="E44" t="s">
        <v>50</v>
      </c>
      <c r="F44">
        <v>4</v>
      </c>
      <c r="G44" s="1">
        <v>42949.759027777778</v>
      </c>
      <c r="H44">
        <v>11.476000000000001</v>
      </c>
      <c r="I44">
        <v>0.24349999999999999</v>
      </c>
      <c r="J44">
        <v>95.5</v>
      </c>
      <c r="K44">
        <v>539</v>
      </c>
      <c r="L44">
        <v>11.988</v>
      </c>
      <c r="M44">
        <v>0.27650000000000002</v>
      </c>
      <c r="N44">
        <v>94.5</v>
      </c>
      <c r="O44">
        <v>651</v>
      </c>
      <c r="P44">
        <v>11.988</v>
      </c>
      <c r="Q44">
        <v>0.24179999999999999</v>
      </c>
      <c r="R44">
        <v>95.7</v>
      </c>
      <c r="S44">
        <v>1670</v>
      </c>
    </row>
    <row r="45" spans="2:19" x14ac:dyDescent="0.25">
      <c r="C45" t="s">
        <v>60</v>
      </c>
      <c r="D45" t="s">
        <v>62</v>
      </c>
      <c r="E45" t="s">
        <v>50</v>
      </c>
      <c r="F45">
        <v>4</v>
      </c>
      <c r="G45" s="1">
        <v>42949.871527777781</v>
      </c>
      <c r="H45">
        <v>11.48</v>
      </c>
      <c r="I45">
        <v>0.24729999999999999</v>
      </c>
      <c r="J45">
        <v>97</v>
      </c>
      <c r="K45">
        <v>562</v>
      </c>
      <c r="L45">
        <v>11.994</v>
      </c>
      <c r="M45">
        <v>0.27850000000000003</v>
      </c>
      <c r="N45">
        <v>95.2</v>
      </c>
      <c r="O45">
        <v>662</v>
      </c>
      <c r="P45">
        <v>11.994</v>
      </c>
      <c r="Q45">
        <v>0.24440000000000001</v>
      </c>
      <c r="R45">
        <v>96.8</v>
      </c>
      <c r="S45">
        <v>1716</v>
      </c>
    </row>
    <row r="46" spans="2:19" x14ac:dyDescent="0.25">
      <c r="C46" t="s">
        <v>60</v>
      </c>
      <c r="D46" t="s">
        <v>63</v>
      </c>
      <c r="E46" t="s">
        <v>50</v>
      </c>
      <c r="F46">
        <v>4</v>
      </c>
      <c r="G46" s="1">
        <v>42949.984722222223</v>
      </c>
      <c r="H46">
        <v>11.48</v>
      </c>
      <c r="I46">
        <v>0.2457</v>
      </c>
      <c r="J46">
        <v>96.3</v>
      </c>
      <c r="K46">
        <v>552</v>
      </c>
      <c r="L46">
        <v>11.992000000000001</v>
      </c>
      <c r="M46">
        <v>0.28010000000000002</v>
      </c>
      <c r="N46">
        <v>95.8</v>
      </c>
      <c r="O46">
        <v>670</v>
      </c>
      <c r="P46">
        <v>11.992000000000001</v>
      </c>
      <c r="Q46">
        <v>0.24299999999999999</v>
      </c>
      <c r="R46">
        <v>96.3</v>
      </c>
      <c r="S46">
        <v>1692</v>
      </c>
    </row>
    <row r="47" spans="2:19" x14ac:dyDescent="0.25">
      <c r="C47" t="s">
        <v>60</v>
      </c>
      <c r="D47" t="s">
        <v>64</v>
      </c>
      <c r="E47" t="s">
        <v>50</v>
      </c>
      <c r="F47">
        <v>4</v>
      </c>
      <c r="G47" s="1">
        <v>42950.097916666666</v>
      </c>
      <c r="H47">
        <v>11.483000000000001</v>
      </c>
      <c r="I47">
        <v>0.24529999999999999</v>
      </c>
      <c r="J47">
        <v>96.2</v>
      </c>
      <c r="K47">
        <v>550</v>
      </c>
      <c r="L47">
        <v>11.994999999999999</v>
      </c>
      <c r="M47">
        <v>0.2762</v>
      </c>
      <c r="N47">
        <v>94.4</v>
      </c>
      <c r="O47">
        <v>649</v>
      </c>
      <c r="P47">
        <v>11.994999999999999</v>
      </c>
      <c r="Q47">
        <v>0.2422</v>
      </c>
      <c r="R47">
        <v>95.9</v>
      </c>
      <c r="S47">
        <v>1677</v>
      </c>
    </row>
    <row r="48" spans="2:19" x14ac:dyDescent="0.25">
      <c r="C48" t="s">
        <v>60</v>
      </c>
      <c r="D48" t="s">
        <v>65</v>
      </c>
      <c r="E48" t="s">
        <v>50</v>
      </c>
      <c r="F48">
        <v>4</v>
      </c>
      <c r="G48" s="1">
        <v>42950.210416666669</v>
      </c>
      <c r="H48">
        <v>11.484</v>
      </c>
      <c r="I48">
        <v>0.24429999999999999</v>
      </c>
      <c r="J48">
        <v>95.8</v>
      </c>
      <c r="K48">
        <v>544</v>
      </c>
      <c r="L48">
        <v>11.996</v>
      </c>
      <c r="M48">
        <v>0.2767</v>
      </c>
      <c r="N48">
        <v>94.6</v>
      </c>
      <c r="O48">
        <v>652</v>
      </c>
      <c r="P48">
        <v>11.996</v>
      </c>
      <c r="Q48">
        <v>0.24160000000000001</v>
      </c>
      <c r="R48">
        <v>95.7</v>
      </c>
      <c r="S48">
        <v>1666</v>
      </c>
    </row>
    <row r="49" spans="3:19" x14ac:dyDescent="0.25">
      <c r="C49" t="s">
        <v>60</v>
      </c>
      <c r="D49" t="s">
        <v>66</v>
      </c>
      <c r="E49" t="s">
        <v>50</v>
      </c>
      <c r="F49">
        <v>4</v>
      </c>
      <c r="G49" s="1">
        <v>42950.323611111111</v>
      </c>
      <c r="H49">
        <v>11.478999999999999</v>
      </c>
      <c r="I49">
        <v>0.24729999999999999</v>
      </c>
      <c r="J49">
        <v>97</v>
      </c>
      <c r="K49">
        <v>562</v>
      </c>
      <c r="L49">
        <v>11.992000000000001</v>
      </c>
      <c r="M49">
        <v>0.27810000000000001</v>
      </c>
      <c r="N49">
        <v>95.1</v>
      </c>
      <c r="O49">
        <v>659</v>
      </c>
      <c r="P49">
        <v>11.992000000000001</v>
      </c>
      <c r="Q49">
        <v>0.24429999999999999</v>
      </c>
      <c r="R49">
        <v>96.7</v>
      </c>
      <c r="S49">
        <v>1714</v>
      </c>
    </row>
    <row r="50" spans="3:19" x14ac:dyDescent="0.25">
      <c r="C50" t="s">
        <v>60</v>
      </c>
      <c r="D50" t="s">
        <v>67</v>
      </c>
      <c r="E50" t="s">
        <v>50</v>
      </c>
      <c r="F50">
        <v>4</v>
      </c>
      <c r="G50" s="1">
        <v>42950.436805555553</v>
      </c>
      <c r="H50">
        <v>11.48</v>
      </c>
      <c r="I50">
        <v>0.24940000000000001</v>
      </c>
      <c r="J50">
        <v>97.8</v>
      </c>
      <c r="K50">
        <v>574</v>
      </c>
      <c r="L50">
        <v>11.993</v>
      </c>
      <c r="M50">
        <v>0.28610000000000002</v>
      </c>
      <c r="N50">
        <v>97.8</v>
      </c>
      <c r="O50">
        <v>703</v>
      </c>
      <c r="P50">
        <v>11.993</v>
      </c>
      <c r="Q50">
        <v>0.24790000000000001</v>
      </c>
      <c r="R50">
        <v>98.2</v>
      </c>
      <c r="S50">
        <v>1780</v>
      </c>
    </row>
    <row r="51" spans="3:19" x14ac:dyDescent="0.25">
      <c r="C51" t="s">
        <v>60</v>
      </c>
      <c r="D51" t="s">
        <v>68</v>
      </c>
      <c r="E51" t="s">
        <v>50</v>
      </c>
      <c r="F51">
        <v>4</v>
      </c>
      <c r="G51" s="1">
        <v>42950.549305555556</v>
      </c>
      <c r="H51">
        <v>11.468</v>
      </c>
      <c r="I51">
        <v>0.25779999999999997</v>
      </c>
      <c r="J51">
        <v>101.1</v>
      </c>
      <c r="K51">
        <v>625</v>
      </c>
      <c r="L51">
        <v>11.98</v>
      </c>
      <c r="M51">
        <v>0.29749999999999999</v>
      </c>
      <c r="N51">
        <v>101.7</v>
      </c>
      <c r="O51">
        <v>766</v>
      </c>
      <c r="P51">
        <v>11.98</v>
      </c>
      <c r="Q51">
        <v>0.25690000000000002</v>
      </c>
      <c r="R51">
        <v>101.7</v>
      </c>
      <c r="S51">
        <v>1941</v>
      </c>
    </row>
    <row r="52" spans="3:19" x14ac:dyDescent="0.25">
      <c r="C52" t="s">
        <v>60</v>
      </c>
      <c r="D52" t="s">
        <v>69</v>
      </c>
      <c r="E52" t="s">
        <v>50</v>
      </c>
      <c r="F52">
        <v>4</v>
      </c>
      <c r="G52" s="1">
        <v>42950.662499999999</v>
      </c>
      <c r="H52">
        <v>11.486000000000001</v>
      </c>
      <c r="I52">
        <v>0.24679999999999999</v>
      </c>
      <c r="J52">
        <v>96.8</v>
      </c>
      <c r="K52">
        <v>559</v>
      </c>
      <c r="L52">
        <v>11.999000000000001</v>
      </c>
      <c r="M52">
        <v>0.27710000000000001</v>
      </c>
      <c r="N52">
        <v>94.7</v>
      </c>
      <c r="O52">
        <v>654</v>
      </c>
      <c r="P52">
        <v>11.999000000000001</v>
      </c>
      <c r="Q52">
        <v>0.24360000000000001</v>
      </c>
      <c r="R52">
        <v>96.5</v>
      </c>
      <c r="S52">
        <v>1703</v>
      </c>
    </row>
    <row r="53" spans="3:19" x14ac:dyDescent="0.25">
      <c r="C53" t="s">
        <v>60</v>
      </c>
      <c r="D53" t="s">
        <v>70</v>
      </c>
      <c r="E53" t="s">
        <v>50</v>
      </c>
      <c r="F53">
        <v>4</v>
      </c>
      <c r="G53" s="1">
        <v>42950.761111111111</v>
      </c>
      <c r="H53">
        <v>11.481</v>
      </c>
      <c r="I53">
        <v>0.24729999999999999</v>
      </c>
      <c r="J53">
        <v>97</v>
      </c>
      <c r="K53">
        <v>562</v>
      </c>
      <c r="L53">
        <v>11.994</v>
      </c>
      <c r="M53">
        <v>0.28160000000000002</v>
      </c>
      <c r="N53">
        <v>96.3</v>
      </c>
      <c r="O53">
        <v>679</v>
      </c>
      <c r="P53">
        <v>11.994</v>
      </c>
      <c r="Q53">
        <v>0.24560000000000001</v>
      </c>
      <c r="R53">
        <v>97.3</v>
      </c>
      <c r="S53">
        <v>1738</v>
      </c>
    </row>
    <row r="54" spans="3:19" x14ac:dyDescent="0.25">
      <c r="C54" t="s">
        <v>71</v>
      </c>
      <c r="D54" t="s">
        <v>72</v>
      </c>
      <c r="E54" t="s">
        <v>50</v>
      </c>
      <c r="F54">
        <v>5</v>
      </c>
      <c r="G54" s="1">
        <v>42949.772916666669</v>
      </c>
      <c r="H54">
        <v>11.478999999999999</v>
      </c>
      <c r="I54">
        <v>0.45910000000000001</v>
      </c>
      <c r="J54">
        <v>90</v>
      </c>
      <c r="K54">
        <v>1832</v>
      </c>
      <c r="L54">
        <v>11.991</v>
      </c>
      <c r="M54">
        <v>0.54169999999999996</v>
      </c>
      <c r="N54">
        <v>92.6</v>
      </c>
      <c r="O54">
        <v>2112</v>
      </c>
      <c r="P54">
        <v>11.991</v>
      </c>
      <c r="Q54">
        <v>0.45950000000000002</v>
      </c>
      <c r="R54">
        <v>91</v>
      </c>
      <c r="S54">
        <v>5572</v>
      </c>
    </row>
    <row r="55" spans="3:19" x14ac:dyDescent="0.25">
      <c r="C55" t="s">
        <v>71</v>
      </c>
      <c r="D55" t="s">
        <v>73</v>
      </c>
      <c r="E55" t="s">
        <v>50</v>
      </c>
      <c r="F55">
        <v>5</v>
      </c>
      <c r="G55" s="1">
        <v>42949.886111111111</v>
      </c>
      <c r="H55">
        <v>11.48</v>
      </c>
      <c r="I55">
        <v>0.46539999999999998</v>
      </c>
      <c r="J55">
        <v>91.3</v>
      </c>
      <c r="K55">
        <v>1869</v>
      </c>
      <c r="L55">
        <v>11.993</v>
      </c>
      <c r="M55">
        <v>0.54679999999999995</v>
      </c>
      <c r="N55">
        <v>93.5</v>
      </c>
      <c r="O55">
        <v>2140</v>
      </c>
      <c r="P55">
        <v>11.993</v>
      </c>
      <c r="Q55">
        <v>0.46189999999999998</v>
      </c>
      <c r="R55">
        <v>91.5</v>
      </c>
      <c r="S55">
        <v>5615</v>
      </c>
    </row>
    <row r="56" spans="3:19" x14ac:dyDescent="0.25">
      <c r="C56" t="s">
        <v>71</v>
      </c>
      <c r="D56" t="s">
        <v>74</v>
      </c>
      <c r="E56" t="s">
        <v>50</v>
      </c>
      <c r="F56">
        <v>5</v>
      </c>
      <c r="G56" s="1">
        <v>42949.998611111114</v>
      </c>
      <c r="H56">
        <v>11.481</v>
      </c>
      <c r="I56">
        <v>0.44869999999999999</v>
      </c>
      <c r="J56">
        <v>88</v>
      </c>
      <c r="K56">
        <v>1769</v>
      </c>
      <c r="L56">
        <v>11.994</v>
      </c>
      <c r="M56">
        <v>0.52749999999999997</v>
      </c>
      <c r="N56">
        <v>90.2</v>
      </c>
      <c r="O56">
        <v>2034</v>
      </c>
      <c r="P56">
        <v>11.994</v>
      </c>
      <c r="Q56">
        <v>0.44819999999999999</v>
      </c>
      <c r="R56">
        <v>88.8</v>
      </c>
      <c r="S56">
        <v>5369</v>
      </c>
    </row>
    <row r="57" spans="3:19" x14ac:dyDescent="0.25">
      <c r="C57" t="s">
        <v>71</v>
      </c>
      <c r="D57" t="s">
        <v>75</v>
      </c>
      <c r="E57" t="s">
        <v>50</v>
      </c>
      <c r="F57">
        <v>5</v>
      </c>
      <c r="G57" s="1">
        <v>42950.111805555556</v>
      </c>
      <c r="H57">
        <v>11.481999999999999</v>
      </c>
      <c r="I57">
        <v>0.44750000000000001</v>
      </c>
      <c r="J57">
        <v>87.8</v>
      </c>
      <c r="K57">
        <v>1762</v>
      </c>
      <c r="L57">
        <v>11.994</v>
      </c>
      <c r="M57">
        <v>0.53359999999999996</v>
      </c>
      <c r="N57">
        <v>91.2</v>
      </c>
      <c r="O57">
        <v>2067</v>
      </c>
      <c r="P57">
        <v>11.994</v>
      </c>
      <c r="Q57">
        <v>0.44700000000000001</v>
      </c>
      <c r="R57">
        <v>88.5</v>
      </c>
      <c r="S57">
        <v>5348</v>
      </c>
    </row>
    <row r="58" spans="3:19" x14ac:dyDescent="0.25">
      <c r="C58" t="s">
        <v>71</v>
      </c>
      <c r="D58" t="s">
        <v>76</v>
      </c>
      <c r="E58" t="s">
        <v>50</v>
      </c>
      <c r="F58">
        <v>5</v>
      </c>
      <c r="G58" s="1">
        <v>42950.224999999999</v>
      </c>
      <c r="H58">
        <v>11.483000000000001</v>
      </c>
      <c r="I58">
        <v>0.46100000000000002</v>
      </c>
      <c r="J58">
        <v>90.4</v>
      </c>
      <c r="K58">
        <v>1843</v>
      </c>
      <c r="L58">
        <v>11.996</v>
      </c>
      <c r="M58">
        <v>0.53739999999999999</v>
      </c>
      <c r="N58">
        <v>91.9</v>
      </c>
      <c r="O58">
        <v>2088</v>
      </c>
      <c r="P58">
        <v>11.996</v>
      </c>
      <c r="Q58">
        <v>0.45750000000000002</v>
      </c>
      <c r="R58">
        <v>90.6</v>
      </c>
      <c r="S58">
        <v>5536</v>
      </c>
    </row>
    <row r="59" spans="3:19" x14ac:dyDescent="0.25">
      <c r="C59" t="s">
        <v>71</v>
      </c>
      <c r="D59" t="s">
        <v>77</v>
      </c>
      <c r="E59" t="s">
        <v>50</v>
      </c>
      <c r="F59">
        <v>5</v>
      </c>
      <c r="G59" s="1">
        <v>42950.337500000001</v>
      </c>
      <c r="H59">
        <v>11.48</v>
      </c>
      <c r="I59">
        <v>0.45889999999999997</v>
      </c>
      <c r="J59">
        <v>90</v>
      </c>
      <c r="K59">
        <v>1830</v>
      </c>
      <c r="L59">
        <v>11.993</v>
      </c>
      <c r="M59">
        <v>0.54330000000000001</v>
      </c>
      <c r="N59">
        <v>92.9</v>
      </c>
      <c r="O59">
        <v>2121</v>
      </c>
      <c r="P59">
        <v>11.993</v>
      </c>
      <c r="Q59">
        <v>0.45629999999999998</v>
      </c>
      <c r="R59">
        <v>90.4</v>
      </c>
      <c r="S59">
        <v>5515</v>
      </c>
    </row>
    <row r="60" spans="3:19" x14ac:dyDescent="0.25">
      <c r="C60" t="s">
        <v>71</v>
      </c>
      <c r="D60" t="s">
        <v>78</v>
      </c>
      <c r="E60" t="s">
        <v>50</v>
      </c>
      <c r="F60">
        <v>5</v>
      </c>
      <c r="G60" s="1">
        <v>42950.450694444444</v>
      </c>
      <c r="H60">
        <v>11.475</v>
      </c>
      <c r="I60">
        <v>0.44569999999999999</v>
      </c>
      <c r="J60">
        <v>87.4</v>
      </c>
      <c r="K60">
        <v>1751</v>
      </c>
      <c r="L60">
        <v>11.987</v>
      </c>
      <c r="M60">
        <v>0.53249999999999997</v>
      </c>
      <c r="N60">
        <v>91</v>
      </c>
      <c r="O60">
        <v>2062</v>
      </c>
      <c r="P60">
        <v>11.987</v>
      </c>
      <c r="Q60">
        <v>0.4461</v>
      </c>
      <c r="R60">
        <v>88.3</v>
      </c>
      <c r="S60">
        <v>5331</v>
      </c>
    </row>
    <row r="61" spans="3:19" x14ac:dyDescent="0.25">
      <c r="C61" t="s">
        <v>71</v>
      </c>
      <c r="D61" t="s">
        <v>79</v>
      </c>
      <c r="E61" t="s">
        <v>50</v>
      </c>
      <c r="F61">
        <v>5</v>
      </c>
      <c r="G61" s="1">
        <v>42950.563888888886</v>
      </c>
      <c r="H61">
        <v>11.48</v>
      </c>
      <c r="I61">
        <v>0.47460000000000002</v>
      </c>
      <c r="J61">
        <v>93.1</v>
      </c>
      <c r="K61">
        <v>1925</v>
      </c>
      <c r="L61">
        <v>11.992000000000001</v>
      </c>
      <c r="M61">
        <v>0.5675</v>
      </c>
      <c r="N61">
        <v>97</v>
      </c>
      <c r="O61">
        <v>2254</v>
      </c>
      <c r="P61">
        <v>11.992000000000001</v>
      </c>
      <c r="Q61">
        <v>0.4793</v>
      </c>
      <c r="R61">
        <v>94.9</v>
      </c>
      <c r="S61">
        <v>5927</v>
      </c>
    </row>
    <row r="62" spans="3:19" x14ac:dyDescent="0.25">
      <c r="C62" t="s">
        <v>71</v>
      </c>
      <c r="D62" t="s">
        <v>80</v>
      </c>
      <c r="E62" t="s">
        <v>50</v>
      </c>
      <c r="F62">
        <v>5</v>
      </c>
      <c r="G62" s="1">
        <v>42950.676388888889</v>
      </c>
      <c r="H62">
        <v>11.486000000000001</v>
      </c>
      <c r="I62">
        <v>0.46850000000000003</v>
      </c>
      <c r="J62">
        <v>91.9</v>
      </c>
      <c r="K62">
        <v>1888</v>
      </c>
      <c r="L62">
        <v>11.999000000000001</v>
      </c>
      <c r="M62">
        <v>0.55120000000000002</v>
      </c>
      <c r="N62">
        <v>94.2</v>
      </c>
      <c r="O62">
        <v>2165</v>
      </c>
      <c r="P62">
        <v>11.999000000000001</v>
      </c>
      <c r="Q62">
        <v>0.46729999999999999</v>
      </c>
      <c r="R62">
        <v>92.5</v>
      </c>
      <c r="S62">
        <v>5712</v>
      </c>
    </row>
    <row r="63" spans="3:19" x14ac:dyDescent="0.25">
      <c r="C63" t="s">
        <v>71</v>
      </c>
      <c r="D63" t="s">
        <v>81</v>
      </c>
      <c r="E63" t="s">
        <v>50</v>
      </c>
      <c r="F63">
        <v>5</v>
      </c>
      <c r="G63" s="1">
        <v>42950.775694444441</v>
      </c>
      <c r="H63">
        <v>11.478999999999999</v>
      </c>
      <c r="I63">
        <v>0.4622</v>
      </c>
      <c r="J63">
        <v>90.6</v>
      </c>
      <c r="K63">
        <v>1850</v>
      </c>
      <c r="L63">
        <v>11.992000000000001</v>
      </c>
      <c r="M63">
        <v>0.53549999999999998</v>
      </c>
      <c r="N63">
        <v>91.5</v>
      </c>
      <c r="O63">
        <v>2078</v>
      </c>
      <c r="P63">
        <v>11.992000000000001</v>
      </c>
      <c r="Q63">
        <v>0.45950000000000002</v>
      </c>
      <c r="R63">
        <v>91</v>
      </c>
      <c r="S63">
        <v>5572</v>
      </c>
    </row>
    <row r="64" spans="3:19" x14ac:dyDescent="0.25">
      <c r="C64" t="s">
        <v>82</v>
      </c>
      <c r="D64" t="s">
        <v>83</v>
      </c>
      <c r="E64" t="s">
        <v>50</v>
      </c>
      <c r="F64">
        <v>6</v>
      </c>
      <c r="G64" s="1">
        <v>42949.786805555559</v>
      </c>
      <c r="H64">
        <v>11.483000000000001</v>
      </c>
      <c r="I64">
        <v>0.73850000000000005</v>
      </c>
      <c r="J64">
        <v>96.5</v>
      </c>
      <c r="K64">
        <v>3507</v>
      </c>
      <c r="L64">
        <v>11.993</v>
      </c>
      <c r="M64">
        <v>0.88360000000000005</v>
      </c>
      <c r="N64">
        <v>100.7</v>
      </c>
      <c r="O64">
        <v>3996</v>
      </c>
      <c r="P64">
        <v>11.993</v>
      </c>
      <c r="Q64">
        <v>0.7389</v>
      </c>
      <c r="R64">
        <v>97.5</v>
      </c>
      <c r="S64">
        <v>10579</v>
      </c>
    </row>
    <row r="65" spans="3:19" x14ac:dyDescent="0.25">
      <c r="C65" t="s">
        <v>82</v>
      </c>
      <c r="D65" t="s">
        <v>84</v>
      </c>
      <c r="E65" t="s">
        <v>50</v>
      </c>
      <c r="F65">
        <v>6</v>
      </c>
      <c r="G65" s="1">
        <v>42949.9</v>
      </c>
      <c r="H65">
        <v>11.481</v>
      </c>
      <c r="I65">
        <v>0.73799999999999999</v>
      </c>
      <c r="J65">
        <v>96.5</v>
      </c>
      <c r="K65">
        <v>3504</v>
      </c>
      <c r="L65">
        <v>11.993</v>
      </c>
      <c r="M65">
        <v>0.87039999999999995</v>
      </c>
      <c r="N65">
        <v>99.2</v>
      </c>
      <c r="O65">
        <v>3924</v>
      </c>
      <c r="P65">
        <v>11.993</v>
      </c>
      <c r="Q65">
        <v>0.73070000000000002</v>
      </c>
      <c r="R65">
        <v>96.5</v>
      </c>
      <c r="S65">
        <v>10431</v>
      </c>
    </row>
    <row r="66" spans="3:19" x14ac:dyDescent="0.25">
      <c r="C66" t="s">
        <v>82</v>
      </c>
      <c r="D66" t="s">
        <v>85</v>
      </c>
      <c r="E66" t="s">
        <v>50</v>
      </c>
      <c r="F66">
        <v>6</v>
      </c>
      <c r="G66" s="1">
        <v>42950.013194444444</v>
      </c>
      <c r="H66">
        <v>11.484999999999999</v>
      </c>
      <c r="I66">
        <v>0.76239999999999997</v>
      </c>
      <c r="J66">
        <v>99.7</v>
      </c>
      <c r="K66">
        <v>3650</v>
      </c>
      <c r="L66">
        <v>11.997999999999999</v>
      </c>
      <c r="M66">
        <v>0.89100000000000001</v>
      </c>
      <c r="N66">
        <v>101.5</v>
      </c>
      <c r="O66">
        <v>4037</v>
      </c>
      <c r="P66">
        <v>11.997999999999999</v>
      </c>
      <c r="Q66">
        <v>0.75180000000000002</v>
      </c>
      <c r="R66">
        <v>99.3</v>
      </c>
      <c r="S66">
        <v>10811</v>
      </c>
    </row>
    <row r="67" spans="3:19" x14ac:dyDescent="0.25">
      <c r="C67" t="s">
        <v>82</v>
      </c>
      <c r="D67" t="s">
        <v>86</v>
      </c>
      <c r="E67" t="s">
        <v>50</v>
      </c>
      <c r="F67">
        <v>6</v>
      </c>
      <c r="G67" s="1">
        <v>42950.125694444447</v>
      </c>
      <c r="H67">
        <v>11.481999999999999</v>
      </c>
      <c r="I67">
        <v>0.7429</v>
      </c>
      <c r="J67">
        <v>97.1</v>
      </c>
      <c r="K67">
        <v>3533</v>
      </c>
      <c r="L67">
        <v>11.994999999999999</v>
      </c>
      <c r="M67">
        <v>0.88129999999999997</v>
      </c>
      <c r="N67">
        <v>100.4</v>
      </c>
      <c r="O67">
        <v>3984</v>
      </c>
      <c r="P67">
        <v>11.994999999999999</v>
      </c>
      <c r="Q67">
        <v>0.7389</v>
      </c>
      <c r="R67">
        <v>97.5</v>
      </c>
      <c r="S67">
        <v>10579</v>
      </c>
    </row>
    <row r="68" spans="3:19" x14ac:dyDescent="0.25">
      <c r="C68" t="s">
        <v>82</v>
      </c>
      <c r="D68" t="s">
        <v>87</v>
      </c>
      <c r="E68" t="s">
        <v>50</v>
      </c>
      <c r="F68">
        <v>6</v>
      </c>
      <c r="G68" s="1">
        <v>42950.238888888889</v>
      </c>
      <c r="H68">
        <v>11.484999999999999</v>
      </c>
      <c r="I68">
        <v>0.7379</v>
      </c>
      <c r="J68">
        <v>96.5</v>
      </c>
      <c r="K68">
        <v>3503</v>
      </c>
      <c r="L68">
        <v>11.999000000000001</v>
      </c>
      <c r="M68">
        <v>0.86119999999999997</v>
      </c>
      <c r="N68">
        <v>98.1</v>
      </c>
      <c r="O68">
        <v>3873</v>
      </c>
      <c r="P68">
        <v>11.999000000000001</v>
      </c>
      <c r="Q68">
        <v>0.72850000000000004</v>
      </c>
      <c r="R68">
        <v>96.2</v>
      </c>
      <c r="S68">
        <v>10392</v>
      </c>
    </row>
    <row r="69" spans="3:19" x14ac:dyDescent="0.25">
      <c r="C69" t="s">
        <v>82</v>
      </c>
      <c r="D69" t="s">
        <v>88</v>
      </c>
      <c r="E69" t="s">
        <v>50</v>
      </c>
      <c r="F69">
        <v>6</v>
      </c>
      <c r="G69" s="1">
        <v>42950.352083333331</v>
      </c>
      <c r="H69">
        <v>11.478</v>
      </c>
      <c r="I69">
        <v>0.76319999999999999</v>
      </c>
      <c r="J69">
        <v>99.8</v>
      </c>
      <c r="K69">
        <v>3655</v>
      </c>
      <c r="L69">
        <v>11.992000000000001</v>
      </c>
      <c r="M69">
        <v>0.87990000000000002</v>
      </c>
      <c r="N69">
        <v>100.3</v>
      </c>
      <c r="O69">
        <v>3976</v>
      </c>
      <c r="P69">
        <v>11.992000000000001</v>
      </c>
      <c r="Q69">
        <v>0.74909999999999999</v>
      </c>
      <c r="R69">
        <v>98.9</v>
      </c>
      <c r="S69">
        <v>10761</v>
      </c>
    </row>
    <row r="70" spans="3:19" x14ac:dyDescent="0.25">
      <c r="C70" t="s">
        <v>82</v>
      </c>
      <c r="D70" t="s">
        <v>89</v>
      </c>
      <c r="E70" t="s">
        <v>50</v>
      </c>
      <c r="F70">
        <v>6</v>
      </c>
      <c r="G70" s="1">
        <v>42950.464583333334</v>
      </c>
      <c r="H70">
        <v>11.483000000000001</v>
      </c>
      <c r="I70">
        <v>0.74239999999999995</v>
      </c>
      <c r="J70">
        <v>97</v>
      </c>
      <c r="K70">
        <v>3530</v>
      </c>
      <c r="L70">
        <v>11.994999999999999</v>
      </c>
      <c r="M70">
        <v>0.86739999999999995</v>
      </c>
      <c r="N70">
        <v>98.9</v>
      </c>
      <c r="O70">
        <v>3907</v>
      </c>
      <c r="P70">
        <v>11.994999999999999</v>
      </c>
      <c r="Q70">
        <v>0.73380000000000001</v>
      </c>
      <c r="R70">
        <v>96.9</v>
      </c>
      <c r="S70">
        <v>10488</v>
      </c>
    </row>
    <row r="71" spans="3:19" x14ac:dyDescent="0.25">
      <c r="C71" t="s">
        <v>82</v>
      </c>
      <c r="D71" t="s">
        <v>90</v>
      </c>
      <c r="E71" t="s">
        <v>50</v>
      </c>
      <c r="F71">
        <v>6</v>
      </c>
      <c r="G71" s="1">
        <v>42950.577777777777</v>
      </c>
      <c r="H71">
        <v>11.477</v>
      </c>
      <c r="I71">
        <v>0.7752</v>
      </c>
      <c r="J71">
        <v>101.3</v>
      </c>
      <c r="K71">
        <v>3727</v>
      </c>
      <c r="L71">
        <v>11.99</v>
      </c>
      <c r="M71">
        <v>0.92210000000000003</v>
      </c>
      <c r="N71">
        <v>105.1</v>
      </c>
      <c r="O71">
        <v>4209</v>
      </c>
      <c r="P71">
        <v>11.99</v>
      </c>
      <c r="Q71">
        <v>0.77239999999999998</v>
      </c>
      <c r="R71">
        <v>102</v>
      </c>
      <c r="S71">
        <v>11179</v>
      </c>
    </row>
    <row r="72" spans="3:19" x14ac:dyDescent="0.25">
      <c r="C72" t="s">
        <v>82</v>
      </c>
      <c r="D72" t="s">
        <v>91</v>
      </c>
      <c r="E72" t="s">
        <v>50</v>
      </c>
      <c r="F72">
        <v>6</v>
      </c>
      <c r="G72" s="1">
        <v>42950.690972222219</v>
      </c>
      <c r="H72">
        <v>11.493</v>
      </c>
      <c r="I72">
        <v>0.79120000000000001</v>
      </c>
      <c r="J72">
        <v>103.4</v>
      </c>
      <c r="K72">
        <v>3823</v>
      </c>
      <c r="L72">
        <v>12.004</v>
      </c>
      <c r="M72">
        <v>0.9173</v>
      </c>
      <c r="N72">
        <v>104.5</v>
      </c>
      <c r="O72">
        <v>4182</v>
      </c>
      <c r="P72">
        <v>12.004</v>
      </c>
      <c r="Q72">
        <v>0.7732</v>
      </c>
      <c r="R72">
        <v>102.1</v>
      </c>
      <c r="S72">
        <v>11193</v>
      </c>
    </row>
    <row r="73" spans="3:19" x14ac:dyDescent="0.25">
      <c r="C73" t="s">
        <v>82</v>
      </c>
      <c r="D73" t="s">
        <v>92</v>
      </c>
      <c r="E73" t="s">
        <v>50</v>
      </c>
      <c r="F73">
        <v>6</v>
      </c>
      <c r="G73" s="1">
        <v>42950.789583333331</v>
      </c>
      <c r="H73">
        <v>11.483000000000001</v>
      </c>
      <c r="I73">
        <v>0.77390000000000003</v>
      </c>
      <c r="J73">
        <v>101.2</v>
      </c>
      <c r="K73">
        <v>3719</v>
      </c>
      <c r="L73">
        <v>11.996</v>
      </c>
      <c r="M73">
        <v>0.90469999999999995</v>
      </c>
      <c r="N73">
        <v>103.1</v>
      </c>
      <c r="O73">
        <v>4113</v>
      </c>
      <c r="P73">
        <v>11.996</v>
      </c>
      <c r="Q73">
        <v>0.76229999999999998</v>
      </c>
      <c r="R73">
        <v>100.6</v>
      </c>
      <c r="S73">
        <v>10998</v>
      </c>
    </row>
    <row r="74" spans="3:19" x14ac:dyDescent="0.25">
      <c r="C74" t="s">
        <v>93</v>
      </c>
      <c r="D74" t="s">
        <v>94</v>
      </c>
      <c r="E74" t="s">
        <v>50</v>
      </c>
      <c r="F74">
        <v>7</v>
      </c>
      <c r="G74" s="1">
        <v>42949.801388888889</v>
      </c>
      <c r="H74">
        <v>11.481</v>
      </c>
      <c r="I74">
        <v>1.0296000000000001</v>
      </c>
      <c r="J74">
        <v>100.9</v>
      </c>
      <c r="K74">
        <v>5252</v>
      </c>
      <c r="L74">
        <v>11.993</v>
      </c>
      <c r="M74">
        <v>1.1746000000000001</v>
      </c>
      <c r="N74">
        <v>100.4</v>
      </c>
      <c r="O74">
        <v>5600</v>
      </c>
      <c r="P74">
        <v>11.993</v>
      </c>
      <c r="Q74">
        <v>1.0210999999999999</v>
      </c>
      <c r="R74">
        <v>101.1</v>
      </c>
      <c r="S74">
        <v>15636</v>
      </c>
    </row>
    <row r="75" spans="3:19" x14ac:dyDescent="0.25">
      <c r="C75" t="s">
        <v>93</v>
      </c>
      <c r="D75" t="s">
        <v>95</v>
      </c>
      <c r="E75" t="s">
        <v>50</v>
      </c>
      <c r="F75">
        <v>7</v>
      </c>
      <c r="G75" s="1">
        <v>42949.913888888892</v>
      </c>
      <c r="H75">
        <v>11.484999999999999</v>
      </c>
      <c r="I75">
        <v>1.0570999999999999</v>
      </c>
      <c r="J75">
        <v>103.6</v>
      </c>
      <c r="K75">
        <v>5417</v>
      </c>
      <c r="L75">
        <v>11.997</v>
      </c>
      <c r="M75">
        <v>1.1813</v>
      </c>
      <c r="N75">
        <v>101</v>
      </c>
      <c r="O75">
        <v>5637</v>
      </c>
      <c r="P75">
        <v>11.997</v>
      </c>
      <c r="Q75">
        <v>1.0444</v>
      </c>
      <c r="R75">
        <v>103.4</v>
      </c>
      <c r="S75">
        <v>16054</v>
      </c>
    </row>
    <row r="76" spans="3:19" x14ac:dyDescent="0.25">
      <c r="C76" t="s">
        <v>93</v>
      </c>
      <c r="D76" t="s">
        <v>96</v>
      </c>
      <c r="E76" t="s">
        <v>50</v>
      </c>
      <c r="F76">
        <v>7</v>
      </c>
      <c r="G76" s="1">
        <v>42950.027083333334</v>
      </c>
      <c r="H76">
        <v>11.483000000000001</v>
      </c>
      <c r="I76">
        <v>1.0481</v>
      </c>
      <c r="J76">
        <v>102.8</v>
      </c>
      <c r="K76">
        <v>5363</v>
      </c>
      <c r="L76">
        <v>11.996</v>
      </c>
      <c r="M76">
        <v>1.1866000000000001</v>
      </c>
      <c r="N76">
        <v>101.4</v>
      </c>
      <c r="O76">
        <v>5667</v>
      </c>
      <c r="P76">
        <v>11.996</v>
      </c>
      <c r="Q76">
        <v>1.0379</v>
      </c>
      <c r="R76">
        <v>102.8</v>
      </c>
      <c r="S76">
        <v>15937</v>
      </c>
    </row>
    <row r="77" spans="3:19" x14ac:dyDescent="0.25">
      <c r="C77" t="s">
        <v>93</v>
      </c>
      <c r="D77" t="s">
        <v>97</v>
      </c>
      <c r="E77" t="s">
        <v>50</v>
      </c>
      <c r="F77">
        <v>7</v>
      </c>
      <c r="G77" s="1">
        <v>42950.140277777777</v>
      </c>
      <c r="H77">
        <v>11.484999999999999</v>
      </c>
      <c r="I77">
        <v>1.0391999999999999</v>
      </c>
      <c r="J77">
        <v>101.9</v>
      </c>
      <c r="K77">
        <v>5310</v>
      </c>
      <c r="L77">
        <v>11.997999999999999</v>
      </c>
      <c r="M77">
        <v>1.1722999999999999</v>
      </c>
      <c r="N77">
        <v>100.2</v>
      </c>
      <c r="O77">
        <v>5588</v>
      </c>
      <c r="P77">
        <v>11.997999999999999</v>
      </c>
      <c r="Q77">
        <v>1.0218</v>
      </c>
      <c r="R77">
        <v>101.2</v>
      </c>
      <c r="S77">
        <v>15649</v>
      </c>
    </row>
    <row r="78" spans="3:19" x14ac:dyDescent="0.25">
      <c r="C78" t="s">
        <v>93</v>
      </c>
      <c r="D78" t="s">
        <v>98</v>
      </c>
      <c r="E78" t="s">
        <v>50</v>
      </c>
      <c r="F78">
        <v>7</v>
      </c>
      <c r="G78" s="1">
        <v>42950.25277777778</v>
      </c>
      <c r="H78">
        <v>11.481999999999999</v>
      </c>
      <c r="I78">
        <v>1.0692999999999999</v>
      </c>
      <c r="J78">
        <v>104.8</v>
      </c>
      <c r="K78">
        <v>5490</v>
      </c>
      <c r="L78">
        <v>11.994999999999999</v>
      </c>
      <c r="M78">
        <v>1.1944999999999999</v>
      </c>
      <c r="N78">
        <v>102.1</v>
      </c>
      <c r="O78">
        <v>5710</v>
      </c>
      <c r="P78">
        <v>11.994999999999999</v>
      </c>
      <c r="Q78">
        <v>1.0511999999999999</v>
      </c>
      <c r="R78">
        <v>104.1</v>
      </c>
      <c r="S78">
        <v>16176</v>
      </c>
    </row>
    <row r="79" spans="3:19" x14ac:dyDescent="0.25">
      <c r="C79" t="s">
        <v>93</v>
      </c>
      <c r="D79" t="s">
        <v>99</v>
      </c>
      <c r="E79" t="s">
        <v>50</v>
      </c>
      <c r="F79">
        <v>7</v>
      </c>
      <c r="G79" s="1">
        <v>42950.365972222222</v>
      </c>
      <c r="H79">
        <v>11.483000000000001</v>
      </c>
      <c r="I79">
        <v>1.0658000000000001</v>
      </c>
      <c r="J79">
        <v>104.5</v>
      </c>
      <c r="K79">
        <v>5469</v>
      </c>
      <c r="L79">
        <v>11.994999999999999</v>
      </c>
      <c r="M79">
        <v>1.2049000000000001</v>
      </c>
      <c r="N79">
        <v>103</v>
      </c>
      <c r="O79">
        <v>5767</v>
      </c>
      <c r="P79">
        <v>11.994999999999999</v>
      </c>
      <c r="Q79">
        <v>1.0566</v>
      </c>
      <c r="R79">
        <v>104.6</v>
      </c>
      <c r="S79">
        <v>16272</v>
      </c>
    </row>
    <row r="80" spans="3:19" x14ac:dyDescent="0.25">
      <c r="C80" t="s">
        <v>93</v>
      </c>
      <c r="D80" t="s">
        <v>100</v>
      </c>
      <c r="E80" t="s">
        <v>50</v>
      </c>
      <c r="F80">
        <v>7</v>
      </c>
      <c r="G80" s="1">
        <v>42950.479166666664</v>
      </c>
      <c r="H80">
        <v>11.473000000000001</v>
      </c>
      <c r="I80">
        <v>1.0738000000000001</v>
      </c>
      <c r="J80">
        <v>105.3</v>
      </c>
      <c r="K80">
        <v>5517</v>
      </c>
      <c r="L80">
        <v>11.984999999999999</v>
      </c>
      <c r="M80">
        <v>1.2138</v>
      </c>
      <c r="N80">
        <v>103.7</v>
      </c>
      <c r="O80">
        <v>5816</v>
      </c>
      <c r="P80">
        <v>11.984999999999999</v>
      </c>
      <c r="Q80">
        <v>1.0702</v>
      </c>
      <c r="R80">
        <v>106</v>
      </c>
      <c r="S80">
        <v>16517</v>
      </c>
    </row>
    <row r="81" spans="3:19" x14ac:dyDescent="0.25">
      <c r="C81" t="s">
        <v>93</v>
      </c>
      <c r="D81" t="s">
        <v>101</v>
      </c>
      <c r="E81" t="s">
        <v>50</v>
      </c>
      <c r="F81">
        <v>7</v>
      </c>
      <c r="G81" s="1">
        <v>42950.591666666667</v>
      </c>
      <c r="H81">
        <v>11.472</v>
      </c>
      <c r="I81">
        <v>1.0398000000000001</v>
      </c>
      <c r="J81">
        <v>101.9</v>
      </c>
      <c r="K81">
        <v>5313</v>
      </c>
      <c r="L81">
        <v>11.984</v>
      </c>
      <c r="M81">
        <v>1.1671</v>
      </c>
      <c r="N81">
        <v>99.8</v>
      </c>
      <c r="O81">
        <v>5559</v>
      </c>
      <c r="P81">
        <v>11.984</v>
      </c>
      <c r="Q81">
        <v>1.0298</v>
      </c>
      <c r="R81">
        <v>102</v>
      </c>
      <c r="S81">
        <v>15792</v>
      </c>
    </row>
    <row r="82" spans="3:19" x14ac:dyDescent="0.25">
      <c r="C82" t="s">
        <v>93</v>
      </c>
      <c r="D82" t="s">
        <v>102</v>
      </c>
      <c r="E82" t="s">
        <v>50</v>
      </c>
      <c r="F82">
        <v>7</v>
      </c>
      <c r="G82" s="1">
        <v>42950.704861111109</v>
      </c>
      <c r="H82">
        <v>11.478999999999999</v>
      </c>
      <c r="I82">
        <v>1.0324</v>
      </c>
      <c r="J82">
        <v>101.2</v>
      </c>
      <c r="K82">
        <v>5268</v>
      </c>
      <c r="L82">
        <v>11.99</v>
      </c>
      <c r="M82">
        <v>1.1686000000000001</v>
      </c>
      <c r="N82">
        <v>99.9</v>
      </c>
      <c r="O82">
        <v>5567</v>
      </c>
      <c r="P82">
        <v>11.99</v>
      </c>
      <c r="Q82">
        <v>1.0239</v>
      </c>
      <c r="R82">
        <v>101.4</v>
      </c>
      <c r="S82">
        <v>15686</v>
      </c>
    </row>
    <row r="83" spans="3:19" x14ac:dyDescent="0.25">
      <c r="C83" t="s">
        <v>93</v>
      </c>
      <c r="D83" t="s">
        <v>103</v>
      </c>
      <c r="E83" t="s">
        <v>50</v>
      </c>
      <c r="F83">
        <v>7</v>
      </c>
      <c r="G83" s="1">
        <v>42950.804166666669</v>
      </c>
      <c r="H83">
        <v>11.478</v>
      </c>
      <c r="I83">
        <v>1.0226999999999999</v>
      </c>
      <c r="J83">
        <v>100.3</v>
      </c>
      <c r="K83">
        <v>5211</v>
      </c>
      <c r="L83">
        <v>11.992000000000001</v>
      </c>
      <c r="M83">
        <v>1.1549</v>
      </c>
      <c r="N83">
        <v>98.7</v>
      </c>
      <c r="O83">
        <v>5492</v>
      </c>
      <c r="P83">
        <v>11.992000000000001</v>
      </c>
      <c r="Q83">
        <v>1.0117</v>
      </c>
      <c r="R83">
        <v>100.2</v>
      </c>
      <c r="S83">
        <v>15467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zoomScaleNormal="100" workbookViewId="0">
      <selection activeCell="G15" sqref="G15"/>
    </sheetView>
  </sheetViews>
  <sheetFormatPr defaultRowHeight="18.75" x14ac:dyDescent="0.3"/>
  <cols>
    <col min="1" max="1" width="14.140625" style="2" bestFit="1" customWidth="1"/>
    <col min="2" max="2" width="10" style="2" bestFit="1" customWidth="1"/>
    <col min="3" max="3" width="10.85546875" style="2" bestFit="1" customWidth="1"/>
    <col min="4" max="4" width="11" style="2" bestFit="1" customWidth="1"/>
    <col min="5" max="5" width="9.140625" style="2"/>
    <col min="6" max="6" width="13.85546875" style="2" bestFit="1" customWidth="1"/>
    <col min="7" max="7" width="10.5703125" style="2" bestFit="1" customWidth="1"/>
    <col min="8" max="8" width="9.140625" style="2"/>
    <col min="9" max="9" width="15.28515625" style="2" bestFit="1" customWidth="1"/>
    <col min="10" max="10" width="10.5703125" style="2" bestFit="1" customWidth="1"/>
    <col min="11" max="11" width="9.140625" style="2"/>
    <col min="12" max="12" width="15.85546875" style="2" bestFit="1" customWidth="1"/>
    <col min="13" max="13" width="12" style="2" bestFit="1" customWidth="1"/>
    <col min="14" max="16384" width="9.140625" style="2"/>
  </cols>
  <sheetData>
    <row r="1" spans="1:13" ht="19.5" thickBot="1" x14ac:dyDescent="0.35">
      <c r="A1" s="2" t="s">
        <v>104</v>
      </c>
      <c r="B1" s="2" t="s">
        <v>105</v>
      </c>
      <c r="C1" s="2" t="s">
        <v>106</v>
      </c>
      <c r="D1" s="2" t="s">
        <v>107</v>
      </c>
      <c r="F1" s="3" t="s">
        <v>108</v>
      </c>
      <c r="G1" s="3"/>
      <c r="H1" s="4"/>
      <c r="I1" s="3" t="s">
        <v>109</v>
      </c>
      <c r="J1" s="3"/>
      <c r="K1" s="4"/>
      <c r="L1" s="3" t="s">
        <v>110</v>
      </c>
      <c r="M1" s="3"/>
    </row>
    <row r="2" spans="1:13" x14ac:dyDescent="0.3">
      <c r="A2" s="2" t="s">
        <v>13</v>
      </c>
      <c r="B2" s="2">
        <v>0</v>
      </c>
      <c r="C2" s="2">
        <v>0</v>
      </c>
      <c r="D2" s="2">
        <v>3</v>
      </c>
      <c r="F2" s="5" t="s">
        <v>111</v>
      </c>
      <c r="G2" s="6" t="s">
        <v>112</v>
      </c>
      <c r="H2" s="7"/>
      <c r="I2" s="6" t="s">
        <v>111</v>
      </c>
      <c r="J2" s="6" t="s">
        <v>112</v>
      </c>
      <c r="K2" s="7"/>
      <c r="L2" s="6" t="s">
        <v>111</v>
      </c>
      <c r="M2" s="8" t="s">
        <v>112</v>
      </c>
    </row>
    <row r="3" spans="1:13" x14ac:dyDescent="0.3">
      <c r="A3" s="2" t="s">
        <v>13</v>
      </c>
      <c r="B3" s="2">
        <v>0</v>
      </c>
      <c r="C3" s="2">
        <v>0</v>
      </c>
      <c r="D3" s="2">
        <v>7</v>
      </c>
      <c r="F3" s="9">
        <v>5.0999999999999997E-2</v>
      </c>
      <c r="G3" s="10">
        <f>AVERAGE(B4:B12)</f>
        <v>45.111111111111114</v>
      </c>
      <c r="H3" s="11"/>
      <c r="I3" s="11">
        <v>5.8500000000000003E-2</v>
      </c>
      <c r="J3" s="10">
        <f>AVERAGE(C4:C12)</f>
        <v>49.333333333333336</v>
      </c>
      <c r="K3" s="11"/>
      <c r="L3" s="11">
        <v>5.0500000000000003E-2</v>
      </c>
      <c r="M3" s="10">
        <f>AVERAGE(D4:D12)</f>
        <v>138.44444444444446</v>
      </c>
    </row>
    <row r="4" spans="1:13" x14ac:dyDescent="0.3">
      <c r="A4" s="2" t="s">
        <v>27</v>
      </c>
      <c r="B4" s="2">
        <v>42</v>
      </c>
      <c r="C4" s="2">
        <v>44</v>
      </c>
      <c r="D4" s="2">
        <v>128</v>
      </c>
      <c r="F4" s="9">
        <v>0.10199999999999999</v>
      </c>
      <c r="G4" s="10">
        <f>AVERAGE(B13:B22)</f>
        <v>122</v>
      </c>
      <c r="H4" s="11"/>
      <c r="I4" s="11">
        <v>0.11700000000000001</v>
      </c>
      <c r="J4" s="10">
        <f>AVERAGE(C13:C22)</f>
        <v>141.4</v>
      </c>
      <c r="K4" s="11"/>
      <c r="L4" s="11">
        <v>0.10100000000000001</v>
      </c>
      <c r="M4" s="10">
        <f>AVERAGE(D13:D22)</f>
        <v>377.5</v>
      </c>
    </row>
    <row r="5" spans="1:13" x14ac:dyDescent="0.3">
      <c r="A5" s="2" t="s">
        <v>27</v>
      </c>
      <c r="B5" s="2">
        <v>41</v>
      </c>
      <c r="C5" s="2">
        <v>45</v>
      </c>
      <c r="D5" s="2">
        <v>127</v>
      </c>
      <c r="F5" s="9">
        <v>0.153</v>
      </c>
      <c r="G5" s="10">
        <f>AVERAGE(B23:B32)</f>
        <v>230.4</v>
      </c>
      <c r="H5" s="11"/>
      <c r="I5" s="11">
        <v>0.17549999999999999</v>
      </c>
      <c r="J5" s="10">
        <f>AVERAGE(C23:C32)</f>
        <v>274.2</v>
      </c>
      <c r="K5" s="11"/>
      <c r="L5" s="11">
        <v>0.1515</v>
      </c>
      <c r="M5" s="10">
        <f>AVERAGE(D23:D32)</f>
        <v>711.6</v>
      </c>
    </row>
    <row r="6" spans="1:13" x14ac:dyDescent="0.3">
      <c r="A6" s="2" t="s">
        <v>27</v>
      </c>
      <c r="B6" s="2">
        <v>43</v>
      </c>
      <c r="C6" s="2">
        <v>45</v>
      </c>
      <c r="D6" s="2">
        <v>128</v>
      </c>
      <c r="F6" s="9">
        <v>0.255</v>
      </c>
      <c r="G6" s="10">
        <f>AVERAGE(B33:B42)</f>
        <v>562.9</v>
      </c>
      <c r="H6" s="11"/>
      <c r="I6" s="11">
        <v>0.29249999999999998</v>
      </c>
      <c r="J6" s="10">
        <f>AVERAGE(C33:C42)</f>
        <v>674.5</v>
      </c>
      <c r="K6" s="11"/>
      <c r="L6" s="11">
        <v>0.2525</v>
      </c>
      <c r="M6" s="10">
        <f>AVERAGE(D33:D42)</f>
        <v>1729.7</v>
      </c>
    </row>
    <row r="7" spans="1:13" x14ac:dyDescent="0.3">
      <c r="A7" s="2" t="s">
        <v>27</v>
      </c>
      <c r="B7" s="2">
        <v>44</v>
      </c>
      <c r="C7" s="2">
        <v>45</v>
      </c>
      <c r="D7" s="2">
        <v>130</v>
      </c>
      <c r="F7" s="9">
        <v>0.51</v>
      </c>
      <c r="G7" s="10">
        <f>AVERAGE(B43:B52)</f>
        <v>1831.9</v>
      </c>
      <c r="H7" s="11"/>
      <c r="I7" s="11">
        <v>0.58499999999999996</v>
      </c>
      <c r="J7" s="10">
        <f>AVERAGE(C43:C52)</f>
        <v>2112.1</v>
      </c>
      <c r="K7" s="11"/>
      <c r="L7" s="11">
        <v>0.505</v>
      </c>
      <c r="M7" s="10">
        <f>AVERAGE(D43:D52)</f>
        <v>5549.7</v>
      </c>
    </row>
    <row r="8" spans="1:13" x14ac:dyDescent="0.3">
      <c r="A8" s="2" t="s">
        <v>27</v>
      </c>
      <c r="B8" s="2">
        <v>44</v>
      </c>
      <c r="C8" s="2">
        <v>47</v>
      </c>
      <c r="D8" s="2">
        <v>131</v>
      </c>
      <c r="F8" s="9">
        <v>0.76500000000000001</v>
      </c>
      <c r="G8" s="10">
        <f>AVERAGE(B53:B62)</f>
        <v>3615.1</v>
      </c>
      <c r="H8" s="11"/>
      <c r="I8" s="11">
        <v>0.87749999999999995</v>
      </c>
      <c r="J8" s="10">
        <f>AVERAGE(C53:C62)</f>
        <v>4020.1</v>
      </c>
      <c r="K8" s="11"/>
      <c r="L8" s="11">
        <v>0.75749999999999995</v>
      </c>
      <c r="M8" s="10">
        <f>AVERAGE(D53:D62)</f>
        <v>10741.1</v>
      </c>
    </row>
    <row r="9" spans="1:13" x14ac:dyDescent="0.3">
      <c r="A9" s="2" t="s">
        <v>27</v>
      </c>
      <c r="B9" s="2">
        <v>45</v>
      </c>
      <c r="C9" s="2">
        <v>48</v>
      </c>
      <c r="D9" s="2">
        <v>135</v>
      </c>
      <c r="F9" s="9">
        <v>1.02</v>
      </c>
      <c r="G9" s="10">
        <f>AVERAGE(B63:B72)</f>
        <v>5361</v>
      </c>
      <c r="H9" s="11"/>
      <c r="I9" s="11">
        <v>1.17</v>
      </c>
      <c r="J9" s="10">
        <f>AVERAGE(C63:C72)</f>
        <v>5640.3</v>
      </c>
      <c r="K9" s="11"/>
      <c r="L9" s="11">
        <v>1.01</v>
      </c>
      <c r="M9" s="10">
        <f>AVERAGE(D63:D72)</f>
        <v>15918.6</v>
      </c>
    </row>
    <row r="10" spans="1:13" x14ac:dyDescent="0.3">
      <c r="A10" s="2" t="s">
        <v>27</v>
      </c>
      <c r="B10" s="2">
        <v>45</v>
      </c>
      <c r="C10" s="2">
        <v>48</v>
      </c>
      <c r="D10" s="2">
        <v>138</v>
      </c>
      <c r="F10" s="12"/>
      <c r="G10" s="10"/>
      <c r="H10" s="11"/>
      <c r="I10" s="10"/>
      <c r="J10" s="10"/>
      <c r="K10" s="11"/>
      <c r="L10" s="10"/>
      <c r="M10" s="13"/>
    </row>
    <row r="11" spans="1:13" x14ac:dyDescent="0.3">
      <c r="A11" s="2" t="s">
        <v>27</v>
      </c>
      <c r="B11" s="2">
        <v>46</v>
      </c>
      <c r="C11" s="2">
        <v>56</v>
      </c>
      <c r="D11" s="2">
        <v>149</v>
      </c>
      <c r="F11" s="12" t="s">
        <v>113</v>
      </c>
      <c r="G11" s="10">
        <f>_xlfn.STDEV.P(B4:B12)</f>
        <v>4.1216082202203133</v>
      </c>
      <c r="H11" s="11"/>
      <c r="I11" s="10" t="s">
        <v>114</v>
      </c>
      <c r="J11" s="10">
        <f>_xlfn.STDEV.P(C4:C12)</f>
        <v>6.7986926847903799</v>
      </c>
      <c r="K11" s="11"/>
      <c r="L11" s="10" t="s">
        <v>115</v>
      </c>
      <c r="M11" s="10">
        <f>_xlfn.STDEV.P(D4:D12)</f>
        <v>16.076975331276376</v>
      </c>
    </row>
    <row r="12" spans="1:13" x14ac:dyDescent="0.3">
      <c r="A12" s="2" t="s">
        <v>27</v>
      </c>
      <c r="B12" s="2">
        <v>56</v>
      </c>
      <c r="C12" s="2">
        <v>66</v>
      </c>
      <c r="D12" s="2">
        <v>180</v>
      </c>
      <c r="F12" s="12" t="s">
        <v>116</v>
      </c>
      <c r="G12" s="10">
        <f>SLOPE(G3:G9,F3:F9)</f>
        <v>5548.0902346874045</v>
      </c>
      <c r="H12" s="11"/>
      <c r="I12" s="10" t="s">
        <v>116</v>
      </c>
      <c r="J12" s="10">
        <f>SLOPE(J3:J9,I3:I9)</f>
        <v>5163.9222474665512</v>
      </c>
      <c r="K12" s="11"/>
      <c r="L12" s="10" t="s">
        <v>116</v>
      </c>
      <c r="M12" s="10">
        <f>SLOPE(M3:M9,L3:L9)</f>
        <v>16626.713177646878</v>
      </c>
    </row>
    <row r="13" spans="1:13" x14ac:dyDescent="0.3">
      <c r="A13" s="2" t="s">
        <v>37</v>
      </c>
      <c r="B13" s="2">
        <v>114</v>
      </c>
      <c r="C13" s="2">
        <v>128</v>
      </c>
      <c r="D13" s="2">
        <v>347</v>
      </c>
      <c r="F13" s="12"/>
      <c r="G13" s="10"/>
      <c r="H13" s="11"/>
      <c r="I13" s="10"/>
      <c r="J13" s="10"/>
      <c r="K13" s="11"/>
      <c r="L13" s="10"/>
      <c r="M13" s="10"/>
    </row>
    <row r="14" spans="1:13" x14ac:dyDescent="0.3">
      <c r="A14" s="2" t="s">
        <v>37</v>
      </c>
      <c r="B14" s="2">
        <v>117</v>
      </c>
      <c r="C14" s="2">
        <v>133</v>
      </c>
      <c r="D14" s="2">
        <v>353</v>
      </c>
      <c r="F14" s="12" t="s">
        <v>117</v>
      </c>
      <c r="G14" s="14">
        <f>(G11/G12)*3.3</f>
        <v>2.4515295446512092E-3</v>
      </c>
      <c r="H14" s="11"/>
      <c r="I14" s="10" t="s">
        <v>117</v>
      </c>
      <c r="J14" s="14">
        <f>(J11/J12)*3.3</f>
        <v>4.3446986195067759E-3</v>
      </c>
      <c r="K14" s="11"/>
      <c r="L14" s="10" t="s">
        <v>117</v>
      </c>
      <c r="M14" s="14">
        <f>(M11/M12)*3.3</f>
        <v>3.1908903477410318E-3</v>
      </c>
    </row>
    <row r="15" spans="1:13" ht="19.5" thickBot="1" x14ac:dyDescent="0.35">
      <c r="A15" s="2" t="s">
        <v>37</v>
      </c>
      <c r="B15" s="2">
        <v>120</v>
      </c>
      <c r="C15" s="2">
        <v>137</v>
      </c>
      <c r="D15" s="2">
        <v>367</v>
      </c>
      <c r="F15" s="15" t="s">
        <v>118</v>
      </c>
      <c r="G15" s="16">
        <f>(G11/G12)*10</f>
        <v>7.4288774080339673E-3</v>
      </c>
      <c r="H15" s="17"/>
      <c r="I15" s="16" t="s">
        <v>118</v>
      </c>
      <c r="J15" s="16">
        <f>(J11/J12)*10</f>
        <v>1.3165753392444775E-2</v>
      </c>
      <c r="K15" s="17"/>
      <c r="L15" s="16" t="s">
        <v>118</v>
      </c>
      <c r="M15" s="16">
        <f>(M11/M12)*10</f>
        <v>9.6693646901243394E-3</v>
      </c>
    </row>
    <row r="16" spans="1:13" x14ac:dyDescent="0.3">
      <c r="A16" s="2" t="s">
        <v>37</v>
      </c>
      <c r="B16" s="2">
        <v>124</v>
      </c>
      <c r="C16" s="2">
        <v>143</v>
      </c>
      <c r="D16" s="2">
        <v>379</v>
      </c>
    </row>
    <row r="17" spans="1:4" x14ac:dyDescent="0.3">
      <c r="A17" s="2" t="s">
        <v>37</v>
      </c>
      <c r="B17" s="2">
        <v>119</v>
      </c>
      <c r="C17" s="2">
        <v>137</v>
      </c>
      <c r="D17" s="2">
        <v>364</v>
      </c>
    </row>
    <row r="18" spans="1:4" x14ac:dyDescent="0.3">
      <c r="A18" s="2" t="s">
        <v>37</v>
      </c>
      <c r="B18" s="2">
        <v>120</v>
      </c>
      <c r="C18" s="2">
        <v>135</v>
      </c>
      <c r="D18" s="2">
        <v>369</v>
      </c>
    </row>
    <row r="19" spans="1:4" x14ac:dyDescent="0.3">
      <c r="A19" s="2" t="s">
        <v>37</v>
      </c>
      <c r="B19" s="2">
        <v>124</v>
      </c>
      <c r="C19" s="2">
        <v>139</v>
      </c>
      <c r="D19" s="2">
        <v>373</v>
      </c>
    </row>
    <row r="20" spans="1:4" x14ac:dyDescent="0.3">
      <c r="A20" s="2" t="s">
        <v>37</v>
      </c>
      <c r="B20" s="2">
        <v>123</v>
      </c>
      <c r="C20" s="2">
        <v>148</v>
      </c>
      <c r="D20" s="2">
        <v>391</v>
      </c>
    </row>
    <row r="21" spans="1:4" x14ac:dyDescent="0.3">
      <c r="A21" s="2" t="s">
        <v>37</v>
      </c>
      <c r="B21" s="2">
        <v>129</v>
      </c>
      <c r="C21" s="2">
        <v>156</v>
      </c>
      <c r="D21" s="2">
        <v>418</v>
      </c>
    </row>
    <row r="22" spans="1:4" x14ac:dyDescent="0.3">
      <c r="A22" s="2" t="s">
        <v>37</v>
      </c>
      <c r="B22" s="2">
        <v>130</v>
      </c>
      <c r="C22" s="2">
        <v>158</v>
      </c>
      <c r="D22" s="2">
        <v>414</v>
      </c>
    </row>
    <row r="23" spans="1:4" x14ac:dyDescent="0.3">
      <c r="A23" s="2" t="s">
        <v>48</v>
      </c>
      <c r="B23" s="2">
        <v>218</v>
      </c>
      <c r="C23" s="2">
        <v>263</v>
      </c>
      <c r="D23" s="2">
        <v>675</v>
      </c>
    </row>
    <row r="24" spans="1:4" x14ac:dyDescent="0.3">
      <c r="A24" s="2" t="s">
        <v>48</v>
      </c>
      <c r="B24" s="2">
        <v>221</v>
      </c>
      <c r="C24" s="2">
        <v>265</v>
      </c>
      <c r="D24" s="2">
        <v>683</v>
      </c>
    </row>
    <row r="25" spans="1:4" x14ac:dyDescent="0.3">
      <c r="A25" s="2" t="s">
        <v>48</v>
      </c>
      <c r="B25" s="2">
        <v>222</v>
      </c>
      <c r="C25" s="2">
        <v>268</v>
      </c>
      <c r="D25" s="2">
        <v>693</v>
      </c>
    </row>
    <row r="26" spans="1:4" x14ac:dyDescent="0.3">
      <c r="A26" s="2" t="s">
        <v>48</v>
      </c>
      <c r="B26" s="2">
        <v>223</v>
      </c>
      <c r="C26" s="2">
        <v>261</v>
      </c>
      <c r="D26" s="2">
        <v>689</v>
      </c>
    </row>
    <row r="27" spans="1:4" x14ac:dyDescent="0.3">
      <c r="A27" s="2" t="s">
        <v>48</v>
      </c>
      <c r="B27" s="2">
        <v>221</v>
      </c>
      <c r="C27" s="2">
        <v>260</v>
      </c>
      <c r="D27" s="2">
        <v>682</v>
      </c>
    </row>
    <row r="28" spans="1:4" x14ac:dyDescent="0.3">
      <c r="A28" s="2" t="s">
        <v>48</v>
      </c>
      <c r="B28" s="2">
        <v>227</v>
      </c>
      <c r="C28" s="2">
        <v>266</v>
      </c>
      <c r="D28" s="2">
        <v>698</v>
      </c>
    </row>
    <row r="29" spans="1:4" x14ac:dyDescent="0.3">
      <c r="A29" s="2" t="s">
        <v>48</v>
      </c>
      <c r="B29" s="2">
        <v>241</v>
      </c>
      <c r="C29" s="2">
        <v>287</v>
      </c>
      <c r="D29" s="2">
        <v>736</v>
      </c>
    </row>
    <row r="30" spans="1:4" x14ac:dyDescent="0.3">
      <c r="A30" s="2" t="s">
        <v>48</v>
      </c>
      <c r="B30" s="2">
        <v>240</v>
      </c>
      <c r="C30" s="2">
        <v>289</v>
      </c>
      <c r="D30" s="2">
        <v>742</v>
      </c>
    </row>
    <row r="31" spans="1:4" x14ac:dyDescent="0.3">
      <c r="A31" s="2" t="s">
        <v>48</v>
      </c>
      <c r="B31" s="2">
        <v>264</v>
      </c>
      <c r="C31" s="2">
        <v>316</v>
      </c>
      <c r="D31" s="2">
        <v>816</v>
      </c>
    </row>
    <row r="32" spans="1:4" x14ac:dyDescent="0.3">
      <c r="A32" s="2" t="s">
        <v>48</v>
      </c>
      <c r="B32" s="2">
        <v>227</v>
      </c>
      <c r="C32" s="2">
        <v>267</v>
      </c>
      <c r="D32" s="2">
        <v>702</v>
      </c>
    </row>
    <row r="33" spans="1:4" x14ac:dyDescent="0.3">
      <c r="A33" s="2" t="s">
        <v>60</v>
      </c>
      <c r="B33" s="2">
        <v>539</v>
      </c>
      <c r="C33" s="2">
        <v>651</v>
      </c>
      <c r="D33" s="2">
        <v>1670</v>
      </c>
    </row>
    <row r="34" spans="1:4" x14ac:dyDescent="0.3">
      <c r="A34" s="2" t="s">
        <v>60</v>
      </c>
      <c r="B34" s="2">
        <v>562</v>
      </c>
      <c r="C34" s="2">
        <v>662</v>
      </c>
      <c r="D34" s="2">
        <v>1716</v>
      </c>
    </row>
    <row r="35" spans="1:4" x14ac:dyDescent="0.3">
      <c r="A35" s="2" t="s">
        <v>60</v>
      </c>
      <c r="B35" s="2">
        <v>552</v>
      </c>
      <c r="C35" s="2">
        <v>670</v>
      </c>
      <c r="D35" s="2">
        <v>1692</v>
      </c>
    </row>
    <row r="36" spans="1:4" x14ac:dyDescent="0.3">
      <c r="A36" s="2" t="s">
        <v>60</v>
      </c>
      <c r="B36" s="2">
        <v>550</v>
      </c>
      <c r="C36" s="2">
        <v>649</v>
      </c>
      <c r="D36" s="2">
        <v>1677</v>
      </c>
    </row>
    <row r="37" spans="1:4" x14ac:dyDescent="0.3">
      <c r="A37" s="2" t="s">
        <v>60</v>
      </c>
      <c r="B37" s="2">
        <v>544</v>
      </c>
      <c r="C37" s="2">
        <v>652</v>
      </c>
      <c r="D37" s="2">
        <v>1666</v>
      </c>
    </row>
    <row r="38" spans="1:4" x14ac:dyDescent="0.3">
      <c r="A38" s="2" t="s">
        <v>60</v>
      </c>
      <c r="B38" s="2">
        <v>562</v>
      </c>
      <c r="C38" s="2">
        <v>659</v>
      </c>
      <c r="D38" s="2">
        <v>1714</v>
      </c>
    </row>
    <row r="39" spans="1:4" x14ac:dyDescent="0.3">
      <c r="A39" s="2" t="s">
        <v>60</v>
      </c>
      <c r="B39" s="2">
        <v>574</v>
      </c>
      <c r="C39" s="2">
        <v>703</v>
      </c>
      <c r="D39" s="2">
        <v>1780</v>
      </c>
    </row>
    <row r="40" spans="1:4" x14ac:dyDescent="0.3">
      <c r="A40" s="2" t="s">
        <v>60</v>
      </c>
      <c r="B40" s="2">
        <v>625</v>
      </c>
      <c r="C40" s="2">
        <v>766</v>
      </c>
      <c r="D40" s="2">
        <v>1941</v>
      </c>
    </row>
    <row r="41" spans="1:4" x14ac:dyDescent="0.3">
      <c r="A41" s="2" t="s">
        <v>60</v>
      </c>
      <c r="B41" s="2">
        <v>559</v>
      </c>
      <c r="C41" s="2">
        <v>654</v>
      </c>
      <c r="D41" s="2">
        <v>1703</v>
      </c>
    </row>
    <row r="42" spans="1:4" x14ac:dyDescent="0.3">
      <c r="A42" s="2" t="s">
        <v>60</v>
      </c>
      <c r="B42" s="2">
        <v>562</v>
      </c>
      <c r="C42" s="2">
        <v>679</v>
      </c>
      <c r="D42" s="2">
        <v>1738</v>
      </c>
    </row>
    <row r="43" spans="1:4" x14ac:dyDescent="0.3">
      <c r="A43" s="2" t="s">
        <v>71</v>
      </c>
      <c r="B43" s="2">
        <v>1832</v>
      </c>
      <c r="C43" s="2">
        <v>2112</v>
      </c>
      <c r="D43" s="2">
        <v>5572</v>
      </c>
    </row>
    <row r="44" spans="1:4" x14ac:dyDescent="0.3">
      <c r="A44" s="2" t="s">
        <v>71</v>
      </c>
      <c r="B44" s="2">
        <v>1869</v>
      </c>
      <c r="C44" s="2">
        <v>2140</v>
      </c>
      <c r="D44" s="2">
        <v>5615</v>
      </c>
    </row>
    <row r="45" spans="1:4" x14ac:dyDescent="0.3">
      <c r="A45" s="2" t="s">
        <v>71</v>
      </c>
      <c r="B45" s="2">
        <v>1769</v>
      </c>
      <c r="C45" s="2">
        <v>2034</v>
      </c>
      <c r="D45" s="2">
        <v>5369</v>
      </c>
    </row>
    <row r="46" spans="1:4" x14ac:dyDescent="0.3">
      <c r="A46" s="2" t="s">
        <v>71</v>
      </c>
      <c r="B46" s="2">
        <v>1762</v>
      </c>
      <c r="C46" s="2">
        <v>2067</v>
      </c>
      <c r="D46" s="2">
        <v>5348</v>
      </c>
    </row>
    <row r="47" spans="1:4" x14ac:dyDescent="0.3">
      <c r="A47" s="2" t="s">
        <v>71</v>
      </c>
      <c r="B47" s="2">
        <v>1843</v>
      </c>
      <c r="C47" s="2">
        <v>2088</v>
      </c>
      <c r="D47" s="2">
        <v>5536</v>
      </c>
    </row>
    <row r="48" spans="1:4" x14ac:dyDescent="0.3">
      <c r="A48" s="2" t="s">
        <v>71</v>
      </c>
      <c r="B48" s="2">
        <v>1830</v>
      </c>
      <c r="C48" s="2">
        <v>2121</v>
      </c>
      <c r="D48" s="2">
        <v>5515</v>
      </c>
    </row>
    <row r="49" spans="1:4" x14ac:dyDescent="0.3">
      <c r="A49" s="2" t="s">
        <v>71</v>
      </c>
      <c r="B49" s="2">
        <v>1751</v>
      </c>
      <c r="C49" s="2">
        <v>2062</v>
      </c>
      <c r="D49" s="2">
        <v>5331</v>
      </c>
    </row>
    <row r="50" spans="1:4" x14ac:dyDescent="0.3">
      <c r="A50" s="2" t="s">
        <v>71</v>
      </c>
      <c r="B50" s="2">
        <v>1925</v>
      </c>
      <c r="C50" s="2">
        <v>2254</v>
      </c>
      <c r="D50" s="2">
        <v>5927</v>
      </c>
    </row>
    <row r="51" spans="1:4" x14ac:dyDescent="0.3">
      <c r="A51" s="2" t="s">
        <v>71</v>
      </c>
      <c r="B51" s="2">
        <v>1888</v>
      </c>
      <c r="C51" s="2">
        <v>2165</v>
      </c>
      <c r="D51" s="2">
        <v>5712</v>
      </c>
    </row>
    <row r="52" spans="1:4" x14ac:dyDescent="0.3">
      <c r="A52" s="2" t="s">
        <v>71</v>
      </c>
      <c r="B52" s="2">
        <v>1850</v>
      </c>
      <c r="C52" s="2">
        <v>2078</v>
      </c>
      <c r="D52" s="2">
        <v>5572</v>
      </c>
    </row>
    <row r="53" spans="1:4" x14ac:dyDescent="0.3">
      <c r="A53" s="2" t="s">
        <v>82</v>
      </c>
      <c r="B53" s="2">
        <v>3507</v>
      </c>
      <c r="C53" s="2">
        <v>3996</v>
      </c>
      <c r="D53" s="2">
        <v>10579</v>
      </c>
    </row>
    <row r="54" spans="1:4" x14ac:dyDescent="0.3">
      <c r="A54" s="2" t="s">
        <v>82</v>
      </c>
      <c r="B54" s="2">
        <v>3504</v>
      </c>
      <c r="C54" s="2">
        <v>3924</v>
      </c>
      <c r="D54" s="2">
        <v>10431</v>
      </c>
    </row>
    <row r="55" spans="1:4" x14ac:dyDescent="0.3">
      <c r="A55" s="2" t="s">
        <v>82</v>
      </c>
      <c r="B55" s="2">
        <v>3650</v>
      </c>
      <c r="C55" s="2">
        <v>4037</v>
      </c>
      <c r="D55" s="2">
        <v>10811</v>
      </c>
    </row>
    <row r="56" spans="1:4" x14ac:dyDescent="0.3">
      <c r="A56" s="2" t="s">
        <v>82</v>
      </c>
      <c r="B56" s="2">
        <v>3533</v>
      </c>
      <c r="C56" s="2">
        <v>3984</v>
      </c>
      <c r="D56" s="2">
        <v>10579</v>
      </c>
    </row>
    <row r="57" spans="1:4" x14ac:dyDescent="0.3">
      <c r="A57" s="2" t="s">
        <v>82</v>
      </c>
      <c r="B57" s="2">
        <v>3503</v>
      </c>
      <c r="C57" s="2">
        <v>3873</v>
      </c>
      <c r="D57" s="2">
        <v>10392</v>
      </c>
    </row>
    <row r="58" spans="1:4" x14ac:dyDescent="0.3">
      <c r="A58" s="2" t="s">
        <v>82</v>
      </c>
      <c r="B58" s="2">
        <v>3655</v>
      </c>
      <c r="C58" s="2">
        <v>3976</v>
      </c>
      <c r="D58" s="2">
        <v>10761</v>
      </c>
    </row>
    <row r="59" spans="1:4" x14ac:dyDescent="0.3">
      <c r="A59" s="2" t="s">
        <v>82</v>
      </c>
      <c r="B59" s="2">
        <v>3530</v>
      </c>
      <c r="C59" s="2">
        <v>3907</v>
      </c>
      <c r="D59" s="2">
        <v>10488</v>
      </c>
    </row>
    <row r="60" spans="1:4" x14ac:dyDescent="0.3">
      <c r="A60" s="2" t="s">
        <v>82</v>
      </c>
      <c r="B60" s="2">
        <v>3727</v>
      </c>
      <c r="C60" s="2">
        <v>4209</v>
      </c>
      <c r="D60" s="2">
        <v>11179</v>
      </c>
    </row>
    <row r="61" spans="1:4" x14ac:dyDescent="0.3">
      <c r="A61" s="2" t="s">
        <v>82</v>
      </c>
      <c r="B61" s="2">
        <v>3823</v>
      </c>
      <c r="C61" s="2">
        <v>4182</v>
      </c>
      <c r="D61" s="2">
        <v>11193</v>
      </c>
    </row>
    <row r="62" spans="1:4" x14ac:dyDescent="0.3">
      <c r="A62" s="2" t="s">
        <v>82</v>
      </c>
      <c r="B62" s="2">
        <v>3719</v>
      </c>
      <c r="C62" s="2">
        <v>4113</v>
      </c>
      <c r="D62" s="2">
        <v>10998</v>
      </c>
    </row>
    <row r="63" spans="1:4" x14ac:dyDescent="0.3">
      <c r="A63" s="2" t="s">
        <v>93</v>
      </c>
      <c r="B63" s="2">
        <v>5252</v>
      </c>
      <c r="C63" s="2">
        <v>5600</v>
      </c>
      <c r="D63" s="2">
        <v>15636</v>
      </c>
    </row>
    <row r="64" spans="1:4" x14ac:dyDescent="0.3">
      <c r="A64" s="2" t="s">
        <v>93</v>
      </c>
      <c r="B64" s="2">
        <v>5417</v>
      </c>
      <c r="C64" s="2">
        <v>5637</v>
      </c>
      <c r="D64" s="2">
        <v>16054</v>
      </c>
    </row>
    <row r="65" spans="1:4" x14ac:dyDescent="0.3">
      <c r="A65" s="2" t="s">
        <v>93</v>
      </c>
      <c r="B65" s="2">
        <v>5363</v>
      </c>
      <c r="C65" s="2">
        <v>5667</v>
      </c>
      <c r="D65" s="2">
        <v>15937</v>
      </c>
    </row>
    <row r="66" spans="1:4" x14ac:dyDescent="0.3">
      <c r="A66" s="2" t="s">
        <v>93</v>
      </c>
      <c r="B66" s="2">
        <v>5310</v>
      </c>
      <c r="C66" s="2">
        <v>5588</v>
      </c>
      <c r="D66" s="2">
        <v>15649</v>
      </c>
    </row>
    <row r="67" spans="1:4" x14ac:dyDescent="0.3">
      <c r="A67" s="2" t="s">
        <v>93</v>
      </c>
      <c r="B67" s="2">
        <v>5490</v>
      </c>
      <c r="C67" s="2">
        <v>5710</v>
      </c>
      <c r="D67" s="2">
        <v>16176</v>
      </c>
    </row>
    <row r="68" spans="1:4" x14ac:dyDescent="0.3">
      <c r="A68" s="2" t="s">
        <v>93</v>
      </c>
      <c r="B68" s="2">
        <v>5469</v>
      </c>
      <c r="C68" s="2">
        <v>5767</v>
      </c>
      <c r="D68" s="2">
        <v>16272</v>
      </c>
    </row>
    <row r="69" spans="1:4" x14ac:dyDescent="0.3">
      <c r="A69" s="2" t="s">
        <v>93</v>
      </c>
      <c r="B69" s="2">
        <v>5517</v>
      </c>
      <c r="C69" s="2">
        <v>5816</v>
      </c>
      <c r="D69" s="2">
        <v>16517</v>
      </c>
    </row>
    <row r="70" spans="1:4" x14ac:dyDescent="0.3">
      <c r="A70" s="2" t="s">
        <v>93</v>
      </c>
      <c r="B70" s="2">
        <v>5313</v>
      </c>
      <c r="C70" s="2">
        <v>5559</v>
      </c>
      <c r="D70" s="2">
        <v>15792</v>
      </c>
    </row>
    <row r="71" spans="1:4" x14ac:dyDescent="0.3">
      <c r="A71" s="2" t="s">
        <v>93</v>
      </c>
      <c r="B71" s="2">
        <v>5268</v>
      </c>
      <c r="C71" s="2">
        <v>5567</v>
      </c>
      <c r="D71" s="2">
        <v>15686</v>
      </c>
    </row>
    <row r="72" spans="1:4" x14ac:dyDescent="0.3">
      <c r="A72" s="2" t="s">
        <v>93</v>
      </c>
      <c r="B72" s="2">
        <v>5211</v>
      </c>
      <c r="C72" s="2">
        <v>5492</v>
      </c>
      <c r="D72" s="2">
        <v>15467</v>
      </c>
    </row>
  </sheetData>
  <mergeCells count="3">
    <mergeCell ref="F1:G1"/>
    <mergeCell ref="I1:J1"/>
    <mergeCell ref="L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20170804 Mix TAG Cal Curve</vt:lpstr>
      <vt:lpstr>20170804_TAG Mix LOD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T.</dc:creator>
  <cp:lastModifiedBy>JBrown</cp:lastModifiedBy>
  <dcterms:created xsi:type="dcterms:W3CDTF">2017-08-04T18:54:29Z</dcterms:created>
  <dcterms:modified xsi:type="dcterms:W3CDTF">2017-08-04T18:54:29Z</dcterms:modified>
</cp:coreProperties>
</file>