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480" yWindow="60" windowWidth="37240" windowHeight="20740"/>
  </bookViews>
  <sheets>
    <sheet name="Sheet1" sheetId="1" r:id="rId1"/>
    <sheet name="Sheet2" sheetId="2" r:id="rId2"/>
    <sheet name="Sheet3" sheetId="3" r:id="rId3"/>
  </sheets>
  <calcPr calcId="11421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G18" i="1"/>
  <c r="G17" i="1"/>
  <c r="G16" i="1"/>
  <c r="G15" i="1"/>
  <c r="G13" i="1"/>
  <c r="G14" i="1"/>
  <c r="H13" i="1"/>
  <c r="F14" i="1"/>
  <c r="F15" i="1"/>
  <c r="F16" i="1"/>
  <c r="F17" i="1"/>
  <c r="F18" i="1"/>
  <c r="F1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3" i="1"/>
</calcChain>
</file>

<file path=xl/sharedStrings.xml><?xml version="1.0" encoding="utf-8"?>
<sst xmlns="http://schemas.openxmlformats.org/spreadsheetml/2006/main" count="32" uniqueCount="27">
  <si>
    <t>***</t>
  </si>
  <si>
    <t>Rep1</t>
  </si>
  <si>
    <t>Rep2</t>
  </si>
  <si>
    <t>Rep3</t>
  </si>
  <si>
    <t>a</t>
  </si>
  <si>
    <t>b</t>
  </si>
  <si>
    <t>c</t>
  </si>
  <si>
    <t>d</t>
  </si>
  <si>
    <t>e</t>
  </si>
  <si>
    <t>f</t>
  </si>
  <si>
    <t>g</t>
  </si>
  <si>
    <t>h</t>
  </si>
  <si>
    <t>i</t>
  </si>
  <si>
    <t>40-1x</t>
  </si>
  <si>
    <t>4010x</t>
  </si>
  <si>
    <t>40-20x</t>
  </si>
  <si>
    <t>44-1x</t>
  </si>
  <si>
    <t>44-10x</t>
  </si>
  <si>
    <t>44-20x</t>
  </si>
  <si>
    <t>Average (y)</t>
  </si>
  <si>
    <t>conc (x)</t>
  </si>
  <si>
    <t>standards</t>
  </si>
  <si>
    <t>unknowns</t>
  </si>
  <si>
    <t>mg\ml</t>
  </si>
  <si>
    <t>OD</t>
  </si>
  <si>
    <t>uL dilution factor</t>
  </si>
  <si>
    <t>uL stock for 40ug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</si>
</sst>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[ Standard ug/ul]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7651096978422"/>
                  <c:y val="-0.213692451755267"/>
                </c:manualLayout>
              </c:layout>
              <c:numFmt formatCode="General" sourceLinked="0"/>
            </c:trendlineLbl>
          </c:trendline>
          <c:xVal>
            <c:numRef>
              <c:f>Sheet1!$F$3:$F$11</c:f>
              <c:numCache>
                <c:formatCode>General</c:formatCode>
                <c:ptCount val="9"/>
                <c:pt idx="0">
                  <c:v>2.0</c:v>
                </c:pt>
                <c:pt idx="1">
                  <c:v>1.5</c:v>
                </c:pt>
                <c:pt idx="2">
                  <c:v>1.0</c:v>
                </c:pt>
                <c:pt idx="3">
                  <c:v>0.75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0.025</c:v>
                </c:pt>
                <c:pt idx="8">
                  <c:v>0.0</c:v>
                </c:pt>
              </c:numCache>
            </c:num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2.211666666666666</c:v>
                </c:pt>
                <c:pt idx="1">
                  <c:v>1.999</c:v>
                </c:pt>
                <c:pt idx="2">
                  <c:v>1.502333333333333</c:v>
                </c:pt>
                <c:pt idx="3">
                  <c:v>1.187666666666667</c:v>
                </c:pt>
                <c:pt idx="4">
                  <c:v>0.867</c:v>
                </c:pt>
                <c:pt idx="5">
                  <c:v>0.524</c:v>
                </c:pt>
                <c:pt idx="6">
                  <c:v>0.318</c:v>
                </c:pt>
                <c:pt idx="7">
                  <c:v>0.121333333333333</c:v>
                </c:pt>
                <c:pt idx="8">
                  <c:v>0.0763333333333333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79064"/>
        <c:axId val="2135031272"/>
      </c:scatterChart>
      <c:valAx>
        <c:axId val="213527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031272"/>
        <c:crosses val="autoZero"/>
        <c:crossBetween val="midCat"/>
      </c:valAx>
      <c:valAx>
        <c:axId val="2135031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279064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19</xdr:row>
      <xdr:rowOff>12699</xdr:rowOff>
    </xdr:from>
    <xdr:to>
      <xdr:col>10</xdr:col>
      <xdr:colOff>389466</xdr:colOff>
      <xdr:row>38</xdr:row>
      <xdr:rowOff>67732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50" zoomScaleNormal="150" zoomScalePageLayoutView="150" workbookViewId="0">
      <selection activeCell="M13" sqref="M13"/>
    </sheetView>
  </sheetViews>
  <sheetFormatPr baseColWidth="10" defaultColWidth="8.83203125" defaultRowHeight="12" x14ac:dyDescent="0"/>
  <cols>
    <col min="1" max="1" width="8.83203125" bestFit="1" customWidth="1"/>
    <col min="2" max="4" width="6.1640625" bestFit="1" customWidth="1"/>
    <col min="5" max="5" width="12.1640625" bestFit="1" customWidth="1"/>
    <col min="6" max="6" width="7.1640625" bestFit="1" customWidth="1"/>
    <col min="7" max="7" width="13.5" bestFit="1" customWidth="1"/>
    <col min="8" max="8" width="15.1640625" bestFit="1" customWidth="1"/>
  </cols>
  <sheetData>
    <row r="1" spans="1:8">
      <c r="A1" t="s">
        <v>21</v>
      </c>
    </row>
    <row r="2" spans="1:8">
      <c r="B2" t="s">
        <v>1</v>
      </c>
      <c r="C2" t="s">
        <v>2</v>
      </c>
      <c r="D2" t="s">
        <v>3</v>
      </c>
      <c r="E2" t="s">
        <v>19</v>
      </c>
      <c r="F2" t="s">
        <v>20</v>
      </c>
    </row>
    <row r="3" spans="1:8">
      <c r="A3" t="s">
        <v>4</v>
      </c>
      <c r="B3">
        <v>2.3849999999999998</v>
      </c>
      <c r="C3">
        <v>2.4020000000000001</v>
      </c>
      <c r="D3">
        <v>1.8480000000000001</v>
      </c>
      <c r="E3">
        <f>AVERAGE(B3:D3)</f>
        <v>2.2116666666666664</v>
      </c>
      <c r="F3">
        <v>2</v>
      </c>
    </row>
    <row r="4" spans="1:8">
      <c r="A4" t="s">
        <v>5</v>
      </c>
      <c r="B4">
        <v>1.8979999999999999</v>
      </c>
      <c r="C4">
        <v>2.073</v>
      </c>
      <c r="D4">
        <v>2.0259999999999998</v>
      </c>
      <c r="E4">
        <f t="shared" ref="E4:E18" si="0">AVERAGE(B4:D4)</f>
        <v>1.9989999999999999</v>
      </c>
      <c r="F4">
        <v>1.5</v>
      </c>
    </row>
    <row r="5" spans="1:8">
      <c r="A5" t="s">
        <v>6</v>
      </c>
      <c r="B5">
        <v>1.454</v>
      </c>
      <c r="C5">
        <v>1.5369999999999999</v>
      </c>
      <c r="D5">
        <v>1.516</v>
      </c>
      <c r="E5">
        <f t="shared" si="0"/>
        <v>1.5023333333333333</v>
      </c>
      <c r="F5">
        <v>1</v>
      </c>
    </row>
    <row r="6" spans="1:8">
      <c r="A6" t="s">
        <v>7</v>
      </c>
      <c r="B6">
        <v>1.1439999999999999</v>
      </c>
      <c r="C6">
        <v>1.19</v>
      </c>
      <c r="D6">
        <v>1.2290000000000001</v>
      </c>
      <c r="E6">
        <f t="shared" si="0"/>
        <v>1.1876666666666666</v>
      </c>
      <c r="F6">
        <v>0.75</v>
      </c>
    </row>
    <row r="7" spans="1:8">
      <c r="A7" t="s">
        <v>8</v>
      </c>
      <c r="B7">
        <v>0.83199999999999996</v>
      </c>
      <c r="C7">
        <v>0.88300000000000001</v>
      </c>
      <c r="D7">
        <v>0.88600000000000001</v>
      </c>
      <c r="E7">
        <f t="shared" si="0"/>
        <v>0.86699999999999999</v>
      </c>
      <c r="F7">
        <v>0.5</v>
      </c>
    </row>
    <row r="8" spans="1:8">
      <c r="A8" t="s">
        <v>9</v>
      </c>
      <c r="B8">
        <v>0.50800000000000001</v>
      </c>
      <c r="C8">
        <v>0.52800000000000002</v>
      </c>
      <c r="D8">
        <v>0.53600000000000003</v>
      </c>
      <c r="E8">
        <f t="shared" si="0"/>
        <v>0.52400000000000002</v>
      </c>
      <c r="F8">
        <v>0.25</v>
      </c>
    </row>
    <row r="9" spans="1:8">
      <c r="A9" t="s">
        <v>10</v>
      </c>
      <c r="B9">
        <v>0.3</v>
      </c>
      <c r="C9">
        <v>0.32700000000000001</v>
      </c>
      <c r="D9">
        <v>0.32700000000000001</v>
      </c>
      <c r="E9">
        <f t="shared" si="0"/>
        <v>0.318</v>
      </c>
      <c r="F9">
        <v>0.125</v>
      </c>
    </row>
    <row r="10" spans="1:8">
      <c r="A10" t="s">
        <v>11</v>
      </c>
      <c r="B10">
        <v>0.12</v>
      </c>
      <c r="C10">
        <v>0.121</v>
      </c>
      <c r="D10">
        <v>0.123</v>
      </c>
      <c r="E10">
        <f t="shared" si="0"/>
        <v>0.12133333333333333</v>
      </c>
      <c r="F10">
        <v>2.5000000000000001E-2</v>
      </c>
    </row>
    <row r="11" spans="1:8">
      <c r="A11" t="s">
        <v>12</v>
      </c>
      <c r="B11">
        <v>7.2999999999999995E-2</v>
      </c>
      <c r="C11">
        <v>7.9000000000000001E-2</v>
      </c>
      <c r="D11">
        <v>7.6999999999999999E-2</v>
      </c>
      <c r="E11">
        <f t="shared" si="0"/>
        <v>7.6333333333333322E-2</v>
      </c>
      <c r="F11">
        <v>0</v>
      </c>
    </row>
    <row r="12" spans="1:8">
      <c r="A12" t="s">
        <v>22</v>
      </c>
      <c r="E12" t="s">
        <v>24</v>
      </c>
      <c r="F12" t="s">
        <v>23</v>
      </c>
      <c r="G12" t="s">
        <v>25</v>
      </c>
      <c r="H12" t="s">
        <v>26</v>
      </c>
    </row>
    <row r="13" spans="1:8">
      <c r="A13" t="s">
        <v>13</v>
      </c>
      <c r="B13" t="s">
        <v>0</v>
      </c>
      <c r="C13" t="s">
        <v>0</v>
      </c>
      <c r="D13" t="s">
        <v>0</v>
      </c>
      <c r="E13" t="e">
        <f t="shared" si="0"/>
        <v>#DIV/0!</v>
      </c>
      <c r="F13" t="e">
        <f>(E13-0.2146)/1.1181</f>
        <v>#DIV/0!</v>
      </c>
      <c r="G13" t="e">
        <f>F13*(100/2)</f>
        <v>#DIV/0!</v>
      </c>
      <c r="H13" t="e">
        <f>40/G13</f>
        <v>#DIV/0!</v>
      </c>
    </row>
    <row r="14" spans="1:8">
      <c r="A14" t="s">
        <v>14</v>
      </c>
      <c r="B14">
        <v>1.3140000000000001</v>
      </c>
      <c r="C14">
        <v>1.353</v>
      </c>
      <c r="D14">
        <v>1.4530000000000001</v>
      </c>
      <c r="E14">
        <f t="shared" si="0"/>
        <v>1.3733333333333333</v>
      </c>
      <c r="F14">
        <f t="shared" ref="F14:F18" si="1">(E14-0.2146)/1.1181</f>
        <v>1.0363414125152786</v>
      </c>
      <c r="G14">
        <f>F14*(100/10)</f>
        <v>10.363414125152786</v>
      </c>
      <c r="H14">
        <f t="shared" ref="H14:H18" si="2">40/G14</f>
        <v>3.8597318911455045</v>
      </c>
    </row>
    <row r="15" spans="1:8">
      <c r="A15" t="s">
        <v>15</v>
      </c>
      <c r="B15">
        <v>2.222</v>
      </c>
      <c r="C15">
        <v>2.2549999999999999</v>
      </c>
      <c r="D15">
        <v>2.1970000000000001</v>
      </c>
      <c r="E15">
        <f t="shared" si="0"/>
        <v>2.2246666666666668</v>
      </c>
      <c r="F15">
        <f t="shared" si="1"/>
        <v>1.7977521390454045</v>
      </c>
      <c r="G15">
        <f>F15*(100/5)</f>
        <v>35.955042780908087</v>
      </c>
      <c r="H15">
        <f t="shared" si="2"/>
        <v>1.1125004145799475</v>
      </c>
    </row>
    <row r="16" spans="1:8">
      <c r="A16" t="s">
        <v>16</v>
      </c>
      <c r="B16" t="s">
        <v>0</v>
      </c>
      <c r="C16" t="s">
        <v>0</v>
      </c>
      <c r="D16" t="s">
        <v>0</v>
      </c>
      <c r="E16" t="e">
        <f t="shared" si="0"/>
        <v>#DIV/0!</v>
      </c>
      <c r="F16" t="e">
        <f t="shared" si="1"/>
        <v>#DIV/0!</v>
      </c>
      <c r="G16" t="e">
        <f>F16*(100/2)</f>
        <v>#DIV/0!</v>
      </c>
      <c r="H16" t="e">
        <f t="shared" si="2"/>
        <v>#DIV/0!</v>
      </c>
    </row>
    <row r="17" spans="1:8">
      <c r="A17" t="s">
        <v>17</v>
      </c>
      <c r="B17">
        <v>1.373</v>
      </c>
      <c r="C17">
        <v>1.369</v>
      </c>
      <c r="D17">
        <v>1.4530000000000001</v>
      </c>
      <c r="E17">
        <f t="shared" si="0"/>
        <v>1.3983333333333334</v>
      </c>
      <c r="F17">
        <f t="shared" si="1"/>
        <v>1.0587007721432193</v>
      </c>
      <c r="G17">
        <f>F17*(100/10)</f>
        <v>10.587007721432194</v>
      </c>
      <c r="H17">
        <f t="shared" si="2"/>
        <v>3.7782158143726057</v>
      </c>
    </row>
    <row r="18" spans="1:8">
      <c r="A18" t="s">
        <v>18</v>
      </c>
      <c r="B18">
        <v>2.331</v>
      </c>
      <c r="C18">
        <v>2.516</v>
      </c>
      <c r="D18">
        <v>2.3620000000000001</v>
      </c>
      <c r="E18">
        <f t="shared" si="0"/>
        <v>2.403</v>
      </c>
      <c r="F18">
        <f t="shared" si="1"/>
        <v>1.9572489043913781</v>
      </c>
      <c r="G18">
        <f>F18*(100/5)</f>
        <v>39.14497808782756</v>
      </c>
      <c r="H18">
        <f t="shared" si="2"/>
        <v>1.0218424419667338</v>
      </c>
    </row>
  </sheetData>
  <phoneticPr fontId="0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POLLAB</dc:creator>
  <cp:lastModifiedBy>James Brown</cp:lastModifiedBy>
  <dcterms:created xsi:type="dcterms:W3CDTF">2016-09-07T01:40:21Z</dcterms:created>
  <dcterms:modified xsi:type="dcterms:W3CDTF">2016-09-07T22:13:44Z</dcterms:modified>
</cp:coreProperties>
</file>