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520" windowHeight="26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0" i="1"/>
  <c r="G25" i="1"/>
  <c r="G26" i="1"/>
  <c r="G27" i="1"/>
  <c r="G24" i="1"/>
  <c r="G23" i="1"/>
  <c r="F17" i="1"/>
  <c r="F18" i="1"/>
  <c r="F19" i="1"/>
  <c r="F20" i="1"/>
  <c r="F23" i="1"/>
  <c r="F24" i="1"/>
  <c r="F25" i="1"/>
  <c r="F26" i="1"/>
  <c r="F27" i="1"/>
  <c r="F30" i="1"/>
  <c r="F31" i="1"/>
  <c r="F32" i="1"/>
  <c r="F33" i="1"/>
  <c r="F34" i="1"/>
  <c r="F16" i="1"/>
  <c r="E31" i="1"/>
  <c r="E32" i="1"/>
  <c r="E33" i="1"/>
  <c r="E34" i="1"/>
  <c r="E24" i="1"/>
  <c r="E25" i="1"/>
  <c r="E26" i="1"/>
  <c r="E27" i="1"/>
  <c r="H34" i="1"/>
  <c r="H33" i="1"/>
  <c r="H32" i="1"/>
  <c r="H31" i="1"/>
  <c r="E30" i="1"/>
  <c r="H30" i="1"/>
  <c r="H27" i="1"/>
  <c r="H26" i="1"/>
  <c r="H25" i="1"/>
  <c r="H24" i="1"/>
  <c r="E23" i="1"/>
  <c r="H23" i="1"/>
  <c r="E20" i="1"/>
  <c r="G20" i="1"/>
  <c r="H20" i="1"/>
  <c r="E19" i="1"/>
  <c r="G19" i="1"/>
  <c r="H19" i="1"/>
  <c r="E18" i="1"/>
  <c r="G18" i="1"/>
  <c r="H18" i="1"/>
  <c r="E17" i="1"/>
  <c r="G17" i="1"/>
  <c r="H17" i="1"/>
  <c r="E16" i="1"/>
  <c r="G16" i="1"/>
  <c r="H16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<sst xmlns="http://schemas.openxmlformats.org/spreadsheetml/2006/main" count="61" uniqueCount="30">
  <si>
    <t>***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</si>
  <si>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</si>
  <si>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</si>
  <si>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</si>
  <si>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</si>
  <si>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</si>
  <si>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</si>
  <si>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</si>
  <si>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</si>
  <si>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</si>
  <si>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conc (x)</t>
  </si>
  <si>
    <t>uL dilution factor</t>
  </si>
  <si>
    <t>uL stock for 40ug</t>
  </si>
  <si>
    <t>slope (m) of equation</t>
  </si>
  <si>
    <t>y-intercept (b)</t>
  </si>
  <si>
    <t>Standard Curve @ 562nm</t>
  </si>
  <si>
    <t>Standards</t>
  </si>
  <si>
    <t>rep1</t>
  </si>
  <si>
    <t>rep2</t>
  </si>
  <si>
    <t>rep3</t>
  </si>
  <si>
    <t>avg</t>
  </si>
  <si>
    <t>1x</t>
  </si>
  <si>
    <t>mg/ml [(y-yint)/m]</t>
  </si>
  <si>
    <t>14-1</t>
  </si>
  <si>
    <t>14-2</t>
  </si>
  <si>
    <t>14-3</t>
  </si>
  <si>
    <t>14-4</t>
  </si>
  <si>
    <t>14-5</t>
  </si>
  <si>
    <t>10x</t>
  </si>
  <si>
    <t>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</si>
</sst>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Known conc 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[1]Sheet1!$F$4:$F$12</c:f>
              <c:numCache>
                <c:formatCode>General</c:formatCode>
                <c:ptCount val="9"/>
                <c:pt idx="0">
                  <c:v>2.0</c:v>
                </c:pt>
                <c:pt idx="1">
                  <c:v>1.5</c:v>
                </c:pt>
                <c:pt idx="2">
                  <c:v>1.0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0.025</c:v>
                </c:pt>
                <c:pt idx="8">
                  <c:v>0.0</c:v>
                </c:pt>
              </c:numCache>
            </c:numRef>
          </c:xVal>
          <c:yVal>
            <c:numRef>
              <c:f>[1]Sheet1!$E$4:$E$12</c:f>
              <c:numCache>
                <c:formatCode>General</c:formatCode>
                <c:ptCount val="9"/>
                <c:pt idx="0">
                  <c:v>2.240666666666667</c:v>
                </c:pt>
                <c:pt idx="1">
                  <c:v>1.736333333333333</c:v>
                </c:pt>
                <c:pt idx="2">
                  <c:v>1.263333333333333</c:v>
                </c:pt>
                <c:pt idx="3">
                  <c:v>0.981333333333333</c:v>
                </c:pt>
                <c:pt idx="4">
                  <c:v>0.713</c:v>
                </c:pt>
                <c:pt idx="5">
                  <c:v>0.438</c:v>
                </c:pt>
                <c:pt idx="6">
                  <c:v>0.258</c:v>
                </c:pt>
                <c:pt idx="7">
                  <c:v>0.113333333333333</c:v>
                </c:pt>
                <c:pt idx="8">
                  <c:v>0.081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74984"/>
        <c:axId val="-2136069720"/>
      </c:scatterChart>
      <c:valAx>
        <c:axId val="-213607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069720"/>
        <c:crosses val="autoZero"/>
        <c:crossBetween val="midCat"/>
      </c:valAx>
      <c:valAx>
        <c:axId val="-213606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07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283028</xdr:colOff>
      <xdr:row>49</xdr:row>
      <xdr:rowOff>159657</xdr:rowOff>
    </xdr:from>
    <xdr:to>
      <xdr:col>7</xdr:col>
      <xdr:colOff>500742</xdr:colOff>
      <xdr:row>75</xdr:row>
      <xdr:rowOff>159656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iques%20oct%2013%20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E4">
            <v>2.2406666666666668</v>
          </cell>
          <cell r="F4">
            <v>2</v>
          </cell>
        </row>
        <row r="5">
          <cell r="E5">
            <v>1.7363333333333333</v>
          </cell>
          <cell r="F5">
            <v>1.5</v>
          </cell>
        </row>
        <row r="6">
          <cell r="E6">
            <v>1.2633333333333334</v>
          </cell>
          <cell r="F6">
            <v>1</v>
          </cell>
        </row>
        <row r="7">
          <cell r="E7">
            <v>0.98133333333333328</v>
          </cell>
          <cell r="F7">
            <v>0.75</v>
          </cell>
        </row>
        <row r="8">
          <cell r="E8">
            <v>0.71299999999999997</v>
          </cell>
          <cell r="F8">
            <v>0.5</v>
          </cell>
        </row>
        <row r="9">
          <cell r="E9">
            <v>0.438</v>
          </cell>
          <cell r="F9">
            <v>0.25</v>
          </cell>
        </row>
        <row r="10">
          <cell r="E10">
            <v>0.25800000000000001</v>
          </cell>
          <cell r="F10">
            <v>0.125</v>
          </cell>
        </row>
        <row r="11">
          <cell r="E11">
            <v>0.11333333333333334</v>
          </cell>
          <cell r="F11">
            <v>2.5000000000000001E-2</v>
          </cell>
        </row>
        <row r="12">
          <cell r="E12">
            <v>8.1000000000000003E-2</v>
          </cell>
          <cell r="F12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view="pageLayout" zoomScale="175" zoomScaleNormal="175" zoomScalePageLayoutView="175" workbookViewId="0">
      <selection activeCell="H35" sqref="H35"/>
    </sheetView>
  </sheetViews>
  <sheetFormatPr baseColWidth="10" defaultColWidth="14.33203125" defaultRowHeight="15" x14ac:dyDescent="0"/>
  <cols>
    <col min="1" max="1" width="5" style="1" bestFit="1" customWidth="1"/>
    <col min="2" max="2" width="11.5" style="1" customWidth="1"/>
    <col min="3" max="3" width="7.6640625" style="1" customWidth="1"/>
    <col min="4" max="4" width="7.5" style="1" customWidth="1"/>
    <col min="5" max="5" width="9.33203125" style="1" customWidth="1"/>
    <col min="6" max="6" width="16.5" style="1" bestFit="1" customWidth="1"/>
    <col min="7" max="7" width="18.33203125" style="1" bestFit="1" customWidth="1"/>
    <col min="8" max="8" width="15.5" style="1" bestFit="1" customWidth="1"/>
    <col min="9" max="16384" width="14.33203125" style="1"/>
  </cols>
  <sheetData>
    <row r="1" spans="1:8">
      <c r="B1" s="1" t="s">
        <v>15</v>
      </c>
    </row>
    <row r="2" spans="1:8">
      <c r="B2" s="1" t="s">
        <v>16</v>
      </c>
    </row>
    <row r="3" spans="1:8">
      <c r="B3" s="1" t="s">
        <v>17</v>
      </c>
      <c r="C3" s="1" t="s">
        <v>18</v>
      </c>
      <c r="D3" s="1" t="s">
        <v>19</v>
      </c>
      <c r="E3" s="1" t="s">
        <v>20</v>
      </c>
      <c r="F3" s="1" t="s">
        <v>10</v>
      </c>
      <c r="G3" s="1" t="s">
        <v>13</v>
      </c>
      <c r="H3" s="1" t="s">
        <v>14</v>
      </c>
    </row>
    <row r="4" spans="1:8">
      <c r="A4" s="1" t="s">
        <v>1</v>
      </c>
      <c r="B4" s="1">
        <v>2.2639999999999998</v>
      </c>
      <c r="C4" s="1">
        <v>2.5430000000000001</v>
      </c>
      <c r="D4" s="1">
        <v>1.915</v>
      </c>
      <c r="E4" s="1">
        <f t="shared" ref="E4:E12" si="0">AVERAGE(B4:D4)</f>
        <v>2.2406666666666668</v>
      </c>
      <c r="F4" s="1">
        <v>2</v>
      </c>
      <c r="G4" s="1">
        <v>1.0763</v>
      </c>
      <c r="H4" s="1">
        <v>0.13400000000000001</v>
      </c>
    </row>
    <row r="5" spans="1:8">
      <c r="A5" s="1" t="s">
        <v>2</v>
      </c>
      <c r="B5" s="1">
        <v>1.603</v>
      </c>
      <c r="C5" s="1">
        <v>1.7549999999999999</v>
      </c>
      <c r="D5" s="1">
        <v>1.851</v>
      </c>
      <c r="E5" s="1">
        <f t="shared" si="0"/>
        <v>1.7363333333333333</v>
      </c>
      <c r="F5" s="1">
        <v>1.5</v>
      </c>
      <c r="G5" s="1">
        <v>1.0763</v>
      </c>
      <c r="H5" s="1">
        <v>0.13400000000000001</v>
      </c>
    </row>
    <row r="6" spans="1:8">
      <c r="A6" s="1" t="s">
        <v>3</v>
      </c>
      <c r="B6" s="1">
        <v>1.218</v>
      </c>
      <c r="C6" s="1">
        <v>1.3180000000000001</v>
      </c>
      <c r="D6" s="1">
        <v>1.254</v>
      </c>
      <c r="E6" s="1">
        <f t="shared" si="0"/>
        <v>1.2633333333333334</v>
      </c>
      <c r="F6" s="1">
        <v>1</v>
      </c>
      <c r="G6" s="1">
        <v>1.0763</v>
      </c>
      <c r="H6" s="1">
        <v>0.13400000000000001</v>
      </c>
    </row>
    <row r="7" spans="1:8">
      <c r="A7" s="1" t="s">
        <v>4</v>
      </c>
      <c r="B7" s="1">
        <v>0.86099999999999999</v>
      </c>
      <c r="C7" s="1">
        <v>1.0620000000000001</v>
      </c>
      <c r="D7" s="1">
        <v>1.0209999999999999</v>
      </c>
      <c r="E7" s="1">
        <f t="shared" si="0"/>
        <v>0.98133333333333328</v>
      </c>
      <c r="F7" s="1">
        <v>0.75</v>
      </c>
      <c r="G7" s="1">
        <v>1.0763</v>
      </c>
      <c r="H7" s="1">
        <v>0.13400000000000001</v>
      </c>
    </row>
    <row r="8" spans="1:8">
      <c r="A8" s="1" t="s">
        <v>5</v>
      </c>
      <c r="B8" s="1">
        <v>0.70499999999999996</v>
      </c>
      <c r="C8" s="1">
        <v>0.73699999999999999</v>
      </c>
      <c r="D8" s="1">
        <v>0.69699999999999995</v>
      </c>
      <c r="E8" s="1">
        <f t="shared" si="0"/>
        <v>0.71299999999999997</v>
      </c>
      <c r="F8" s="1">
        <v>0.5</v>
      </c>
      <c r="G8" s="1">
        <v>1.0763</v>
      </c>
      <c r="H8" s="1">
        <v>0.13400000000000001</v>
      </c>
    </row>
    <row r="9" spans="1:8">
      <c r="A9" s="1" t="s">
        <v>6</v>
      </c>
      <c r="B9" s="1">
        <v>0.442</v>
      </c>
      <c r="C9" s="1">
        <v>0.44</v>
      </c>
      <c r="D9" s="1">
        <v>0.432</v>
      </c>
      <c r="E9" s="1">
        <f t="shared" si="0"/>
        <v>0.438</v>
      </c>
      <c r="F9" s="1">
        <v>0.25</v>
      </c>
      <c r="G9" s="1">
        <v>1.0763</v>
      </c>
      <c r="H9" s="1">
        <v>0.13400000000000001</v>
      </c>
    </row>
    <row r="10" spans="1:8">
      <c r="A10" s="1" t="s">
        <v>8</v>
      </c>
      <c r="B10" s="1">
        <v>0.248</v>
      </c>
      <c r="C10" s="1">
        <v>0.26200000000000001</v>
      </c>
      <c r="D10" s="1">
        <v>0.26400000000000001</v>
      </c>
      <c r="E10" s="1">
        <f t="shared" si="0"/>
        <v>0.25800000000000001</v>
      </c>
      <c r="F10" s="1">
        <v>0.125</v>
      </c>
      <c r="G10" s="1">
        <v>1.0763</v>
      </c>
      <c r="H10" s="1">
        <v>0.13400000000000001</v>
      </c>
    </row>
    <row r="11" spans="1:8">
      <c r="A11" s="1" t="s">
        <v>7</v>
      </c>
      <c r="B11" s="1">
        <v>0.112</v>
      </c>
      <c r="C11" s="1">
        <v>0.114</v>
      </c>
      <c r="D11" s="1">
        <v>0.114</v>
      </c>
      <c r="E11" s="1">
        <f t="shared" si="0"/>
        <v>0.11333333333333334</v>
      </c>
      <c r="F11" s="1">
        <v>2.5000000000000001E-2</v>
      </c>
      <c r="G11" s="1">
        <v>1.0763</v>
      </c>
      <c r="H11" s="1">
        <v>0.13400000000000001</v>
      </c>
    </row>
    <row r="12" spans="1:8">
      <c r="A12" s="1" t="s">
        <v>9</v>
      </c>
      <c r="B12" s="1">
        <v>8.1000000000000003E-2</v>
      </c>
      <c r="C12" s="1">
        <v>0.08</v>
      </c>
      <c r="D12" s="1">
        <v>8.2000000000000003E-2</v>
      </c>
      <c r="E12" s="1">
        <f t="shared" si="0"/>
        <v>8.1000000000000003E-2</v>
      </c>
      <c r="F12" s="1">
        <v>0</v>
      </c>
      <c r="G12" s="1">
        <v>1.0763</v>
      </c>
      <c r="H12" s="1">
        <v>0.13400000000000001</v>
      </c>
    </row>
    <row r="15" spans="1:8">
      <c r="B15" s="1" t="s">
        <v>21</v>
      </c>
      <c r="C15" s="1" t="s">
        <v>21</v>
      </c>
      <c r="D15" s="1" t="s">
        <v>21</v>
      </c>
      <c r="E15" s="1" t="s">
        <v>20</v>
      </c>
      <c r="F15" s="1" t="s">
        <v>22</v>
      </c>
      <c r="G15" s="1" t="s">
        <v>11</v>
      </c>
      <c r="H15" s="1" t="s">
        <v>12</v>
      </c>
    </row>
    <row r="16" spans="1:8">
      <c r="A16" s="1" t="s">
        <v>23</v>
      </c>
      <c r="B16" s="1" t="s">
        <v>0</v>
      </c>
      <c r="C16" s="1" t="s">
        <v>0</v>
      </c>
      <c r="D16" s="1" t="s">
        <v>0</v>
      </c>
      <c r="E16" s="1" t="e">
        <f>AVERAGE(B16:D16)</f>
        <v>#DIV/0!</v>
      </c>
      <c r="F16" s="1" t="e">
        <f>(E16-$H$4)/$G$4</f>
        <v>#DIV/0!</v>
      </c>
      <c r="G16" s="1" t="e">
        <f>F16*(100/2)</f>
        <v>#DIV/0!</v>
      </c>
      <c r="H16" s="1" t="e">
        <f>40/G16</f>
        <v>#DIV/0!</v>
      </c>
    </row>
    <row r="17" spans="1:8">
      <c r="A17" s="1" t="s">
        <v>24</v>
      </c>
      <c r="B17" s="1" t="s">
        <v>0</v>
      </c>
      <c r="C17" s="1" t="s">
        <v>0</v>
      </c>
      <c r="D17" s="1" t="s">
        <v>0</v>
      </c>
      <c r="E17" s="1" t="e">
        <f t="shared" ref="E17:E34" si="1">AVERAGE(B17:D17)</f>
        <v>#DIV/0!</v>
      </c>
      <c r="F17" s="1" t="e">
        <f t="shared" ref="F17:F34" si="2">(E17-$H$4)/$G$4</f>
        <v>#DIV/0!</v>
      </c>
      <c r="G17" s="1" t="e">
        <f>F17*(100/2)</f>
        <v>#DIV/0!</v>
      </c>
      <c r="H17" s="1" t="e">
        <f t="shared" ref="H17:H34" si="3">40/G17</f>
        <v>#DIV/0!</v>
      </c>
    </row>
    <row r="18" spans="1:8">
      <c r="A18" s="1" t="s">
        <v>25</v>
      </c>
      <c r="B18" s="1" t="s">
        <v>0</v>
      </c>
      <c r="C18" s="1" t="s">
        <v>0</v>
      </c>
      <c r="D18" s="1" t="s">
        <v>0</v>
      </c>
      <c r="E18" s="1" t="e">
        <f t="shared" si="1"/>
        <v>#DIV/0!</v>
      </c>
      <c r="F18" s="1" t="e">
        <f t="shared" si="2"/>
        <v>#DIV/0!</v>
      </c>
      <c r="G18" s="1" t="e">
        <f>F18*(100/2)</f>
        <v>#DIV/0!</v>
      </c>
      <c r="H18" s="1" t="e">
        <f t="shared" si="3"/>
        <v>#DIV/0!</v>
      </c>
    </row>
    <row r="19" spans="1:8">
      <c r="A19" s="1" t="s">
        <v>26</v>
      </c>
      <c r="B19" s="1" t="s">
        <v>0</v>
      </c>
      <c r="C19" s="1" t="s">
        <v>0</v>
      </c>
      <c r="D19" s="1" t="s">
        <v>0</v>
      </c>
      <c r="E19" s="1" t="e">
        <f t="shared" si="1"/>
        <v>#DIV/0!</v>
      </c>
      <c r="F19" s="1" t="e">
        <f t="shared" si="2"/>
        <v>#DIV/0!</v>
      </c>
      <c r="G19" s="1" t="e">
        <f>F19*(100/2)</f>
        <v>#DIV/0!</v>
      </c>
      <c r="H19" s="1" t="e">
        <f t="shared" si="3"/>
        <v>#DIV/0!</v>
      </c>
    </row>
    <row r="20" spans="1:8">
      <c r="A20" s="1" t="s">
        <v>27</v>
      </c>
      <c r="B20" s="1" t="s">
        <v>0</v>
      </c>
      <c r="C20" s="1" t="s">
        <v>0</v>
      </c>
      <c r="D20" s="1" t="s">
        <v>0</v>
      </c>
      <c r="E20" s="1" t="e">
        <f t="shared" si="1"/>
        <v>#DIV/0!</v>
      </c>
      <c r="F20" s="1" t="e">
        <f t="shared" si="2"/>
        <v>#DIV/0!</v>
      </c>
      <c r="G20" s="1" t="e">
        <f>F20*(100/2)</f>
        <v>#DIV/0!</v>
      </c>
      <c r="H20" s="1" t="e">
        <f t="shared" si="3"/>
        <v>#DIV/0!</v>
      </c>
    </row>
    <row r="22" spans="1:8">
      <c r="B22" s="1" t="s">
        <v>28</v>
      </c>
      <c r="C22" s="1" t="s">
        <v>28</v>
      </c>
      <c r="D22" s="1" t="s">
        <v>28</v>
      </c>
    </row>
    <row r="23" spans="1:8">
      <c r="A23" s="1" t="s">
        <v>23</v>
      </c>
      <c r="B23" s="1">
        <v>0.95199999999999996</v>
      </c>
      <c r="C23" s="1">
        <v>0.90600000000000003</v>
      </c>
      <c r="D23" s="1">
        <v>0.91200000000000003</v>
      </c>
      <c r="E23" s="1">
        <f t="shared" si="1"/>
        <v>0.92333333333333334</v>
      </c>
      <c r="F23" s="1">
        <f t="shared" si="2"/>
        <v>0.73337669175260922</v>
      </c>
      <c r="G23" s="1">
        <f>F23*(100/10)</f>
        <v>7.3337669175260922</v>
      </c>
      <c r="H23" s="1">
        <f t="shared" si="3"/>
        <v>5.454222972972973</v>
      </c>
    </row>
    <row r="24" spans="1:8">
      <c r="A24" s="1" t="s">
        <v>24</v>
      </c>
      <c r="B24" s="1">
        <v>0.89300000000000002</v>
      </c>
      <c r="C24" s="1">
        <v>0.93200000000000005</v>
      </c>
      <c r="D24" s="1">
        <v>0.93200000000000005</v>
      </c>
      <c r="E24" s="1">
        <f t="shared" si="1"/>
        <v>0.91900000000000004</v>
      </c>
      <c r="F24" s="1">
        <f t="shared" si="2"/>
        <v>0.72935055281984573</v>
      </c>
      <c r="G24" s="1">
        <f>F24*(100/10)</f>
        <v>7.2935055281984571</v>
      </c>
      <c r="H24" s="1">
        <f t="shared" si="3"/>
        <v>5.4843312101910833</v>
      </c>
    </row>
    <row r="25" spans="1:8">
      <c r="A25" s="1" t="s">
        <v>25</v>
      </c>
      <c r="B25" s="1">
        <v>0.77800000000000002</v>
      </c>
      <c r="C25" s="1">
        <v>0.79300000000000004</v>
      </c>
      <c r="D25" s="1">
        <v>0.77200000000000002</v>
      </c>
      <c r="E25" s="1">
        <f t="shared" si="1"/>
        <v>0.78100000000000003</v>
      </c>
      <c r="F25" s="1">
        <f t="shared" si="2"/>
        <v>0.60113351296107032</v>
      </c>
      <c r="G25" s="1">
        <f t="shared" ref="G25:G34" si="4">F25*(100/10)</f>
        <v>6.0113351296107034</v>
      </c>
      <c r="H25" s="1">
        <f t="shared" si="3"/>
        <v>6.6540958268933537</v>
      </c>
    </row>
    <row r="26" spans="1:8">
      <c r="A26" s="1" t="s">
        <v>26</v>
      </c>
      <c r="B26" s="1">
        <v>0.78</v>
      </c>
      <c r="C26" s="1">
        <v>0.745</v>
      </c>
      <c r="D26" s="1">
        <v>0.82699999999999996</v>
      </c>
      <c r="E26" s="1">
        <f t="shared" si="1"/>
        <v>0.78399999999999992</v>
      </c>
      <c r="F26" s="1">
        <f t="shared" si="2"/>
        <v>0.60392083991452183</v>
      </c>
      <c r="G26" s="1">
        <f t="shared" si="4"/>
        <v>6.0392083991452186</v>
      </c>
      <c r="H26" s="1">
        <f t="shared" si="3"/>
        <v>6.6233846153846168</v>
      </c>
    </row>
    <row r="27" spans="1:8">
      <c r="A27" s="1" t="s">
        <v>27</v>
      </c>
      <c r="B27" s="1">
        <v>0.82299999999999995</v>
      </c>
      <c r="C27" s="1">
        <v>0.83199999999999996</v>
      </c>
      <c r="D27" s="1">
        <v>0.80900000000000005</v>
      </c>
      <c r="E27" s="1">
        <f t="shared" si="1"/>
        <v>0.82133333333333336</v>
      </c>
      <c r="F27" s="1">
        <f t="shared" si="2"/>
        <v>0.63860757533525347</v>
      </c>
      <c r="G27" s="1">
        <f t="shared" si="4"/>
        <v>6.386075753352535</v>
      </c>
      <c r="H27" s="1">
        <f t="shared" si="3"/>
        <v>6.263627546071775</v>
      </c>
    </row>
    <row r="29" spans="1:8">
      <c r="B29" s="1" t="s">
        <v>29</v>
      </c>
      <c r="C29" s="1" t="s">
        <v>29</v>
      </c>
      <c r="D29" s="1" t="s">
        <v>29</v>
      </c>
    </row>
    <row r="30" spans="1:8">
      <c r="A30" s="1" t="s">
        <v>23</v>
      </c>
      <c r="B30" s="1">
        <v>0.51300000000000001</v>
      </c>
      <c r="C30" s="1">
        <v>0.48099999999999998</v>
      </c>
      <c r="D30" s="1">
        <v>0.55600000000000005</v>
      </c>
      <c r="E30" s="1">
        <f t="shared" si="1"/>
        <v>0.51666666666666672</v>
      </c>
      <c r="F30" s="1">
        <f t="shared" si="2"/>
        <v>0.35553903806249809</v>
      </c>
      <c r="G30" s="1">
        <f>F30*(100/5)</f>
        <v>7.1107807612499618</v>
      </c>
      <c r="H30" s="1">
        <f t="shared" si="3"/>
        <v>5.6252613240418112</v>
      </c>
    </row>
    <row r="31" spans="1:8">
      <c r="A31" s="1" t="s">
        <v>24</v>
      </c>
      <c r="B31" s="1">
        <v>0.55200000000000005</v>
      </c>
      <c r="C31" s="1">
        <v>0.56899999999999995</v>
      </c>
      <c r="D31" s="1">
        <v>0.57799999999999996</v>
      </c>
      <c r="E31" s="1">
        <f t="shared" si="1"/>
        <v>0.56633333333333324</v>
      </c>
      <c r="F31" s="1">
        <f t="shared" si="2"/>
        <v>0.40168478429186399</v>
      </c>
      <c r="G31" s="1">
        <f t="shared" ref="G31:G34" si="5">F31*(100/5)</f>
        <v>8.0336956858372801</v>
      </c>
      <c r="H31" s="1">
        <f t="shared" si="3"/>
        <v>4.9790285273708568</v>
      </c>
    </row>
    <row r="32" spans="1:8">
      <c r="A32" s="1" t="s">
        <v>25</v>
      </c>
      <c r="B32" s="1">
        <v>0.45400000000000001</v>
      </c>
      <c r="C32" s="1">
        <v>0.46100000000000002</v>
      </c>
      <c r="D32" s="1">
        <v>0.46300000000000002</v>
      </c>
      <c r="E32" s="1">
        <f t="shared" si="1"/>
        <v>0.45933333333333337</v>
      </c>
      <c r="F32" s="1">
        <f t="shared" si="2"/>
        <v>0.30227012295208894</v>
      </c>
      <c r="G32" s="1">
        <f t="shared" si="5"/>
        <v>6.045402459041779</v>
      </c>
      <c r="H32" s="1">
        <f t="shared" si="3"/>
        <v>6.6165983606557379</v>
      </c>
    </row>
    <row r="33" spans="1:8">
      <c r="A33" s="1" t="s">
        <v>26</v>
      </c>
      <c r="B33" s="1">
        <v>0.47899999999999998</v>
      </c>
      <c r="C33" s="1">
        <v>0.44900000000000001</v>
      </c>
      <c r="D33" s="1">
        <v>0.46700000000000003</v>
      </c>
      <c r="E33" s="1">
        <f t="shared" si="1"/>
        <v>0.46500000000000002</v>
      </c>
      <c r="F33" s="1">
        <f t="shared" si="2"/>
        <v>0.30753507386416429</v>
      </c>
      <c r="G33" s="1">
        <f t="shared" si="5"/>
        <v>6.1507014772832855</v>
      </c>
      <c r="H33" s="1">
        <f t="shared" si="3"/>
        <v>6.5033232628398787</v>
      </c>
    </row>
    <row r="34" spans="1:8">
      <c r="A34" s="1" t="s">
        <v>27</v>
      </c>
      <c r="B34" s="1">
        <v>0.45600000000000002</v>
      </c>
      <c r="C34" s="1">
        <v>0.46100000000000002</v>
      </c>
      <c r="D34" s="1">
        <v>0.47199999999999998</v>
      </c>
      <c r="E34" s="1">
        <f t="shared" si="1"/>
        <v>0.46300000000000002</v>
      </c>
      <c r="F34" s="1">
        <f t="shared" si="2"/>
        <v>0.3056768558951965</v>
      </c>
      <c r="G34" s="1">
        <f t="shared" si="5"/>
        <v>6.1135371179039302</v>
      </c>
      <c r="H34" s="1">
        <f t="shared" si="3"/>
        <v>6.5428571428571427</v>
      </c>
    </row>
  </sheetData>
  <phoneticPr fontId="0" type="noConversion"/>
  <pageMargins left="0.25" right="0.25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POLLAB</dc:creator>
  <cp:lastModifiedBy>James Brown</cp:lastModifiedBy>
  <cp:lastPrinted>2016-10-18T19:39:01Z</cp:lastPrinted>
  <dcterms:created xsi:type="dcterms:W3CDTF">2016-09-07T01:40:21Z</dcterms:created>
  <dcterms:modified xsi:type="dcterms:W3CDTF">2016-10-18T22:46:43Z</dcterms:modified>
</cp:coreProperties>
</file>