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131" documentId="8_{C693C4B1-FE2B-4579-AE1A-68866B615124}" xr6:coauthVersionLast="47" xr6:coauthVersionMax="47" xr10:uidLastSave="{0273F18C-DD77-4125-865B-DB2EDC161E25}"/>
  <bookViews>
    <workbookView xWindow="-108" yWindow="-108" windowWidth="23256" windowHeight="12456" xr2:uid="{00000000-000D-0000-FFFF-FFFF00000000}"/>
  </bookViews>
  <sheets>
    <sheet name="ProjectSchedule" sheetId="11" r:id="rId1"/>
    <sheet name="About" sheetId="12" state="hidden"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11" l="1"/>
  <c r="H42" i="11"/>
  <c r="H32" i="11"/>
  <c r="E3" i="11" l="1"/>
  <c r="H45" i="11" l="1"/>
  <c r="H7" i="11" l="1"/>
  <c r="E47" i="11" l="1"/>
  <c r="E51" i="11"/>
  <c r="E48" i="11"/>
  <c r="E49" i="11"/>
  <c r="E50" i="11"/>
  <c r="E9" i="11"/>
  <c r="F9" i="11" s="1"/>
  <c r="E46" i="11"/>
  <c r="I5" i="11"/>
  <c r="H24" i="11"/>
  <c r="H16" i="11"/>
  <c r="H8" i="11"/>
  <c r="E10" i="11" l="1"/>
  <c r="F10" i="11" s="1"/>
  <c r="H9" i="11"/>
  <c r="I6" i="11"/>
  <c r="E11" i="11" l="1"/>
  <c r="F11" i="11" s="1"/>
  <c r="J5" i="11"/>
  <c r="K5" i="11" s="1"/>
  <c r="L5" i="11" s="1"/>
  <c r="M5" i="11" s="1"/>
  <c r="N5" i="11" s="1"/>
  <c r="O5" i="11" s="1"/>
  <c r="P5" i="11" s="1"/>
  <c r="I4" i="11"/>
  <c r="E12" i="11" l="1"/>
  <c r="F12" i="11" s="1"/>
  <c r="H10" i="11"/>
  <c r="P4" i="11"/>
  <c r="Q5" i="11"/>
  <c r="R5" i="11" s="1"/>
  <c r="S5" i="11" s="1"/>
  <c r="T5" i="11" s="1"/>
  <c r="U5" i="11" s="1"/>
  <c r="V5" i="11" s="1"/>
  <c r="W5" i="11" s="1"/>
  <c r="J6" i="11"/>
  <c r="H11" i="11" l="1"/>
  <c r="H12" i="11"/>
  <c r="E13" i="11"/>
  <c r="F13" i="11" s="1"/>
  <c r="W4" i="11"/>
  <c r="X5" i="11"/>
  <c r="Y5" i="11" s="1"/>
  <c r="Z5" i="11" s="1"/>
  <c r="AA5" i="11" s="1"/>
  <c r="AB5" i="11" s="1"/>
  <c r="AC5" i="11" s="1"/>
  <c r="AD5" i="11" s="1"/>
  <c r="K6" i="11"/>
  <c r="AE5" i="11" l="1"/>
  <c r="AF5" i="11" s="1"/>
  <c r="AG5" i="11" s="1"/>
  <c r="AH5" i="11" s="1"/>
  <c r="AI5" i="11" s="1"/>
  <c r="AJ5" i="11" s="1"/>
  <c r="AD4" i="11"/>
  <c r="L6" i="11"/>
  <c r="H13" i="11" l="1"/>
  <c r="E14" i="11"/>
  <c r="F14" i="11" s="1"/>
  <c r="E15" i="11" s="1"/>
  <c r="F15" i="11" s="1"/>
  <c r="AK5" i="11"/>
  <c r="AL5" i="11" s="1"/>
  <c r="AM5" i="11" s="1"/>
  <c r="AN5" i="11" s="1"/>
  <c r="AO5" i="11" s="1"/>
  <c r="AP5" i="11" s="1"/>
  <c r="AQ5" i="11" s="1"/>
  <c r="M6" i="11"/>
  <c r="E17" i="11" l="1"/>
  <c r="F17" i="11" s="1"/>
  <c r="AR5" i="11"/>
  <c r="AS5" i="11" s="1"/>
  <c r="AK4" i="11"/>
  <c r="N6" i="11"/>
  <c r="AT5" i="11" l="1"/>
  <c r="AS6" i="11"/>
  <c r="AR4" i="11"/>
  <c r="O6" i="11"/>
  <c r="H17" i="11" l="1"/>
  <c r="E18" i="11"/>
  <c r="F18" i="11" s="1"/>
  <c r="AU5" i="11"/>
  <c r="AT6" i="11"/>
  <c r="E19" i="11" l="1"/>
  <c r="F19" i="11" s="1"/>
  <c r="H18" i="11"/>
  <c r="AV5" i="11"/>
  <c r="AU6" i="11"/>
  <c r="P6" i="11"/>
  <c r="Q6" i="11"/>
  <c r="AW5" i="11" l="1"/>
  <c r="AV6" i="11"/>
  <c r="R6" i="11"/>
  <c r="H19" i="11" l="1"/>
  <c r="E20" i="11"/>
  <c r="F20" i="11" s="1"/>
  <c r="AX5" i="11"/>
  <c r="AY5" i="11" s="1"/>
  <c r="AW6" i="11"/>
  <c r="S6" i="11"/>
  <c r="H20" i="11" l="1"/>
  <c r="E21" i="11"/>
  <c r="F21" i="11" s="1"/>
  <c r="AY6" i="11"/>
  <c r="AZ5" i="11"/>
  <c r="AY4" i="11"/>
  <c r="AX6" i="11"/>
  <c r="T6" i="11"/>
  <c r="H21" i="11" l="1"/>
  <c r="E22" i="11"/>
  <c r="F22" i="11" s="1"/>
  <c r="BA5" i="11"/>
  <c r="AZ6" i="11"/>
  <c r="U6" i="11"/>
  <c r="E23" i="11" l="1"/>
  <c r="BA6" i="11"/>
  <c r="BB5" i="11"/>
  <c r="V6" i="11"/>
  <c r="F23" i="11" l="1"/>
  <c r="E25" i="11" s="1"/>
  <c r="BB6" i="11"/>
  <c r="BC5" i="11"/>
  <c r="W6" i="11"/>
  <c r="F25" i="11" l="1"/>
  <c r="E26" i="11" s="1"/>
  <c r="F26" i="11" s="1"/>
  <c r="BC6" i="11"/>
  <c r="BD5" i="11"/>
  <c r="X6" i="11"/>
  <c r="H25" i="11" l="1"/>
  <c r="H26" i="11"/>
  <c r="E27" i="11"/>
  <c r="F27" i="11" s="1"/>
  <c r="BE5" i="11"/>
  <c r="BD6" i="11"/>
  <c r="Y6" i="11"/>
  <c r="E28" i="11" l="1"/>
  <c r="F28" i="11" s="1"/>
  <c r="BE6" i="11"/>
  <c r="BF5" i="11"/>
  <c r="Z6" i="11"/>
  <c r="H28" i="11" l="1"/>
  <c r="H27" i="11"/>
  <c r="BF6" i="11"/>
  <c r="BG5" i="11"/>
  <c r="BF4" i="11"/>
  <c r="AA6" i="11"/>
  <c r="E29" i="11" l="1"/>
  <c r="F29" i="11" s="1"/>
  <c r="BG6" i="11"/>
  <c r="BH5" i="11"/>
  <c r="AB6" i="11"/>
  <c r="E30" i="11" l="1"/>
  <c r="F30" i="11" s="1"/>
  <c r="BI5" i="11"/>
  <c r="BH6" i="11"/>
  <c r="AC6" i="11"/>
  <c r="H30" i="11" l="1"/>
  <c r="BJ5" i="11"/>
  <c r="BI6" i="11"/>
  <c r="AD6" i="11"/>
  <c r="E31" i="11" l="1"/>
  <c r="BK5" i="11"/>
  <c r="BJ6" i="11"/>
  <c r="AE6" i="11"/>
  <c r="F31" i="11" l="1"/>
  <c r="E33" i="11" s="1"/>
  <c r="F33" i="11" s="1"/>
  <c r="BL5" i="11"/>
  <c r="BK6" i="11"/>
  <c r="AF6" i="11"/>
  <c r="E34" i="11" l="1"/>
  <c r="F34" i="11" s="1"/>
  <c r="BL6" i="11"/>
  <c r="AG6" i="11"/>
  <c r="E35" i="11" l="1"/>
  <c r="F35" i="11" s="1"/>
  <c r="H33" i="11"/>
  <c r="H34" i="11"/>
  <c r="AH6" i="11"/>
  <c r="E36" i="11" l="1"/>
  <c r="F36" i="11" s="1"/>
  <c r="AI6" i="11"/>
  <c r="E37" i="11" l="1"/>
  <c r="F37" i="11" s="1"/>
  <c r="E38" i="11" s="1"/>
  <c r="F38" i="11" s="1"/>
  <c r="E40" i="11" s="1"/>
  <c r="H35" i="11"/>
  <c r="AJ6" i="11"/>
  <c r="H36" i="11" l="1"/>
  <c r="F40" i="11"/>
  <c r="E41" i="11" s="1"/>
  <c r="H37" i="11"/>
  <c r="AK6" i="11"/>
  <c r="F41" i="11" l="1"/>
  <c r="E43" i="11" s="1"/>
  <c r="AL6" i="11"/>
  <c r="H41" i="11" l="1"/>
  <c r="F43" i="11"/>
  <c r="H43" i="11" s="1"/>
  <c r="H40" i="11"/>
  <c r="AM6" i="11"/>
  <c r="AN6" i="11" l="1"/>
  <c r="AO6" i="11" l="1"/>
  <c r="AP6" i="11" l="1"/>
  <c r="AQ6" i="11" l="1"/>
  <c r="AR6" i="11" l="1"/>
  <c r="E44" i="11" l="1"/>
  <c r="F44" i="11" l="1"/>
  <c r="F51" i="11" s="1"/>
  <c r="F46" i="11" l="1"/>
  <c r="H46" i="11" s="1"/>
  <c r="F48" i="11"/>
  <c r="F47" i="11"/>
  <c r="H47" i="11" s="1"/>
  <c r="F50" i="11"/>
  <c r="H44" i="11"/>
  <c r="F49" i="11"/>
  <c r="H49" i="11" s="1"/>
  <c r="H51" i="11"/>
  <c r="H50" i="11" l="1"/>
  <c r="H4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tc={3808C52A-927C-47BB-B4BE-D0FB4F2F9563}</author>
    <author>tc={BCD08E19-6A57-4F61-976E-3D952F3A38F2}</author>
    <author>tc={8EBCAC12-77FE-4FE3-8DD1-034E8CDA5E8B}</author>
    <author>tc={0938EF99-06E1-4BF4-879E-748A9A0A5BF3}</author>
  </authors>
  <commentList>
    <comment ref="B3" authorId="0" shapeId="0" xr:uid="{3808C52A-927C-47BB-B4BE-D0FB4F2F9563}">
      <text>
        <t>[Threaded comment]
Your version of Excel allows you to read this threaded comment; however, any edits to it will get removed if the file is opened in a newer version of Excel. Learn more: https://go.microsoft.com/fwlink/?linkid=870924
Comment:
    Insert your name as it appears in Brightspace</t>
      </text>
    </comment>
    <comment ref="C9" authorId="1" shapeId="0" xr:uid="{BCD08E19-6A57-4F61-976E-3D952F3A38F2}">
      <text>
        <t>[Threaded comment]
Your version of Excel allows you to read this threaded comment; however, any edits to it will get removed if the file is opened in a newer version of Excel. Learn more: https://go.microsoft.com/fwlink/?linkid=870924
Comment:
    Put the name or names if more than one person.  You could also use the resources titles: Test Lead, QA Tester1, QA Tester 2, QA Manager, Project Manager, Developer, Business Analyst, etc</t>
      </text>
    </comment>
    <comment ref="D9" authorId="2" shapeId="0" xr:uid="{8EBCAC12-77FE-4FE3-8DD1-034E8CDA5E8B}">
      <text>
        <t>[Threaded comment]
Your version of Excel allows you to read this threaded comment; however, any edits to it will get removed if the file is opened in a newer version of Excel. Learn more: https://go.microsoft.com/fwlink/?linkid=870924
Comment:
    Your current percentage of completion on each task.  Just type the whole number (ex. 50) and it will add the % sign.</t>
      </text>
    </comment>
    <comment ref="F9" authorId="3" shapeId="0" xr:uid="{0938EF99-06E1-4BF4-879E-748A9A0A5BF3}">
      <text>
        <t>[Threaded comment]
Your version of Excel allows you to read this threaded comment; however, any edits to it will get removed if the file is opened in a newer version of Excel. Learn more: https://go.microsoft.com/fwlink/?linkid=870924
Comment:
    Find the task in your estimate under the Schedule &amp; Cost tab, take the number you have in hours and divide by 8 (there's 8 hours in a work day). ex. 60/ 8 = 7.5 days</t>
      </text>
    </comment>
  </commentList>
</comments>
</file>

<file path=xl/sharedStrings.xml><?xml version="1.0" encoding="utf-8"?>
<sst xmlns="http://schemas.openxmlformats.org/spreadsheetml/2006/main" count="129" uniqueCount="92">
  <si>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</si>
  <si>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</si>
  <si>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</si>
  <si>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</si>
  <si>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</si>
  <si>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</si>
  <si>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</si>
  <si>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</si>
  <si>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</si>
  <si>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</si>
  <si>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</si>
  <si>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</si>
  <si>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</si>
  <si>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</si>
  <si>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</si>
  <si>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</si>
  <si>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</si>
  <si>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</si>
  <si>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</si>
  <si>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</si>
  <si>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</si>
  <si>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</si>
  <si>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</si>
  <si>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</si>
  <si>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</si>
  <si>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</si>
  <si>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</si>
  <si>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</si>
  <si>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</si>
  <si>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</si>
  <si>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</si>
  <si>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</si>
  <si>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</si>
  <si>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</si>
  <si>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</si>
  <si>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</si>
  <si>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</si>
  <si>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Planning</t>
  </si>
  <si>
    <t>Initial Analysis and Costing</t>
  </si>
  <si>
    <t>Develop Initial Schedule</t>
  </si>
  <si>
    <t>Develop Test Plan</t>
  </si>
  <si>
    <t>Test Plan Inspection Meeting</t>
  </si>
  <si>
    <t>Update/Rework Test Plan</t>
  </si>
  <si>
    <t>Requirement Inspection</t>
  </si>
  <si>
    <t>Setup QA Lab</t>
  </si>
  <si>
    <t>Development</t>
  </si>
  <si>
    <t>Prepare Test Cases</t>
  </si>
  <si>
    <t>Prepare a Tracebilitiy Matrix</t>
  </si>
  <si>
    <t>Review Test Cases/Scenarios</t>
  </si>
  <si>
    <t>Test Case/Scenario Inspection Meeting</t>
  </si>
  <si>
    <t>Update/Rework Test Cases/Scenarios</t>
  </si>
  <si>
    <t>Estimate Update</t>
  </si>
  <si>
    <t>Test Readiness Meeting</t>
  </si>
  <si>
    <t>Environment Setup</t>
  </si>
  <si>
    <t>Test Case Maintenance</t>
  </si>
  <si>
    <t>Prepare Test Set</t>
  </si>
  <si>
    <t>Smoke Test</t>
  </si>
  <si>
    <t>JIRA TIR Testing</t>
  </si>
  <si>
    <t>Test Execution - BTC 1</t>
  </si>
  <si>
    <t>BTC 2 Test Readiness Meeting</t>
  </si>
  <si>
    <t>Customer Test</t>
  </si>
  <si>
    <t>CAT Testing</t>
  </si>
  <si>
    <t>Root Cause Analysis and DRE</t>
  </si>
  <si>
    <t>Recurring Tasks</t>
  </si>
  <si>
    <t>QA Management</t>
  </si>
  <si>
    <t>Project Meetings</t>
  </si>
  <si>
    <t>Status Reporting</t>
  </si>
  <si>
    <t>Schedule Maintenance</t>
  </si>
  <si>
    <t>Risk/Change Mangement</t>
  </si>
  <si>
    <t>Test Plan Maintenance</t>
  </si>
  <si>
    <t xml:space="preserve"> </t>
  </si>
  <si>
    <t>Testing Build/Sprint 1</t>
  </si>
  <si>
    <t>Testing Build/Sprint 2 - Defect Testing</t>
  </si>
  <si>
    <t>CAT Test Readiness Meeting</t>
  </si>
  <si>
    <t>Full System Test</t>
  </si>
  <si>
    <t>Full System Test Execution</t>
  </si>
  <si>
    <t>QA Ecommerce Projects</t>
  </si>
  <si>
    <t>Test Lead - James Ugdang, Project Manager - Shara Ugdang, QA Manager - Sophie Patel</t>
  </si>
  <si>
    <t>Test Lead - James Ugdang, Project Manager - Shara Ugdang</t>
  </si>
  <si>
    <t>Test Lead - James Ugdang</t>
  </si>
  <si>
    <t>Test Lead - James Ugdang, Developer 1 -Elmo Sabay, Developer 2 - Ivory Sesbino, Business Analyst - Christine Melgarejo</t>
  </si>
  <si>
    <t>Test Lead - James Ugdang, Developer 1 -Elmo Sabay, Developer 2 - Ivory Sesbino, QA Manager - Sophie Patel, Project Manager - Shara Ugdang C13</t>
  </si>
  <si>
    <t>Test Lead - James Ugdang, QA Tester 1 - Noah MacDonald, QA Tester 2 - Olivia Nguyen</t>
  </si>
  <si>
    <t>Test Lead - James Ugdang, QA Tester 1 - Noah MacDonald, QA Tester 2 - Olivia Nguyen, Developer 1 -Elmo Sabay, Developer 2 - Ivory Sesbino, Business Analyst - Christine Melgarejo</t>
  </si>
  <si>
    <t xml:space="preserve">Test Lead - James Ugdang, QA Tester 1 - Noah MacDonald, QA Tester 2 - Olivia Nguyen, Developer 1 -Elmo Sabay, Developer 2 - Ivory Sesbino, Business Analyst - Christine Melgarejo, QA Manager - Sophie Patel, Project Manager - Shara Ugdang </t>
  </si>
  <si>
    <t>Test Lead - James Ugdang, QA Tester 1 - Noah MacDonald</t>
  </si>
  <si>
    <t>James Ugdang</t>
  </si>
  <si>
    <t>SYSTEM Test Readiness Meeting</t>
  </si>
  <si>
    <t>BlazeDemo Travel Site</t>
  </si>
  <si>
    <t>QA Manager - Sophie Patel</t>
  </si>
  <si>
    <t xml:space="preserve">Test Lead - James Ugdang, QA Tester 1 - Noah MacDonald, QA Tester 2 - Olivia Nguyen, QA Manager - Sophie Patel </t>
  </si>
  <si>
    <t>Test Lead - James Ugdang, QA Manager - Sophie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</si>
</sst>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6"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4" fillId="3"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7" fillId="4" borderId="2" xfId="11" applyFill="1">
      <alignment horizontal="center" vertical="center"/>
    </xf>
    <xf numFmtId="0" fontId="7" fillId="3" borderId="2" xfId="11" applyFill="1">
      <alignment horizontal="center" vertical="center"/>
    </xf>
    <xf numFmtId="0" fontId="8" fillId="8" borderId="0" xfId="7" applyFill="1">
      <alignment vertical="top"/>
    </xf>
    <xf numFmtId="9" fontId="4" fillId="9" borderId="2" xfId="2" applyFont="1" applyFill="1" applyBorder="1" applyAlignment="1">
      <alignment horizontal="center" vertical="center"/>
    </xf>
    <xf numFmtId="0" fontId="7" fillId="0" borderId="2" xfId="12" applyFill="1">
      <alignment horizontal="left" vertical="center" indent="2"/>
    </xf>
    <xf numFmtId="164" fontId="7" fillId="0" borderId="2" xfId="10" applyFill="1">
      <alignment horizontal="center" vertical="center"/>
    </xf>
    <xf numFmtId="164" fontId="7" fillId="4" borderId="2" xfId="10" applyFill="1">
      <alignment horizontal="center" vertical="center"/>
    </xf>
    <xf numFmtId="9" fontId="4" fillId="0" borderId="2" xfId="2" applyFont="1" applyFill="1" applyBorder="1" applyAlignment="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0-05-07T14:40:43.70" personId="{00000000-0000-0000-0000-000000000000}" id="{3808C52A-927C-47BB-B4BE-D0FB4F2F9563}">
    <text>Insert your name as it appears in Brightspace</text>
  </threadedComment>
  <threadedComment ref="C9" dT="2020-05-07T14:42:23.40" personId="{00000000-0000-0000-0000-000000000000}" id="{BCD08E19-6A57-4F61-976E-3D952F3A38F2}">
    <text>Put the name or names if more than one person.  You could also use the resources titles: Test Lead, QA Tester1, QA Tester 2, QA Manager, Project Manager, Developer, Business Analyst, etc</text>
  </threadedComment>
  <threadedComment ref="D9" dT="2020-05-07T14:43:10.85" personId="{00000000-0000-0000-0000-000000000000}" id="{8EBCAC12-77FE-4FE3-8DD1-034E8CDA5E8B}">
    <text>Your current percentage of completion on each task.  Just type the whole number (ex. 50) and it will add the % sign.</text>
  </threadedComment>
  <threadedComment ref="F9" dT="2020-05-07T15:44:17.85" personId="{00000000-0000-0000-0000-000000000000}" id="{0938EF99-06E1-4BF4-879E-748A9A0A5BF3}">
    <text>Find the task in your estimate under the Schedule &amp; Cost tab, take the number you have in hours and divide by 8 (there's 8 hours in a work day). ex. 60/ 8 = 7.5 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70" zoomScaleNormal="70" zoomScalePageLayoutView="70" workbookViewId="0">
      <pane ySplit="6" topLeftCell="A41" activePane="bottomLeft" state="frozen"/>
      <selection pane="bottomLeft" activeCell="C51" sqref="C51"/>
    </sheetView>
  </sheetViews>
  <sheetFormatPr defaultRowHeight="30" customHeight="1"/>
  <cols>
    <col min="1" max="1" width="2.6640625" style="34" customWidth="1"/>
    <col min="2" max="2" width="34.5546875" customWidth="1"/>
    <col min="3" max="3" width="33.8867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c r="A1" s="35" t="s">
        <v>28</v>
      </c>
      <c r="B1" s="38" t="s">
        <v>88</v>
      </c>
      <c r="C1" s="1"/>
      <c r="D1" s="2"/>
      <c r="E1" s="4"/>
      <c r="F1" s="23"/>
      <c r="H1" s="2"/>
      <c r="I1" s="13" t="s">
        <v>11</v>
      </c>
    </row>
    <row r="2" spans="1:64" ht="30" customHeight="1">
      <c r="A2" s="34" t="s">
        <v>23</v>
      </c>
      <c r="B2" s="39" t="s">
        <v>76</v>
      </c>
      <c r="I2" s="36" t="s">
        <v>16</v>
      </c>
    </row>
    <row r="3" spans="1:64" ht="30" customHeight="1">
      <c r="A3" s="34" t="s">
        <v>29</v>
      </c>
      <c r="B3" s="42" t="s">
        <v>86</v>
      </c>
      <c r="C3" s="52" t="s">
        <v>0</v>
      </c>
      <c r="D3" s="53"/>
      <c r="E3" s="51">
        <f ca="1">TODAY()</f>
        <v>45608</v>
      </c>
      <c r="F3" s="51"/>
    </row>
    <row r="4" spans="1:64" ht="30" customHeight="1">
      <c r="A4" s="35" t="s">
        <v>30</v>
      </c>
      <c r="C4" s="52" t="s">
        <v>7</v>
      </c>
      <c r="D4" s="53"/>
      <c r="E4" s="6">
        <v>1</v>
      </c>
      <c r="I4" s="48">
        <f ca="1">I5</f>
        <v>45607</v>
      </c>
      <c r="J4" s="49"/>
      <c r="K4" s="49"/>
      <c r="L4" s="49"/>
      <c r="M4" s="49"/>
      <c r="N4" s="49"/>
      <c r="O4" s="50"/>
      <c r="P4" s="48">
        <f ca="1">P5</f>
        <v>45614</v>
      </c>
      <c r="Q4" s="49"/>
      <c r="R4" s="49"/>
      <c r="S4" s="49"/>
      <c r="T4" s="49"/>
      <c r="U4" s="49"/>
      <c r="V4" s="50"/>
      <c r="W4" s="48">
        <f ca="1">W5</f>
        <v>45621</v>
      </c>
      <c r="X4" s="49"/>
      <c r="Y4" s="49"/>
      <c r="Z4" s="49"/>
      <c r="AA4" s="49"/>
      <c r="AB4" s="49"/>
      <c r="AC4" s="50"/>
      <c r="AD4" s="48">
        <f ca="1">AD5</f>
        <v>45628</v>
      </c>
      <c r="AE4" s="49"/>
      <c r="AF4" s="49"/>
      <c r="AG4" s="49"/>
      <c r="AH4" s="49"/>
      <c r="AI4" s="49"/>
      <c r="AJ4" s="50"/>
      <c r="AK4" s="48">
        <f ca="1">AK5</f>
        <v>45635</v>
      </c>
      <c r="AL4" s="49"/>
      <c r="AM4" s="49"/>
      <c r="AN4" s="49"/>
      <c r="AO4" s="49"/>
      <c r="AP4" s="49"/>
      <c r="AQ4" s="50"/>
      <c r="AR4" s="48">
        <f ca="1">AR5</f>
        <v>45642</v>
      </c>
      <c r="AS4" s="49"/>
      <c r="AT4" s="49"/>
      <c r="AU4" s="49"/>
      <c r="AV4" s="49"/>
      <c r="AW4" s="49"/>
      <c r="AX4" s="50"/>
      <c r="AY4" s="48">
        <f ca="1">AY5</f>
        <v>45649</v>
      </c>
      <c r="AZ4" s="49"/>
      <c r="BA4" s="49"/>
      <c r="BB4" s="49"/>
      <c r="BC4" s="49"/>
      <c r="BD4" s="49"/>
      <c r="BE4" s="50"/>
      <c r="BF4" s="48">
        <f ca="1">BF5</f>
        <v>45656</v>
      </c>
      <c r="BG4" s="49"/>
      <c r="BH4" s="49"/>
      <c r="BI4" s="49"/>
      <c r="BJ4" s="49"/>
      <c r="BK4" s="49"/>
      <c r="BL4" s="50"/>
    </row>
    <row r="5" spans="1:64" ht="15" customHeight="1">
      <c r="A5" s="35" t="s">
        <v>31</v>
      </c>
      <c r="B5" s="54"/>
      <c r="C5" s="54"/>
      <c r="D5" s="54"/>
      <c r="E5" s="54"/>
      <c r="F5" s="54"/>
      <c r="G5" s="54"/>
      <c r="I5" s="10">
        <f ca="1">Project_Start-WEEKDAY(Project_Start,1)+2+7*(Display_Week-1)</f>
        <v>45607</v>
      </c>
      <c r="J5" s="9">
        <f ca="1">I5+1</f>
        <v>45608</v>
      </c>
      <c r="K5" s="9">
        <f t="shared" ref="K5:AX5" ca="1" si="0">J5+1</f>
        <v>45609</v>
      </c>
      <c r="L5" s="9">
        <f t="shared" ca="1" si="0"/>
        <v>45610</v>
      </c>
      <c r="M5" s="9">
        <f t="shared" ca="1" si="0"/>
        <v>45611</v>
      </c>
      <c r="N5" s="9">
        <f t="shared" ca="1" si="0"/>
        <v>45612</v>
      </c>
      <c r="O5" s="11">
        <f t="shared" ca="1" si="0"/>
        <v>45613</v>
      </c>
      <c r="P5" s="10">
        <f ca="1">O5+1</f>
        <v>45614</v>
      </c>
      <c r="Q5" s="9">
        <f ca="1">P5+1</f>
        <v>45615</v>
      </c>
      <c r="R5" s="9">
        <f t="shared" ca="1" si="0"/>
        <v>45616</v>
      </c>
      <c r="S5" s="9">
        <f t="shared" ca="1" si="0"/>
        <v>45617</v>
      </c>
      <c r="T5" s="9">
        <f t="shared" ca="1" si="0"/>
        <v>45618</v>
      </c>
      <c r="U5" s="9">
        <f t="shared" ca="1" si="0"/>
        <v>45619</v>
      </c>
      <c r="V5" s="11">
        <f t="shared" ca="1" si="0"/>
        <v>45620</v>
      </c>
      <c r="W5" s="10">
        <f ca="1">V5+1</f>
        <v>45621</v>
      </c>
      <c r="X5" s="9">
        <f ca="1">W5+1</f>
        <v>45622</v>
      </c>
      <c r="Y5" s="9">
        <f t="shared" ca="1" si="0"/>
        <v>45623</v>
      </c>
      <c r="Z5" s="9">
        <f t="shared" ca="1" si="0"/>
        <v>45624</v>
      </c>
      <c r="AA5" s="9">
        <f t="shared" ca="1" si="0"/>
        <v>45625</v>
      </c>
      <c r="AB5" s="9">
        <f t="shared" ca="1" si="0"/>
        <v>45626</v>
      </c>
      <c r="AC5" s="11">
        <f t="shared" ca="1" si="0"/>
        <v>45627</v>
      </c>
      <c r="AD5" s="10">
        <f ca="1">AC5+1</f>
        <v>45628</v>
      </c>
      <c r="AE5" s="9">
        <f ca="1">AD5+1</f>
        <v>45629</v>
      </c>
      <c r="AF5" s="9">
        <f t="shared" ca="1" si="0"/>
        <v>45630</v>
      </c>
      <c r="AG5" s="9">
        <f t="shared" ca="1" si="0"/>
        <v>45631</v>
      </c>
      <c r="AH5" s="9">
        <f t="shared" ca="1" si="0"/>
        <v>45632</v>
      </c>
      <c r="AI5" s="9">
        <f t="shared" ca="1" si="0"/>
        <v>45633</v>
      </c>
      <c r="AJ5" s="11">
        <f t="shared" ca="1" si="0"/>
        <v>45634</v>
      </c>
      <c r="AK5" s="10">
        <f ca="1">AJ5+1</f>
        <v>45635</v>
      </c>
      <c r="AL5" s="9">
        <f ca="1">AK5+1</f>
        <v>45636</v>
      </c>
      <c r="AM5" s="9">
        <f t="shared" ca="1" si="0"/>
        <v>45637</v>
      </c>
      <c r="AN5" s="9">
        <f t="shared" ca="1" si="0"/>
        <v>45638</v>
      </c>
      <c r="AO5" s="9">
        <f t="shared" ca="1" si="0"/>
        <v>45639</v>
      </c>
      <c r="AP5" s="9">
        <f t="shared" ca="1" si="0"/>
        <v>45640</v>
      </c>
      <c r="AQ5" s="11">
        <f t="shared" ca="1" si="0"/>
        <v>45641</v>
      </c>
      <c r="AR5" s="10">
        <f ca="1">AQ5+1</f>
        <v>45642</v>
      </c>
      <c r="AS5" s="9">
        <f ca="1">AR5+1</f>
        <v>45643</v>
      </c>
      <c r="AT5" s="9">
        <f t="shared" ca="1" si="0"/>
        <v>45644</v>
      </c>
      <c r="AU5" s="9">
        <f t="shared" ca="1" si="0"/>
        <v>45645</v>
      </c>
      <c r="AV5" s="9">
        <f t="shared" ca="1" si="0"/>
        <v>45646</v>
      </c>
      <c r="AW5" s="9">
        <f t="shared" ca="1" si="0"/>
        <v>45647</v>
      </c>
      <c r="AX5" s="11">
        <f t="shared" ca="1" si="0"/>
        <v>45648</v>
      </c>
      <c r="AY5" s="10">
        <f ca="1">AX5+1</f>
        <v>45649</v>
      </c>
      <c r="AZ5" s="9">
        <f ca="1">AY5+1</f>
        <v>45650</v>
      </c>
      <c r="BA5" s="9">
        <f t="shared" ref="BA5:BE5" ca="1" si="1">AZ5+1</f>
        <v>45651</v>
      </c>
      <c r="BB5" s="9">
        <f t="shared" ca="1" si="1"/>
        <v>45652</v>
      </c>
      <c r="BC5" s="9">
        <f t="shared" ca="1" si="1"/>
        <v>45653</v>
      </c>
      <c r="BD5" s="9">
        <f t="shared" ca="1" si="1"/>
        <v>45654</v>
      </c>
      <c r="BE5" s="11">
        <f t="shared" ca="1" si="1"/>
        <v>45655</v>
      </c>
      <c r="BF5" s="10">
        <f ca="1">BE5+1</f>
        <v>45656</v>
      </c>
      <c r="BG5" s="9">
        <f ca="1">BF5+1</f>
        <v>45657</v>
      </c>
      <c r="BH5" s="9">
        <f t="shared" ref="BH5:BL5" ca="1" si="2">BG5+1</f>
        <v>45658</v>
      </c>
      <c r="BI5" s="9">
        <f t="shared" ca="1" si="2"/>
        <v>45659</v>
      </c>
      <c r="BJ5" s="9">
        <f t="shared" ca="1" si="2"/>
        <v>45660</v>
      </c>
      <c r="BK5" s="9">
        <f t="shared" ca="1" si="2"/>
        <v>45661</v>
      </c>
      <c r="BL5" s="11">
        <f t="shared" ca="1" si="2"/>
        <v>45662</v>
      </c>
    </row>
    <row r="6" spans="1:64" ht="30" customHeight="1" thickBot="1">
      <c r="A6" s="35"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c r="A7" s="34" t="s">
        <v>27</v>
      </c>
      <c r="C7" s="37"/>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c r="A8" s="35" t="s">
        <v>33</v>
      </c>
      <c r="B8" s="15" t="s">
        <v>37</v>
      </c>
      <c r="C8" s="41"/>
      <c r="D8" s="16"/>
      <c r="E8" s="17"/>
      <c r="F8" s="18"/>
      <c r="G8" s="14"/>
      <c r="H8" s="14" t="str">
        <f t="shared" ref="H8:H51" si="6">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c r="A9" s="35" t="s">
        <v>34</v>
      </c>
      <c r="B9" s="44" t="s">
        <v>38</v>
      </c>
      <c r="C9" s="40" t="s">
        <v>77</v>
      </c>
      <c r="D9" s="43">
        <v>1</v>
      </c>
      <c r="E9" s="45">
        <f ca="1">Project_Start</f>
        <v>45608</v>
      </c>
      <c r="F9" s="46">
        <f ca="1">E9+1</f>
        <v>45609</v>
      </c>
      <c r="G9" s="14"/>
      <c r="H9" s="14">
        <f t="shared" ca="1" si="6"/>
        <v>2</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c r="A10" s="35" t="s">
        <v>35</v>
      </c>
      <c r="B10" s="44" t="s">
        <v>39</v>
      </c>
      <c r="C10" s="40" t="s">
        <v>78</v>
      </c>
      <c r="D10" s="43">
        <v>1</v>
      </c>
      <c r="E10" s="45">
        <f t="shared" ref="E10:E15" ca="1" si="7">F9</f>
        <v>45609</v>
      </c>
      <c r="F10" s="46">
        <f ca="1">E10+2</f>
        <v>45611</v>
      </c>
      <c r="G10" s="14"/>
      <c r="H10" s="14">
        <f t="shared" ca="1" si="6"/>
        <v>3</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c r="A11" s="34"/>
      <c r="B11" s="44" t="s">
        <v>40</v>
      </c>
      <c r="C11" s="40" t="s">
        <v>79</v>
      </c>
      <c r="D11" s="43">
        <v>0.1</v>
      </c>
      <c r="E11" s="45">
        <f t="shared" ca="1" si="7"/>
        <v>45611</v>
      </c>
      <c r="F11" s="46">
        <f ca="1">E11+1</f>
        <v>45612</v>
      </c>
      <c r="G11" s="14"/>
      <c r="H11" s="14">
        <f t="shared" ca="1" si="6"/>
        <v>2</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c r="A12" s="34"/>
      <c r="B12" s="44" t="s">
        <v>41</v>
      </c>
      <c r="C12" s="40" t="s">
        <v>80</v>
      </c>
      <c r="D12" s="43">
        <v>0</v>
      </c>
      <c r="E12" s="45">
        <f t="shared" ca="1" si="7"/>
        <v>45612</v>
      </c>
      <c r="F12" s="46">
        <f t="shared" ref="F9:F14" ca="1" si="8">E12+1</f>
        <v>45613</v>
      </c>
      <c r="G12" s="14"/>
      <c r="H12" s="14">
        <f t="shared" ca="1" si="6"/>
        <v>2</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c r="A13" s="34"/>
      <c r="B13" s="44" t="s">
        <v>42</v>
      </c>
      <c r="C13" s="40" t="s">
        <v>79</v>
      </c>
      <c r="D13" s="43">
        <v>0</v>
      </c>
      <c r="E13" s="45">
        <f t="shared" ca="1" si="7"/>
        <v>45613</v>
      </c>
      <c r="F13" s="46">
        <f t="shared" ca="1" si="8"/>
        <v>45614</v>
      </c>
      <c r="G13" s="14"/>
      <c r="H13" s="14">
        <f t="shared" ca="1" si="6"/>
        <v>2</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c r="A14" s="34"/>
      <c r="B14" s="44" t="s">
        <v>43</v>
      </c>
      <c r="C14" s="40" t="s">
        <v>81</v>
      </c>
      <c r="D14" s="43">
        <v>1</v>
      </c>
      <c r="E14" s="45">
        <f t="shared" ca="1" si="7"/>
        <v>45614</v>
      </c>
      <c r="F14" s="46">
        <f t="shared" ca="1" si="8"/>
        <v>45615</v>
      </c>
      <c r="G14" s="14"/>
      <c r="H14" s="14"/>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c r="A15" s="34"/>
      <c r="B15" s="44" t="s">
        <v>44</v>
      </c>
      <c r="C15" s="40" t="s">
        <v>82</v>
      </c>
      <c r="D15" s="43">
        <v>0</v>
      </c>
      <c r="E15" s="45">
        <f t="shared" ca="1" si="7"/>
        <v>45615</v>
      </c>
      <c r="F15" s="46">
        <f ca="1">E15+2</f>
        <v>45617</v>
      </c>
      <c r="G15" s="14"/>
      <c r="H15" s="14"/>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c r="A16" s="35" t="s">
        <v>36</v>
      </c>
      <c r="B16" s="15" t="s">
        <v>45</v>
      </c>
      <c r="C16" s="41"/>
      <c r="D16" s="16"/>
      <c r="E16" s="17"/>
      <c r="F16" s="18"/>
      <c r="G16" s="14"/>
      <c r="H16" s="14" t="str">
        <f t="shared" si="6"/>
        <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c r="A17" s="35"/>
      <c r="B17" s="44" t="s">
        <v>46</v>
      </c>
      <c r="C17" s="40" t="s">
        <v>82</v>
      </c>
      <c r="D17" s="43">
        <v>0.8</v>
      </c>
      <c r="E17" s="45">
        <f ca="1">F15</f>
        <v>45617</v>
      </c>
      <c r="F17" s="46">
        <f ca="1">E17+2</f>
        <v>45619</v>
      </c>
      <c r="G17" s="14"/>
      <c r="H17" s="14">
        <f t="shared" ca="1" si="6"/>
        <v>3</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c r="A18" s="34"/>
      <c r="B18" s="44" t="s">
        <v>47</v>
      </c>
      <c r="C18" s="40" t="s">
        <v>79</v>
      </c>
      <c r="D18" s="43">
        <v>0</v>
      </c>
      <c r="E18" s="45">
        <f t="shared" ref="E18:E23" ca="1" si="9">F17</f>
        <v>45619</v>
      </c>
      <c r="F18" s="46">
        <f ca="1">E18+1</f>
        <v>45620</v>
      </c>
      <c r="G18" s="14"/>
      <c r="H18" s="14">
        <f t="shared" ca="1" si="6"/>
        <v>2</v>
      </c>
      <c r="I18" s="20"/>
      <c r="J18" s="20"/>
      <c r="K18" s="20"/>
      <c r="L18" s="20"/>
      <c r="M18" s="20"/>
      <c r="N18" s="20"/>
      <c r="O18" s="20"/>
      <c r="P18" s="20"/>
      <c r="Q18" s="20"/>
      <c r="R18" s="20"/>
      <c r="S18" s="20"/>
      <c r="T18" s="20"/>
      <c r="U18" s="21"/>
      <c r="V18" s="21"/>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c r="A19" s="34"/>
      <c r="B19" s="44" t="s">
        <v>48</v>
      </c>
      <c r="C19" s="40" t="s">
        <v>82</v>
      </c>
      <c r="D19" s="43">
        <v>0.2</v>
      </c>
      <c r="E19" s="45">
        <f t="shared" ca="1" si="9"/>
        <v>45620</v>
      </c>
      <c r="F19" s="46">
        <f ca="1">E19+2</f>
        <v>45622</v>
      </c>
      <c r="G19" s="14"/>
      <c r="H19" s="14">
        <f t="shared" ca="1" si="6"/>
        <v>3</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c r="A20" s="34"/>
      <c r="B20" s="44" t="s">
        <v>49</v>
      </c>
      <c r="C20" s="40" t="s">
        <v>83</v>
      </c>
      <c r="D20" s="43">
        <v>0</v>
      </c>
      <c r="E20" s="45">
        <f t="shared" ca="1" si="9"/>
        <v>45622</v>
      </c>
      <c r="F20" s="46">
        <f ca="1">E20+2</f>
        <v>45624</v>
      </c>
      <c r="G20" s="14"/>
      <c r="H20" s="14">
        <f t="shared" ca="1" si="6"/>
        <v>3</v>
      </c>
      <c r="I20" s="20"/>
      <c r="J20" s="20"/>
      <c r="K20" s="20"/>
      <c r="L20" s="20"/>
      <c r="M20" s="20"/>
      <c r="N20" s="20"/>
      <c r="O20" s="20"/>
      <c r="P20" s="20"/>
      <c r="Q20" s="20"/>
      <c r="R20" s="20"/>
      <c r="S20" s="20"/>
      <c r="T20" s="20"/>
      <c r="U20" s="20"/>
      <c r="V20" s="20"/>
      <c r="W20" s="20"/>
      <c r="X20" s="20"/>
      <c r="Y20" s="21"/>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c r="A21" s="34"/>
      <c r="B21" s="44" t="s">
        <v>50</v>
      </c>
      <c r="C21" s="40" t="s">
        <v>82</v>
      </c>
      <c r="D21" s="43">
        <v>0</v>
      </c>
      <c r="E21" s="45">
        <f t="shared" ca="1" si="9"/>
        <v>45624</v>
      </c>
      <c r="F21" s="46">
        <f ca="1">E21+2</f>
        <v>45626</v>
      </c>
      <c r="G21" s="14"/>
      <c r="H21" s="14">
        <f t="shared" ca="1" si="6"/>
        <v>3</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c r="A22" s="34"/>
      <c r="B22" s="44" t="s">
        <v>51</v>
      </c>
      <c r="C22" s="40" t="s">
        <v>79</v>
      </c>
      <c r="D22" s="43">
        <v>0</v>
      </c>
      <c r="E22" s="45">
        <f t="shared" ca="1" si="9"/>
        <v>45626</v>
      </c>
      <c r="F22" s="46">
        <f ca="1">E22+1</f>
        <v>45627</v>
      </c>
      <c r="G22" s="14"/>
      <c r="H22" s="14"/>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c r="A23" s="34"/>
      <c r="B23" s="44" t="s">
        <v>52</v>
      </c>
      <c r="C23" s="40" t="s">
        <v>84</v>
      </c>
      <c r="D23" s="43">
        <v>0</v>
      </c>
      <c r="E23" s="45">
        <f t="shared" ca="1" si="9"/>
        <v>45627</v>
      </c>
      <c r="F23" s="46">
        <f ca="1">E23+2</f>
        <v>45629</v>
      </c>
      <c r="G23" s="14"/>
      <c r="H23" s="14"/>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c r="A24" s="34" t="s">
        <v>24</v>
      </c>
      <c r="B24" s="15" t="s">
        <v>71</v>
      </c>
      <c r="C24" s="41" t="s">
        <v>70</v>
      </c>
      <c r="D24" s="16"/>
      <c r="E24" s="17"/>
      <c r="F24" s="18"/>
      <c r="G24" s="14"/>
      <c r="H24" s="14" t="str">
        <f t="shared" si="6"/>
        <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c r="A25" s="34"/>
      <c r="B25" s="44" t="s">
        <v>53</v>
      </c>
      <c r="C25" s="40" t="s">
        <v>82</v>
      </c>
      <c r="D25" s="43">
        <v>0</v>
      </c>
      <c r="E25" s="45">
        <f ca="1">F23</f>
        <v>45629</v>
      </c>
      <c r="F25" s="46">
        <f ca="1">E25+1</f>
        <v>45630</v>
      </c>
      <c r="G25" s="14"/>
      <c r="H25" s="14">
        <f t="shared" ca="1" si="6"/>
        <v>2</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c r="A26" s="34"/>
      <c r="B26" s="44" t="s">
        <v>54</v>
      </c>
      <c r="C26" s="40" t="s">
        <v>82</v>
      </c>
      <c r="D26" s="43">
        <v>0</v>
      </c>
      <c r="E26" s="45">
        <f t="shared" ref="E26:E31" ca="1" si="10">F25</f>
        <v>45630</v>
      </c>
      <c r="F26" s="46">
        <f ca="1">E26+1</f>
        <v>45631</v>
      </c>
      <c r="G26" s="14"/>
      <c r="H26" s="14">
        <f t="shared" ca="1" si="6"/>
        <v>2</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c r="A27" s="34"/>
      <c r="B27" s="44" t="s">
        <v>55</v>
      </c>
      <c r="C27" s="40" t="s">
        <v>79</v>
      </c>
      <c r="D27" s="43">
        <v>0</v>
      </c>
      <c r="E27" s="45">
        <f t="shared" ca="1" si="10"/>
        <v>45631</v>
      </c>
      <c r="F27" s="46">
        <f ca="1">E27+1</f>
        <v>45632</v>
      </c>
      <c r="G27" s="14"/>
      <c r="H27" s="14">
        <f t="shared" ca="1" si="6"/>
        <v>2</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customHeight="1" thickBot="1">
      <c r="A28" s="34"/>
      <c r="B28" s="44" t="s">
        <v>56</v>
      </c>
      <c r="C28" s="40" t="s">
        <v>82</v>
      </c>
      <c r="D28" s="43">
        <v>0</v>
      </c>
      <c r="E28" s="45">
        <f t="shared" ca="1" si="10"/>
        <v>45632</v>
      </c>
      <c r="F28" s="46">
        <f ca="1">E28+1</f>
        <v>45633</v>
      </c>
      <c r="G28" s="14"/>
      <c r="H28" s="14">
        <f t="shared" ca="1" si="6"/>
        <v>2</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3" customFormat="1" ht="30" customHeight="1" thickBot="1">
      <c r="A29" s="34"/>
      <c r="B29" s="44" t="s">
        <v>57</v>
      </c>
      <c r="C29" s="40" t="s">
        <v>82</v>
      </c>
      <c r="D29" s="43">
        <v>0</v>
      </c>
      <c r="E29" s="45">
        <f t="shared" ca="1" si="10"/>
        <v>45633</v>
      </c>
      <c r="F29" s="46">
        <f ca="1">E29+2</f>
        <v>45635</v>
      </c>
      <c r="G29" s="14"/>
      <c r="H29" s="14"/>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3" customFormat="1" ht="30" customHeight="1" thickBot="1">
      <c r="A30" s="34"/>
      <c r="B30" s="44" t="s">
        <v>58</v>
      </c>
      <c r="C30" s="40" t="s">
        <v>82</v>
      </c>
      <c r="D30" s="43">
        <v>0</v>
      </c>
      <c r="E30" s="45">
        <f t="shared" ca="1" si="10"/>
        <v>45635</v>
      </c>
      <c r="F30" s="46">
        <f ca="1">E30+3</f>
        <v>45638</v>
      </c>
      <c r="G30" s="14"/>
      <c r="H30" s="14">
        <f t="shared" ca="1" si="6"/>
        <v>4</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3" customFormat="1" ht="30" customHeight="1" thickBot="1">
      <c r="A31" s="34"/>
      <c r="B31" s="44" t="s">
        <v>59</v>
      </c>
      <c r="C31" s="40" t="s">
        <v>84</v>
      </c>
      <c r="D31" s="43">
        <v>0</v>
      </c>
      <c r="E31" s="45">
        <f t="shared" ca="1" si="10"/>
        <v>45638</v>
      </c>
      <c r="F31" s="46">
        <f ca="1">E31+2</f>
        <v>45640</v>
      </c>
      <c r="G31" s="14"/>
      <c r="H31" s="14"/>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3" customFormat="1" ht="30" customHeight="1" thickBot="1">
      <c r="A32" s="34" t="s">
        <v>24</v>
      </c>
      <c r="B32" s="15" t="s">
        <v>72</v>
      </c>
      <c r="C32" s="41"/>
      <c r="D32" s="16"/>
      <c r="E32" s="17"/>
      <c r="F32" s="18"/>
      <c r="G32" s="14"/>
      <c r="H32" s="14" t="str">
        <f t="shared" si="6"/>
        <v/>
      </c>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1:64" s="3" customFormat="1" ht="30" customHeight="1" thickBot="1">
      <c r="A33" s="34"/>
      <c r="B33" s="44" t="s">
        <v>53</v>
      </c>
      <c r="C33" s="40" t="s">
        <v>85</v>
      </c>
      <c r="D33" s="43">
        <v>0</v>
      </c>
      <c r="E33" s="45">
        <f ca="1">F31</f>
        <v>45640</v>
      </c>
      <c r="F33" s="46">
        <f ca="1">E33+2</f>
        <v>45642</v>
      </c>
      <c r="G33" s="14"/>
      <c r="H33" s="14">
        <f t="shared" ca="1" si="6"/>
        <v>3</v>
      </c>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row>
    <row r="34" spans="1:64" s="3" customFormat="1" ht="30" customHeight="1" thickBot="1">
      <c r="A34" s="34"/>
      <c r="B34" s="44" t="s">
        <v>54</v>
      </c>
      <c r="C34" s="40" t="s">
        <v>79</v>
      </c>
      <c r="D34" s="43">
        <v>0</v>
      </c>
      <c r="E34" s="45">
        <f ca="1">F33</f>
        <v>45642</v>
      </c>
      <c r="F34" s="46">
        <f ca="1">E34+1</f>
        <v>45643</v>
      </c>
      <c r="G34" s="14"/>
      <c r="H34" s="14">
        <f t="shared" ca="1" si="6"/>
        <v>2</v>
      </c>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row>
    <row r="35" spans="1:64" s="3" customFormat="1" ht="30" customHeight="1" thickBot="1">
      <c r="A35" s="34"/>
      <c r="B35" s="44" t="s">
        <v>55</v>
      </c>
      <c r="C35" s="40" t="s">
        <v>79</v>
      </c>
      <c r="D35" s="43">
        <v>0</v>
      </c>
      <c r="E35" s="45">
        <f ca="1">F34</f>
        <v>45643</v>
      </c>
      <c r="F35" s="46">
        <f ca="1">E35+1</f>
        <v>45644</v>
      </c>
      <c r="G35" s="14"/>
      <c r="H35" s="14">
        <f t="shared" ca="1" si="6"/>
        <v>2</v>
      </c>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row>
    <row r="36" spans="1:64" s="3" customFormat="1" ht="30" customHeight="1" thickBot="1">
      <c r="A36" s="34"/>
      <c r="B36" s="44" t="s">
        <v>56</v>
      </c>
      <c r="C36" s="40" t="s">
        <v>82</v>
      </c>
      <c r="D36" s="43">
        <v>0</v>
      </c>
      <c r="E36" s="45">
        <f ca="1">F35</f>
        <v>45644</v>
      </c>
      <c r="F36" s="46">
        <f ca="1">E36+2</f>
        <v>45646</v>
      </c>
      <c r="G36" s="14"/>
      <c r="H36" s="14">
        <f t="shared" ca="1" si="6"/>
        <v>3</v>
      </c>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row>
    <row r="37" spans="1:64" s="3" customFormat="1" ht="30" customHeight="1" thickBot="1">
      <c r="A37" s="34"/>
      <c r="B37" s="44" t="s">
        <v>57</v>
      </c>
      <c r="C37" s="40" t="s">
        <v>82</v>
      </c>
      <c r="D37" s="43">
        <v>0</v>
      </c>
      <c r="E37" s="45">
        <f t="shared" ref="E37:E38" ca="1" si="11">F36</f>
        <v>45646</v>
      </c>
      <c r="F37" s="46">
        <f ca="1">E37+1</f>
        <v>45647</v>
      </c>
      <c r="G37" s="14"/>
      <c r="H37" s="14">
        <f t="shared" ca="1" si="6"/>
        <v>2</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8" spans="1:64" s="3" customFormat="1" ht="30" customHeight="1" thickBot="1">
      <c r="A38" s="34"/>
      <c r="B38" s="44" t="s">
        <v>87</v>
      </c>
      <c r="C38" s="40" t="s">
        <v>84</v>
      </c>
      <c r="D38" s="43">
        <v>0</v>
      </c>
      <c r="E38" s="45">
        <f t="shared" ca="1" si="11"/>
        <v>45647</v>
      </c>
      <c r="F38" s="46">
        <f ca="1">E38+2</f>
        <v>45649</v>
      </c>
      <c r="G38" s="14"/>
      <c r="H38" s="14"/>
      <c r="I38" s="20"/>
      <c r="J38" s="20"/>
      <c r="K38" s="20"/>
      <c r="L38" s="20"/>
      <c r="M38" s="20"/>
      <c r="N38" s="20"/>
      <c r="O38" s="20"/>
      <c r="P38" s="20"/>
      <c r="Q38" s="20" t="s">
        <v>70</v>
      </c>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row>
    <row r="39" spans="1:64" s="3" customFormat="1" ht="30" customHeight="1" thickBot="1">
      <c r="A39" s="34" t="s">
        <v>24</v>
      </c>
      <c r="B39" s="15" t="s">
        <v>74</v>
      </c>
      <c r="C39" s="41"/>
      <c r="D39" s="16"/>
      <c r="E39" s="17"/>
      <c r="F39" s="18"/>
      <c r="G39" s="14"/>
      <c r="H39" s="14" t="str">
        <f t="shared" si="6"/>
        <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row>
    <row r="40" spans="1:64" s="3" customFormat="1" ht="30" customHeight="1" thickBot="1">
      <c r="A40" s="34"/>
      <c r="B40" s="44" t="s">
        <v>75</v>
      </c>
      <c r="C40" s="40" t="s">
        <v>82</v>
      </c>
      <c r="D40" s="43">
        <v>0</v>
      </c>
      <c r="E40" s="45">
        <f ca="1">F38</f>
        <v>45649</v>
      </c>
      <c r="F40" s="46">
        <f ca="1">E40+4</f>
        <v>45653</v>
      </c>
      <c r="G40" s="14"/>
      <c r="H40" s="14">
        <f t="shared" ca="1" si="6"/>
        <v>5</v>
      </c>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row>
    <row r="41" spans="1:64" s="3" customFormat="1" ht="30" customHeight="1" thickBot="1">
      <c r="A41" s="35" t="s">
        <v>25</v>
      </c>
      <c r="B41" s="44" t="s">
        <v>73</v>
      </c>
      <c r="C41" s="40" t="s">
        <v>84</v>
      </c>
      <c r="D41" s="43">
        <v>0</v>
      </c>
      <c r="E41" s="45">
        <f ca="1">F40</f>
        <v>45653</v>
      </c>
      <c r="F41" s="46">
        <f ca="1">E41+2</f>
        <v>45655</v>
      </c>
      <c r="G41" s="19"/>
      <c r="H41" s="19">
        <f t="shared" ca="1" si="6"/>
        <v>3</v>
      </c>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row>
    <row r="42" spans="1:64" s="3" customFormat="1" ht="30" customHeight="1" thickBot="1">
      <c r="A42" s="34" t="s">
        <v>24</v>
      </c>
      <c r="B42" s="15" t="s">
        <v>60</v>
      </c>
      <c r="C42" s="41"/>
      <c r="D42" s="16"/>
      <c r="E42" s="17"/>
      <c r="F42" s="18"/>
      <c r="G42" s="14"/>
      <c r="H42" s="14" t="str">
        <f t="shared" si="6"/>
        <v/>
      </c>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row>
    <row r="43" spans="1:64" s="3" customFormat="1" ht="30" customHeight="1" thickBot="1">
      <c r="A43" s="34"/>
      <c r="B43" s="44" t="s">
        <v>61</v>
      </c>
      <c r="C43" s="40" t="s">
        <v>82</v>
      </c>
      <c r="D43" s="43">
        <v>0</v>
      </c>
      <c r="E43" s="45">
        <f ca="1">F41</f>
        <v>45655</v>
      </c>
      <c r="F43" s="46">
        <f ca="1">E43+15</f>
        <v>45670</v>
      </c>
      <c r="G43" s="14"/>
      <c r="H43" s="14">
        <f t="shared" ca="1" si="6"/>
        <v>16</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row>
    <row r="44" spans="1:64" s="3" customFormat="1" ht="30" customHeight="1" thickBot="1">
      <c r="A44" s="34"/>
      <c r="B44" s="44" t="s">
        <v>62</v>
      </c>
      <c r="C44" s="40" t="s">
        <v>84</v>
      </c>
      <c r="D44" s="43">
        <v>0</v>
      </c>
      <c r="E44" s="45">
        <f ca="1">F43</f>
        <v>45670</v>
      </c>
      <c r="F44" s="46">
        <f ca="1">E44+1</f>
        <v>45671</v>
      </c>
      <c r="G44" s="14"/>
      <c r="H44" s="14">
        <f t="shared" ca="1" si="6"/>
        <v>2</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row>
    <row r="45" spans="1:64" s="3" customFormat="1" ht="30" customHeight="1" thickBot="1">
      <c r="A45" s="34" t="s">
        <v>24</v>
      </c>
      <c r="B45" s="15" t="s">
        <v>63</v>
      </c>
      <c r="C45" s="41"/>
      <c r="D45" s="16"/>
      <c r="E45" s="17"/>
      <c r="F45" s="18"/>
      <c r="G45" s="14"/>
      <c r="H45" s="14" t="str">
        <f t="shared" si="6"/>
        <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row>
    <row r="46" spans="1:64" s="3" customFormat="1" ht="30" customHeight="1" thickBot="1">
      <c r="A46" s="34"/>
      <c r="B46" s="44" t="s">
        <v>64</v>
      </c>
      <c r="C46" s="40" t="s">
        <v>89</v>
      </c>
      <c r="D46" s="47">
        <v>0.05</v>
      </c>
      <c r="E46" s="45">
        <f t="shared" ref="E46:E51" ca="1" si="12">Project_Start</f>
        <v>45608</v>
      </c>
      <c r="F46" s="45">
        <f ca="1">F44</f>
        <v>45671</v>
      </c>
      <c r="G46" s="14"/>
      <c r="H46" s="14">
        <f t="shared" ca="1" si="6"/>
        <v>64</v>
      </c>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row>
    <row r="47" spans="1:64" s="3" customFormat="1" ht="30" customHeight="1" thickBot="1">
      <c r="A47" s="34"/>
      <c r="B47" s="44" t="s">
        <v>65</v>
      </c>
      <c r="C47" s="40" t="s">
        <v>90</v>
      </c>
      <c r="D47" s="47">
        <v>0.05</v>
      </c>
      <c r="E47" s="45">
        <f t="shared" ca="1" si="12"/>
        <v>45608</v>
      </c>
      <c r="F47" s="45">
        <f ca="1">F44</f>
        <v>45671</v>
      </c>
      <c r="G47" s="14"/>
      <c r="H47" s="14">
        <f t="shared" ca="1" si="6"/>
        <v>64</v>
      </c>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row>
    <row r="48" spans="1:64" s="3" customFormat="1" ht="30" customHeight="1" thickBot="1">
      <c r="A48" s="34"/>
      <c r="B48" s="44" t="s">
        <v>66</v>
      </c>
      <c r="C48" s="40" t="s">
        <v>91</v>
      </c>
      <c r="D48" s="47">
        <v>0.05</v>
      </c>
      <c r="E48" s="45">
        <f t="shared" ca="1" si="12"/>
        <v>45608</v>
      </c>
      <c r="F48" s="45">
        <f ca="1">F44</f>
        <v>45671</v>
      </c>
      <c r="G48" s="14"/>
      <c r="H48" s="14">
        <f t="shared" ca="1" si="6"/>
        <v>64</v>
      </c>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row>
    <row r="49" spans="1:64" s="3" customFormat="1" ht="30" customHeight="1" thickBot="1">
      <c r="A49" s="34"/>
      <c r="B49" s="44" t="s">
        <v>67</v>
      </c>
      <c r="C49" s="40" t="s">
        <v>91</v>
      </c>
      <c r="D49" s="47">
        <v>0.05</v>
      </c>
      <c r="E49" s="45">
        <f t="shared" ca="1" si="12"/>
        <v>45608</v>
      </c>
      <c r="F49" s="45">
        <f ca="1">F44</f>
        <v>45671</v>
      </c>
      <c r="G49" s="14"/>
      <c r="H49" s="14">
        <f t="shared" ca="1" si="6"/>
        <v>64</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row>
    <row r="50" spans="1:64" s="3" customFormat="1" ht="30" customHeight="1" thickBot="1">
      <c r="A50" s="34"/>
      <c r="B50" s="44" t="s">
        <v>68</v>
      </c>
      <c r="C50" s="40" t="s">
        <v>91</v>
      </c>
      <c r="D50" s="47">
        <v>0.05</v>
      </c>
      <c r="E50" s="45">
        <f t="shared" ca="1" si="12"/>
        <v>45608</v>
      </c>
      <c r="F50" s="45">
        <f ca="1">F44</f>
        <v>45671</v>
      </c>
      <c r="G50" s="14"/>
      <c r="H50" s="14">
        <f t="shared" ca="1" si="6"/>
        <v>64</v>
      </c>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row>
    <row r="51" spans="1:64" s="3" customFormat="1" ht="30" customHeight="1" thickBot="1">
      <c r="A51" s="34" t="s">
        <v>26</v>
      </c>
      <c r="B51" s="44" t="s">
        <v>69</v>
      </c>
      <c r="C51" s="40" t="s">
        <v>79</v>
      </c>
      <c r="D51" s="47">
        <v>0.05</v>
      </c>
      <c r="E51" s="45">
        <f t="shared" ca="1" si="12"/>
        <v>45608</v>
      </c>
      <c r="F51" s="45">
        <f ca="1">F44</f>
        <v>45671</v>
      </c>
      <c r="G51" s="14"/>
      <c r="H51" s="14">
        <f t="shared" ca="1" si="6"/>
        <v>64</v>
      </c>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8 D41">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39:D40">
    <cfRule type="dataBar" priority="1">
      <dataBar>
        <cfvo type="num" val="0"/>
        <cfvo type="num" val="1"/>
        <color theme="0" tint="-0.249977111117893"/>
      </dataBar>
      <extLst>
        <ext xmlns:x14="http://schemas.microsoft.com/office/spreadsheetml/2009/9/main" uri="{B025F937-C7B1-47D3-B67F-A62EFF666E3E}">
          <x14:id>{D6363781-DE02-4586-8A57-D620DB17E24A}</x14:id>
        </ext>
      </extLst>
    </cfRule>
  </conditionalFormatting>
  <conditionalFormatting sqref="D42:D44">
    <cfRule type="dataBar" priority="9">
      <dataBar>
        <cfvo type="num" val="0"/>
        <cfvo type="num" val="1"/>
        <color theme="0" tint="-0.249977111117893"/>
      </dataBar>
      <extLst>
        <ext xmlns:x14="http://schemas.microsoft.com/office/spreadsheetml/2009/9/main" uri="{B025F937-C7B1-47D3-B67F-A62EFF666E3E}">
          <x14:id>{0C5E223E-9AC7-459E-B6E5-EEB640B66CE0}</x14:id>
        </ext>
      </extLst>
    </cfRule>
  </conditionalFormatting>
  <conditionalFormatting sqref="D45:D51">
    <cfRule type="dataBar" priority="5">
      <dataBar>
        <cfvo type="num" val="0"/>
        <cfvo type="num" val="1"/>
        <color theme="0" tint="-0.249977111117893"/>
      </dataBar>
      <extLst>
        <ext xmlns:x14="http://schemas.microsoft.com/office/spreadsheetml/2009/9/main" uri="{B025F937-C7B1-47D3-B67F-A62EFF666E3E}">
          <x14:id>{49E1EC11-49DA-4093-93C4-09570C00604C}</x14:id>
        </ext>
      </extLst>
    </cfRule>
  </conditionalFormatting>
  <conditionalFormatting sqref="I5:BL51">
    <cfRule type="expression" dxfId="2" priority="4">
      <formula>AND(TODAY()&gt;=I$5,TODAY()&lt;J$5)</formula>
    </cfRule>
  </conditionalFormatting>
  <conditionalFormatting sqref="I7:BL5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 D41</xm:sqref>
        </x14:conditionalFormatting>
        <x14:conditionalFormatting xmlns:xm="http://schemas.microsoft.com/office/excel/2006/main">
          <x14:cfRule type="dataBar" id="{D6363781-DE02-4586-8A57-D620DB17E24A}">
            <x14:dataBar minLength="0" maxLength="100" gradient="0">
              <x14:cfvo type="num">
                <xm:f>0</xm:f>
              </x14:cfvo>
              <x14:cfvo type="num">
                <xm:f>1</xm:f>
              </x14:cfvo>
              <x14:negativeFillColor rgb="FFFF0000"/>
              <x14:axisColor rgb="FF000000"/>
            </x14:dataBar>
          </x14:cfRule>
          <xm:sqref>D39:D40</xm:sqref>
        </x14:conditionalFormatting>
        <x14:conditionalFormatting xmlns:xm="http://schemas.microsoft.com/office/excel/2006/main">
          <x14:cfRule type="dataBar" id="{0C5E223E-9AC7-459E-B6E5-EEB640B66CE0}">
            <x14:dataBar minLength="0" maxLength="100" gradient="0">
              <x14:cfvo type="num">
                <xm:f>0</xm:f>
              </x14:cfvo>
              <x14:cfvo type="num">
                <xm:f>1</xm:f>
              </x14:cfvo>
              <x14:negativeFillColor rgb="FFFF0000"/>
              <x14:axisColor rgb="FF000000"/>
            </x14:dataBar>
          </x14:cfRule>
          <xm:sqref>D42:D44</xm:sqref>
        </x14:conditionalFormatting>
        <x14:conditionalFormatting xmlns:xm="http://schemas.microsoft.com/office/excel/2006/main">
          <x14:cfRule type="dataBar" id="{49E1EC11-49DA-4093-93C4-09570C00604C}">
            <x14:dataBar minLength="0" maxLength="100" gradient="0">
              <x14:cfvo type="num">
                <xm:f>0</xm:f>
              </x14:cfvo>
              <x14:cfvo type="num">
                <xm:f>1</xm:f>
              </x14:cfvo>
              <x14:negativeFillColor rgb="FFFF0000"/>
              <x14:axisColor rgb="FF000000"/>
            </x14:dataBar>
          </x14:cfRule>
          <xm:sqref>D45:D51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election activeCell="A13" sqref="A13"/>
    </sheetView>
  </sheetViews>
  <sheetFormatPr defaultColWidth="9.109375" defaultRowHeight="13.8"/>
  <cols>
    <col min="1" max="1" width="87.109375" style="24" customWidth="1"/>
    <col min="2" max="16384" width="9.109375" style="2"/>
  </cols>
  <sheetData>
    <row r="1" spans="1:2" ht="46.5" customHeight="1"/>
    <row r="2" spans="1:2" s="26" customFormat="1" ht="15.6">
      <c r="A2" s="25" t="s">
        <v>11</v>
      </c>
      <c r="B2" s="25"/>
    </row>
    <row r="3" spans="1:2" s="30" customFormat="1" ht="27" customHeight="1">
      <c r="A3" s="31" t="s">
        <v>16</v>
      </c>
      <c r="B3" s="31"/>
    </row>
    <row r="4" spans="1:2" s="27" customFormat="1" ht="25.8">
      <c r="A4" s="28" t="s">
        <v>10</v>
      </c>
    </row>
    <row r="5" spans="1:2" ht="74.099999999999994" customHeight="1">
      <c r="A5" s="29" t="s">
        <v>19</v>
      </c>
    </row>
    <row r="6" spans="1:2" ht="26.25" customHeight="1">
      <c r="A6" s="28" t="s">
        <v>22</v>
      </c>
    </row>
    <row r="7" spans="1:2" s="24" customFormat="1" ht="204.9" customHeight="1">
      <c r="A7" s="33" t="s">
        <v>21</v>
      </c>
    </row>
    <row r="8" spans="1:2" s="27" customFormat="1" ht="25.8">
      <c r="A8" s="28" t="s">
        <v>12</v>
      </c>
    </row>
    <row r="9" spans="1:2" ht="57.6">
      <c r="A9" s="29" t="s">
        <v>20</v>
      </c>
    </row>
    <row r="10" spans="1:2" s="24" customFormat="1" ht="27.9" customHeight="1">
      <c r="A10" s="32" t="s">
        <v>18</v>
      </c>
    </row>
    <row r="11" spans="1:2" s="27" customFormat="1" ht="25.8">
      <c r="A11" s="28" t="s">
        <v>9</v>
      </c>
    </row>
    <row r="12" spans="1:2" ht="28.8">
      <c r="A12" s="29" t="s">
        <v>17</v>
      </c>
    </row>
    <row r="13" spans="1:2" s="24" customFormat="1" ht="27.9" customHeight="1">
      <c r="A13" s="32" t="s">
        <v>3</v>
      </c>
    </row>
    <row r="14" spans="1:2" s="27" customFormat="1" ht="25.8">
      <c r="A14" s="28" t="s">
        <v>13</v>
      </c>
    </row>
    <row r="15" spans="1:2" ht="75" customHeight="1">
      <c r="A15" s="29" t="s">
        <v>14</v>
      </c>
    </row>
    <row r="16" spans="1:2" ht="72">
      <c r="A16" s="2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5B03101C8D27469335B153AD8531FA" ma:contentTypeVersion="5" ma:contentTypeDescription="Create a new document." ma:contentTypeScope="" ma:versionID="34d142f71b3a800c0e6733874ccaa67d">
  <xsd:schema xmlns:xsd="http://www.w3.org/2001/XMLSchema" xmlns:xs="http://www.w3.org/2001/XMLSchema" xmlns:p="http://schemas.microsoft.com/office/2006/metadata/properties" xmlns:ns3="5b8798f7-c0c5-49db-b137-2926acaefe3c" targetNamespace="http://schemas.microsoft.com/office/2006/metadata/properties" ma:root="true" ma:fieldsID="ae04ba3776ac904e3652408fc9d80bb3" ns3:_="">
    <xsd:import namespace="5b8798f7-c0c5-49db-b137-2926acaefe3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8798f7-c0c5-49db-b137-2926acaef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1C198-F474-4218-9A80-7D5B55549E73}">
  <ds:schemaRef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5b8798f7-c0c5-49db-b137-2926acaefe3c"/>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4E1287C-8EF7-40A7-8DAB-7C1BCCF525E3}">
  <ds:schemaRefs>
    <ds:schemaRef ds:uri="http://schemas.microsoft.com/sharepoint/v3/contenttype/forms"/>
  </ds:schemaRefs>
</ds:datastoreItem>
</file>

<file path=customXml/itemProps3.xml><?xml version="1.0" encoding="utf-8"?>
<ds:datastoreItem xmlns:ds="http://schemas.openxmlformats.org/officeDocument/2006/customXml" ds:itemID="{5B493395-4935-473F-95D1-F4C05DC4D2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8798f7-c0c5-49db-b137-2926acaefe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2024-11-12T14:35:40Z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70fc5c49-4e87-4698-b120-af41368d85ee</vt:lpwstr>
  </property>
  <property fmtid="{D5CDD505-2E9C-101B-9397-08002B2CF9AE}" pid="3" name="ContentTypeId">
    <vt:lpwstr>0x010100A55B03101C8D27469335B153AD8531FA</vt:lpwstr>
  </property>
</Properties>
</file>