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meswyngaarden/Documents/GitHub/neuromelanin/NMxAccuracy/data/"/>
    </mc:Choice>
  </mc:AlternateContent>
  <xr:revisionPtr revIDLastSave="0" documentId="13_ncr:1_{07DB7209-EE3D-F64E-93E2-71EDD028294C}" xr6:coauthVersionLast="47" xr6:coauthVersionMax="47" xr10:uidLastSave="{00000000-0000-0000-0000-000000000000}"/>
  <bookViews>
    <workbookView xWindow="34780" yWindow="740" windowWidth="24640" windowHeight="13760" xr2:uid="{7B7F7BAB-FA41-9D48-84C9-F4BF17DEFDB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1" l="1"/>
  <c r="C4" i="1"/>
  <c r="C3" i="1"/>
  <c r="C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2" i="1"/>
  <c r="AN36" i="1"/>
  <c r="AK36" i="1"/>
  <c r="AH36" i="1"/>
  <c r="AE36" i="1"/>
  <c r="AB36" i="1"/>
  <c r="Y36" i="1"/>
  <c r="V36" i="1"/>
  <c r="S36" i="1"/>
  <c r="AN35" i="1"/>
  <c r="AK35" i="1"/>
  <c r="AH35" i="1"/>
  <c r="AE35" i="1"/>
  <c r="AB35" i="1"/>
  <c r="Y35" i="1"/>
  <c r="V35" i="1"/>
  <c r="S35" i="1"/>
  <c r="AN34" i="1"/>
  <c r="AK34" i="1"/>
  <c r="AH34" i="1"/>
  <c r="AE34" i="1"/>
  <c r="AB34" i="1"/>
  <c r="Y34" i="1"/>
  <c r="V34" i="1"/>
  <c r="S34" i="1"/>
  <c r="AN33" i="1"/>
  <c r="AK33" i="1"/>
  <c r="AH33" i="1"/>
  <c r="AE33" i="1"/>
  <c r="AB33" i="1"/>
  <c r="Y33" i="1"/>
  <c r="V33" i="1"/>
  <c r="S33" i="1"/>
  <c r="AN32" i="1"/>
  <c r="AK32" i="1"/>
  <c r="AH32" i="1"/>
  <c r="AE32" i="1"/>
  <c r="AB32" i="1"/>
  <c r="Y32" i="1"/>
  <c r="V32" i="1"/>
  <c r="S32" i="1"/>
  <c r="AN31" i="1"/>
  <c r="AK31" i="1"/>
  <c r="AH31" i="1"/>
  <c r="AE31" i="1"/>
  <c r="AB31" i="1"/>
  <c r="Y31" i="1"/>
  <c r="V31" i="1"/>
  <c r="S31" i="1"/>
  <c r="AN30" i="1"/>
  <c r="AK30" i="1"/>
  <c r="AH30" i="1"/>
  <c r="AE30" i="1"/>
  <c r="AB30" i="1"/>
  <c r="Y30" i="1"/>
  <c r="V30" i="1"/>
  <c r="S30" i="1"/>
  <c r="AN29" i="1"/>
  <c r="AK29" i="1"/>
  <c r="AH29" i="1"/>
  <c r="AE29" i="1"/>
  <c r="AB29" i="1"/>
  <c r="Y29" i="1"/>
  <c r="V29" i="1"/>
  <c r="S29" i="1"/>
  <c r="AN28" i="1"/>
  <c r="AK28" i="1"/>
  <c r="AH28" i="1"/>
  <c r="AE28" i="1"/>
  <c r="AB28" i="1"/>
  <c r="Y28" i="1"/>
  <c r="V28" i="1"/>
  <c r="S28" i="1"/>
  <c r="AN27" i="1"/>
  <c r="AK27" i="1"/>
  <c r="AH27" i="1"/>
  <c r="AE27" i="1"/>
  <c r="AB27" i="1"/>
  <c r="Y27" i="1"/>
  <c r="V27" i="1"/>
  <c r="S27" i="1"/>
  <c r="AN26" i="1"/>
  <c r="AK26" i="1"/>
  <c r="AH26" i="1"/>
  <c r="AE26" i="1"/>
  <c r="AB26" i="1"/>
  <c r="Y26" i="1"/>
  <c r="V26" i="1"/>
  <c r="S26" i="1"/>
  <c r="AN25" i="1"/>
  <c r="AK25" i="1"/>
  <c r="AH25" i="1"/>
  <c r="AE25" i="1"/>
  <c r="AB25" i="1"/>
  <c r="Y25" i="1"/>
  <c r="V25" i="1"/>
  <c r="S25" i="1"/>
  <c r="AN24" i="1"/>
  <c r="AK24" i="1"/>
  <c r="AH24" i="1"/>
  <c r="AE24" i="1"/>
  <c r="AB24" i="1"/>
  <c r="Y24" i="1"/>
  <c r="V24" i="1"/>
  <c r="S24" i="1"/>
  <c r="AN23" i="1"/>
  <c r="AK23" i="1"/>
  <c r="AH23" i="1"/>
  <c r="AE23" i="1"/>
  <c r="AB23" i="1"/>
  <c r="Y23" i="1"/>
  <c r="V23" i="1"/>
  <c r="S23" i="1"/>
  <c r="AN22" i="1"/>
  <c r="AK22" i="1"/>
  <c r="AH22" i="1"/>
  <c r="AE22" i="1"/>
  <c r="AB22" i="1"/>
  <c r="Y22" i="1"/>
  <c r="V22" i="1"/>
  <c r="S22" i="1"/>
  <c r="AN21" i="1"/>
  <c r="AK21" i="1"/>
  <c r="AH21" i="1"/>
  <c r="AE21" i="1"/>
  <c r="AB21" i="1"/>
  <c r="Y21" i="1"/>
  <c r="V21" i="1"/>
  <c r="S21" i="1"/>
  <c r="AN20" i="1"/>
  <c r="AK20" i="1"/>
  <c r="AH20" i="1"/>
  <c r="AE20" i="1"/>
  <c r="AB20" i="1"/>
  <c r="Y20" i="1"/>
  <c r="V20" i="1"/>
  <c r="S20" i="1"/>
  <c r="AN19" i="1"/>
  <c r="AK19" i="1"/>
  <c r="AH19" i="1"/>
  <c r="AE19" i="1"/>
  <c r="AB19" i="1"/>
  <c r="Y19" i="1"/>
  <c r="V19" i="1"/>
  <c r="S19" i="1"/>
  <c r="AN18" i="1"/>
  <c r="AK18" i="1"/>
  <c r="AH18" i="1"/>
  <c r="AE18" i="1"/>
  <c r="AB18" i="1"/>
  <c r="Y18" i="1"/>
  <c r="V18" i="1"/>
  <c r="S18" i="1"/>
  <c r="AN17" i="1"/>
  <c r="AK17" i="1"/>
  <c r="AH17" i="1"/>
  <c r="AE17" i="1"/>
  <c r="AB17" i="1"/>
  <c r="Y17" i="1"/>
  <c r="V17" i="1"/>
  <c r="S17" i="1"/>
  <c r="AN16" i="1"/>
  <c r="AK16" i="1"/>
  <c r="AH16" i="1"/>
  <c r="AE16" i="1"/>
  <c r="AB16" i="1"/>
  <c r="Y16" i="1"/>
  <c r="V16" i="1"/>
  <c r="S16" i="1"/>
  <c r="AN15" i="1"/>
  <c r="AK15" i="1"/>
  <c r="AH15" i="1"/>
  <c r="AE15" i="1"/>
  <c r="AB15" i="1"/>
  <c r="Y15" i="1"/>
  <c r="V15" i="1"/>
  <c r="S15" i="1"/>
  <c r="AN14" i="1"/>
  <c r="AK14" i="1"/>
  <c r="AH14" i="1"/>
  <c r="AE14" i="1"/>
  <c r="AB14" i="1"/>
  <c r="Y14" i="1"/>
  <c r="V14" i="1"/>
  <c r="S14" i="1"/>
  <c r="AN13" i="1"/>
  <c r="AK13" i="1"/>
  <c r="AH13" i="1"/>
  <c r="AE13" i="1"/>
  <c r="AB13" i="1"/>
  <c r="Y13" i="1"/>
  <c r="V13" i="1"/>
  <c r="S13" i="1"/>
  <c r="AN12" i="1"/>
  <c r="AK12" i="1"/>
  <c r="AH12" i="1"/>
  <c r="AE12" i="1"/>
  <c r="AB12" i="1"/>
  <c r="Y12" i="1"/>
  <c r="V12" i="1"/>
  <c r="S12" i="1"/>
  <c r="AN11" i="1"/>
  <c r="AK11" i="1"/>
  <c r="AH11" i="1"/>
  <c r="AE11" i="1"/>
  <c r="AB11" i="1"/>
  <c r="Y11" i="1"/>
  <c r="V11" i="1"/>
  <c r="S11" i="1"/>
  <c r="AN10" i="1"/>
  <c r="AK10" i="1"/>
  <c r="AH10" i="1"/>
  <c r="AE10" i="1"/>
  <c r="AB10" i="1"/>
  <c r="Y10" i="1"/>
  <c r="V10" i="1"/>
  <c r="S10" i="1"/>
  <c r="AN9" i="1"/>
  <c r="AK9" i="1"/>
  <c r="AH9" i="1"/>
  <c r="AE9" i="1"/>
  <c r="AB9" i="1"/>
  <c r="Y9" i="1"/>
  <c r="V9" i="1"/>
  <c r="S9" i="1"/>
  <c r="AN8" i="1"/>
  <c r="AK8" i="1"/>
  <c r="AH8" i="1"/>
  <c r="AE8" i="1"/>
  <c r="AB8" i="1"/>
  <c r="Y8" i="1"/>
  <c r="V8" i="1"/>
  <c r="S8" i="1"/>
  <c r="AN7" i="1"/>
  <c r="AK7" i="1"/>
  <c r="AH7" i="1"/>
  <c r="AE7" i="1"/>
  <c r="AB7" i="1"/>
  <c r="Y7" i="1"/>
  <c r="V7" i="1"/>
  <c r="S7" i="1"/>
  <c r="AN6" i="1"/>
  <c r="AK6" i="1"/>
  <c r="AH6" i="1"/>
  <c r="AE6" i="1"/>
  <c r="AB6" i="1"/>
  <c r="Y6" i="1"/>
  <c r="V6" i="1"/>
  <c r="S6" i="1"/>
  <c r="AN5" i="1"/>
  <c r="AK5" i="1"/>
  <c r="AH5" i="1"/>
  <c r="AE5" i="1"/>
  <c r="AB5" i="1"/>
  <c r="Y5" i="1"/>
  <c r="V5" i="1"/>
  <c r="S5" i="1"/>
  <c r="AN4" i="1"/>
  <c r="AK4" i="1"/>
  <c r="AH4" i="1"/>
  <c r="AE4" i="1"/>
  <c r="AB4" i="1"/>
  <c r="Y4" i="1"/>
  <c r="V4" i="1"/>
  <c r="S4" i="1"/>
  <c r="AN3" i="1"/>
  <c r="AK3" i="1"/>
  <c r="AH3" i="1"/>
  <c r="AE3" i="1"/>
  <c r="AB3" i="1"/>
  <c r="Y3" i="1"/>
  <c r="V3" i="1"/>
  <c r="S3" i="1"/>
  <c r="AN2" i="1"/>
  <c r="AK2" i="1"/>
  <c r="AH2" i="1"/>
  <c r="AE2" i="1"/>
  <c r="AB2" i="1"/>
  <c r="Y2" i="1"/>
  <c r="V2" i="1"/>
  <c r="S2" i="1"/>
</calcChain>
</file>

<file path=xl/sharedStrings.xml><?xml version="1.0" encoding="utf-8"?>
<sst xmlns="http://schemas.openxmlformats.org/spreadsheetml/2006/main" count="66" uniqueCount="63">
  <si>
    <t>NM full</t>
  </si>
  <si>
    <t>Voxelwise (total use)</t>
  </si>
  <si>
    <t>SDN Study ID</t>
  </si>
  <si>
    <t>Full SN Mask</t>
  </si>
  <si>
    <t>NMvstri Submask</t>
  </si>
  <si>
    <t>Total Use Voxels</t>
  </si>
  <si>
    <t>Marijuana Use</t>
  </si>
  <si>
    <t>Drug Use</t>
  </si>
  <si>
    <t>Alcohol Use</t>
  </si>
  <si>
    <t>Total Use</t>
  </si>
  <si>
    <t>MLVS Incorrect</t>
  </si>
  <si>
    <t>MLVS Correct</t>
  </si>
  <si>
    <t>MLVS Contrast</t>
  </si>
  <si>
    <t>MRVS Incorrect</t>
  </si>
  <si>
    <t>MRVS Correct</t>
  </si>
  <si>
    <t>MRVS Contrast</t>
  </si>
  <si>
    <t>MLDS Incorrect</t>
  </si>
  <si>
    <t>MLDS Correct</t>
  </si>
  <si>
    <t>MLDS Contrast</t>
  </si>
  <si>
    <t>MRDS Incorrect</t>
  </si>
  <si>
    <t>MRDS Correct</t>
  </si>
  <si>
    <t>MRDS Contrast</t>
  </si>
  <si>
    <t>SLVS Incorrect</t>
  </si>
  <si>
    <t>SLVS Correct</t>
  </si>
  <si>
    <t>SLVS Contrast</t>
  </si>
  <si>
    <t>SRVS Incorrect</t>
  </si>
  <si>
    <t>SRVS Correct</t>
  </si>
  <si>
    <t>SRVS Contrast</t>
  </si>
  <si>
    <t>SLDS Incorrect</t>
  </si>
  <si>
    <t>SLDS Correct</t>
  </si>
  <si>
    <t>SLDS Contrast</t>
  </si>
  <si>
    <t>SRDS Incorrect</t>
  </si>
  <si>
    <t>SRDS Correct</t>
  </si>
  <si>
    <t>SRDS Contrast</t>
  </si>
  <si>
    <t>marijuana use</t>
  </si>
  <si>
    <t>drug use</t>
  </si>
  <si>
    <t>alcohol use</t>
  </si>
  <si>
    <t>total use</t>
  </si>
  <si>
    <t>MLVS_correct</t>
  </si>
  <si>
    <t>MLVS_incorrect</t>
  </si>
  <si>
    <t>MLVS_correct-incorrect</t>
  </si>
  <si>
    <t>MRVS_correct</t>
  </si>
  <si>
    <t>MRVS_incorrect</t>
  </si>
  <si>
    <t>MRVS_correct-incorrect</t>
  </si>
  <si>
    <t>MLDS_correct</t>
  </si>
  <si>
    <t>MLDS_incorrect</t>
  </si>
  <si>
    <t>MLDS_correct-incorrect</t>
  </si>
  <si>
    <t>MRDS_correct</t>
  </si>
  <si>
    <t>MRDS_incorrect</t>
  </si>
  <si>
    <t>MRDS_correct-incorrect</t>
  </si>
  <si>
    <t>SRVS_correct</t>
  </si>
  <si>
    <t>SRVS_incorrect</t>
  </si>
  <si>
    <t>SRVS_correct-incorrect</t>
  </si>
  <si>
    <t>SLVS_correct</t>
  </si>
  <si>
    <t>SLVS_incorrect</t>
  </si>
  <si>
    <t>SLVS_correct-incorrect</t>
  </si>
  <si>
    <t>SLDS_correct</t>
  </si>
  <si>
    <t>SLDS_incorrect</t>
  </si>
  <si>
    <t>SLDS_correct-incorrect</t>
  </si>
  <si>
    <t>SRDS_correct</t>
  </si>
  <si>
    <t>SRDS_incorrect</t>
  </si>
  <si>
    <t>SRDS_correct-incorrect</t>
  </si>
  <si>
    <t>NMvstri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</si>
</sst>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1"/>
      <color rgb="FF00000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rgb="FFF3F3F3"/>
      </patternFill>
    </fill>
    <fill>
      <patternFill patternType="solid">
        <fgColor theme="8" tint="0.79998168889431442"/>
        <bgColor rgb="FFCFE2F3"/>
      </patternFill>
    </fill>
    <fill>
      <patternFill patternType="solid">
        <fgColor theme="9" tint="0.59999389629810485"/>
        <bgColor rgb="FFCFE2F3"/>
      </patternFill>
    </fill>
    <fill>
      <patternFill patternType="solid">
        <fgColor theme="9" tint="0.79998168889431442"/>
        <bgColor rgb="FFE6B8AF"/>
      </patternFill>
    </fill>
    <fill>
      <patternFill patternType="solid">
        <fgColor theme="4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 wrapText="1"/>
    </xf>
    <xf numFmtId="0" fontId="0" fillId="2" borderId="3" xfId="0" applyFill="1" applyBorder="1" applyAlignment="1">
      <alignment horizontal="center" wrapText="1"/>
    </xf>
    <xf numFmtId="0" fontId="0" fillId="0" borderId="0" xfId="0" applyAlignment="1">
      <alignment horizontal="center"/>
    </xf>
    <xf numFmtId="0" fontId="1" fillId="3" borderId="4" xfId="0" applyFont="1" applyFill="1" applyBorder="1" applyAlignment="1">
      <alignment horizontal="center" wrapText="1"/>
    </xf>
    <xf numFmtId="0" fontId="1" fillId="4" borderId="5" xfId="0" applyFont="1" applyFill="1" applyBorder="1" applyAlignment="1">
      <alignment horizontal="center" wrapText="1"/>
    </xf>
    <xf numFmtId="0" fontId="1" fillId="4" borderId="6" xfId="0" applyFont="1" applyFill="1" applyBorder="1" applyAlignment="1">
      <alignment horizontal="center" wrapText="1"/>
    </xf>
    <xf numFmtId="0" fontId="1" fillId="5" borderId="7" xfId="0" applyFont="1" applyFill="1" applyBorder="1" applyAlignment="1">
      <alignment horizontal="center" wrapText="1"/>
    </xf>
    <xf numFmtId="0" fontId="1" fillId="6" borderId="5" xfId="0" applyFont="1" applyFill="1" applyBorder="1" applyAlignment="1">
      <alignment horizontal="center" wrapText="1"/>
    </xf>
    <xf numFmtId="0" fontId="1" fillId="6" borderId="6" xfId="0" applyFont="1" applyFill="1" applyBorder="1" applyAlignment="1">
      <alignment horizontal="center" wrapText="1"/>
    </xf>
    <xf numFmtId="0" fontId="0" fillId="7" borderId="8" xfId="0" applyFill="1" applyBorder="1" applyAlignment="1">
      <alignment wrapText="1"/>
    </xf>
    <xf numFmtId="0" fontId="0" fillId="7" borderId="2" xfId="0" applyFill="1" applyBorder="1" applyAlignment="1">
      <alignment wrapText="1"/>
    </xf>
    <xf numFmtId="0" fontId="0" fillId="7" borderId="3" xfId="0" applyFill="1" applyBorder="1" applyAlignment="1">
      <alignment wrapText="1"/>
    </xf>
    <xf numFmtId="0" fontId="0" fillId="2" borderId="9" xfId="0" applyFill="1" applyBorder="1"/>
    <xf numFmtId="0" fontId="0" fillId="0" borderId="10" xfId="0" applyBorder="1"/>
    <xf numFmtId="1" fontId="1" fillId="3" borderId="9" xfId="0" applyNumberFormat="1" applyFont="1" applyFill="1" applyBorder="1" applyAlignment="1">
      <alignment horizontal="center"/>
    </xf>
    <xf numFmtId="2" fontId="2" fillId="0" borderId="11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center" wrapText="1"/>
    </xf>
    <xf numFmtId="2" fontId="3" fillId="0" borderId="10" xfId="0" applyNumberFormat="1" applyFont="1" applyBorder="1"/>
    <xf numFmtId="2" fontId="1" fillId="0" borderId="11" xfId="0" applyNumberFormat="1" applyFont="1" applyBorder="1" applyAlignment="1">
      <alignment horizontal="center"/>
    </xf>
    <xf numFmtId="2" fontId="1" fillId="0" borderId="0" xfId="0" applyNumberFormat="1" applyFont="1" applyAlignment="1">
      <alignment horizontal="center"/>
    </xf>
    <xf numFmtId="0" fontId="0" fillId="0" borderId="11" xfId="0" applyBorder="1"/>
    <xf numFmtId="0" fontId="0" fillId="2" borderId="12" xfId="0" applyFill="1" applyBorder="1"/>
    <xf numFmtId="0" fontId="0" fillId="0" borderId="13" xfId="0" applyBorder="1"/>
    <xf numFmtId="0" fontId="0" fillId="0" borderId="14" xfId="0" applyBorder="1"/>
    <xf numFmtId="1" fontId="1" fillId="3" borderId="15" xfId="0" applyNumberFormat="1" applyFont="1" applyFill="1" applyBorder="1" applyAlignment="1">
      <alignment horizontal="center"/>
    </xf>
    <xf numFmtId="2" fontId="2" fillId="0" borderId="16" xfId="0" applyNumberFormat="1" applyFont="1" applyBorder="1" applyAlignment="1">
      <alignment horizontal="center"/>
    </xf>
    <xf numFmtId="2" fontId="2" fillId="0" borderId="13" xfId="0" applyNumberFormat="1" applyFont="1" applyBorder="1" applyAlignment="1">
      <alignment horizontal="center" wrapText="1"/>
    </xf>
    <xf numFmtId="2" fontId="3" fillId="0" borderId="14" xfId="0" applyNumberFormat="1" applyFont="1" applyBorder="1"/>
    <xf numFmtId="2" fontId="1" fillId="0" borderId="16" xfId="0" applyNumberFormat="1" applyFont="1" applyBorder="1" applyAlignment="1">
      <alignment horizontal="center"/>
    </xf>
    <xf numFmtId="2" fontId="1" fillId="0" borderId="13" xfId="0" applyNumberFormat="1" applyFont="1" applyBorder="1" applyAlignment="1">
      <alignment horizontal="center"/>
    </xf>
    <xf numFmtId="2" fontId="1" fillId="0" borderId="14" xfId="0" applyNumberFormat="1" applyFont="1" applyBorder="1" applyAlignment="1">
      <alignment horizontal="center"/>
    </xf>
    <xf numFmtId="0" fontId="0" fillId="0" borderId="16" xfId="0" applyBorder="1"/>
    <xf numFmtId="0" fontId="0" fillId="0" borderId="5" xfId="0" applyFill="1" applyBorder="1"/>
    <xf numFmtId="0" fontId="0" fillId="0" borderId="6" xfId="0" applyFill="1" applyBorder="1"/>
    <xf numFmtId="0" fontId="0" fillId="0" borderId="7" xfId="0" applyFill="1" applyBorder="1"/>
    <xf numFmtId="11" fontId="0" fillId="0" borderId="7" xfId="0" applyNumberFormat="1" applyFill="1" applyBorder="1"/>
    <xf numFmtId="0" fontId="0" fillId="0" borderId="11" xfId="0" applyFill="1" applyBorder="1"/>
    <xf numFmtId="0" fontId="0" fillId="0" borderId="0" xfId="0" applyFill="1"/>
    <xf numFmtId="0" fontId="0" fillId="0" borderId="10" xfId="0" applyFill="1" applyBorder="1"/>
    <xf numFmtId="11" fontId="0" fillId="0" borderId="10" xfId="0" applyNumberFormat="1" applyFill="1" applyBorder="1"/>
    <xf numFmtId="0" fontId="0" fillId="0" borderId="16" xfId="0" applyFill="1" applyBorder="1"/>
    <xf numFmtId="0" fontId="0" fillId="0" borderId="13" xfId="0" applyFill="1" applyBorder="1"/>
    <xf numFmtId="0" fontId="0" fillId="0" borderId="14" xfId="0" applyFill="1" applyBorder="1"/>
    <xf numFmtId="0" fontId="0" fillId="0" borderId="0" xfId="0" applyFill="1" applyBorder="1"/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34127-0E23-0C49-8611-B0DA4E265D68}">
  <dimension ref="A1:AN36"/>
  <sheetViews>
    <sheetView tabSelected="1" workbookViewId="0">
      <selection activeCell="C6" sqref="C6"/>
    </sheetView>
  </sheetViews>
  <sheetFormatPr baseColWidth="10" defaultRowHeight="16" x14ac:dyDescent="0.2"/>
  <cols>
    <col min="1" max="1" width="20.83203125" bestFit="1" customWidth="1"/>
    <col min="4" max="4" width="13" customWidth="1"/>
    <col min="7" max="7" width="13" customWidth="1"/>
    <col min="8" max="8" width="3.6640625" customWidth="1"/>
  </cols>
  <sheetData>
    <row r="1" spans="1:40" s="4" customFormat="1" ht="34" x14ac:dyDescent="0.2">
      <c r="A1" s="1"/>
      <c r="B1" s="2" t="s">
        <v>0</v>
      </c>
      <c r="C1" s="2" t="s">
        <v>62</v>
      </c>
      <c r="D1" s="3" t="s">
        <v>1</v>
      </c>
      <c r="E1" s="2" t="s">
        <v>0</v>
      </c>
      <c r="F1" s="2" t="s">
        <v>62</v>
      </c>
      <c r="G1" s="3" t="s">
        <v>1</v>
      </c>
      <c r="I1" s="5" t="s">
        <v>2</v>
      </c>
      <c r="J1" s="6" t="s">
        <v>3</v>
      </c>
      <c r="K1" s="7" t="s">
        <v>4</v>
      </c>
      <c r="L1" s="8" t="s">
        <v>5</v>
      </c>
      <c r="M1" s="9" t="s">
        <v>6</v>
      </c>
      <c r="N1" s="10" t="s">
        <v>7</v>
      </c>
      <c r="O1" s="10" t="s">
        <v>8</v>
      </c>
      <c r="P1" s="10" t="s">
        <v>9</v>
      </c>
      <c r="Q1" s="11" t="s">
        <v>10</v>
      </c>
      <c r="R1" s="12" t="s">
        <v>11</v>
      </c>
      <c r="S1" s="13" t="s">
        <v>12</v>
      </c>
      <c r="T1" s="11" t="s">
        <v>13</v>
      </c>
      <c r="U1" s="12" t="s">
        <v>14</v>
      </c>
      <c r="V1" s="13" t="s">
        <v>15</v>
      </c>
      <c r="W1" s="11" t="s">
        <v>16</v>
      </c>
      <c r="X1" s="12" t="s">
        <v>17</v>
      </c>
      <c r="Y1" s="13" t="s">
        <v>18</v>
      </c>
      <c r="Z1" s="11" t="s">
        <v>19</v>
      </c>
      <c r="AA1" s="12" t="s">
        <v>20</v>
      </c>
      <c r="AB1" s="13" t="s">
        <v>21</v>
      </c>
      <c r="AC1" s="11" t="s">
        <v>22</v>
      </c>
      <c r="AD1" s="12" t="s">
        <v>23</v>
      </c>
      <c r="AE1" s="13" t="s">
        <v>24</v>
      </c>
      <c r="AF1" s="12" t="s">
        <v>25</v>
      </c>
      <c r="AG1" s="12" t="s">
        <v>26</v>
      </c>
      <c r="AH1" s="12" t="s">
        <v>27</v>
      </c>
      <c r="AI1" s="11" t="s">
        <v>28</v>
      </c>
      <c r="AJ1" s="12" t="s">
        <v>29</v>
      </c>
      <c r="AK1" s="13" t="s">
        <v>30</v>
      </c>
      <c r="AL1" s="11" t="s">
        <v>31</v>
      </c>
      <c r="AM1" s="12" t="s">
        <v>32</v>
      </c>
      <c r="AN1" s="13" t="s">
        <v>33</v>
      </c>
    </row>
    <row r="2" spans="1:40" x14ac:dyDescent="0.2">
      <c r="A2" s="14" t="s">
        <v>34</v>
      </c>
      <c r="B2" s="34"/>
      <c r="C2" s="35">
        <f>CORREL($K2:$K36,M2:M36)</f>
        <v>-0.34919680369788136</v>
      </c>
      <c r="D2" s="36"/>
      <c r="E2" s="35"/>
      <c r="F2" s="35"/>
      <c r="G2" s="37"/>
      <c r="I2" s="16">
        <v>3836</v>
      </c>
      <c r="J2" s="17">
        <v>7.0149834107063498</v>
      </c>
      <c r="K2" s="18">
        <v>6.6323999999999996</v>
      </c>
      <c r="L2" s="19">
        <v>7.6414811230000002</v>
      </c>
      <c r="M2" s="20">
        <v>0</v>
      </c>
      <c r="N2" s="21">
        <v>9</v>
      </c>
      <c r="O2" s="21">
        <v>15</v>
      </c>
      <c r="P2" s="21">
        <f>SUM(M2,N2,O2)</f>
        <v>24</v>
      </c>
      <c r="Q2" s="22">
        <v>-6.6542000000000004E-2</v>
      </c>
      <c r="R2">
        <v>-0.15945799999999999</v>
      </c>
      <c r="S2" s="15">
        <f>R2-Q2</f>
        <v>-9.2915999999999985E-2</v>
      </c>
      <c r="T2" s="22">
        <v>-0.127364</v>
      </c>
      <c r="U2">
        <v>-0.100619</v>
      </c>
      <c r="V2" s="15">
        <f>U2-T2</f>
        <v>2.6745000000000005E-2</v>
      </c>
      <c r="W2">
        <v>-7.3726E-2</v>
      </c>
      <c r="X2">
        <v>1.7937999999999999E-2</v>
      </c>
      <c r="Y2" s="15">
        <f>X2-W2</f>
        <v>9.1663999999999995E-2</v>
      </c>
      <c r="Z2">
        <v>-5.9027999999999997E-2</v>
      </c>
      <c r="AA2">
        <v>6.9194000000000006E-2</v>
      </c>
      <c r="AB2" s="15">
        <f>AA2-Z2</f>
        <v>0.128222</v>
      </c>
      <c r="AC2">
        <v>3.8214999999999999E-2</v>
      </c>
      <c r="AD2">
        <v>-8.404E-3</v>
      </c>
      <c r="AE2" s="15">
        <f>AD2-AC2</f>
        <v>-4.6619000000000001E-2</v>
      </c>
      <c r="AF2">
        <v>1.4739E-2</v>
      </c>
      <c r="AG2">
        <v>-4.8593999999999998E-2</v>
      </c>
      <c r="AH2">
        <f>AG2-AF2</f>
        <v>-6.3333E-2</v>
      </c>
      <c r="AI2" s="22">
        <v>0.10792300000000001</v>
      </c>
      <c r="AJ2">
        <v>7.7044000000000001E-2</v>
      </c>
      <c r="AK2" s="15">
        <f>AJ2-AI2</f>
        <v>-3.0879000000000004E-2</v>
      </c>
      <c r="AL2" s="22">
        <v>5.0793999999999999E-2</v>
      </c>
      <c r="AM2">
        <v>0.103228</v>
      </c>
      <c r="AN2" s="15">
        <f>AM2-AL2</f>
        <v>5.2434000000000001E-2</v>
      </c>
    </row>
    <row r="3" spans="1:40" x14ac:dyDescent="0.2">
      <c r="A3" s="14" t="s">
        <v>35</v>
      </c>
      <c r="B3" s="38"/>
      <c r="C3" s="45">
        <f>CORREL($K2:$K36,N2:N36)</f>
        <v>-0.28393352547732931</v>
      </c>
      <c r="D3" s="40"/>
      <c r="E3" s="39"/>
      <c r="F3" s="39"/>
      <c r="G3" s="41"/>
      <c r="I3" s="16">
        <v>3845</v>
      </c>
      <c r="J3" s="17">
        <v>5.2837627456530871</v>
      </c>
      <c r="K3" s="18">
        <v>5.8707000000000003</v>
      </c>
      <c r="L3" s="19">
        <v>4.2660031160000003</v>
      </c>
      <c r="M3" s="20">
        <v>21</v>
      </c>
      <c r="N3" s="21">
        <v>17</v>
      </c>
      <c r="O3" s="21">
        <v>19</v>
      </c>
      <c r="P3" s="21">
        <f t="shared" ref="P3:P36" si="0">SUM(M3,N3,O3)</f>
        <v>57</v>
      </c>
      <c r="Q3" s="22">
        <v>-4.4829000000000001E-2</v>
      </c>
      <c r="R3">
        <v>0.220913</v>
      </c>
      <c r="S3" s="15">
        <f>R3-Q3</f>
        <v>0.26574199999999998</v>
      </c>
      <c r="T3" s="22">
        <v>-4.4685000000000002E-2</v>
      </c>
      <c r="U3">
        <v>0.18799199999999999</v>
      </c>
      <c r="V3" s="15">
        <f>U3-T3</f>
        <v>0.23267699999999999</v>
      </c>
      <c r="W3">
        <v>6.0252E-2</v>
      </c>
      <c r="X3">
        <v>0.193687</v>
      </c>
      <c r="Y3" s="15">
        <f>X3-W3</f>
        <v>0.133435</v>
      </c>
      <c r="Z3">
        <v>-2.3734000000000002E-2</v>
      </c>
      <c r="AA3">
        <v>9.2760999999999996E-2</v>
      </c>
      <c r="AB3" s="15">
        <f t="shared" ref="AB3:AB36" si="1">AA3-Z3</f>
        <v>0.116495</v>
      </c>
      <c r="AC3">
        <v>-1.5193999999999999E-2</v>
      </c>
      <c r="AD3">
        <v>7.8881000000000007E-2</v>
      </c>
      <c r="AE3" s="15">
        <f>AD3-AC3</f>
        <v>9.4075000000000006E-2</v>
      </c>
      <c r="AF3">
        <v>0.14275299999999999</v>
      </c>
      <c r="AG3">
        <v>0.14035700000000001</v>
      </c>
      <c r="AH3">
        <f>AG3-AF3</f>
        <v>-2.3959999999999815E-3</v>
      </c>
      <c r="AI3" s="22">
        <v>-8.5683999999999996E-2</v>
      </c>
      <c r="AJ3">
        <v>5.3681E-2</v>
      </c>
      <c r="AK3" s="15">
        <f>AJ3-AI3</f>
        <v>0.13936499999999999</v>
      </c>
      <c r="AL3" s="22">
        <v>1.8766999999999999E-2</v>
      </c>
      <c r="AM3">
        <v>0.105311</v>
      </c>
      <c r="AN3" s="15">
        <f>AM3-AL3</f>
        <v>8.654400000000001E-2</v>
      </c>
    </row>
    <row r="4" spans="1:40" x14ac:dyDescent="0.2">
      <c r="A4" s="14" t="s">
        <v>36</v>
      </c>
      <c r="B4" s="38"/>
      <c r="C4" s="45">
        <f>CORREL($K2:$K36,O2:O36)</f>
        <v>-0.20384537361421562</v>
      </c>
      <c r="D4" s="40"/>
      <c r="E4" s="39"/>
      <c r="F4" s="39"/>
      <c r="G4" s="40"/>
      <c r="I4" s="16">
        <v>3846</v>
      </c>
      <c r="J4" s="17">
        <v>11.892850046254784</v>
      </c>
      <c r="K4" s="18">
        <v>10.6219</v>
      </c>
      <c r="L4" s="19">
        <v>12.05079462</v>
      </c>
      <c r="M4" s="20">
        <v>2</v>
      </c>
      <c r="N4" s="21">
        <v>1</v>
      </c>
      <c r="O4" s="21">
        <v>20</v>
      </c>
      <c r="P4" s="21">
        <f t="shared" si="0"/>
        <v>23</v>
      </c>
      <c r="Q4" s="22">
        <v>-9.4667000000000001E-2</v>
      </c>
      <c r="R4">
        <v>-0.22715299999999999</v>
      </c>
      <c r="S4" s="15">
        <f>R4-Q4</f>
        <v>-0.13248599999999999</v>
      </c>
      <c r="T4" s="22">
        <v>-8.3731E-2</v>
      </c>
      <c r="U4">
        <v>-0.111288</v>
      </c>
      <c r="V4" s="15">
        <f>U4-T4</f>
        <v>-2.7556999999999998E-2</v>
      </c>
      <c r="W4">
        <v>5.9560000000000004E-3</v>
      </c>
      <c r="X4">
        <v>-1.9528E-2</v>
      </c>
      <c r="Y4" s="15">
        <f>X4-W4</f>
        <v>-2.5484E-2</v>
      </c>
      <c r="Z4">
        <v>-3.6502E-2</v>
      </c>
      <c r="AA4">
        <v>-6.4127000000000003E-2</v>
      </c>
      <c r="AB4" s="15">
        <f t="shared" si="1"/>
        <v>-2.7625000000000004E-2</v>
      </c>
      <c r="AC4">
        <v>-6.8329000000000001E-2</v>
      </c>
      <c r="AD4">
        <v>5.9101000000000001E-2</v>
      </c>
      <c r="AE4" s="15">
        <f>AD4-AC4</f>
        <v>0.12742999999999999</v>
      </c>
      <c r="AF4">
        <v>-0.181476</v>
      </c>
      <c r="AG4">
        <v>0.207646</v>
      </c>
      <c r="AH4">
        <f>AG4-AF4</f>
        <v>0.38912199999999997</v>
      </c>
      <c r="AI4" s="22">
        <v>-0.12708</v>
      </c>
      <c r="AJ4">
        <v>0.10972</v>
      </c>
      <c r="AK4" s="15">
        <f>AJ4-AI4</f>
        <v>0.23680000000000001</v>
      </c>
      <c r="AL4" s="22">
        <v>-6.7714999999999997E-2</v>
      </c>
      <c r="AM4">
        <v>0.148752</v>
      </c>
      <c r="AN4" s="15">
        <f>AM4-AL4</f>
        <v>0.21646699999999999</v>
      </c>
    </row>
    <row r="5" spans="1:40" x14ac:dyDescent="0.2">
      <c r="A5" s="23" t="s">
        <v>37</v>
      </c>
      <c r="B5" s="42"/>
      <c r="C5" s="43">
        <f>CORREL(K2:K36,P2:P36)</f>
        <v>-0.30214241744039927</v>
      </c>
      <c r="D5" s="44"/>
      <c r="E5" s="43"/>
      <c r="F5" s="43"/>
      <c r="G5" s="44"/>
      <c r="I5" s="16">
        <v>3847</v>
      </c>
      <c r="J5" s="17">
        <v>7.4700715552302448</v>
      </c>
      <c r="K5" s="18">
        <v>6.7069999999999999</v>
      </c>
      <c r="L5" s="19">
        <v>7.0349207099999997</v>
      </c>
      <c r="M5" s="20">
        <v>19</v>
      </c>
      <c r="N5" s="21">
        <v>9</v>
      </c>
      <c r="O5" s="21">
        <v>24</v>
      </c>
      <c r="P5" s="21">
        <f t="shared" si="0"/>
        <v>52</v>
      </c>
      <c r="Q5" s="22">
        <v>-7.8688999999999995E-2</v>
      </c>
      <c r="R5">
        <v>0.194741</v>
      </c>
      <c r="S5" s="15">
        <f>R5-Q5</f>
        <v>0.27343000000000001</v>
      </c>
      <c r="T5" s="22">
        <v>2.7518000000000001E-2</v>
      </c>
      <c r="U5">
        <v>0.229794</v>
      </c>
      <c r="V5" s="15">
        <f>U5-T5</f>
        <v>0.20227600000000001</v>
      </c>
      <c r="W5">
        <v>5.5053999999999999E-2</v>
      </c>
      <c r="X5">
        <v>7.7166999999999999E-2</v>
      </c>
      <c r="Y5" s="15">
        <f>X5-W5</f>
        <v>2.2113000000000001E-2</v>
      </c>
      <c r="Z5">
        <v>0.10002</v>
      </c>
      <c r="AA5">
        <v>9.3731999999999996E-2</v>
      </c>
      <c r="AB5" s="15">
        <f t="shared" si="1"/>
        <v>-6.2880000000000019E-3</v>
      </c>
      <c r="AC5">
        <v>-9.4317999999999999E-2</v>
      </c>
      <c r="AD5">
        <v>0.12393700000000001</v>
      </c>
      <c r="AE5" s="15">
        <f>AD5-AC5</f>
        <v>0.218255</v>
      </c>
      <c r="AF5">
        <v>-7.2405999999999998E-2</v>
      </c>
      <c r="AG5">
        <v>0.23905000000000001</v>
      </c>
      <c r="AH5">
        <f>AG5-AF5</f>
        <v>0.31145600000000001</v>
      </c>
      <c r="AI5" s="22">
        <v>-5.7637000000000001E-2</v>
      </c>
      <c r="AJ5">
        <v>9.7147999999999998E-2</v>
      </c>
      <c r="AK5" s="15">
        <f>AJ5-AI5</f>
        <v>0.15478500000000001</v>
      </c>
      <c r="AL5" s="22">
        <v>8.6390000000000008E-3</v>
      </c>
      <c r="AM5">
        <v>7.0703000000000002E-2</v>
      </c>
      <c r="AN5" s="15">
        <f>AM5-AL5</f>
        <v>6.2064000000000001E-2</v>
      </c>
    </row>
    <row r="6" spans="1:40" x14ac:dyDescent="0.2">
      <c r="A6" s="14" t="s">
        <v>39</v>
      </c>
      <c r="B6" s="38"/>
      <c r="C6" s="39"/>
      <c r="D6" s="40"/>
      <c r="E6" s="39"/>
      <c r="F6" s="39"/>
      <c r="G6" s="40"/>
      <c r="I6" s="16">
        <v>3848</v>
      </c>
      <c r="J6" s="17">
        <v>9.8922949380874048</v>
      </c>
      <c r="K6" s="18">
        <v>9.8196999999999992</v>
      </c>
      <c r="L6" s="19">
        <v>11.273587819999999</v>
      </c>
      <c r="M6" s="20">
        <v>9</v>
      </c>
      <c r="N6" s="21">
        <v>7</v>
      </c>
      <c r="O6" s="21">
        <v>12</v>
      </c>
      <c r="P6" s="21">
        <f t="shared" si="0"/>
        <v>28</v>
      </c>
      <c r="Q6" s="22">
        <v>-0.25829600000000003</v>
      </c>
      <c r="R6">
        <v>-7.9472000000000001E-2</v>
      </c>
      <c r="S6" s="15">
        <f>R6-Q6</f>
        <v>0.17882400000000004</v>
      </c>
      <c r="T6" s="22">
        <v>-0.34565600000000002</v>
      </c>
      <c r="U6">
        <v>-0.21967800000000001</v>
      </c>
      <c r="V6" s="15">
        <f>U6-T6</f>
        <v>0.12597800000000001</v>
      </c>
      <c r="W6">
        <v>8.7134000000000003E-2</v>
      </c>
      <c r="X6">
        <v>6.0614000000000001E-2</v>
      </c>
      <c r="Y6" s="15">
        <f>X6-W6</f>
        <v>-2.6520000000000002E-2</v>
      </c>
      <c r="Z6">
        <v>3.9179999999999996E-3</v>
      </c>
      <c r="AA6">
        <v>-1.4874999999999999E-2</v>
      </c>
      <c r="AB6" s="15">
        <f t="shared" si="1"/>
        <v>-1.8792999999999997E-2</v>
      </c>
      <c r="AC6">
        <v>9.1269000000000003E-2</v>
      </c>
      <c r="AD6">
        <v>0.12825500000000001</v>
      </c>
      <c r="AE6" s="15">
        <f>AD6-AC6</f>
        <v>3.6986000000000005E-2</v>
      </c>
      <c r="AF6">
        <v>0.118052</v>
      </c>
      <c r="AG6">
        <v>0.17574200000000001</v>
      </c>
      <c r="AH6">
        <f>AG6-AF6</f>
        <v>5.7690000000000005E-2</v>
      </c>
      <c r="AI6" s="22">
        <v>0.194524</v>
      </c>
      <c r="AJ6">
        <v>0.210281</v>
      </c>
      <c r="AK6" s="15">
        <f>AJ6-AI6</f>
        <v>1.5756999999999993E-2</v>
      </c>
      <c r="AL6" s="22">
        <v>0.154333</v>
      </c>
      <c r="AM6">
        <v>0.17183999999999999</v>
      </c>
      <c r="AN6" s="15">
        <f>AM6-AL6</f>
        <v>1.7506999999999995E-2</v>
      </c>
    </row>
    <row r="7" spans="1:40" x14ac:dyDescent="0.2">
      <c r="A7" s="14" t="s">
        <v>38</v>
      </c>
      <c r="B7" s="38"/>
      <c r="C7" s="39"/>
      <c r="D7" s="40"/>
      <c r="E7" s="39"/>
      <c r="F7" s="39"/>
      <c r="G7" s="40"/>
      <c r="I7" s="16">
        <v>3849</v>
      </c>
      <c r="J7" s="17">
        <v>10.030146939800558</v>
      </c>
      <c r="K7" s="18">
        <v>9.8634000000000004</v>
      </c>
      <c r="L7" s="19">
        <v>12.429412989999999</v>
      </c>
      <c r="M7" s="20">
        <v>0</v>
      </c>
      <c r="N7" s="21">
        <v>1</v>
      </c>
      <c r="O7" s="21">
        <v>0</v>
      </c>
      <c r="P7" s="21">
        <f t="shared" si="0"/>
        <v>1</v>
      </c>
      <c r="Q7" s="22">
        <v>-0.16339500000000001</v>
      </c>
      <c r="R7">
        <v>6.6807000000000005E-2</v>
      </c>
      <c r="S7" s="15">
        <f>R7-Q7</f>
        <v>0.23020200000000002</v>
      </c>
      <c r="T7" s="22">
        <v>-0.192084</v>
      </c>
      <c r="U7">
        <v>-1.6109999999999999E-2</v>
      </c>
      <c r="V7" s="15">
        <f>U7-T7</f>
        <v>0.17597400000000002</v>
      </c>
      <c r="W7">
        <v>-0.102829</v>
      </c>
      <c r="X7">
        <v>-5.705E-3</v>
      </c>
      <c r="Y7" s="15">
        <f>X7-W7</f>
        <v>9.7124000000000002E-2</v>
      </c>
      <c r="Z7">
        <v>-9.2687000000000005E-2</v>
      </c>
      <c r="AA7">
        <v>7.8172000000000005E-2</v>
      </c>
      <c r="AB7" s="15">
        <f t="shared" si="1"/>
        <v>0.17085900000000001</v>
      </c>
      <c r="AC7">
        <v>-0.10992200000000001</v>
      </c>
      <c r="AD7">
        <v>-7.4576000000000003E-2</v>
      </c>
      <c r="AE7" s="15">
        <f>AD7-AC7</f>
        <v>3.5346000000000002E-2</v>
      </c>
      <c r="AF7">
        <v>1.2394000000000001E-2</v>
      </c>
      <c r="AG7">
        <v>-1.1429E-2</v>
      </c>
      <c r="AH7">
        <f>AG7-AF7</f>
        <v>-2.3823E-2</v>
      </c>
      <c r="AI7" s="22">
        <v>-7.0095000000000005E-2</v>
      </c>
      <c r="AJ7">
        <v>-1.325E-2</v>
      </c>
      <c r="AK7" s="15">
        <f>AJ7-AI7</f>
        <v>5.6845000000000007E-2</v>
      </c>
      <c r="AL7" s="22">
        <v>-6.8348000000000006E-2</v>
      </c>
      <c r="AM7">
        <v>-2.4538000000000001E-2</v>
      </c>
      <c r="AN7" s="15">
        <f>AM7-AL7</f>
        <v>4.3810000000000002E-2</v>
      </c>
    </row>
    <row r="8" spans="1:40" x14ac:dyDescent="0.2">
      <c r="A8" s="23" t="s">
        <v>40</v>
      </c>
      <c r="B8" s="42"/>
      <c r="C8" s="43"/>
      <c r="D8" s="44"/>
      <c r="E8" s="43"/>
      <c r="F8" s="43"/>
      <c r="G8" s="44"/>
      <c r="I8" s="16">
        <v>3851</v>
      </c>
      <c r="J8" s="17">
        <v>6.3420774994341764</v>
      </c>
      <c r="K8" s="18">
        <v>6.4911000000000003</v>
      </c>
      <c r="L8" s="19">
        <v>8.7373284790000003</v>
      </c>
      <c r="M8" s="20">
        <v>0</v>
      </c>
      <c r="N8" s="21">
        <v>0</v>
      </c>
      <c r="O8" s="21">
        <v>0</v>
      </c>
      <c r="P8" s="21">
        <f t="shared" si="0"/>
        <v>0</v>
      </c>
      <c r="Q8" s="22">
        <v>-0.13142100000000001</v>
      </c>
      <c r="R8">
        <v>-4.9435E-2</v>
      </c>
      <c r="S8" s="15">
        <f>R8-Q8</f>
        <v>8.1986000000000003E-2</v>
      </c>
      <c r="T8" s="22">
        <v>4.6022E-2</v>
      </c>
      <c r="U8">
        <v>0.102522</v>
      </c>
      <c r="V8" s="15">
        <f>U8-T8</f>
        <v>5.6500000000000002E-2</v>
      </c>
      <c r="W8">
        <v>-2.4506E-2</v>
      </c>
      <c r="X8">
        <v>3.4399999999999999E-3</v>
      </c>
      <c r="Y8" s="15">
        <f>X8-W8</f>
        <v>2.7945999999999999E-2</v>
      </c>
      <c r="Z8">
        <v>3.5227000000000001E-2</v>
      </c>
      <c r="AA8">
        <v>0.10079100000000001</v>
      </c>
      <c r="AB8" s="15">
        <f t="shared" si="1"/>
        <v>6.5564000000000011E-2</v>
      </c>
      <c r="AC8">
        <v>-5.646E-3</v>
      </c>
      <c r="AD8">
        <v>7.2881000000000001E-2</v>
      </c>
      <c r="AE8" s="15">
        <f>AD8-AC8</f>
        <v>7.8527E-2</v>
      </c>
      <c r="AF8">
        <v>3.0953000000000001E-2</v>
      </c>
      <c r="AG8">
        <v>0.19786000000000001</v>
      </c>
      <c r="AH8">
        <f>AG8-AF8</f>
        <v>0.166907</v>
      </c>
      <c r="AI8" s="22">
        <v>-9.2638999999999999E-2</v>
      </c>
      <c r="AJ8">
        <v>8.1949999999999995E-2</v>
      </c>
      <c r="AK8" s="15">
        <f>AJ8-AI8</f>
        <v>0.17458899999999999</v>
      </c>
      <c r="AL8" s="22">
        <v>-7.9360000000000003E-3</v>
      </c>
      <c r="AM8">
        <v>0.132909</v>
      </c>
      <c r="AN8" s="15">
        <f>AM8-AL8</f>
        <v>0.140845</v>
      </c>
    </row>
    <row r="9" spans="1:40" x14ac:dyDescent="0.2">
      <c r="A9" s="14" t="s">
        <v>42</v>
      </c>
      <c r="B9" s="38"/>
      <c r="C9" s="39"/>
      <c r="D9" s="40"/>
      <c r="E9" s="39"/>
      <c r="F9" s="39"/>
      <c r="G9" s="40"/>
      <c r="I9" s="16">
        <v>3852</v>
      </c>
      <c r="J9" s="17">
        <v>4.6882489382216104</v>
      </c>
      <c r="K9" s="18">
        <v>3.8052999999999999</v>
      </c>
      <c r="L9" s="19">
        <v>5.4920039220000003</v>
      </c>
      <c r="M9" s="20">
        <v>13</v>
      </c>
      <c r="N9" s="21">
        <v>3</v>
      </c>
      <c r="O9" s="21">
        <v>12</v>
      </c>
      <c r="P9" s="21">
        <f t="shared" si="0"/>
        <v>28</v>
      </c>
      <c r="Q9" s="22">
        <v>8.3090999999999998E-2</v>
      </c>
      <c r="R9">
        <v>5.3991999999999998E-2</v>
      </c>
      <c r="S9" s="15">
        <f>R9-Q9</f>
        <v>-2.9099E-2</v>
      </c>
      <c r="T9" s="22">
        <v>-4.5204000000000001E-2</v>
      </c>
      <c r="U9">
        <v>1.8467000000000001E-2</v>
      </c>
      <c r="V9" s="15">
        <f>U9-T9</f>
        <v>6.3671000000000005E-2</v>
      </c>
      <c r="W9">
        <v>8.7328000000000003E-2</v>
      </c>
      <c r="X9">
        <v>3.0273999999999999E-2</v>
      </c>
      <c r="Y9" s="15">
        <f>X9-W9</f>
        <v>-5.7054000000000007E-2</v>
      </c>
      <c r="Z9">
        <v>4.4574000000000003E-2</v>
      </c>
      <c r="AA9">
        <v>7.3447999999999999E-2</v>
      </c>
      <c r="AB9" s="15">
        <f t="shared" si="1"/>
        <v>2.8873999999999997E-2</v>
      </c>
      <c r="AC9">
        <v>-0.117303</v>
      </c>
      <c r="AD9">
        <v>6.9787000000000002E-2</v>
      </c>
      <c r="AE9" s="15">
        <f>AD9-AC9</f>
        <v>0.18709000000000001</v>
      </c>
      <c r="AF9">
        <v>-3.5751999999999999E-2</v>
      </c>
      <c r="AG9">
        <v>3.9681000000000001E-2</v>
      </c>
      <c r="AH9">
        <f>AG9-AF9</f>
        <v>7.5433E-2</v>
      </c>
      <c r="AI9" s="22">
        <v>-3.4381000000000002E-2</v>
      </c>
      <c r="AJ9">
        <v>4.0021000000000001E-2</v>
      </c>
      <c r="AK9" s="15">
        <f>AJ9-AI9</f>
        <v>7.4401999999999996E-2</v>
      </c>
      <c r="AL9" s="22">
        <v>-4.823E-3</v>
      </c>
      <c r="AM9">
        <v>5.2283999999999997E-2</v>
      </c>
      <c r="AN9" s="15">
        <f>AM9-AL9</f>
        <v>5.7106999999999998E-2</v>
      </c>
    </row>
    <row r="10" spans="1:40" x14ac:dyDescent="0.2">
      <c r="A10" s="14" t="s">
        <v>41</v>
      </c>
      <c r="B10" s="38"/>
      <c r="C10" s="39"/>
      <c r="D10" s="40"/>
      <c r="E10" s="39"/>
      <c r="F10" s="39"/>
      <c r="G10" s="40"/>
      <c r="I10" s="16">
        <v>3855</v>
      </c>
      <c r="J10" s="17">
        <v>10.418130132974177</v>
      </c>
      <c r="K10" s="18">
        <v>8.9419000000000004</v>
      </c>
      <c r="L10" s="19">
        <v>13.860031380000001</v>
      </c>
      <c r="M10" s="20">
        <v>0</v>
      </c>
      <c r="N10" s="21">
        <v>0</v>
      </c>
      <c r="O10" s="21">
        <v>2</v>
      </c>
      <c r="P10" s="21">
        <f t="shared" si="0"/>
        <v>2</v>
      </c>
      <c r="Q10" s="22">
        <v>4.9106999999999998E-2</v>
      </c>
      <c r="R10">
        <v>2.8681000000000002E-2</v>
      </c>
      <c r="S10" s="15">
        <f>R10-Q10</f>
        <v>-2.0425999999999996E-2</v>
      </c>
      <c r="T10" s="22">
        <v>-8.5933999999999996E-2</v>
      </c>
      <c r="U10">
        <v>-0.18237999999999999</v>
      </c>
      <c r="V10" s="15">
        <f>U10-T10</f>
        <v>-9.644599999999999E-2</v>
      </c>
      <c r="W10">
        <v>8.7159999999999998E-3</v>
      </c>
      <c r="X10">
        <v>1.0061E-2</v>
      </c>
      <c r="Y10" s="15">
        <f>X10-W10</f>
        <v>1.3450000000000007E-3</v>
      </c>
      <c r="Z10">
        <v>6.5639000000000003E-2</v>
      </c>
      <c r="AA10">
        <v>3.0689999999999999E-2</v>
      </c>
      <c r="AB10" s="15">
        <f t="shared" si="1"/>
        <v>-3.4949000000000008E-2</v>
      </c>
      <c r="AC10">
        <v>-0.20017199999999999</v>
      </c>
      <c r="AD10">
        <v>-0.18756100000000001</v>
      </c>
      <c r="AE10" s="15">
        <f>AD10-AC10</f>
        <v>1.2610999999999983E-2</v>
      </c>
      <c r="AF10">
        <v>-9.4769000000000006E-2</v>
      </c>
      <c r="AG10">
        <v>3.3930000000000002E-2</v>
      </c>
      <c r="AH10">
        <f>AG10-AF10</f>
        <v>0.12869900000000001</v>
      </c>
      <c r="AI10" s="22">
        <v>-3.4209999999999997E-2</v>
      </c>
      <c r="AJ10">
        <v>-8.2423999999999997E-2</v>
      </c>
      <c r="AK10" s="15">
        <f>AJ10-AI10</f>
        <v>-4.8214E-2</v>
      </c>
      <c r="AL10" s="22">
        <v>-7.5482999999999995E-2</v>
      </c>
      <c r="AM10">
        <v>-5.8012000000000001E-2</v>
      </c>
      <c r="AN10" s="15">
        <f>AM10-AL10</f>
        <v>1.7470999999999993E-2</v>
      </c>
    </row>
    <row r="11" spans="1:40" x14ac:dyDescent="0.2">
      <c r="A11" s="23" t="s">
        <v>43</v>
      </c>
      <c r="B11" s="42"/>
      <c r="C11" s="43"/>
      <c r="D11" s="44"/>
      <c r="E11" s="43"/>
      <c r="F11" s="43"/>
      <c r="G11" s="44"/>
      <c r="I11" s="16">
        <v>3864</v>
      </c>
      <c r="J11" s="17">
        <v>8.2012861652681384</v>
      </c>
      <c r="K11" s="18">
        <v>7.8029000000000002</v>
      </c>
      <c r="L11" s="19">
        <v>9.2408135530000006</v>
      </c>
      <c r="M11" s="20">
        <v>0</v>
      </c>
      <c r="N11" s="21">
        <v>3</v>
      </c>
      <c r="O11" s="21">
        <v>0</v>
      </c>
      <c r="P11" s="21">
        <f t="shared" si="0"/>
        <v>3</v>
      </c>
      <c r="Q11" s="22">
        <v>-5.5462999999999998E-2</v>
      </c>
      <c r="R11">
        <v>0.15373800000000001</v>
      </c>
      <c r="S11" s="15">
        <f>R11-Q11</f>
        <v>0.20920100000000003</v>
      </c>
      <c r="T11" s="22">
        <v>-6.019E-3</v>
      </c>
      <c r="U11">
        <v>0.123721</v>
      </c>
      <c r="V11" s="15">
        <f>U11-T11</f>
        <v>0.12973999999999999</v>
      </c>
      <c r="W11">
        <v>-0.31575900000000001</v>
      </c>
      <c r="X11">
        <v>-5.3365000000000003E-2</v>
      </c>
      <c r="Y11" s="15">
        <f>X11-W11</f>
        <v>0.26239400000000002</v>
      </c>
      <c r="Z11">
        <v>-0.15962899999999999</v>
      </c>
      <c r="AA11">
        <v>-2.0787E-2</v>
      </c>
      <c r="AB11" s="15">
        <f t="shared" si="1"/>
        <v>0.13884199999999999</v>
      </c>
      <c r="AC11">
        <v>-9.8692000000000002E-2</v>
      </c>
      <c r="AD11">
        <v>-5.2871000000000001E-2</v>
      </c>
      <c r="AE11" s="15">
        <f>AD11-AC11</f>
        <v>4.5821000000000001E-2</v>
      </c>
      <c r="AF11">
        <v>6.7863000000000007E-2</v>
      </c>
      <c r="AG11">
        <v>0.12706000000000001</v>
      </c>
      <c r="AH11">
        <f>AG11-AF11</f>
        <v>5.9197E-2</v>
      </c>
      <c r="AI11" s="22">
        <v>-1.6175999999999999E-2</v>
      </c>
      <c r="AJ11">
        <v>0.117577</v>
      </c>
      <c r="AK11" s="15">
        <f>AJ11-AI11</f>
        <v>0.13375300000000001</v>
      </c>
      <c r="AL11" s="22">
        <v>-4.3059E-2</v>
      </c>
      <c r="AM11">
        <v>9.4061000000000006E-2</v>
      </c>
      <c r="AN11" s="15">
        <f>AM11-AL11</f>
        <v>0.13712000000000002</v>
      </c>
    </row>
    <row r="12" spans="1:40" x14ac:dyDescent="0.2">
      <c r="A12" s="14" t="s">
        <v>45</v>
      </c>
      <c r="B12" s="38"/>
      <c r="C12" s="39"/>
      <c r="D12" s="40"/>
      <c r="E12" s="39"/>
      <c r="F12" s="39"/>
      <c r="G12" s="40"/>
      <c r="I12" s="16">
        <v>3865</v>
      </c>
      <c r="J12" s="17">
        <v>11.849808998487028</v>
      </c>
      <c r="K12" s="18">
        <v>9.8434000000000008</v>
      </c>
      <c r="L12" s="19">
        <v>13.07892122</v>
      </c>
      <c r="M12" s="20">
        <v>0</v>
      </c>
      <c r="N12" s="21">
        <v>0</v>
      </c>
      <c r="O12" s="21">
        <v>1</v>
      </c>
      <c r="P12" s="21">
        <f t="shared" si="0"/>
        <v>1</v>
      </c>
      <c r="Q12" s="22">
        <v>-0.13824</v>
      </c>
      <c r="R12">
        <v>-6.7613000000000006E-2</v>
      </c>
      <c r="S12" s="15">
        <f>R12-Q12</f>
        <v>7.0626999999999995E-2</v>
      </c>
      <c r="T12" s="22">
        <v>-0.33188800000000002</v>
      </c>
      <c r="U12">
        <v>-0.12595500000000001</v>
      </c>
      <c r="V12" s="15">
        <f>U12-T12</f>
        <v>0.205933</v>
      </c>
      <c r="W12">
        <v>-0.13494</v>
      </c>
      <c r="X12">
        <v>-7.7329999999999996E-2</v>
      </c>
      <c r="Y12" s="15">
        <f>X12-W12</f>
        <v>5.7610000000000008E-2</v>
      </c>
      <c r="Z12">
        <v>-0.138872</v>
      </c>
      <c r="AA12">
        <v>-2.4535000000000001E-2</v>
      </c>
      <c r="AB12" s="15">
        <f t="shared" si="1"/>
        <v>0.11433699999999999</v>
      </c>
      <c r="AC12">
        <v>0.28608899999999998</v>
      </c>
      <c r="AD12">
        <v>0.128694</v>
      </c>
      <c r="AE12" s="15">
        <f>AD12-AC12</f>
        <v>-0.15739499999999998</v>
      </c>
      <c r="AF12">
        <v>6.7775000000000002E-2</v>
      </c>
      <c r="AG12">
        <v>3.6677000000000001E-2</v>
      </c>
      <c r="AH12">
        <f>AG12-AF12</f>
        <v>-3.1098000000000001E-2</v>
      </c>
      <c r="AI12" s="22">
        <v>6.3053999999999999E-2</v>
      </c>
      <c r="AJ12">
        <v>0.215258</v>
      </c>
      <c r="AK12" s="15">
        <f>AJ12-AI12</f>
        <v>0.15220400000000001</v>
      </c>
      <c r="AL12" s="22">
        <v>4.6105E-2</v>
      </c>
      <c r="AM12">
        <v>0.137603</v>
      </c>
      <c r="AN12" s="15">
        <f>AM12-AL12</f>
        <v>9.1497999999999996E-2</v>
      </c>
    </row>
    <row r="13" spans="1:40" x14ac:dyDescent="0.2">
      <c r="A13" s="14" t="s">
        <v>44</v>
      </c>
      <c r="B13" s="38"/>
      <c r="C13" s="39"/>
      <c r="D13" s="40"/>
      <c r="E13" s="39"/>
      <c r="F13" s="39"/>
      <c r="G13" s="40"/>
      <c r="I13" s="16">
        <v>3871</v>
      </c>
      <c r="J13" s="17">
        <v>8.5473098880952634</v>
      </c>
      <c r="K13" s="18">
        <v>6.5369000000000002</v>
      </c>
      <c r="L13" s="19">
        <v>10.94592845</v>
      </c>
      <c r="M13" s="20">
        <v>0</v>
      </c>
      <c r="N13" s="21">
        <v>2</v>
      </c>
      <c r="O13" s="21">
        <v>10</v>
      </c>
      <c r="P13" s="21">
        <f t="shared" si="0"/>
        <v>12</v>
      </c>
      <c r="Q13" s="22">
        <v>-0.38839600000000002</v>
      </c>
      <c r="R13">
        <v>0.12812999999999999</v>
      </c>
      <c r="S13" s="15">
        <f>R13-Q13</f>
        <v>0.51652600000000004</v>
      </c>
      <c r="T13" s="22">
        <v>-0.15731800000000001</v>
      </c>
      <c r="U13">
        <v>0.20866000000000001</v>
      </c>
      <c r="V13" s="15">
        <f>U13-T13</f>
        <v>0.36597800000000003</v>
      </c>
      <c r="W13">
        <v>-0.28307199999999999</v>
      </c>
      <c r="X13">
        <v>9.3473000000000001E-2</v>
      </c>
      <c r="Y13" s="15">
        <f>X13-W13</f>
        <v>0.37654500000000002</v>
      </c>
      <c r="Z13">
        <v>-0.17643600000000001</v>
      </c>
      <c r="AA13">
        <v>0.11176899999999999</v>
      </c>
      <c r="AB13" s="15">
        <f t="shared" si="1"/>
        <v>0.28820499999999999</v>
      </c>
      <c r="AC13">
        <v>-0.234845</v>
      </c>
      <c r="AD13">
        <v>7.8531000000000004E-2</v>
      </c>
      <c r="AE13" s="15">
        <f>AD13-AC13</f>
        <v>0.31337599999999999</v>
      </c>
      <c r="AF13">
        <v>-0.13272600000000001</v>
      </c>
      <c r="AG13">
        <v>0.11221399999999999</v>
      </c>
      <c r="AH13">
        <f>AG13-AF13</f>
        <v>0.24493999999999999</v>
      </c>
      <c r="AI13" s="22">
        <v>-0.33115699999999998</v>
      </c>
      <c r="AJ13">
        <v>-0.11538</v>
      </c>
      <c r="AK13" s="15">
        <f>AJ13-AI13</f>
        <v>0.215777</v>
      </c>
      <c r="AL13" s="22">
        <v>-0.25545400000000001</v>
      </c>
      <c r="AM13">
        <v>8.3829999999999998E-3</v>
      </c>
      <c r="AN13" s="15">
        <f>AM13-AL13</f>
        <v>0.26383699999999999</v>
      </c>
    </row>
    <row r="14" spans="1:40" x14ac:dyDescent="0.2">
      <c r="A14" s="23" t="s">
        <v>46</v>
      </c>
      <c r="B14" s="42"/>
      <c r="C14" s="43"/>
      <c r="D14" s="44"/>
      <c r="E14" s="43"/>
      <c r="F14" s="43"/>
      <c r="G14" s="44"/>
      <c r="I14" s="16">
        <v>3877</v>
      </c>
      <c r="J14" s="17">
        <v>8.8874420110024559</v>
      </c>
      <c r="K14" s="18">
        <v>6.3827999999999996</v>
      </c>
      <c r="L14" s="19">
        <v>11.70584311</v>
      </c>
      <c r="M14" s="20">
        <v>0</v>
      </c>
      <c r="N14" s="21">
        <v>0</v>
      </c>
      <c r="O14" s="21">
        <v>8</v>
      </c>
      <c r="P14" s="21">
        <f t="shared" si="0"/>
        <v>8</v>
      </c>
      <c r="Q14" s="22">
        <v>-0.11112</v>
      </c>
      <c r="R14">
        <v>9.7069000000000003E-2</v>
      </c>
      <c r="S14" s="15">
        <f>R14-Q14</f>
        <v>0.20818900000000001</v>
      </c>
      <c r="T14" s="22">
        <v>-5.3636000000000003E-2</v>
      </c>
      <c r="U14">
        <v>0.110414</v>
      </c>
      <c r="V14" s="15">
        <f>U14-T14</f>
        <v>0.16405</v>
      </c>
      <c r="W14">
        <v>-2.4698999999999999E-2</v>
      </c>
      <c r="X14">
        <v>1.1417E-2</v>
      </c>
      <c r="Y14" s="15">
        <f>X14-W14</f>
        <v>3.6115999999999995E-2</v>
      </c>
      <c r="Z14">
        <v>5.0214000000000002E-2</v>
      </c>
      <c r="AA14">
        <v>5.8465000000000003E-2</v>
      </c>
      <c r="AB14" s="15">
        <f t="shared" si="1"/>
        <v>8.2510000000000014E-3</v>
      </c>
      <c r="AC14">
        <v>6.4426999999999998E-2</v>
      </c>
      <c r="AD14">
        <v>0.10111000000000001</v>
      </c>
      <c r="AE14" s="15">
        <f>AD14-AC14</f>
        <v>3.6683000000000007E-2</v>
      </c>
      <c r="AF14">
        <v>2.0008000000000001E-2</v>
      </c>
      <c r="AG14">
        <v>0.19539500000000001</v>
      </c>
      <c r="AH14">
        <f>AG14-AF14</f>
        <v>0.17538700000000002</v>
      </c>
      <c r="AI14" s="22">
        <v>1.7904E-2</v>
      </c>
      <c r="AJ14">
        <v>3.7615000000000003E-2</v>
      </c>
      <c r="AK14" s="15">
        <f>AJ14-AI14</f>
        <v>1.9711000000000003E-2</v>
      </c>
      <c r="AL14" s="22">
        <v>4.6669000000000002E-2</v>
      </c>
      <c r="AM14">
        <v>8.4153000000000006E-2</v>
      </c>
      <c r="AN14" s="15">
        <f>AM14-AL14</f>
        <v>3.7484000000000003E-2</v>
      </c>
    </row>
    <row r="15" spans="1:40" x14ac:dyDescent="0.2">
      <c r="A15" s="14" t="s">
        <v>48</v>
      </c>
      <c r="B15" s="38"/>
      <c r="C15" s="39"/>
      <c r="D15" s="40"/>
      <c r="E15" s="39"/>
      <c r="F15" s="39"/>
      <c r="G15" s="40"/>
      <c r="I15" s="16">
        <v>3880</v>
      </c>
      <c r="J15" s="17">
        <v>8.2229687366414979</v>
      </c>
      <c r="K15" s="18">
        <v>7.1338999999999997</v>
      </c>
      <c r="L15" s="19">
        <v>10.948607470000001</v>
      </c>
      <c r="M15" s="20">
        <v>0</v>
      </c>
      <c r="N15" s="21">
        <v>0</v>
      </c>
      <c r="O15" s="21">
        <v>8</v>
      </c>
      <c r="P15" s="21">
        <f t="shared" si="0"/>
        <v>8</v>
      </c>
      <c r="Q15" s="22">
        <v>9.8320000000000005E-3</v>
      </c>
      <c r="R15">
        <v>6.0309000000000001E-2</v>
      </c>
      <c r="S15" s="15">
        <f>R15-Q15</f>
        <v>5.0477000000000001E-2</v>
      </c>
      <c r="T15" s="22">
        <v>0.18918499999999999</v>
      </c>
      <c r="U15">
        <v>0.11498899999999999</v>
      </c>
      <c r="V15" s="15">
        <f>U15-T15</f>
        <v>-7.4195999999999998E-2</v>
      </c>
      <c r="W15">
        <v>6.3926999999999998E-2</v>
      </c>
      <c r="X15">
        <v>0.22964499999999999</v>
      </c>
      <c r="Y15" s="15">
        <f>X15-W15</f>
        <v>0.16571799999999998</v>
      </c>
      <c r="Z15">
        <v>6.3673999999999994E-2</v>
      </c>
      <c r="AA15">
        <v>0.23819199999999999</v>
      </c>
      <c r="AB15" s="15">
        <f t="shared" si="1"/>
        <v>0.17451800000000001</v>
      </c>
      <c r="AC15">
        <v>1.7017999999999998E-2</v>
      </c>
      <c r="AD15">
        <v>2.6889E-2</v>
      </c>
      <c r="AE15" s="15">
        <f>AD15-AC15</f>
        <v>9.8710000000000013E-3</v>
      </c>
      <c r="AF15">
        <v>-9.9944000000000005E-2</v>
      </c>
      <c r="AG15">
        <v>-4.7113000000000002E-2</v>
      </c>
      <c r="AH15">
        <f>AG15-AF15</f>
        <v>5.2831000000000003E-2</v>
      </c>
      <c r="AI15" s="22">
        <v>3.1689000000000002E-2</v>
      </c>
      <c r="AJ15">
        <v>5.5965000000000001E-2</v>
      </c>
      <c r="AK15" s="15">
        <f>AJ15-AI15</f>
        <v>2.4275999999999999E-2</v>
      </c>
      <c r="AL15" s="22">
        <v>8.5344000000000003E-2</v>
      </c>
      <c r="AM15">
        <v>0.13961200000000001</v>
      </c>
      <c r="AN15" s="15">
        <f>AM15-AL15</f>
        <v>5.4268000000000011E-2</v>
      </c>
    </row>
    <row r="16" spans="1:40" x14ac:dyDescent="0.2">
      <c r="A16" s="14" t="s">
        <v>47</v>
      </c>
      <c r="B16" s="38"/>
      <c r="C16" s="39"/>
      <c r="D16" s="40"/>
      <c r="E16" s="39"/>
      <c r="F16" s="39"/>
      <c r="G16" s="40"/>
      <c r="I16" s="16">
        <v>3882</v>
      </c>
      <c r="J16" s="17">
        <v>9.3975206284041697</v>
      </c>
      <c r="K16" s="18">
        <v>9.2367000000000008</v>
      </c>
      <c r="L16" s="19">
        <v>11.808293000000001</v>
      </c>
      <c r="M16" s="20">
        <v>0</v>
      </c>
      <c r="N16" s="21">
        <v>0</v>
      </c>
      <c r="O16" s="21">
        <v>0</v>
      </c>
      <c r="P16" s="21">
        <f t="shared" si="0"/>
        <v>0</v>
      </c>
      <c r="Q16" s="22">
        <v>-5.2725000000000001E-2</v>
      </c>
      <c r="R16">
        <v>9.3939999999999996E-3</v>
      </c>
      <c r="S16" s="15">
        <f>R16-Q16</f>
        <v>6.2119000000000001E-2</v>
      </c>
      <c r="T16" s="22">
        <v>-3.0328999999999998E-2</v>
      </c>
      <c r="U16">
        <v>0.116038</v>
      </c>
      <c r="V16" s="15">
        <f>U16-T16</f>
        <v>0.146367</v>
      </c>
      <c r="W16">
        <v>-0.10734399999999999</v>
      </c>
      <c r="X16">
        <v>-6.8446000000000007E-2</v>
      </c>
      <c r="Y16" s="15">
        <f>X16-W16</f>
        <v>3.8897999999999988E-2</v>
      </c>
      <c r="Z16">
        <v>-5.1285999999999998E-2</v>
      </c>
      <c r="AA16">
        <v>1.9552E-2</v>
      </c>
      <c r="AB16" s="15">
        <f t="shared" si="1"/>
        <v>7.0837999999999998E-2</v>
      </c>
      <c r="AC16">
        <v>3.5961E-2</v>
      </c>
      <c r="AD16">
        <v>0.21001400000000001</v>
      </c>
      <c r="AE16" s="15">
        <f>AD16-AC16</f>
        <v>0.17405300000000001</v>
      </c>
      <c r="AF16">
        <v>9.8876000000000006E-2</v>
      </c>
      <c r="AG16">
        <v>0.143349</v>
      </c>
      <c r="AH16">
        <f>AG16-AF16</f>
        <v>4.4472999999999999E-2</v>
      </c>
      <c r="AI16" s="22">
        <v>9.1829999999999995E-2</v>
      </c>
      <c r="AJ16">
        <v>6.5917000000000003E-2</v>
      </c>
      <c r="AK16" s="15">
        <f>AJ16-AI16</f>
        <v>-2.5912999999999992E-2</v>
      </c>
      <c r="AL16" s="22">
        <v>4.2819000000000003E-2</v>
      </c>
      <c r="AM16">
        <v>7.9843999999999998E-2</v>
      </c>
      <c r="AN16" s="15">
        <f>AM16-AL16</f>
        <v>3.7024999999999995E-2</v>
      </c>
    </row>
    <row r="17" spans="1:40" x14ac:dyDescent="0.2">
      <c r="A17" s="23" t="s">
        <v>49</v>
      </c>
      <c r="B17" s="42"/>
      <c r="C17" s="43"/>
      <c r="D17" s="44"/>
      <c r="E17" s="43"/>
      <c r="F17" s="43"/>
      <c r="G17" s="44"/>
      <c r="I17" s="16">
        <v>3883</v>
      </c>
      <c r="J17" s="17">
        <v>8.2672692874524767</v>
      </c>
      <c r="K17" s="18">
        <v>7.0613999999999999</v>
      </c>
      <c r="L17" s="19">
        <v>10.221946129999999</v>
      </c>
      <c r="M17" s="20">
        <v>0</v>
      </c>
      <c r="N17" s="21">
        <v>0</v>
      </c>
      <c r="O17" s="21">
        <v>0</v>
      </c>
      <c r="P17" s="21">
        <f t="shared" si="0"/>
        <v>0</v>
      </c>
      <c r="Q17" s="22">
        <v>-0.30178100000000002</v>
      </c>
      <c r="R17">
        <v>-0.101994</v>
      </c>
      <c r="S17" s="15">
        <f>R17-Q17</f>
        <v>0.19978700000000002</v>
      </c>
      <c r="T17" s="22">
        <v>-1.1540000000000001E-3</v>
      </c>
      <c r="U17">
        <v>-2.9968999999999999E-2</v>
      </c>
      <c r="V17" s="15">
        <f>U17-T17</f>
        <v>-2.8815E-2</v>
      </c>
      <c r="W17">
        <v>-9.3715999999999994E-2</v>
      </c>
      <c r="X17">
        <v>-4.2680000000000003E-2</v>
      </c>
      <c r="Y17" s="15">
        <f>X17-W17</f>
        <v>5.1035999999999991E-2</v>
      </c>
      <c r="Z17">
        <v>1.4598E-2</v>
      </c>
      <c r="AA17">
        <v>6.6969999999999998E-3</v>
      </c>
      <c r="AB17" s="15">
        <f t="shared" si="1"/>
        <v>-7.901E-3</v>
      </c>
      <c r="AC17">
        <v>-0.26075799999999999</v>
      </c>
      <c r="AD17">
        <v>-0.123182</v>
      </c>
      <c r="AE17" s="15">
        <f>AD17-AC17</f>
        <v>0.13757599999999998</v>
      </c>
      <c r="AF17">
        <v>-9.4880999999999993E-2</v>
      </c>
      <c r="AG17">
        <v>-8.4975999999999996E-2</v>
      </c>
      <c r="AH17">
        <f>AG17-AF17</f>
        <v>9.9049999999999971E-3</v>
      </c>
      <c r="AI17" s="22">
        <v>-5.3668E-2</v>
      </c>
      <c r="AJ17">
        <v>-0.140128</v>
      </c>
      <c r="AK17" s="15">
        <f>AJ17-AI17</f>
        <v>-8.6460000000000009E-2</v>
      </c>
      <c r="AL17" s="22">
        <v>-6.9585999999999995E-2</v>
      </c>
      <c r="AM17">
        <v>-0.186363</v>
      </c>
      <c r="AN17" s="15">
        <f>AM17-AL17</f>
        <v>-0.11677700000000001</v>
      </c>
    </row>
    <row r="18" spans="1:40" x14ac:dyDescent="0.2">
      <c r="A18" s="14" t="s">
        <v>51</v>
      </c>
      <c r="B18" s="38"/>
      <c r="C18" s="39"/>
      <c r="D18" s="40"/>
      <c r="E18" s="39"/>
      <c r="F18" s="39"/>
      <c r="G18" s="40"/>
      <c r="I18" s="16">
        <v>3886</v>
      </c>
      <c r="J18" s="17">
        <v>7.7223976425901304</v>
      </c>
      <c r="K18" s="18">
        <v>6.7188999999999997</v>
      </c>
      <c r="L18" s="19">
        <v>9.4026280890000002</v>
      </c>
      <c r="M18" s="20">
        <v>7</v>
      </c>
      <c r="N18" s="21">
        <v>5</v>
      </c>
      <c r="O18" s="21">
        <v>12</v>
      </c>
      <c r="P18" s="21">
        <f t="shared" si="0"/>
        <v>24</v>
      </c>
      <c r="Q18" s="22">
        <v>5.2864000000000001E-2</v>
      </c>
      <c r="R18">
        <v>6.2269999999999999E-3</v>
      </c>
      <c r="S18" s="15">
        <f>R18-Q18</f>
        <v>-4.6636999999999998E-2</v>
      </c>
      <c r="T18" s="22">
        <v>8.4306000000000006E-2</v>
      </c>
      <c r="U18">
        <v>-5.7305000000000002E-2</v>
      </c>
      <c r="V18" s="15">
        <f>U18-T18</f>
        <v>-0.14161100000000001</v>
      </c>
      <c r="W18">
        <v>6.8989999999999996E-2</v>
      </c>
      <c r="X18">
        <v>-3.8386999999999998E-2</v>
      </c>
      <c r="Y18" s="15">
        <f>X18-W18</f>
        <v>-0.107377</v>
      </c>
      <c r="Z18">
        <v>8.5816000000000003E-2</v>
      </c>
      <c r="AA18">
        <v>4.1669999999999997E-3</v>
      </c>
      <c r="AB18" s="15">
        <f t="shared" si="1"/>
        <v>-8.1648999999999999E-2</v>
      </c>
      <c r="AC18">
        <v>4.3869999999999999E-2</v>
      </c>
      <c r="AD18">
        <v>0.22051399999999999</v>
      </c>
      <c r="AE18" s="15">
        <f>AD18-AC18</f>
        <v>0.176644</v>
      </c>
      <c r="AF18">
        <v>8.4360000000000008E-3</v>
      </c>
      <c r="AG18">
        <v>0.21227699999999999</v>
      </c>
      <c r="AH18">
        <f>AG18-AF18</f>
        <v>0.20384099999999999</v>
      </c>
      <c r="AI18" s="22">
        <v>3.2371999999999998E-2</v>
      </c>
      <c r="AJ18">
        <v>0.141262</v>
      </c>
      <c r="AK18" s="15">
        <f>AJ18-AI18</f>
        <v>0.10889</v>
      </c>
      <c r="AL18" s="22">
        <v>3.6924999999999999E-2</v>
      </c>
      <c r="AM18">
        <v>0.131714</v>
      </c>
      <c r="AN18" s="15">
        <f>AM18-AL18</f>
        <v>9.4788999999999998E-2</v>
      </c>
    </row>
    <row r="19" spans="1:40" x14ac:dyDescent="0.2">
      <c r="A19" s="14" t="s">
        <v>50</v>
      </c>
      <c r="B19" s="38"/>
      <c r="C19" s="39"/>
      <c r="D19" s="40"/>
      <c r="E19" s="39"/>
      <c r="F19" s="39"/>
      <c r="G19" s="40"/>
      <c r="I19" s="16">
        <v>3887</v>
      </c>
      <c r="J19" s="17">
        <v>12.399481036848044</v>
      </c>
      <c r="K19" s="18">
        <v>9.7673000000000005</v>
      </c>
      <c r="L19" s="19">
        <v>15.963724239999999</v>
      </c>
      <c r="M19" s="20">
        <v>0</v>
      </c>
      <c r="N19" s="21">
        <v>0</v>
      </c>
      <c r="O19" s="21">
        <v>0</v>
      </c>
      <c r="P19" s="21">
        <f t="shared" si="0"/>
        <v>0</v>
      </c>
      <c r="Q19" s="22">
        <v>-8.3401000000000003E-2</v>
      </c>
      <c r="R19">
        <v>-3.5672000000000002E-2</v>
      </c>
      <c r="S19" s="15">
        <f>R19-Q19</f>
        <v>4.7729000000000001E-2</v>
      </c>
      <c r="T19" s="22">
        <v>-3.5095000000000001E-2</v>
      </c>
      <c r="U19">
        <v>7.6295000000000002E-2</v>
      </c>
      <c r="V19" s="15">
        <f>U19-T19</f>
        <v>0.11139</v>
      </c>
      <c r="W19">
        <v>6.3425999999999996E-2</v>
      </c>
      <c r="X19">
        <v>5.1610000000000003E-2</v>
      </c>
      <c r="Y19" s="15">
        <f>X19-W19</f>
        <v>-1.1815999999999993E-2</v>
      </c>
      <c r="Z19">
        <v>2.6165999999999998E-2</v>
      </c>
      <c r="AA19">
        <v>8.0058000000000004E-2</v>
      </c>
      <c r="AB19" s="15">
        <f t="shared" si="1"/>
        <v>5.3892000000000009E-2</v>
      </c>
      <c r="AC19">
        <v>0.14959800000000001</v>
      </c>
      <c r="AD19">
        <v>0.110315</v>
      </c>
      <c r="AE19" s="15">
        <f>AD19-AC19</f>
        <v>-3.9283000000000012E-2</v>
      </c>
      <c r="AF19">
        <v>0.27354899999999999</v>
      </c>
      <c r="AG19">
        <v>9.5028000000000001E-2</v>
      </c>
      <c r="AH19">
        <f>AG19-AF19</f>
        <v>-0.17852099999999999</v>
      </c>
      <c r="AI19" s="22">
        <v>9.8251000000000005E-2</v>
      </c>
      <c r="AJ19">
        <v>4.7572000000000003E-2</v>
      </c>
      <c r="AK19" s="15">
        <f>AJ19-AI19</f>
        <v>-5.0679000000000002E-2</v>
      </c>
      <c r="AL19" s="22">
        <v>0.15524299999999999</v>
      </c>
      <c r="AM19">
        <v>-3.0850000000000001E-3</v>
      </c>
      <c r="AN19" s="15">
        <f>AM19-AL19</f>
        <v>-0.158328</v>
      </c>
    </row>
    <row r="20" spans="1:40" x14ac:dyDescent="0.2">
      <c r="A20" s="23" t="s">
        <v>52</v>
      </c>
      <c r="B20" s="42"/>
      <c r="C20" s="43"/>
      <c r="D20" s="44"/>
      <c r="E20" s="43"/>
      <c r="F20" s="43"/>
      <c r="G20" s="44"/>
      <c r="I20" s="16">
        <v>3889</v>
      </c>
      <c r="J20" s="17">
        <v>8.4076809707103966</v>
      </c>
      <c r="K20" s="18">
        <v>8.6026000000000007</v>
      </c>
      <c r="L20" s="19">
        <v>7.5069632940000002</v>
      </c>
      <c r="M20" s="20">
        <v>17</v>
      </c>
      <c r="N20" s="21">
        <v>11</v>
      </c>
      <c r="O20" s="21">
        <v>22</v>
      </c>
      <c r="P20" s="21">
        <f t="shared" si="0"/>
        <v>50</v>
      </c>
      <c r="Q20" s="22">
        <v>-5.6569999999999997E-3</v>
      </c>
      <c r="R20">
        <v>-1.4454E-2</v>
      </c>
      <c r="S20" s="15">
        <f>R20-Q20</f>
        <v>-8.7969999999999993E-3</v>
      </c>
      <c r="T20" s="22">
        <v>2.7300999999999999E-2</v>
      </c>
      <c r="U20">
        <v>5.6370999999999997E-2</v>
      </c>
      <c r="V20" s="15">
        <f>U20-T20</f>
        <v>2.9069999999999999E-2</v>
      </c>
      <c r="W20">
        <v>-6.2890000000000003E-3</v>
      </c>
      <c r="X20">
        <v>5.4892999999999997E-2</v>
      </c>
      <c r="Y20" s="15">
        <f>X20-W20</f>
        <v>6.1182E-2</v>
      </c>
      <c r="Z20">
        <v>-2.7833E-2</v>
      </c>
      <c r="AA20">
        <v>-2.7099999999999997E-4</v>
      </c>
      <c r="AB20" s="15">
        <f t="shared" si="1"/>
        <v>2.7562E-2</v>
      </c>
      <c r="AC20">
        <v>-0.21440799999999999</v>
      </c>
      <c r="AD20">
        <v>-0.20683399999999999</v>
      </c>
      <c r="AE20" s="15">
        <f>AD20-AC20</f>
        <v>7.5739999999999974E-3</v>
      </c>
      <c r="AF20">
        <v>-4.7932000000000002E-2</v>
      </c>
      <c r="AG20">
        <v>-0.108635</v>
      </c>
      <c r="AH20">
        <f>AG20-AF20</f>
        <v>-6.0702999999999993E-2</v>
      </c>
      <c r="AI20" s="22">
        <v>-0.19381599999999999</v>
      </c>
      <c r="AJ20">
        <v>-0.22386500000000001</v>
      </c>
      <c r="AK20" s="15">
        <f>AJ20-AI20</f>
        <v>-3.004900000000002E-2</v>
      </c>
      <c r="AL20" s="22">
        <v>-0.17955499999999999</v>
      </c>
      <c r="AM20">
        <v>-0.243644</v>
      </c>
      <c r="AN20" s="15">
        <f>AM20-AL20</f>
        <v>-6.4089000000000007E-2</v>
      </c>
    </row>
    <row r="21" spans="1:40" x14ac:dyDescent="0.2">
      <c r="A21" s="14" t="s">
        <v>54</v>
      </c>
      <c r="B21" s="38"/>
      <c r="C21" s="39"/>
      <c r="D21" s="40"/>
      <c r="E21" s="39"/>
      <c r="F21" s="39"/>
      <c r="G21" s="40"/>
      <c r="I21" s="16">
        <v>3890</v>
      </c>
      <c r="J21" s="17">
        <v>8.5382332059638912</v>
      </c>
      <c r="K21" s="18">
        <v>7.6535000000000002</v>
      </c>
      <c r="L21" s="19">
        <v>8.9995920520000006</v>
      </c>
      <c r="M21" s="20">
        <v>12</v>
      </c>
      <c r="N21" s="21">
        <v>1</v>
      </c>
      <c r="O21" s="21">
        <v>19</v>
      </c>
      <c r="P21" s="21">
        <f t="shared" si="0"/>
        <v>32</v>
      </c>
      <c r="Q21" s="22">
        <v>0.14799699999999999</v>
      </c>
      <c r="R21">
        <v>-3.7810000000000003E-2</v>
      </c>
      <c r="S21" s="15">
        <f>R21-Q21</f>
        <v>-0.185807</v>
      </c>
      <c r="T21" s="22">
        <v>9.4934000000000004E-2</v>
      </c>
      <c r="U21">
        <v>0.13406599999999999</v>
      </c>
      <c r="V21" s="15">
        <f>U21-T21</f>
        <v>3.9131999999999986E-2</v>
      </c>
      <c r="W21">
        <v>6.2327E-2</v>
      </c>
      <c r="X21">
        <v>6.5765000000000004E-2</v>
      </c>
      <c r="Y21" s="15">
        <f>X21-W21</f>
        <v>3.4380000000000036E-3</v>
      </c>
      <c r="Z21">
        <v>3.0948E-2</v>
      </c>
      <c r="AA21">
        <v>6.0911E-2</v>
      </c>
      <c r="AB21" s="15">
        <f t="shared" si="1"/>
        <v>2.9963E-2</v>
      </c>
      <c r="AC21">
        <v>-0.18335099999999999</v>
      </c>
      <c r="AD21">
        <v>4.7473000000000001E-2</v>
      </c>
      <c r="AE21" s="15">
        <f>AD21-AC21</f>
        <v>0.23082399999999997</v>
      </c>
      <c r="AF21">
        <v>-4.718E-2</v>
      </c>
      <c r="AG21">
        <v>0.28090999999999999</v>
      </c>
      <c r="AH21">
        <f>AG21-AF21</f>
        <v>0.32808999999999999</v>
      </c>
      <c r="AI21" s="22">
        <v>-3.8438E-2</v>
      </c>
      <c r="AJ21">
        <v>0.12843599999999999</v>
      </c>
      <c r="AK21" s="15">
        <f>AJ21-AI21</f>
        <v>0.16687399999999999</v>
      </c>
      <c r="AL21" s="22">
        <v>-8.1141000000000005E-2</v>
      </c>
      <c r="AM21">
        <v>0.148115</v>
      </c>
      <c r="AN21" s="15">
        <f>AM21-AL21</f>
        <v>0.22925600000000002</v>
      </c>
    </row>
    <row r="22" spans="1:40" x14ac:dyDescent="0.2">
      <c r="A22" s="14" t="s">
        <v>53</v>
      </c>
      <c r="B22" s="38"/>
      <c r="C22" s="39"/>
      <c r="D22" s="40"/>
      <c r="E22" s="39"/>
      <c r="F22" s="39"/>
      <c r="G22" s="40"/>
      <c r="I22" s="16">
        <v>3891</v>
      </c>
      <c r="J22" s="17">
        <v>9.5472100648138536</v>
      </c>
      <c r="K22" s="18">
        <v>7.0533000000000001</v>
      </c>
      <c r="L22" s="19">
        <v>12.483967140000001</v>
      </c>
      <c r="M22" s="20">
        <v>0</v>
      </c>
      <c r="N22" s="21">
        <v>0</v>
      </c>
      <c r="O22" s="21">
        <v>0</v>
      </c>
      <c r="P22" s="21">
        <f t="shared" si="0"/>
        <v>0</v>
      </c>
      <c r="Q22" s="22">
        <v>-0.12661800000000001</v>
      </c>
      <c r="R22">
        <v>3.5799999999999998E-3</v>
      </c>
      <c r="S22" s="15">
        <f>R22-Q22</f>
        <v>0.13019800000000001</v>
      </c>
      <c r="T22" s="22">
        <v>-0.20003399999999999</v>
      </c>
      <c r="U22">
        <v>-7.4226E-2</v>
      </c>
      <c r="V22" s="15">
        <f>U22-T22</f>
        <v>0.12580799999999998</v>
      </c>
      <c r="W22">
        <v>-0.19371099999999999</v>
      </c>
      <c r="X22">
        <v>-7.2621000000000005E-2</v>
      </c>
      <c r="Y22" s="15">
        <f>X22-W22</f>
        <v>0.12108999999999999</v>
      </c>
      <c r="Z22">
        <v>-7.0663000000000004E-2</v>
      </c>
      <c r="AA22">
        <v>-7.2345000000000007E-2</v>
      </c>
      <c r="AB22" s="15">
        <f t="shared" si="1"/>
        <v>-1.6820000000000029E-3</v>
      </c>
      <c r="AC22">
        <v>-0.16670099999999999</v>
      </c>
      <c r="AD22">
        <v>-0.195438</v>
      </c>
      <c r="AE22" s="15">
        <f>AD22-AC22</f>
        <v>-2.8737000000000013E-2</v>
      </c>
      <c r="AF22">
        <v>-8.8109999999999994E-2</v>
      </c>
      <c r="AG22">
        <v>-0.141933</v>
      </c>
      <c r="AH22">
        <f>AG22-AF22</f>
        <v>-5.382300000000001E-2</v>
      </c>
      <c r="AI22" s="22">
        <v>-0.19656100000000001</v>
      </c>
      <c r="AJ22">
        <v>-0.16364600000000001</v>
      </c>
      <c r="AK22" s="15">
        <f>AJ22-AI22</f>
        <v>3.2915E-2</v>
      </c>
      <c r="AL22" s="22">
        <v>-0.13891500000000001</v>
      </c>
      <c r="AM22">
        <v>-0.101881</v>
      </c>
      <c r="AN22" s="15">
        <f>AM22-AL22</f>
        <v>3.7034000000000011E-2</v>
      </c>
    </row>
    <row r="23" spans="1:40" x14ac:dyDescent="0.2">
      <c r="A23" s="23" t="s">
        <v>55</v>
      </c>
      <c r="B23" s="42"/>
      <c r="C23" s="43"/>
      <c r="D23" s="44"/>
      <c r="E23" s="43"/>
      <c r="F23" s="43"/>
      <c r="G23" s="44"/>
      <c r="I23" s="16">
        <v>3892</v>
      </c>
      <c r="J23" s="17">
        <v>5.6497598372328932</v>
      </c>
      <c r="K23" s="18">
        <v>5.4255000000000004</v>
      </c>
      <c r="L23" s="19">
        <v>4.8856946829999996</v>
      </c>
      <c r="M23" s="20">
        <v>9</v>
      </c>
      <c r="N23" s="21">
        <v>1</v>
      </c>
      <c r="O23" s="21">
        <v>22</v>
      </c>
      <c r="P23" s="21">
        <f t="shared" si="0"/>
        <v>32</v>
      </c>
      <c r="Q23" s="22">
        <v>-6.4061000000000007E-2</v>
      </c>
      <c r="R23">
        <v>8.0751000000000003E-2</v>
      </c>
      <c r="S23" s="15">
        <f>R23-Q23</f>
        <v>0.144812</v>
      </c>
      <c r="T23" s="22">
        <v>-7.7161999999999994E-2</v>
      </c>
      <c r="U23">
        <v>1.0193000000000001E-2</v>
      </c>
      <c r="V23" s="15">
        <f>U23-T23</f>
        <v>8.7354999999999988E-2</v>
      </c>
      <c r="W23">
        <v>2.9855E-2</v>
      </c>
      <c r="X23">
        <v>8.9883000000000005E-2</v>
      </c>
      <c r="Y23" s="15">
        <f>X23-W23</f>
        <v>6.0028000000000005E-2</v>
      </c>
      <c r="Z23">
        <v>-1.7505E-2</v>
      </c>
      <c r="AA23">
        <v>4.8473000000000002E-2</v>
      </c>
      <c r="AB23" s="15">
        <f t="shared" si="1"/>
        <v>6.5978000000000009E-2</v>
      </c>
      <c r="AC23">
        <v>2.5676999999999998E-2</v>
      </c>
      <c r="AD23">
        <v>8.0515000000000003E-2</v>
      </c>
      <c r="AE23" s="15">
        <f>AD23-AC23</f>
        <v>5.4838000000000005E-2</v>
      </c>
      <c r="AF23">
        <v>9.1490000000000002E-2</v>
      </c>
      <c r="AG23">
        <v>0.136959</v>
      </c>
      <c r="AH23">
        <f>AG23-AF23</f>
        <v>4.5468999999999996E-2</v>
      </c>
      <c r="AI23" s="22">
        <v>5.3599000000000001E-2</v>
      </c>
      <c r="AJ23">
        <v>7.3729000000000003E-2</v>
      </c>
      <c r="AK23" s="15">
        <f>AJ23-AI23</f>
        <v>2.0130000000000002E-2</v>
      </c>
      <c r="AL23" s="22">
        <v>-1.0194999999999999E-2</v>
      </c>
      <c r="AM23">
        <v>-6.5180000000000004E-3</v>
      </c>
      <c r="AN23" s="15">
        <f>AM23-AL23</f>
        <v>3.6769999999999988E-3</v>
      </c>
    </row>
    <row r="24" spans="1:40" x14ac:dyDescent="0.2">
      <c r="A24" s="14" t="s">
        <v>57</v>
      </c>
      <c r="B24" s="38"/>
      <c r="C24" s="39"/>
      <c r="D24" s="40"/>
      <c r="E24" s="39"/>
      <c r="F24" s="39"/>
      <c r="G24" s="40"/>
      <c r="I24" s="16">
        <v>3893</v>
      </c>
      <c r="J24" s="17">
        <v>9.2220832703784765</v>
      </c>
      <c r="K24" s="18">
        <v>7.1264000000000003</v>
      </c>
      <c r="L24" s="19">
        <v>10.528787530000001</v>
      </c>
      <c r="M24" s="20">
        <v>18</v>
      </c>
      <c r="N24" s="21">
        <v>6</v>
      </c>
      <c r="O24" s="21">
        <v>18</v>
      </c>
      <c r="P24" s="21">
        <f t="shared" si="0"/>
        <v>42</v>
      </c>
      <c r="Q24" s="22">
        <v>-0.134769</v>
      </c>
      <c r="R24">
        <v>-4.9349999999999998E-2</v>
      </c>
      <c r="S24" s="15">
        <f>R24-Q24</f>
        <v>8.5418999999999995E-2</v>
      </c>
      <c r="T24" s="22">
        <v>-5.0312000000000003E-2</v>
      </c>
      <c r="U24">
        <v>8.9726E-2</v>
      </c>
      <c r="V24" s="15">
        <f>U24-T24</f>
        <v>0.140038</v>
      </c>
      <c r="W24">
        <v>-0.16256899999999999</v>
      </c>
      <c r="X24">
        <v>-4.326E-2</v>
      </c>
      <c r="Y24" s="15">
        <f>X24-W24</f>
        <v>0.119309</v>
      </c>
      <c r="Z24">
        <v>-4.0952000000000002E-2</v>
      </c>
      <c r="AA24">
        <v>1.6598999999999999E-2</v>
      </c>
      <c r="AB24" s="15">
        <f t="shared" si="1"/>
        <v>5.7551000000000005E-2</v>
      </c>
      <c r="AC24">
        <v>-8.3612000000000006E-2</v>
      </c>
      <c r="AD24">
        <v>-7.6049999999999998E-3</v>
      </c>
      <c r="AE24" s="15">
        <f>AD24-AC24</f>
        <v>7.6007000000000005E-2</v>
      </c>
      <c r="AF24">
        <v>-7.9240000000000005E-2</v>
      </c>
      <c r="AG24">
        <v>9.1889999999999999E-2</v>
      </c>
      <c r="AH24">
        <f>AG24-AF24</f>
        <v>0.17113</v>
      </c>
      <c r="AI24" s="22">
        <v>-0.32269999999999999</v>
      </c>
      <c r="AJ24">
        <v>-0.120354</v>
      </c>
      <c r="AK24" s="15">
        <f>AJ24-AI24</f>
        <v>0.20234599999999997</v>
      </c>
      <c r="AL24" s="22">
        <v>-0.180978</v>
      </c>
      <c r="AM24">
        <v>2.1330999999999999E-2</v>
      </c>
      <c r="AN24" s="15">
        <f>AM24-AL24</f>
        <v>0.20230899999999999</v>
      </c>
    </row>
    <row r="25" spans="1:40" x14ac:dyDescent="0.2">
      <c r="A25" s="14" t="s">
        <v>56</v>
      </c>
      <c r="B25" s="38"/>
      <c r="C25" s="39"/>
      <c r="D25" s="40"/>
      <c r="E25" s="39"/>
      <c r="F25" s="39"/>
      <c r="G25" s="40"/>
      <c r="I25" s="16">
        <v>3895</v>
      </c>
      <c r="J25" s="17">
        <v>9.0754258772358298</v>
      </c>
      <c r="K25" s="18">
        <v>8.3969000000000005</v>
      </c>
      <c r="L25" s="19">
        <v>12.057069289999999</v>
      </c>
      <c r="M25" s="20">
        <v>0</v>
      </c>
      <c r="N25" s="21">
        <v>0</v>
      </c>
      <c r="O25" s="21">
        <v>4</v>
      </c>
      <c r="P25" s="21">
        <f t="shared" si="0"/>
        <v>4</v>
      </c>
      <c r="Q25" s="22">
        <v>-0.18016799999999999</v>
      </c>
      <c r="R25">
        <v>7.5980000000000006E-2</v>
      </c>
      <c r="S25" s="15">
        <f>R25-Q25</f>
        <v>0.25614799999999999</v>
      </c>
      <c r="T25" s="22">
        <v>-0.163575</v>
      </c>
      <c r="U25">
        <v>-0.12099799999999999</v>
      </c>
      <c r="V25" s="15">
        <f>U25-T25</f>
        <v>4.2577000000000004E-2</v>
      </c>
      <c r="W25">
        <v>-0.127494</v>
      </c>
      <c r="X25">
        <v>-4.6290000000000003E-3</v>
      </c>
      <c r="Y25" s="15">
        <f>X25-W25</f>
        <v>0.122865</v>
      </c>
      <c r="Z25">
        <v>-7.4638999999999997E-2</v>
      </c>
      <c r="AA25">
        <v>4.0099999999999997E-2</v>
      </c>
      <c r="AB25" s="15">
        <f t="shared" si="1"/>
        <v>0.11473899999999999</v>
      </c>
      <c r="AC25">
        <v>6.6763000000000003E-2</v>
      </c>
      <c r="AD25">
        <v>5.8187000000000003E-2</v>
      </c>
      <c r="AE25" s="15">
        <f>AD25-AC25</f>
        <v>-8.5760000000000003E-3</v>
      </c>
      <c r="AF25">
        <v>0.109371</v>
      </c>
      <c r="AG25">
        <v>8.9312000000000002E-2</v>
      </c>
      <c r="AH25">
        <f>AG25-AF25</f>
        <v>-2.0058999999999994E-2</v>
      </c>
      <c r="AI25" s="22">
        <v>1.3393E-2</v>
      </c>
      <c r="AJ25">
        <v>0.151031</v>
      </c>
      <c r="AK25" s="15">
        <f>AJ25-AI25</f>
        <v>0.13763800000000001</v>
      </c>
      <c r="AL25" s="22">
        <v>3.6181999999999999E-2</v>
      </c>
      <c r="AM25">
        <v>9.5702999999999996E-2</v>
      </c>
      <c r="AN25" s="15">
        <f>AM25-AL25</f>
        <v>5.9520999999999998E-2</v>
      </c>
    </row>
    <row r="26" spans="1:40" x14ac:dyDescent="0.2">
      <c r="A26" s="23" t="s">
        <v>58</v>
      </c>
      <c r="B26" s="42"/>
      <c r="C26" s="43"/>
      <c r="D26" s="44"/>
      <c r="E26" s="43"/>
      <c r="F26" s="43"/>
      <c r="G26" s="44"/>
      <c r="I26" s="16">
        <v>3896</v>
      </c>
      <c r="J26" s="17">
        <v>12.455561512425106</v>
      </c>
      <c r="K26" s="18">
        <v>10.875999999999999</v>
      </c>
      <c r="L26" s="19">
        <v>14.627827590000001</v>
      </c>
      <c r="M26" s="20">
        <v>0</v>
      </c>
      <c r="N26" s="21">
        <v>3</v>
      </c>
      <c r="O26" s="21">
        <v>22</v>
      </c>
      <c r="P26" s="21">
        <f t="shared" si="0"/>
        <v>25</v>
      </c>
      <c r="Q26" s="22">
        <v>-6.6739000000000007E-2</v>
      </c>
      <c r="R26">
        <v>0.293433</v>
      </c>
      <c r="S26" s="15">
        <f>R26-Q26</f>
        <v>0.36017199999999999</v>
      </c>
      <c r="T26" s="22">
        <v>3.3617000000000001E-2</v>
      </c>
      <c r="U26">
        <v>0.17433000000000001</v>
      </c>
      <c r="V26" s="15">
        <f>U26-T26</f>
        <v>0.140713</v>
      </c>
      <c r="W26">
        <v>2.0195000000000001E-2</v>
      </c>
      <c r="X26">
        <v>8.8067000000000006E-2</v>
      </c>
      <c r="Y26" s="15">
        <f>X26-W26</f>
        <v>6.7872000000000002E-2</v>
      </c>
      <c r="Z26">
        <v>8.3649000000000001E-2</v>
      </c>
      <c r="AA26">
        <v>0.19259299999999999</v>
      </c>
      <c r="AB26" s="15">
        <f t="shared" si="1"/>
        <v>0.10894399999999999</v>
      </c>
      <c r="AC26">
        <v>5.9305999999999998E-2</v>
      </c>
      <c r="AD26">
        <v>0.16288</v>
      </c>
      <c r="AE26" s="15">
        <f>AD26-AC26</f>
        <v>0.103574</v>
      </c>
      <c r="AF26">
        <v>-5.4826E-2</v>
      </c>
      <c r="AG26">
        <v>1.7403999999999999E-2</v>
      </c>
      <c r="AH26">
        <f>AG26-AF26</f>
        <v>7.2230000000000003E-2</v>
      </c>
      <c r="AI26" s="22">
        <v>4.9820999999999997E-2</v>
      </c>
      <c r="AJ26">
        <v>0.13849800000000001</v>
      </c>
      <c r="AK26" s="15">
        <f>AJ26-AI26</f>
        <v>8.8677000000000006E-2</v>
      </c>
      <c r="AL26" s="22">
        <v>3.1959000000000001E-2</v>
      </c>
      <c r="AM26">
        <v>0.161245</v>
      </c>
      <c r="AN26" s="15">
        <f>AM26-AL26</f>
        <v>0.12928600000000001</v>
      </c>
    </row>
    <row r="27" spans="1:40" x14ac:dyDescent="0.2">
      <c r="A27" s="14" t="s">
        <v>60</v>
      </c>
      <c r="B27" s="38"/>
      <c r="C27" s="39"/>
      <c r="D27" s="40"/>
      <c r="E27" s="39"/>
      <c r="F27" s="39"/>
      <c r="G27" s="40"/>
      <c r="I27" s="16">
        <v>3910</v>
      </c>
      <c r="J27" s="17">
        <v>9.5907081896161976</v>
      </c>
      <c r="K27" s="18">
        <v>8.4403000000000006</v>
      </c>
      <c r="L27" s="19">
        <v>12.46350005</v>
      </c>
      <c r="M27" s="20">
        <v>0</v>
      </c>
      <c r="N27" s="21">
        <v>0</v>
      </c>
      <c r="O27" s="21">
        <v>0</v>
      </c>
      <c r="P27" s="21">
        <f t="shared" si="0"/>
        <v>0</v>
      </c>
      <c r="Q27" s="22">
        <v>-0.123791</v>
      </c>
      <c r="R27">
        <v>-6.2100000000000002E-4</v>
      </c>
      <c r="S27" s="15">
        <f>R27-Q27</f>
        <v>0.12317</v>
      </c>
      <c r="T27" s="22">
        <v>-0.20208100000000001</v>
      </c>
      <c r="U27">
        <v>-5.6236000000000001E-2</v>
      </c>
      <c r="V27" s="15">
        <f>U27-T27</f>
        <v>0.145845</v>
      </c>
      <c r="W27">
        <v>-0.15120800000000001</v>
      </c>
      <c r="X27">
        <v>-6.1436999999999999E-2</v>
      </c>
      <c r="Y27" s="15">
        <f>X27-W27</f>
        <v>8.9771000000000017E-2</v>
      </c>
      <c r="Z27">
        <v>-0.13892099999999999</v>
      </c>
      <c r="AA27">
        <v>-6.5240999999999993E-2</v>
      </c>
      <c r="AB27" s="15">
        <f t="shared" si="1"/>
        <v>7.3679999999999995E-2</v>
      </c>
      <c r="AC27">
        <v>-4.6586000000000002E-2</v>
      </c>
      <c r="AD27">
        <v>-0.114108</v>
      </c>
      <c r="AE27" s="15">
        <f>AD27-AC27</f>
        <v>-6.7521999999999999E-2</v>
      </c>
      <c r="AF27">
        <v>-1.4815999999999999E-2</v>
      </c>
      <c r="AG27">
        <v>-0.12833700000000001</v>
      </c>
      <c r="AH27">
        <f>AG27-AF27</f>
        <v>-0.11352100000000001</v>
      </c>
      <c r="AI27" s="22">
        <v>3.5944999999999998E-2</v>
      </c>
      <c r="AJ27">
        <v>-6.9070999999999994E-2</v>
      </c>
      <c r="AK27" s="15">
        <f>AJ27-AI27</f>
        <v>-0.105016</v>
      </c>
      <c r="AL27" s="22">
        <v>2.2284999999999999E-2</v>
      </c>
      <c r="AM27">
        <v>-0.123275</v>
      </c>
      <c r="AN27" s="15">
        <f>AM27-AL27</f>
        <v>-0.14555999999999999</v>
      </c>
    </row>
    <row r="28" spans="1:40" x14ac:dyDescent="0.2">
      <c r="A28" s="14" t="s">
        <v>59</v>
      </c>
      <c r="B28" s="38"/>
      <c r="C28" s="39"/>
      <c r="D28" s="40"/>
      <c r="E28" s="39"/>
      <c r="F28" s="39"/>
      <c r="G28" s="40"/>
      <c r="I28" s="16">
        <v>3912</v>
      </c>
      <c r="J28" s="17">
        <v>8.0717615454786209</v>
      </c>
      <c r="K28" s="18">
        <v>6.7473000000000001</v>
      </c>
      <c r="L28" s="19">
        <v>8.5250877129999996</v>
      </c>
      <c r="M28" s="20">
        <v>9</v>
      </c>
      <c r="N28" s="21">
        <v>4</v>
      </c>
      <c r="O28" s="21">
        <v>6</v>
      </c>
      <c r="P28" s="21">
        <f t="shared" si="0"/>
        <v>19</v>
      </c>
      <c r="Q28" s="22">
        <v>-8.9329000000000006E-2</v>
      </c>
      <c r="R28">
        <v>3.9376000000000001E-2</v>
      </c>
      <c r="S28" s="15">
        <f>R28-Q28</f>
        <v>0.12870500000000001</v>
      </c>
      <c r="T28" s="22">
        <v>-0.23002300000000001</v>
      </c>
      <c r="U28">
        <v>-0.102991</v>
      </c>
      <c r="V28" s="15">
        <f>U28-T28</f>
        <v>0.12703200000000001</v>
      </c>
      <c r="W28">
        <v>0.12603200000000001</v>
      </c>
      <c r="X28">
        <v>2.8617E-2</v>
      </c>
      <c r="Y28" s="15">
        <f>X28-W28</f>
        <v>-9.7415000000000002E-2</v>
      </c>
      <c r="Z28">
        <v>-3.3774999999999999E-2</v>
      </c>
      <c r="AA28">
        <v>-1.9386E-2</v>
      </c>
      <c r="AB28" s="15">
        <f t="shared" si="1"/>
        <v>1.4388999999999999E-2</v>
      </c>
      <c r="AC28">
        <v>-0.14354800000000001</v>
      </c>
      <c r="AD28">
        <v>6.3961000000000004E-2</v>
      </c>
      <c r="AE28" s="15">
        <f>AD28-AC28</f>
        <v>0.207509</v>
      </c>
      <c r="AF28">
        <v>-0.187551</v>
      </c>
      <c r="AG28">
        <v>6.6267999999999994E-2</v>
      </c>
      <c r="AH28">
        <f>AG28-AF28</f>
        <v>0.25381900000000002</v>
      </c>
      <c r="AI28" s="22">
        <v>1.6114E-2</v>
      </c>
      <c r="AJ28">
        <v>0.11569400000000001</v>
      </c>
      <c r="AK28" s="15">
        <f>AJ28-AI28</f>
        <v>9.9580000000000002E-2</v>
      </c>
      <c r="AL28" s="22">
        <v>0.13467999999999999</v>
      </c>
      <c r="AM28">
        <v>0.19463</v>
      </c>
      <c r="AN28" s="15">
        <f>AM28-AL28</f>
        <v>5.9950000000000003E-2</v>
      </c>
    </row>
    <row r="29" spans="1:40" x14ac:dyDescent="0.2">
      <c r="A29" s="23" t="s">
        <v>61</v>
      </c>
      <c r="B29" s="42"/>
      <c r="C29" s="43"/>
      <c r="D29" s="44"/>
      <c r="E29" s="43"/>
      <c r="F29" s="43"/>
      <c r="G29" s="44"/>
      <c r="I29" s="16">
        <v>3914</v>
      </c>
      <c r="J29" s="17">
        <v>7.3426819357114868</v>
      </c>
      <c r="K29" s="18">
        <v>5.7484999999999999</v>
      </c>
      <c r="L29" s="19">
        <v>6.4453271479999996</v>
      </c>
      <c r="M29" s="20">
        <v>19</v>
      </c>
      <c r="N29" s="21">
        <v>15</v>
      </c>
      <c r="O29" s="21">
        <v>21</v>
      </c>
      <c r="P29" s="21">
        <f t="shared" si="0"/>
        <v>55</v>
      </c>
      <c r="Q29" s="22">
        <v>-0.11485099999999999</v>
      </c>
      <c r="R29">
        <v>2.3073E-2</v>
      </c>
      <c r="S29" s="15">
        <f>R29-Q29</f>
        <v>0.13792399999999999</v>
      </c>
      <c r="T29" s="22">
        <v>3.1149E-2</v>
      </c>
      <c r="U29">
        <v>0.18643399999999999</v>
      </c>
      <c r="V29" s="15">
        <f>U29-T29</f>
        <v>0.15528499999999998</v>
      </c>
      <c r="W29">
        <v>-0.15851899999999999</v>
      </c>
      <c r="X29">
        <v>2.1512E-2</v>
      </c>
      <c r="Y29" s="15">
        <f>X29-W29</f>
        <v>0.180031</v>
      </c>
      <c r="Z29">
        <v>-9.2040999999999998E-2</v>
      </c>
      <c r="AA29">
        <v>8.5773000000000002E-2</v>
      </c>
      <c r="AB29" s="15">
        <f t="shared" si="1"/>
        <v>0.177814</v>
      </c>
      <c r="AC29">
        <v>-5.3199999999999997E-2</v>
      </c>
      <c r="AD29">
        <v>8.3458000000000004E-2</v>
      </c>
      <c r="AE29" s="15">
        <f>AD29-AC29</f>
        <v>0.136658</v>
      </c>
      <c r="AF29">
        <v>0.119044</v>
      </c>
      <c r="AG29">
        <v>0.19715199999999999</v>
      </c>
      <c r="AH29">
        <f>AG29-AF29</f>
        <v>7.8107999999999997E-2</v>
      </c>
      <c r="AI29" s="22">
        <v>-0.161076</v>
      </c>
      <c r="AJ29">
        <v>-8.8548000000000002E-2</v>
      </c>
      <c r="AK29" s="15">
        <f>AJ29-AI29</f>
        <v>7.2527999999999995E-2</v>
      </c>
      <c r="AL29" s="22">
        <v>-6.1520999999999999E-2</v>
      </c>
      <c r="AM29">
        <v>-4.7421999999999999E-2</v>
      </c>
      <c r="AN29" s="15">
        <f>AM29-AL29</f>
        <v>1.4099E-2</v>
      </c>
    </row>
    <row r="30" spans="1:40" x14ac:dyDescent="0.2">
      <c r="I30" s="16">
        <v>3920</v>
      </c>
      <c r="J30" s="17">
        <v>6.4145326760646997</v>
      </c>
      <c r="K30" s="18">
        <v>6.6740000000000004</v>
      </c>
      <c r="L30" s="19">
        <v>8.6941014849999991</v>
      </c>
      <c r="M30" s="20">
        <v>0</v>
      </c>
      <c r="N30" s="21">
        <v>0</v>
      </c>
      <c r="O30" s="21">
        <v>3</v>
      </c>
      <c r="P30" s="21">
        <f t="shared" si="0"/>
        <v>3</v>
      </c>
      <c r="Q30" s="22">
        <v>-0.217475</v>
      </c>
      <c r="R30">
        <v>3.8468000000000002E-2</v>
      </c>
      <c r="S30" s="15">
        <f>R30-Q30</f>
        <v>0.25594300000000003</v>
      </c>
      <c r="T30" s="22">
        <v>-0.178921</v>
      </c>
      <c r="U30">
        <v>2.212E-3</v>
      </c>
      <c r="V30" s="15">
        <f>U30-T30</f>
        <v>0.18113299999999999</v>
      </c>
      <c r="W30">
        <v>-8.1018000000000007E-2</v>
      </c>
      <c r="X30">
        <v>2.7618E-2</v>
      </c>
      <c r="Y30" s="15">
        <f>X30-W30</f>
        <v>0.10863600000000001</v>
      </c>
      <c r="Z30">
        <v>-6.9511000000000003E-2</v>
      </c>
      <c r="AA30">
        <v>6.8507999999999999E-2</v>
      </c>
      <c r="AB30" s="15">
        <f t="shared" si="1"/>
        <v>0.138019</v>
      </c>
      <c r="AC30">
        <v>0.17960000000000001</v>
      </c>
      <c r="AD30">
        <v>1.6688000000000001E-2</v>
      </c>
      <c r="AE30" s="15">
        <f>AD30-AC30</f>
        <v>-0.162912</v>
      </c>
      <c r="AF30">
        <v>0.21753500000000001</v>
      </c>
      <c r="AG30">
        <v>0.18332100000000001</v>
      </c>
      <c r="AH30">
        <f>AG30-AF30</f>
        <v>-3.4213999999999994E-2</v>
      </c>
      <c r="AI30" s="22">
        <v>0.114172</v>
      </c>
      <c r="AJ30">
        <v>0.136208</v>
      </c>
      <c r="AK30" s="15">
        <f>AJ30-AI30</f>
        <v>2.2036E-2</v>
      </c>
      <c r="AL30" s="22">
        <v>0.13848099999999999</v>
      </c>
      <c r="AM30">
        <v>0.122512</v>
      </c>
      <c r="AN30" s="15">
        <f>AM30-AL30</f>
        <v>-1.5968999999999997E-2</v>
      </c>
    </row>
    <row r="31" spans="1:40" x14ac:dyDescent="0.2">
      <c r="I31" s="16">
        <v>3967</v>
      </c>
      <c r="J31" s="17">
        <v>7.5935271155393673</v>
      </c>
      <c r="K31" s="18">
        <v>7.1413000000000002</v>
      </c>
      <c r="L31" s="19">
        <v>10.050356000000001</v>
      </c>
      <c r="M31" s="20">
        <v>0</v>
      </c>
      <c r="N31" s="21">
        <v>0</v>
      </c>
      <c r="O31" s="21">
        <v>0</v>
      </c>
      <c r="P31" s="21">
        <f t="shared" si="0"/>
        <v>0</v>
      </c>
      <c r="Q31" s="22">
        <v>-0.27234599999999998</v>
      </c>
      <c r="R31">
        <v>-4.3165000000000002E-2</v>
      </c>
      <c r="S31" s="15">
        <f>R31-Q31</f>
        <v>0.22918099999999997</v>
      </c>
      <c r="T31" s="22">
        <v>-0.11481</v>
      </c>
      <c r="U31">
        <v>2.3671000000000001E-2</v>
      </c>
      <c r="V31" s="15">
        <f>U31-T31</f>
        <v>0.13848099999999999</v>
      </c>
      <c r="W31">
        <v>-1.0366999999999999E-2</v>
      </c>
      <c r="X31">
        <v>5.2230000000000002E-3</v>
      </c>
      <c r="Y31" s="15">
        <f>X31-W31</f>
        <v>1.559E-2</v>
      </c>
      <c r="Z31">
        <v>-2.3716999999999998E-2</v>
      </c>
      <c r="AA31">
        <v>4.7199999999999998E-4</v>
      </c>
      <c r="AB31" s="15">
        <f t="shared" si="1"/>
        <v>2.4188999999999999E-2</v>
      </c>
      <c r="AC31">
        <v>-0.17371800000000001</v>
      </c>
      <c r="AD31">
        <v>0.151338</v>
      </c>
      <c r="AE31" s="15">
        <f>AD31-AC31</f>
        <v>0.32505600000000001</v>
      </c>
      <c r="AF31">
        <v>-0.19462699999999999</v>
      </c>
      <c r="AG31">
        <v>0.28891099999999997</v>
      </c>
      <c r="AH31">
        <f>AG31-AF31</f>
        <v>0.48353799999999997</v>
      </c>
      <c r="AI31" s="22">
        <v>-0.19425000000000001</v>
      </c>
      <c r="AJ31">
        <v>0.18018500000000001</v>
      </c>
      <c r="AK31" s="15">
        <f>AJ31-AI31</f>
        <v>0.37443500000000002</v>
      </c>
      <c r="AL31" s="22">
        <v>-0.15457199999999999</v>
      </c>
      <c r="AM31">
        <v>0.156164</v>
      </c>
      <c r="AN31" s="15">
        <f>AM31-AL31</f>
        <v>0.31073600000000001</v>
      </c>
    </row>
    <row r="32" spans="1:40" x14ac:dyDescent="0.2">
      <c r="I32" s="16">
        <v>3992</v>
      </c>
      <c r="J32" s="17">
        <v>6.08623994699522</v>
      </c>
      <c r="K32" s="18">
        <v>5.1193</v>
      </c>
      <c r="L32" s="19">
        <v>6.5108023690000003</v>
      </c>
      <c r="M32" s="20">
        <v>9</v>
      </c>
      <c r="N32" s="21">
        <v>11</v>
      </c>
      <c r="O32" s="21">
        <v>23</v>
      </c>
      <c r="P32" s="21">
        <f t="shared" si="0"/>
        <v>43</v>
      </c>
      <c r="Q32" s="22">
        <v>1.2302E-2</v>
      </c>
      <c r="R32">
        <v>0.13015099999999999</v>
      </c>
      <c r="S32" s="15">
        <f>R32-Q32</f>
        <v>0.11784899999999998</v>
      </c>
      <c r="T32" s="22">
        <v>3.4256000000000002E-2</v>
      </c>
      <c r="U32">
        <v>0.124375</v>
      </c>
      <c r="V32" s="15">
        <f>U32-T32</f>
        <v>9.0119000000000005E-2</v>
      </c>
      <c r="W32">
        <v>-3.3739999999999998E-3</v>
      </c>
      <c r="X32">
        <v>5.6363000000000003E-2</v>
      </c>
      <c r="Y32" s="15">
        <f>X32-W32</f>
        <v>5.9737000000000005E-2</v>
      </c>
      <c r="Z32">
        <v>-5.1005000000000002E-2</v>
      </c>
      <c r="AA32">
        <v>7.8109999999999999E-2</v>
      </c>
      <c r="AB32" s="15">
        <f t="shared" si="1"/>
        <v>0.12911500000000001</v>
      </c>
      <c r="AC32">
        <v>4.0141999999999997E-2</v>
      </c>
      <c r="AD32">
        <v>2.6144000000000001E-2</v>
      </c>
      <c r="AE32" s="15">
        <f>AD32-AC32</f>
        <v>-1.3997999999999997E-2</v>
      </c>
      <c r="AF32">
        <v>0.11580600000000001</v>
      </c>
      <c r="AG32">
        <v>-4.6249999999999998E-3</v>
      </c>
      <c r="AH32">
        <f>AG32-AF32</f>
        <v>-0.12043100000000001</v>
      </c>
      <c r="AI32" s="22">
        <v>2.0549000000000001E-2</v>
      </c>
      <c r="AJ32">
        <v>7.8139999999999998E-3</v>
      </c>
      <c r="AK32" s="15">
        <f>AJ32-AI32</f>
        <v>-1.2735000000000002E-2</v>
      </c>
      <c r="AL32" s="22">
        <v>-1.2631E-2</v>
      </c>
      <c r="AM32">
        <v>-4.5734999999999998E-2</v>
      </c>
      <c r="AN32" s="15">
        <f>AM32-AL32</f>
        <v>-3.3103999999999995E-2</v>
      </c>
    </row>
    <row r="33" spans="9:40" x14ac:dyDescent="0.2">
      <c r="I33" s="16">
        <v>4017</v>
      </c>
      <c r="J33" s="17">
        <v>7.0814943413392903</v>
      </c>
      <c r="K33" s="18">
        <v>6.8760000000000003</v>
      </c>
      <c r="L33" s="19">
        <v>7.2665695699999997</v>
      </c>
      <c r="M33" s="20">
        <v>15</v>
      </c>
      <c r="N33" s="21">
        <v>11</v>
      </c>
      <c r="O33" s="21">
        <v>16</v>
      </c>
      <c r="P33" s="21">
        <f t="shared" si="0"/>
        <v>42</v>
      </c>
      <c r="Q33" s="22">
        <v>-0.123058</v>
      </c>
      <c r="R33">
        <v>0.30115599999999998</v>
      </c>
      <c r="S33" s="15">
        <f>R33-Q33</f>
        <v>0.42421399999999998</v>
      </c>
      <c r="T33" s="22">
        <v>-0.15879399999999999</v>
      </c>
      <c r="U33">
        <v>0.21249899999999999</v>
      </c>
      <c r="V33" s="15">
        <f>U33-T33</f>
        <v>0.37129299999999998</v>
      </c>
      <c r="W33">
        <v>-0.16443199999999999</v>
      </c>
      <c r="X33">
        <v>-7.5204999999999994E-2</v>
      </c>
      <c r="Y33" s="15">
        <f>X33-W33</f>
        <v>8.9227000000000001E-2</v>
      </c>
      <c r="Z33">
        <v>-0.10000299999999999</v>
      </c>
      <c r="AA33">
        <v>3.7670000000000002E-2</v>
      </c>
      <c r="AB33" s="15">
        <f t="shared" si="1"/>
        <v>0.13767299999999999</v>
      </c>
      <c r="AC33">
        <v>0.26120700000000002</v>
      </c>
      <c r="AD33">
        <v>-4.0544999999999998E-2</v>
      </c>
      <c r="AE33" s="15">
        <f>AD33-AC33</f>
        <v>-0.30175200000000002</v>
      </c>
      <c r="AF33">
        <v>0.23862700000000001</v>
      </c>
      <c r="AG33">
        <v>-7.2652999999999995E-2</v>
      </c>
      <c r="AH33">
        <f>AG33-AF33</f>
        <v>-0.31128</v>
      </c>
      <c r="AI33" s="22">
        <v>0.12012</v>
      </c>
      <c r="AJ33">
        <v>0.16584499999999999</v>
      </c>
      <c r="AK33" s="15">
        <f>AJ33-AI33</f>
        <v>4.5724999999999988E-2</v>
      </c>
      <c r="AL33" s="22">
        <v>0.13563500000000001</v>
      </c>
      <c r="AM33">
        <v>0.18754899999999999</v>
      </c>
      <c r="AN33" s="15">
        <f>AM33-AL33</f>
        <v>5.1913999999999988E-2</v>
      </c>
    </row>
    <row r="34" spans="9:40" x14ac:dyDescent="0.2">
      <c r="I34" s="16">
        <v>4018</v>
      </c>
      <c r="J34" s="17">
        <v>10.586067830101779</v>
      </c>
      <c r="K34" s="18">
        <v>10.682600000000001</v>
      </c>
      <c r="L34" s="19">
        <v>10.506890220000001</v>
      </c>
      <c r="M34" s="20">
        <v>12</v>
      </c>
      <c r="N34" s="21">
        <v>5</v>
      </c>
      <c r="O34" s="21">
        <v>18</v>
      </c>
      <c r="P34" s="21">
        <f t="shared" si="0"/>
        <v>35</v>
      </c>
      <c r="Q34" s="22">
        <v>1.686E-2</v>
      </c>
      <c r="R34">
        <v>-0.16614799999999999</v>
      </c>
      <c r="S34" s="15">
        <f>R34-Q34</f>
        <v>-0.183008</v>
      </c>
      <c r="T34" s="22">
        <v>3.026E-3</v>
      </c>
      <c r="U34">
        <v>3.4047000000000001E-2</v>
      </c>
      <c r="V34" s="15">
        <f>U34-T34</f>
        <v>3.1021E-2</v>
      </c>
      <c r="W34">
        <v>0.116092</v>
      </c>
      <c r="X34">
        <v>-3.8662000000000002E-2</v>
      </c>
      <c r="Y34" s="15">
        <f>X34-W34</f>
        <v>-0.154754</v>
      </c>
      <c r="Z34">
        <v>0.12664800000000001</v>
      </c>
      <c r="AA34">
        <v>6.2628000000000003E-2</v>
      </c>
      <c r="AB34" s="15">
        <f t="shared" si="1"/>
        <v>-6.4020000000000007E-2</v>
      </c>
      <c r="AC34">
        <v>-0.1232</v>
      </c>
      <c r="AD34">
        <v>-6.8015999999999993E-2</v>
      </c>
      <c r="AE34" s="15">
        <f>AD34-AC34</f>
        <v>5.5184000000000011E-2</v>
      </c>
      <c r="AF34">
        <v>-0.30429</v>
      </c>
      <c r="AG34">
        <v>-8.6794999999999997E-2</v>
      </c>
      <c r="AH34">
        <f>AG34-AF34</f>
        <v>0.21749499999999999</v>
      </c>
      <c r="AI34" s="22">
        <v>-6.1380999999999998E-2</v>
      </c>
      <c r="AJ34">
        <v>-5.3992999999999999E-2</v>
      </c>
      <c r="AK34" s="15">
        <f>AJ34-AI34</f>
        <v>7.3879999999999987E-3</v>
      </c>
      <c r="AL34" s="22">
        <v>-0.161796</v>
      </c>
      <c r="AM34">
        <v>-9.8267999999999994E-2</v>
      </c>
      <c r="AN34" s="15">
        <f>AM34-AL34</f>
        <v>6.3528000000000001E-2</v>
      </c>
    </row>
    <row r="35" spans="9:40" x14ac:dyDescent="0.2">
      <c r="I35" s="16">
        <v>4019</v>
      </c>
      <c r="J35" s="17">
        <v>11.051443660734622</v>
      </c>
      <c r="K35" s="18">
        <v>9.7484000000000002</v>
      </c>
      <c r="L35" s="19">
        <v>12.197230080000001</v>
      </c>
      <c r="M35" s="20">
        <v>0</v>
      </c>
      <c r="N35" s="21">
        <v>3</v>
      </c>
      <c r="O35" s="21">
        <v>6</v>
      </c>
      <c r="P35" s="21">
        <f t="shared" si="0"/>
        <v>9</v>
      </c>
      <c r="Q35" s="22">
        <v>-0.20955199999999999</v>
      </c>
      <c r="R35">
        <v>-0.26041500000000001</v>
      </c>
      <c r="S35" s="15">
        <f>R35-Q35</f>
        <v>-5.0863000000000019E-2</v>
      </c>
      <c r="T35" s="22">
        <v>-0.119703</v>
      </c>
      <c r="U35">
        <v>-0.20413899999999999</v>
      </c>
      <c r="V35" s="15">
        <f>U35-T35</f>
        <v>-8.4435999999999983E-2</v>
      </c>
      <c r="W35">
        <v>-0.19728599999999999</v>
      </c>
      <c r="X35">
        <v>-0.16514200000000001</v>
      </c>
      <c r="Y35" s="15">
        <f>X35-W35</f>
        <v>3.2143999999999978E-2</v>
      </c>
      <c r="Z35">
        <v>-8.1860000000000002E-2</v>
      </c>
      <c r="AA35">
        <v>-5.527E-2</v>
      </c>
      <c r="AB35" s="15">
        <f t="shared" si="1"/>
        <v>2.6590000000000003E-2</v>
      </c>
      <c r="AC35">
        <v>3.8027999999999999E-2</v>
      </c>
      <c r="AD35">
        <v>1.6508999999999999E-2</v>
      </c>
      <c r="AE35" s="15">
        <f>AD35-AC35</f>
        <v>-2.1519E-2</v>
      </c>
      <c r="AF35">
        <v>-3.3804000000000001E-2</v>
      </c>
      <c r="AG35">
        <v>-0.11378000000000001</v>
      </c>
      <c r="AH35">
        <f>AG35-AF35</f>
        <v>-7.9976000000000005E-2</v>
      </c>
      <c r="AI35" s="22">
        <v>1.89E-2</v>
      </c>
      <c r="AJ35">
        <v>-7.9951999999999995E-2</v>
      </c>
      <c r="AK35" s="15">
        <f>AJ35-AI35</f>
        <v>-9.8851999999999995E-2</v>
      </c>
      <c r="AL35" s="22">
        <v>7.5648000000000007E-2</v>
      </c>
      <c r="AM35">
        <v>2.2464000000000001E-2</v>
      </c>
      <c r="AN35" s="15">
        <f>AM35-AL35</f>
        <v>-5.3184000000000009E-2</v>
      </c>
    </row>
    <row r="36" spans="9:40" x14ac:dyDescent="0.2">
      <c r="I36" s="26">
        <v>4020</v>
      </c>
      <c r="J36" s="27">
        <v>6.4567896815999681</v>
      </c>
      <c r="K36" s="28">
        <v>6.3623000000000003</v>
      </c>
      <c r="L36" s="29">
        <v>7.3136994270000004</v>
      </c>
      <c r="M36" s="30">
        <v>5</v>
      </c>
      <c r="N36" s="31">
        <v>1</v>
      </c>
      <c r="O36" s="31">
        <v>20</v>
      </c>
      <c r="P36" s="32">
        <f t="shared" si="0"/>
        <v>26</v>
      </c>
      <c r="Q36" s="33">
        <v>0.1038</v>
      </c>
      <c r="R36" s="24">
        <v>0.214334</v>
      </c>
      <c r="S36" s="25">
        <f>R36-Q36</f>
        <v>0.11053399999999999</v>
      </c>
      <c r="T36" s="33">
        <v>1.358E-2</v>
      </c>
      <c r="U36" s="24">
        <v>0.114554</v>
      </c>
      <c r="V36" s="25">
        <f>U36-T36</f>
        <v>0.10097400000000001</v>
      </c>
      <c r="W36" s="24">
        <v>5.3415999999999998E-2</v>
      </c>
      <c r="X36" s="24">
        <v>0.13294400000000001</v>
      </c>
      <c r="Y36" s="25">
        <f>X36-W36</f>
        <v>7.9528000000000015E-2</v>
      </c>
      <c r="Z36" s="24">
        <v>6.8223000000000006E-2</v>
      </c>
      <c r="AA36" s="24">
        <v>0.190882</v>
      </c>
      <c r="AB36" s="25">
        <f t="shared" si="1"/>
        <v>0.12265899999999999</v>
      </c>
      <c r="AC36" s="24">
        <v>-2.6162000000000001E-2</v>
      </c>
      <c r="AD36" s="24">
        <v>1.6882000000000001E-2</v>
      </c>
      <c r="AE36" s="25">
        <f>AD36-AC36</f>
        <v>4.3043999999999999E-2</v>
      </c>
      <c r="AF36" s="24">
        <v>-6.1238000000000001E-2</v>
      </c>
      <c r="AG36" s="24">
        <v>-3.3007000000000002E-2</v>
      </c>
      <c r="AH36" s="24">
        <f>AG36-AF36</f>
        <v>2.8230999999999999E-2</v>
      </c>
      <c r="AI36" s="33">
        <v>3.5002999999999999E-2</v>
      </c>
      <c r="AJ36" s="24">
        <v>2.9975999999999999E-2</v>
      </c>
      <c r="AK36" s="25">
        <f>AJ36-AI36</f>
        <v>-5.0270000000000002E-3</v>
      </c>
      <c r="AL36" s="33">
        <v>2.5399999999999999E-4</v>
      </c>
      <c r="AM36" s="24">
        <v>-3.39E-4</v>
      </c>
      <c r="AN36" s="25">
        <f>AM36-AL36</f>
        <v>-5.9299999999999999E-4</v>
      </c>
    </row>
  </sheetData>
  <conditionalFormatting sqref="E2:G29">
    <cfRule type="cellIs" dxfId="0" priority="1" operator="lessThan">
      <formula>0.05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2021-07-08T01:00:00Z</dcterms:created>
  <dcterms:modified xsi:type="dcterms:W3CDTF">2021-07-08T01:38:30Z</dcterms:modified>
</cp:coreProperties>
</file>