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6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Cameron/Desktop/"/>
    </mc:Choice>
  </mc:AlternateContent>
  <bookViews>
    <workbookView xWindow="0" yWindow="460" windowWidth="28800" windowHeight="17460"/>
  </bookViews>
  <sheets>
    <sheet name="Findings section 1" sheetId="4" r:id="rId1"/>
    <sheet name="Findings section 2" sheetId="11" r:id="rId2"/>
    <sheet name="2015 election (1)" sheetId="1" r:id="rId3"/>
    <sheet name="2010 election (1)" sheetId="3" r:id="rId4"/>
    <sheet name="2015 election (2)" sheetId="5" r:id="rId5"/>
    <sheet name="2010 election (2)" sheetId="6" r:id="rId6"/>
    <sheet name="Turnouts+Votes" sheetId="7" r:id="rId7"/>
    <sheet name="Wales" sheetId="8" r:id="rId8"/>
    <sheet name="Outer Scotland" sheetId="9" r:id="rId9"/>
    <sheet name="UK" sheetId="10" r:id="rId10"/>
  </sheets>
  <externalReferences>
    <externalReference r:id="rId11"/>
  </externalReferences>
  <definedNames>
    <definedName name="_xlnm._FilterDatabase" localSheetId="3" hidden="1">'2010 election (1)'!$A$8:$M$658</definedName>
    <definedName name="_xlnm._FilterDatabase" localSheetId="2" hidden="1">'2015 election (1)'!$A$8:$W$658</definedName>
    <definedName name="Conservative">'2010 election (1)'!$F$9:$F$658</definedName>
    <definedName name="electdata_2010ug" localSheetId="3">'2010 election (1)'!$A$8:$M$658</definedName>
    <definedName name="electdata_2010ug" localSheetId="5">'2010 election (2)'!$A$5:$N$655</definedName>
    <definedName name="Green">'2010 election (1)'!$J$9:$J$658</definedName>
    <definedName name="Labour">'2010 election (1)'!$G$9:$G$658</definedName>
    <definedName name="Liberal">'2010 election (1)'!$H$9:$H$658</definedName>
    <definedName name="Minor">'2010 election (1)'!$L$9:$L$658</definedName>
    <definedName name="Nationalist">'2010 election (1)'!$K$9:$K$658</definedName>
    <definedName name="Other">'2010 election (1)'!$M$9:$M$658</definedName>
    <definedName name="UKIP">'2010 election (1)'!$I$9:$I$658</definedName>
    <definedName name="votes">'2015 election (1)'!$F$9:$M$658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9" i="9" l="1"/>
  <c r="D39" i="9"/>
  <c r="E38" i="9"/>
  <c r="D38" i="9"/>
  <c r="E37" i="9"/>
  <c r="D37" i="9"/>
  <c r="F1" i="9"/>
  <c r="W1" i="9"/>
  <c r="F2" i="9"/>
  <c r="W2" i="9"/>
  <c r="F3" i="9"/>
  <c r="W3" i="9"/>
  <c r="F4" i="9"/>
  <c r="W4" i="9"/>
  <c r="F5" i="9"/>
  <c r="W5" i="9"/>
  <c r="F6" i="9"/>
  <c r="W6" i="9"/>
  <c r="F7" i="9"/>
  <c r="W7" i="9"/>
  <c r="F8" i="9"/>
  <c r="W8" i="9"/>
  <c r="F9" i="9"/>
  <c r="W9" i="9"/>
  <c r="F10" i="9"/>
  <c r="W10" i="9"/>
  <c r="F11" i="9"/>
  <c r="W11" i="9"/>
  <c r="F12" i="9"/>
  <c r="W12" i="9"/>
  <c r="F13" i="9"/>
  <c r="W13" i="9"/>
  <c r="F14" i="9"/>
  <c r="W14" i="9"/>
  <c r="F15" i="9"/>
  <c r="W15" i="9"/>
  <c r="F16" i="9"/>
  <c r="W16" i="9"/>
  <c r="F17" i="9"/>
  <c r="W17" i="9"/>
  <c r="F18" i="9"/>
  <c r="W18" i="9"/>
  <c r="F19" i="9"/>
  <c r="W19" i="9"/>
  <c r="F20" i="9"/>
  <c r="W20" i="9"/>
  <c r="F21" i="9"/>
  <c r="W21" i="9"/>
  <c r="F22" i="9"/>
  <c r="W22" i="9"/>
  <c r="F23" i="9"/>
  <c r="W23" i="9"/>
  <c r="F24" i="9"/>
  <c r="W24" i="9"/>
  <c r="F25" i="9"/>
  <c r="W25" i="9"/>
  <c r="F26" i="9"/>
  <c r="W26" i="9"/>
  <c r="F27" i="9"/>
  <c r="W27" i="9"/>
  <c r="K33" i="9"/>
  <c r="V1" i="9"/>
  <c r="V2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J33" i="9"/>
  <c r="U1" i="9"/>
  <c r="U2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I33" i="9"/>
  <c r="T1" i="9"/>
  <c r="T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H33" i="9"/>
  <c r="S1" i="9"/>
  <c r="S2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G33" i="9"/>
  <c r="R1" i="9"/>
  <c r="R2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F33" i="9"/>
  <c r="Q1" i="9"/>
  <c r="Q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E33" i="9"/>
  <c r="P1" i="9"/>
  <c r="P2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D33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O1" i="9"/>
  <c r="F40" i="8"/>
  <c r="W40" i="8"/>
  <c r="V40" i="8"/>
  <c r="U40" i="8"/>
  <c r="T40" i="8"/>
  <c r="S40" i="8"/>
  <c r="R40" i="8"/>
  <c r="Q40" i="8"/>
  <c r="P40" i="8"/>
  <c r="O40" i="8"/>
  <c r="F39" i="8"/>
  <c r="W39" i="8"/>
  <c r="V39" i="8"/>
  <c r="U39" i="8"/>
  <c r="T39" i="8"/>
  <c r="S39" i="8"/>
  <c r="R39" i="8"/>
  <c r="Q39" i="8"/>
  <c r="P39" i="8"/>
  <c r="O39" i="8"/>
  <c r="F38" i="8"/>
  <c r="W38" i="8"/>
  <c r="V38" i="8"/>
  <c r="U38" i="8"/>
  <c r="T38" i="8"/>
  <c r="S38" i="8"/>
  <c r="R38" i="8"/>
  <c r="Q38" i="8"/>
  <c r="P38" i="8"/>
  <c r="O38" i="8"/>
  <c r="F37" i="8"/>
  <c r="W37" i="8"/>
  <c r="V37" i="8"/>
  <c r="U37" i="8"/>
  <c r="T37" i="8"/>
  <c r="S37" i="8"/>
  <c r="R37" i="8"/>
  <c r="Q37" i="8"/>
  <c r="P37" i="8"/>
  <c r="O37" i="8"/>
  <c r="F36" i="8"/>
  <c r="W36" i="8"/>
  <c r="V36" i="8"/>
  <c r="U36" i="8"/>
  <c r="T36" i="8"/>
  <c r="S36" i="8"/>
  <c r="R36" i="8"/>
  <c r="Q36" i="8"/>
  <c r="P36" i="8"/>
  <c r="O36" i="8"/>
  <c r="F35" i="8"/>
  <c r="W35" i="8"/>
  <c r="V35" i="8"/>
  <c r="U35" i="8"/>
  <c r="T35" i="8"/>
  <c r="S35" i="8"/>
  <c r="R35" i="8"/>
  <c r="Q35" i="8"/>
  <c r="P35" i="8"/>
  <c r="O35" i="8"/>
  <c r="F34" i="8"/>
  <c r="W34" i="8"/>
  <c r="V34" i="8"/>
  <c r="U34" i="8"/>
  <c r="T34" i="8"/>
  <c r="S34" i="8"/>
  <c r="R34" i="8"/>
  <c r="Q34" i="8"/>
  <c r="P34" i="8"/>
  <c r="O34" i="8"/>
  <c r="F33" i="8"/>
  <c r="W33" i="8"/>
  <c r="V33" i="8"/>
  <c r="U33" i="8"/>
  <c r="T33" i="8"/>
  <c r="S33" i="8"/>
  <c r="R33" i="8"/>
  <c r="Q33" i="8"/>
  <c r="P33" i="8"/>
  <c r="O33" i="8"/>
  <c r="F32" i="8"/>
  <c r="W32" i="8"/>
  <c r="V32" i="8"/>
  <c r="U32" i="8"/>
  <c r="T32" i="8"/>
  <c r="S32" i="8"/>
  <c r="R32" i="8"/>
  <c r="Q32" i="8"/>
  <c r="P32" i="8"/>
  <c r="O32" i="8"/>
  <c r="F31" i="8"/>
  <c r="W31" i="8"/>
  <c r="V31" i="8"/>
  <c r="U31" i="8"/>
  <c r="T31" i="8"/>
  <c r="S31" i="8"/>
  <c r="R31" i="8"/>
  <c r="Q31" i="8"/>
  <c r="P31" i="8"/>
  <c r="O31" i="8"/>
  <c r="F30" i="8"/>
  <c r="W30" i="8"/>
  <c r="V30" i="8"/>
  <c r="U30" i="8"/>
  <c r="T30" i="8"/>
  <c r="S30" i="8"/>
  <c r="R30" i="8"/>
  <c r="Q30" i="8"/>
  <c r="P30" i="8"/>
  <c r="O30" i="8"/>
  <c r="F29" i="8"/>
  <c r="W29" i="8"/>
  <c r="V29" i="8"/>
  <c r="U29" i="8"/>
  <c r="T29" i="8"/>
  <c r="S29" i="8"/>
  <c r="R29" i="8"/>
  <c r="Q29" i="8"/>
  <c r="P29" i="8"/>
  <c r="O29" i="8"/>
  <c r="F28" i="8"/>
  <c r="W28" i="8"/>
  <c r="V28" i="8"/>
  <c r="U28" i="8"/>
  <c r="T28" i="8"/>
  <c r="S28" i="8"/>
  <c r="R28" i="8"/>
  <c r="Q28" i="8"/>
  <c r="P28" i="8"/>
  <c r="O28" i="8"/>
  <c r="F27" i="8"/>
  <c r="W27" i="8"/>
  <c r="V27" i="8"/>
  <c r="U27" i="8"/>
  <c r="T27" i="8"/>
  <c r="S27" i="8"/>
  <c r="R27" i="8"/>
  <c r="Q27" i="8"/>
  <c r="P27" i="8"/>
  <c r="O27" i="8"/>
  <c r="F26" i="8"/>
  <c r="W26" i="8"/>
  <c r="V26" i="8"/>
  <c r="U26" i="8"/>
  <c r="T26" i="8"/>
  <c r="S26" i="8"/>
  <c r="R26" i="8"/>
  <c r="Q26" i="8"/>
  <c r="P26" i="8"/>
  <c r="O26" i="8"/>
  <c r="F25" i="8"/>
  <c r="W25" i="8"/>
  <c r="V25" i="8"/>
  <c r="U25" i="8"/>
  <c r="T25" i="8"/>
  <c r="S25" i="8"/>
  <c r="R25" i="8"/>
  <c r="Q25" i="8"/>
  <c r="P25" i="8"/>
  <c r="O25" i="8"/>
  <c r="F24" i="8"/>
  <c r="W24" i="8"/>
  <c r="V24" i="8"/>
  <c r="U24" i="8"/>
  <c r="T24" i="8"/>
  <c r="S24" i="8"/>
  <c r="R24" i="8"/>
  <c r="Q24" i="8"/>
  <c r="P24" i="8"/>
  <c r="O24" i="8"/>
  <c r="F23" i="8"/>
  <c r="W23" i="8"/>
  <c r="V23" i="8"/>
  <c r="U23" i="8"/>
  <c r="T23" i="8"/>
  <c r="S23" i="8"/>
  <c r="R23" i="8"/>
  <c r="Q23" i="8"/>
  <c r="P23" i="8"/>
  <c r="O23" i="8"/>
  <c r="F22" i="8"/>
  <c r="W22" i="8"/>
  <c r="V22" i="8"/>
  <c r="U22" i="8"/>
  <c r="T22" i="8"/>
  <c r="S22" i="8"/>
  <c r="R22" i="8"/>
  <c r="Q22" i="8"/>
  <c r="P22" i="8"/>
  <c r="O22" i="8"/>
  <c r="F21" i="8"/>
  <c r="W21" i="8"/>
  <c r="V21" i="8"/>
  <c r="U21" i="8"/>
  <c r="T21" i="8"/>
  <c r="S21" i="8"/>
  <c r="R21" i="8"/>
  <c r="Q21" i="8"/>
  <c r="P21" i="8"/>
  <c r="O21" i="8"/>
  <c r="F20" i="8"/>
  <c r="W20" i="8"/>
  <c r="V20" i="8"/>
  <c r="U20" i="8"/>
  <c r="T20" i="8"/>
  <c r="S20" i="8"/>
  <c r="R20" i="8"/>
  <c r="Q20" i="8"/>
  <c r="P20" i="8"/>
  <c r="O20" i="8"/>
  <c r="F19" i="8"/>
  <c r="W19" i="8"/>
  <c r="V19" i="8"/>
  <c r="U19" i="8"/>
  <c r="T19" i="8"/>
  <c r="S19" i="8"/>
  <c r="R19" i="8"/>
  <c r="Q19" i="8"/>
  <c r="P19" i="8"/>
  <c r="O19" i="8"/>
  <c r="F18" i="8"/>
  <c r="W18" i="8"/>
  <c r="V18" i="8"/>
  <c r="U18" i="8"/>
  <c r="T18" i="8"/>
  <c r="S18" i="8"/>
  <c r="R18" i="8"/>
  <c r="Q18" i="8"/>
  <c r="P18" i="8"/>
  <c r="O18" i="8"/>
  <c r="F17" i="8"/>
  <c r="W17" i="8"/>
  <c r="V17" i="8"/>
  <c r="U17" i="8"/>
  <c r="T17" i="8"/>
  <c r="S17" i="8"/>
  <c r="R17" i="8"/>
  <c r="Q17" i="8"/>
  <c r="P17" i="8"/>
  <c r="O17" i="8"/>
  <c r="F16" i="8"/>
  <c r="W16" i="8"/>
  <c r="V16" i="8"/>
  <c r="U16" i="8"/>
  <c r="T16" i="8"/>
  <c r="S16" i="8"/>
  <c r="R16" i="8"/>
  <c r="Q16" i="8"/>
  <c r="P16" i="8"/>
  <c r="O16" i="8"/>
  <c r="F15" i="8"/>
  <c r="W15" i="8"/>
  <c r="V15" i="8"/>
  <c r="U15" i="8"/>
  <c r="T15" i="8"/>
  <c r="S15" i="8"/>
  <c r="R15" i="8"/>
  <c r="Q15" i="8"/>
  <c r="P15" i="8"/>
  <c r="O15" i="8"/>
  <c r="F14" i="8"/>
  <c r="W14" i="8"/>
  <c r="V14" i="8"/>
  <c r="U14" i="8"/>
  <c r="T14" i="8"/>
  <c r="S14" i="8"/>
  <c r="R14" i="8"/>
  <c r="Q14" i="8"/>
  <c r="P14" i="8"/>
  <c r="O14" i="8"/>
  <c r="F13" i="8"/>
  <c r="W13" i="8"/>
  <c r="V13" i="8"/>
  <c r="U13" i="8"/>
  <c r="T13" i="8"/>
  <c r="S13" i="8"/>
  <c r="R13" i="8"/>
  <c r="Q13" i="8"/>
  <c r="P13" i="8"/>
  <c r="O13" i="8"/>
  <c r="F12" i="8"/>
  <c r="W12" i="8"/>
  <c r="V12" i="8"/>
  <c r="U12" i="8"/>
  <c r="T12" i="8"/>
  <c r="S12" i="8"/>
  <c r="R12" i="8"/>
  <c r="Q12" i="8"/>
  <c r="P12" i="8"/>
  <c r="O12" i="8"/>
  <c r="F11" i="8"/>
  <c r="W11" i="8"/>
  <c r="V11" i="8"/>
  <c r="U11" i="8"/>
  <c r="T11" i="8"/>
  <c r="S11" i="8"/>
  <c r="R11" i="8"/>
  <c r="Q11" i="8"/>
  <c r="P11" i="8"/>
  <c r="O11" i="8"/>
  <c r="F10" i="8"/>
  <c r="W10" i="8"/>
  <c r="V10" i="8"/>
  <c r="U10" i="8"/>
  <c r="T10" i="8"/>
  <c r="S10" i="8"/>
  <c r="R10" i="8"/>
  <c r="Q10" i="8"/>
  <c r="P10" i="8"/>
  <c r="O10" i="8"/>
  <c r="F9" i="8"/>
  <c r="W9" i="8"/>
  <c r="V9" i="8"/>
  <c r="U9" i="8"/>
  <c r="T9" i="8"/>
  <c r="S9" i="8"/>
  <c r="R9" i="8"/>
  <c r="Q9" i="8"/>
  <c r="P9" i="8"/>
  <c r="O9" i="8"/>
  <c r="F8" i="8"/>
  <c r="W8" i="8"/>
  <c r="V8" i="8"/>
  <c r="U8" i="8"/>
  <c r="T8" i="8"/>
  <c r="S8" i="8"/>
  <c r="R8" i="8"/>
  <c r="Q8" i="8"/>
  <c r="P8" i="8"/>
  <c r="O8" i="8"/>
  <c r="F7" i="8"/>
  <c r="W7" i="8"/>
  <c r="V7" i="8"/>
  <c r="U7" i="8"/>
  <c r="T7" i="8"/>
  <c r="S7" i="8"/>
  <c r="R7" i="8"/>
  <c r="Q7" i="8"/>
  <c r="P7" i="8"/>
  <c r="O7" i="8"/>
  <c r="F6" i="8"/>
  <c r="W6" i="8"/>
  <c r="V6" i="8"/>
  <c r="U6" i="8"/>
  <c r="T6" i="8"/>
  <c r="S6" i="8"/>
  <c r="R6" i="8"/>
  <c r="Q6" i="8"/>
  <c r="P6" i="8"/>
  <c r="O6" i="8"/>
  <c r="F5" i="8"/>
  <c r="W5" i="8"/>
  <c r="V5" i="8"/>
  <c r="U5" i="8"/>
  <c r="T5" i="8"/>
  <c r="S5" i="8"/>
  <c r="R5" i="8"/>
  <c r="Q5" i="8"/>
  <c r="P5" i="8"/>
  <c r="O5" i="8"/>
  <c r="F4" i="8"/>
  <c r="W4" i="8"/>
  <c r="V4" i="8"/>
  <c r="U4" i="8"/>
  <c r="T4" i="8"/>
  <c r="S4" i="8"/>
  <c r="R4" i="8"/>
  <c r="Q4" i="8"/>
  <c r="P4" i="8"/>
  <c r="O4" i="8"/>
  <c r="F3" i="8"/>
  <c r="W3" i="8"/>
  <c r="V3" i="8"/>
  <c r="U3" i="8"/>
  <c r="T3" i="8"/>
  <c r="S3" i="8"/>
  <c r="R3" i="8"/>
  <c r="Q3" i="8"/>
  <c r="P3" i="8"/>
  <c r="O3" i="8"/>
  <c r="F2" i="8"/>
  <c r="W2" i="8"/>
  <c r="V2" i="8"/>
  <c r="U2" i="8"/>
  <c r="T2" i="8"/>
  <c r="S2" i="8"/>
  <c r="R2" i="8"/>
  <c r="Q2" i="8"/>
  <c r="P2" i="8"/>
  <c r="O2" i="8"/>
  <c r="F1" i="8"/>
  <c r="W1" i="8"/>
  <c r="V1" i="8"/>
  <c r="U1" i="8"/>
  <c r="T1" i="8"/>
  <c r="S1" i="8"/>
  <c r="R1" i="8"/>
  <c r="Q1" i="8"/>
  <c r="P1" i="8"/>
  <c r="O1" i="8"/>
  <c r="G8" i="7"/>
  <c r="D8" i="7"/>
  <c r="C8" i="7"/>
  <c r="B8" i="7"/>
  <c r="F655" i="6"/>
  <c r="W655" i="6"/>
  <c r="V655" i="6"/>
  <c r="U655" i="6"/>
  <c r="T655" i="6"/>
  <c r="S655" i="6"/>
  <c r="R655" i="6"/>
  <c r="Q655" i="6"/>
  <c r="P655" i="6"/>
  <c r="O655" i="6"/>
  <c r="F654" i="6"/>
  <c r="W654" i="6"/>
  <c r="V654" i="6"/>
  <c r="U654" i="6"/>
  <c r="T654" i="6"/>
  <c r="S654" i="6"/>
  <c r="R654" i="6"/>
  <c r="Q654" i="6"/>
  <c r="P654" i="6"/>
  <c r="O654" i="6"/>
  <c r="F653" i="6"/>
  <c r="W653" i="6"/>
  <c r="V653" i="6"/>
  <c r="U653" i="6"/>
  <c r="T653" i="6"/>
  <c r="S653" i="6"/>
  <c r="R653" i="6"/>
  <c r="Q653" i="6"/>
  <c r="P653" i="6"/>
  <c r="O653" i="6"/>
  <c r="F652" i="6"/>
  <c r="W652" i="6"/>
  <c r="V652" i="6"/>
  <c r="U652" i="6"/>
  <c r="T652" i="6"/>
  <c r="S652" i="6"/>
  <c r="R652" i="6"/>
  <c r="Q652" i="6"/>
  <c r="P652" i="6"/>
  <c r="O652" i="6"/>
  <c r="F651" i="6"/>
  <c r="W651" i="6"/>
  <c r="V651" i="6"/>
  <c r="U651" i="6"/>
  <c r="T651" i="6"/>
  <c r="S651" i="6"/>
  <c r="R651" i="6"/>
  <c r="Q651" i="6"/>
  <c r="P651" i="6"/>
  <c r="O651" i="6"/>
  <c r="F650" i="6"/>
  <c r="W650" i="6"/>
  <c r="V650" i="6"/>
  <c r="U650" i="6"/>
  <c r="T650" i="6"/>
  <c r="S650" i="6"/>
  <c r="R650" i="6"/>
  <c r="Q650" i="6"/>
  <c r="P650" i="6"/>
  <c r="O650" i="6"/>
  <c r="F649" i="6"/>
  <c r="W649" i="6"/>
  <c r="V649" i="6"/>
  <c r="U649" i="6"/>
  <c r="T649" i="6"/>
  <c r="S649" i="6"/>
  <c r="R649" i="6"/>
  <c r="Q649" i="6"/>
  <c r="P649" i="6"/>
  <c r="O649" i="6"/>
  <c r="F648" i="6"/>
  <c r="W648" i="6"/>
  <c r="V648" i="6"/>
  <c r="U648" i="6"/>
  <c r="T648" i="6"/>
  <c r="S648" i="6"/>
  <c r="R648" i="6"/>
  <c r="Q648" i="6"/>
  <c r="P648" i="6"/>
  <c r="O648" i="6"/>
  <c r="F647" i="6"/>
  <c r="W647" i="6"/>
  <c r="V647" i="6"/>
  <c r="U647" i="6"/>
  <c r="T647" i="6"/>
  <c r="S647" i="6"/>
  <c r="R647" i="6"/>
  <c r="Q647" i="6"/>
  <c r="P647" i="6"/>
  <c r="O647" i="6"/>
  <c r="F646" i="6"/>
  <c r="W646" i="6"/>
  <c r="V646" i="6"/>
  <c r="U646" i="6"/>
  <c r="T646" i="6"/>
  <c r="S646" i="6"/>
  <c r="R646" i="6"/>
  <c r="Q646" i="6"/>
  <c r="P646" i="6"/>
  <c r="O646" i="6"/>
  <c r="F645" i="6"/>
  <c r="W645" i="6"/>
  <c r="V645" i="6"/>
  <c r="U645" i="6"/>
  <c r="T645" i="6"/>
  <c r="S645" i="6"/>
  <c r="R645" i="6"/>
  <c r="Q645" i="6"/>
  <c r="P645" i="6"/>
  <c r="O645" i="6"/>
  <c r="F644" i="6"/>
  <c r="W644" i="6"/>
  <c r="V644" i="6"/>
  <c r="U644" i="6"/>
  <c r="T644" i="6"/>
  <c r="S644" i="6"/>
  <c r="R644" i="6"/>
  <c r="Q644" i="6"/>
  <c r="P644" i="6"/>
  <c r="O644" i="6"/>
  <c r="F643" i="6"/>
  <c r="W643" i="6"/>
  <c r="V643" i="6"/>
  <c r="U643" i="6"/>
  <c r="T643" i="6"/>
  <c r="S643" i="6"/>
  <c r="R643" i="6"/>
  <c r="Q643" i="6"/>
  <c r="P643" i="6"/>
  <c r="O643" i="6"/>
  <c r="F642" i="6"/>
  <c r="W642" i="6"/>
  <c r="V642" i="6"/>
  <c r="U642" i="6"/>
  <c r="T642" i="6"/>
  <c r="S642" i="6"/>
  <c r="R642" i="6"/>
  <c r="Q642" i="6"/>
  <c r="P642" i="6"/>
  <c r="O642" i="6"/>
  <c r="F641" i="6"/>
  <c r="W641" i="6"/>
  <c r="V641" i="6"/>
  <c r="U641" i="6"/>
  <c r="T641" i="6"/>
  <c r="S641" i="6"/>
  <c r="R641" i="6"/>
  <c r="Q641" i="6"/>
  <c r="P641" i="6"/>
  <c r="O641" i="6"/>
  <c r="F640" i="6"/>
  <c r="W640" i="6"/>
  <c r="V640" i="6"/>
  <c r="U640" i="6"/>
  <c r="T640" i="6"/>
  <c r="S640" i="6"/>
  <c r="R640" i="6"/>
  <c r="Q640" i="6"/>
  <c r="P640" i="6"/>
  <c r="O640" i="6"/>
  <c r="F639" i="6"/>
  <c r="W639" i="6"/>
  <c r="V639" i="6"/>
  <c r="U639" i="6"/>
  <c r="T639" i="6"/>
  <c r="S639" i="6"/>
  <c r="R639" i="6"/>
  <c r="Q639" i="6"/>
  <c r="P639" i="6"/>
  <c r="O639" i="6"/>
  <c r="F638" i="6"/>
  <c r="W638" i="6"/>
  <c r="V638" i="6"/>
  <c r="U638" i="6"/>
  <c r="T638" i="6"/>
  <c r="S638" i="6"/>
  <c r="R638" i="6"/>
  <c r="Q638" i="6"/>
  <c r="P638" i="6"/>
  <c r="O638" i="6"/>
  <c r="F637" i="6"/>
  <c r="W637" i="6"/>
  <c r="V637" i="6"/>
  <c r="U637" i="6"/>
  <c r="T637" i="6"/>
  <c r="S637" i="6"/>
  <c r="R637" i="6"/>
  <c r="Q637" i="6"/>
  <c r="P637" i="6"/>
  <c r="O637" i="6"/>
  <c r="F636" i="6"/>
  <c r="W636" i="6"/>
  <c r="V636" i="6"/>
  <c r="U636" i="6"/>
  <c r="T636" i="6"/>
  <c r="S636" i="6"/>
  <c r="R636" i="6"/>
  <c r="Q636" i="6"/>
  <c r="P636" i="6"/>
  <c r="O636" i="6"/>
  <c r="F635" i="6"/>
  <c r="W635" i="6"/>
  <c r="V635" i="6"/>
  <c r="U635" i="6"/>
  <c r="T635" i="6"/>
  <c r="S635" i="6"/>
  <c r="R635" i="6"/>
  <c r="Q635" i="6"/>
  <c r="P635" i="6"/>
  <c r="O635" i="6"/>
  <c r="F634" i="6"/>
  <c r="W634" i="6"/>
  <c r="V634" i="6"/>
  <c r="U634" i="6"/>
  <c r="T634" i="6"/>
  <c r="S634" i="6"/>
  <c r="R634" i="6"/>
  <c r="Q634" i="6"/>
  <c r="P634" i="6"/>
  <c r="O634" i="6"/>
  <c r="F633" i="6"/>
  <c r="W633" i="6"/>
  <c r="V633" i="6"/>
  <c r="U633" i="6"/>
  <c r="T633" i="6"/>
  <c r="S633" i="6"/>
  <c r="R633" i="6"/>
  <c r="Q633" i="6"/>
  <c r="P633" i="6"/>
  <c r="O633" i="6"/>
  <c r="F632" i="6"/>
  <c r="W632" i="6"/>
  <c r="V632" i="6"/>
  <c r="U632" i="6"/>
  <c r="T632" i="6"/>
  <c r="S632" i="6"/>
  <c r="R632" i="6"/>
  <c r="Q632" i="6"/>
  <c r="P632" i="6"/>
  <c r="O632" i="6"/>
  <c r="F631" i="6"/>
  <c r="W631" i="6"/>
  <c r="V631" i="6"/>
  <c r="U631" i="6"/>
  <c r="T631" i="6"/>
  <c r="S631" i="6"/>
  <c r="R631" i="6"/>
  <c r="Q631" i="6"/>
  <c r="P631" i="6"/>
  <c r="O631" i="6"/>
  <c r="F630" i="6"/>
  <c r="W630" i="6"/>
  <c r="V630" i="6"/>
  <c r="U630" i="6"/>
  <c r="T630" i="6"/>
  <c r="S630" i="6"/>
  <c r="R630" i="6"/>
  <c r="Q630" i="6"/>
  <c r="P630" i="6"/>
  <c r="O630" i="6"/>
  <c r="F629" i="6"/>
  <c r="W629" i="6"/>
  <c r="V629" i="6"/>
  <c r="U629" i="6"/>
  <c r="T629" i="6"/>
  <c r="S629" i="6"/>
  <c r="R629" i="6"/>
  <c r="Q629" i="6"/>
  <c r="P629" i="6"/>
  <c r="O629" i="6"/>
  <c r="F628" i="6"/>
  <c r="W628" i="6"/>
  <c r="V628" i="6"/>
  <c r="U628" i="6"/>
  <c r="T628" i="6"/>
  <c r="S628" i="6"/>
  <c r="R628" i="6"/>
  <c r="Q628" i="6"/>
  <c r="P628" i="6"/>
  <c r="O628" i="6"/>
  <c r="F627" i="6"/>
  <c r="W627" i="6"/>
  <c r="V627" i="6"/>
  <c r="U627" i="6"/>
  <c r="T627" i="6"/>
  <c r="S627" i="6"/>
  <c r="R627" i="6"/>
  <c r="Q627" i="6"/>
  <c r="P627" i="6"/>
  <c r="O627" i="6"/>
  <c r="F626" i="6"/>
  <c r="W626" i="6"/>
  <c r="V626" i="6"/>
  <c r="U626" i="6"/>
  <c r="T626" i="6"/>
  <c r="S626" i="6"/>
  <c r="R626" i="6"/>
  <c r="Q626" i="6"/>
  <c r="P626" i="6"/>
  <c r="O626" i="6"/>
  <c r="F625" i="6"/>
  <c r="W625" i="6"/>
  <c r="V625" i="6"/>
  <c r="U625" i="6"/>
  <c r="T625" i="6"/>
  <c r="S625" i="6"/>
  <c r="R625" i="6"/>
  <c r="Q625" i="6"/>
  <c r="P625" i="6"/>
  <c r="O625" i="6"/>
  <c r="F624" i="6"/>
  <c r="W624" i="6"/>
  <c r="V624" i="6"/>
  <c r="U624" i="6"/>
  <c r="T624" i="6"/>
  <c r="S624" i="6"/>
  <c r="R624" i="6"/>
  <c r="Q624" i="6"/>
  <c r="P624" i="6"/>
  <c r="O624" i="6"/>
  <c r="F623" i="6"/>
  <c r="W623" i="6"/>
  <c r="V623" i="6"/>
  <c r="U623" i="6"/>
  <c r="T623" i="6"/>
  <c r="S623" i="6"/>
  <c r="R623" i="6"/>
  <c r="Q623" i="6"/>
  <c r="P623" i="6"/>
  <c r="O623" i="6"/>
  <c r="F622" i="6"/>
  <c r="W622" i="6"/>
  <c r="V622" i="6"/>
  <c r="U622" i="6"/>
  <c r="T622" i="6"/>
  <c r="S622" i="6"/>
  <c r="R622" i="6"/>
  <c r="Q622" i="6"/>
  <c r="P622" i="6"/>
  <c r="O622" i="6"/>
  <c r="F621" i="6"/>
  <c r="W621" i="6"/>
  <c r="V621" i="6"/>
  <c r="U621" i="6"/>
  <c r="T621" i="6"/>
  <c r="S621" i="6"/>
  <c r="R621" i="6"/>
  <c r="Q621" i="6"/>
  <c r="P621" i="6"/>
  <c r="O621" i="6"/>
  <c r="F620" i="6"/>
  <c r="W620" i="6"/>
  <c r="V620" i="6"/>
  <c r="U620" i="6"/>
  <c r="T620" i="6"/>
  <c r="S620" i="6"/>
  <c r="R620" i="6"/>
  <c r="Q620" i="6"/>
  <c r="P620" i="6"/>
  <c r="O620" i="6"/>
  <c r="F619" i="6"/>
  <c r="W619" i="6"/>
  <c r="V619" i="6"/>
  <c r="U619" i="6"/>
  <c r="T619" i="6"/>
  <c r="S619" i="6"/>
  <c r="R619" i="6"/>
  <c r="Q619" i="6"/>
  <c r="P619" i="6"/>
  <c r="O619" i="6"/>
  <c r="F618" i="6"/>
  <c r="W618" i="6"/>
  <c r="V618" i="6"/>
  <c r="U618" i="6"/>
  <c r="T618" i="6"/>
  <c r="S618" i="6"/>
  <c r="R618" i="6"/>
  <c r="Q618" i="6"/>
  <c r="P618" i="6"/>
  <c r="O618" i="6"/>
  <c r="F617" i="6"/>
  <c r="W617" i="6"/>
  <c r="V617" i="6"/>
  <c r="U617" i="6"/>
  <c r="T617" i="6"/>
  <c r="S617" i="6"/>
  <c r="R617" i="6"/>
  <c r="Q617" i="6"/>
  <c r="P617" i="6"/>
  <c r="O617" i="6"/>
  <c r="F616" i="6"/>
  <c r="W616" i="6"/>
  <c r="V616" i="6"/>
  <c r="U616" i="6"/>
  <c r="T616" i="6"/>
  <c r="S616" i="6"/>
  <c r="R616" i="6"/>
  <c r="Q616" i="6"/>
  <c r="P616" i="6"/>
  <c r="O616" i="6"/>
  <c r="F615" i="6"/>
  <c r="W615" i="6"/>
  <c r="V615" i="6"/>
  <c r="U615" i="6"/>
  <c r="T615" i="6"/>
  <c r="S615" i="6"/>
  <c r="R615" i="6"/>
  <c r="Q615" i="6"/>
  <c r="P615" i="6"/>
  <c r="O615" i="6"/>
  <c r="F614" i="6"/>
  <c r="W614" i="6"/>
  <c r="V614" i="6"/>
  <c r="U614" i="6"/>
  <c r="T614" i="6"/>
  <c r="S614" i="6"/>
  <c r="R614" i="6"/>
  <c r="Q614" i="6"/>
  <c r="P614" i="6"/>
  <c r="O614" i="6"/>
  <c r="F613" i="6"/>
  <c r="W613" i="6"/>
  <c r="V613" i="6"/>
  <c r="U613" i="6"/>
  <c r="T613" i="6"/>
  <c r="S613" i="6"/>
  <c r="R613" i="6"/>
  <c r="Q613" i="6"/>
  <c r="P613" i="6"/>
  <c r="O613" i="6"/>
  <c r="F612" i="6"/>
  <c r="W612" i="6"/>
  <c r="V612" i="6"/>
  <c r="U612" i="6"/>
  <c r="T612" i="6"/>
  <c r="S612" i="6"/>
  <c r="R612" i="6"/>
  <c r="Q612" i="6"/>
  <c r="P612" i="6"/>
  <c r="O612" i="6"/>
  <c r="F611" i="6"/>
  <c r="W611" i="6"/>
  <c r="V611" i="6"/>
  <c r="U611" i="6"/>
  <c r="T611" i="6"/>
  <c r="S611" i="6"/>
  <c r="R611" i="6"/>
  <c r="Q611" i="6"/>
  <c r="P611" i="6"/>
  <c r="O611" i="6"/>
  <c r="F610" i="6"/>
  <c r="W610" i="6"/>
  <c r="V610" i="6"/>
  <c r="U610" i="6"/>
  <c r="T610" i="6"/>
  <c r="S610" i="6"/>
  <c r="R610" i="6"/>
  <c r="Q610" i="6"/>
  <c r="P610" i="6"/>
  <c r="O610" i="6"/>
  <c r="F609" i="6"/>
  <c r="W609" i="6"/>
  <c r="V609" i="6"/>
  <c r="U609" i="6"/>
  <c r="T609" i="6"/>
  <c r="S609" i="6"/>
  <c r="R609" i="6"/>
  <c r="Q609" i="6"/>
  <c r="P609" i="6"/>
  <c r="O609" i="6"/>
  <c r="F608" i="6"/>
  <c r="W608" i="6"/>
  <c r="V608" i="6"/>
  <c r="U608" i="6"/>
  <c r="T608" i="6"/>
  <c r="S608" i="6"/>
  <c r="R608" i="6"/>
  <c r="Q608" i="6"/>
  <c r="P608" i="6"/>
  <c r="O608" i="6"/>
  <c r="F607" i="6"/>
  <c r="W607" i="6"/>
  <c r="V607" i="6"/>
  <c r="U607" i="6"/>
  <c r="T607" i="6"/>
  <c r="S607" i="6"/>
  <c r="R607" i="6"/>
  <c r="Q607" i="6"/>
  <c r="P607" i="6"/>
  <c r="O607" i="6"/>
  <c r="F606" i="6"/>
  <c r="W606" i="6"/>
  <c r="V606" i="6"/>
  <c r="U606" i="6"/>
  <c r="T606" i="6"/>
  <c r="S606" i="6"/>
  <c r="R606" i="6"/>
  <c r="Q606" i="6"/>
  <c r="P606" i="6"/>
  <c r="O606" i="6"/>
  <c r="F605" i="6"/>
  <c r="W605" i="6"/>
  <c r="V605" i="6"/>
  <c r="U605" i="6"/>
  <c r="T605" i="6"/>
  <c r="S605" i="6"/>
  <c r="R605" i="6"/>
  <c r="Q605" i="6"/>
  <c r="P605" i="6"/>
  <c r="O605" i="6"/>
  <c r="F604" i="6"/>
  <c r="W604" i="6"/>
  <c r="V604" i="6"/>
  <c r="U604" i="6"/>
  <c r="T604" i="6"/>
  <c r="S604" i="6"/>
  <c r="R604" i="6"/>
  <c r="Q604" i="6"/>
  <c r="P604" i="6"/>
  <c r="O604" i="6"/>
  <c r="F603" i="6"/>
  <c r="W603" i="6"/>
  <c r="V603" i="6"/>
  <c r="U603" i="6"/>
  <c r="T603" i="6"/>
  <c r="S603" i="6"/>
  <c r="R603" i="6"/>
  <c r="Q603" i="6"/>
  <c r="P603" i="6"/>
  <c r="O603" i="6"/>
  <c r="F602" i="6"/>
  <c r="W602" i="6"/>
  <c r="V602" i="6"/>
  <c r="U602" i="6"/>
  <c r="T602" i="6"/>
  <c r="S602" i="6"/>
  <c r="R602" i="6"/>
  <c r="Q602" i="6"/>
  <c r="P602" i="6"/>
  <c r="O602" i="6"/>
  <c r="F601" i="6"/>
  <c r="W601" i="6"/>
  <c r="V601" i="6"/>
  <c r="U601" i="6"/>
  <c r="T601" i="6"/>
  <c r="S601" i="6"/>
  <c r="R601" i="6"/>
  <c r="Q601" i="6"/>
  <c r="P601" i="6"/>
  <c r="O601" i="6"/>
  <c r="F600" i="6"/>
  <c r="W600" i="6"/>
  <c r="V600" i="6"/>
  <c r="U600" i="6"/>
  <c r="T600" i="6"/>
  <c r="S600" i="6"/>
  <c r="R600" i="6"/>
  <c r="Q600" i="6"/>
  <c r="P600" i="6"/>
  <c r="O600" i="6"/>
  <c r="F599" i="6"/>
  <c r="W599" i="6"/>
  <c r="V599" i="6"/>
  <c r="U599" i="6"/>
  <c r="T599" i="6"/>
  <c r="S599" i="6"/>
  <c r="R599" i="6"/>
  <c r="Q599" i="6"/>
  <c r="P599" i="6"/>
  <c r="O599" i="6"/>
  <c r="F598" i="6"/>
  <c r="W598" i="6"/>
  <c r="V598" i="6"/>
  <c r="U598" i="6"/>
  <c r="T598" i="6"/>
  <c r="S598" i="6"/>
  <c r="R598" i="6"/>
  <c r="Q598" i="6"/>
  <c r="P598" i="6"/>
  <c r="O598" i="6"/>
  <c r="F597" i="6"/>
  <c r="W597" i="6"/>
  <c r="V597" i="6"/>
  <c r="U597" i="6"/>
  <c r="T597" i="6"/>
  <c r="S597" i="6"/>
  <c r="R597" i="6"/>
  <c r="Q597" i="6"/>
  <c r="P597" i="6"/>
  <c r="O597" i="6"/>
  <c r="F596" i="6"/>
  <c r="W596" i="6"/>
  <c r="V596" i="6"/>
  <c r="U596" i="6"/>
  <c r="T596" i="6"/>
  <c r="S596" i="6"/>
  <c r="R596" i="6"/>
  <c r="Q596" i="6"/>
  <c r="P596" i="6"/>
  <c r="O596" i="6"/>
  <c r="F595" i="6"/>
  <c r="W595" i="6"/>
  <c r="V595" i="6"/>
  <c r="U595" i="6"/>
  <c r="T595" i="6"/>
  <c r="S595" i="6"/>
  <c r="R595" i="6"/>
  <c r="Q595" i="6"/>
  <c r="P595" i="6"/>
  <c r="O595" i="6"/>
  <c r="F594" i="6"/>
  <c r="W594" i="6"/>
  <c r="V594" i="6"/>
  <c r="U594" i="6"/>
  <c r="T594" i="6"/>
  <c r="S594" i="6"/>
  <c r="R594" i="6"/>
  <c r="Q594" i="6"/>
  <c r="P594" i="6"/>
  <c r="O594" i="6"/>
  <c r="F593" i="6"/>
  <c r="W593" i="6"/>
  <c r="V593" i="6"/>
  <c r="U593" i="6"/>
  <c r="T593" i="6"/>
  <c r="S593" i="6"/>
  <c r="R593" i="6"/>
  <c r="Q593" i="6"/>
  <c r="P593" i="6"/>
  <c r="O593" i="6"/>
  <c r="F592" i="6"/>
  <c r="W592" i="6"/>
  <c r="V592" i="6"/>
  <c r="U592" i="6"/>
  <c r="T592" i="6"/>
  <c r="S592" i="6"/>
  <c r="R592" i="6"/>
  <c r="Q592" i="6"/>
  <c r="P592" i="6"/>
  <c r="O592" i="6"/>
  <c r="F591" i="6"/>
  <c r="W591" i="6"/>
  <c r="V591" i="6"/>
  <c r="U591" i="6"/>
  <c r="T591" i="6"/>
  <c r="S591" i="6"/>
  <c r="R591" i="6"/>
  <c r="Q591" i="6"/>
  <c r="P591" i="6"/>
  <c r="O591" i="6"/>
  <c r="F590" i="6"/>
  <c r="W590" i="6"/>
  <c r="V590" i="6"/>
  <c r="U590" i="6"/>
  <c r="T590" i="6"/>
  <c r="S590" i="6"/>
  <c r="R590" i="6"/>
  <c r="Q590" i="6"/>
  <c r="P590" i="6"/>
  <c r="O590" i="6"/>
  <c r="F589" i="6"/>
  <c r="W589" i="6"/>
  <c r="V589" i="6"/>
  <c r="U589" i="6"/>
  <c r="T589" i="6"/>
  <c r="S589" i="6"/>
  <c r="R589" i="6"/>
  <c r="Q589" i="6"/>
  <c r="P589" i="6"/>
  <c r="O589" i="6"/>
  <c r="F588" i="6"/>
  <c r="W588" i="6"/>
  <c r="V588" i="6"/>
  <c r="U588" i="6"/>
  <c r="T588" i="6"/>
  <c r="S588" i="6"/>
  <c r="R588" i="6"/>
  <c r="Q588" i="6"/>
  <c r="P588" i="6"/>
  <c r="O588" i="6"/>
  <c r="F587" i="6"/>
  <c r="W587" i="6"/>
  <c r="V587" i="6"/>
  <c r="U587" i="6"/>
  <c r="T587" i="6"/>
  <c r="S587" i="6"/>
  <c r="R587" i="6"/>
  <c r="Q587" i="6"/>
  <c r="P587" i="6"/>
  <c r="O587" i="6"/>
  <c r="F586" i="6"/>
  <c r="W586" i="6"/>
  <c r="V586" i="6"/>
  <c r="U586" i="6"/>
  <c r="T586" i="6"/>
  <c r="S586" i="6"/>
  <c r="R586" i="6"/>
  <c r="Q586" i="6"/>
  <c r="P586" i="6"/>
  <c r="O586" i="6"/>
  <c r="F585" i="6"/>
  <c r="W585" i="6"/>
  <c r="V585" i="6"/>
  <c r="U585" i="6"/>
  <c r="T585" i="6"/>
  <c r="S585" i="6"/>
  <c r="R585" i="6"/>
  <c r="Q585" i="6"/>
  <c r="P585" i="6"/>
  <c r="O585" i="6"/>
  <c r="F584" i="6"/>
  <c r="W584" i="6"/>
  <c r="V584" i="6"/>
  <c r="U584" i="6"/>
  <c r="T584" i="6"/>
  <c r="S584" i="6"/>
  <c r="R584" i="6"/>
  <c r="Q584" i="6"/>
  <c r="P584" i="6"/>
  <c r="O584" i="6"/>
  <c r="F583" i="6"/>
  <c r="W583" i="6"/>
  <c r="V583" i="6"/>
  <c r="U583" i="6"/>
  <c r="T583" i="6"/>
  <c r="S583" i="6"/>
  <c r="R583" i="6"/>
  <c r="Q583" i="6"/>
  <c r="P583" i="6"/>
  <c r="O583" i="6"/>
  <c r="F582" i="6"/>
  <c r="W582" i="6"/>
  <c r="V582" i="6"/>
  <c r="U582" i="6"/>
  <c r="T582" i="6"/>
  <c r="S582" i="6"/>
  <c r="R582" i="6"/>
  <c r="Q582" i="6"/>
  <c r="P582" i="6"/>
  <c r="O582" i="6"/>
  <c r="F581" i="6"/>
  <c r="W581" i="6"/>
  <c r="V581" i="6"/>
  <c r="U581" i="6"/>
  <c r="T581" i="6"/>
  <c r="S581" i="6"/>
  <c r="R581" i="6"/>
  <c r="Q581" i="6"/>
  <c r="P581" i="6"/>
  <c r="O581" i="6"/>
  <c r="F580" i="6"/>
  <c r="W580" i="6"/>
  <c r="V580" i="6"/>
  <c r="U580" i="6"/>
  <c r="T580" i="6"/>
  <c r="S580" i="6"/>
  <c r="R580" i="6"/>
  <c r="Q580" i="6"/>
  <c r="P580" i="6"/>
  <c r="O580" i="6"/>
  <c r="F579" i="6"/>
  <c r="W579" i="6"/>
  <c r="V579" i="6"/>
  <c r="U579" i="6"/>
  <c r="T579" i="6"/>
  <c r="S579" i="6"/>
  <c r="R579" i="6"/>
  <c r="Q579" i="6"/>
  <c r="P579" i="6"/>
  <c r="O579" i="6"/>
  <c r="F578" i="6"/>
  <c r="W578" i="6"/>
  <c r="V578" i="6"/>
  <c r="U578" i="6"/>
  <c r="T578" i="6"/>
  <c r="S578" i="6"/>
  <c r="R578" i="6"/>
  <c r="Q578" i="6"/>
  <c r="P578" i="6"/>
  <c r="O578" i="6"/>
  <c r="F577" i="6"/>
  <c r="W577" i="6"/>
  <c r="V577" i="6"/>
  <c r="U577" i="6"/>
  <c r="T577" i="6"/>
  <c r="S577" i="6"/>
  <c r="R577" i="6"/>
  <c r="Q577" i="6"/>
  <c r="P577" i="6"/>
  <c r="O577" i="6"/>
  <c r="F576" i="6"/>
  <c r="W576" i="6"/>
  <c r="V576" i="6"/>
  <c r="U576" i="6"/>
  <c r="T576" i="6"/>
  <c r="S576" i="6"/>
  <c r="R576" i="6"/>
  <c r="Q576" i="6"/>
  <c r="P576" i="6"/>
  <c r="O576" i="6"/>
  <c r="F575" i="6"/>
  <c r="W575" i="6"/>
  <c r="V575" i="6"/>
  <c r="U575" i="6"/>
  <c r="T575" i="6"/>
  <c r="S575" i="6"/>
  <c r="R575" i="6"/>
  <c r="Q575" i="6"/>
  <c r="P575" i="6"/>
  <c r="O575" i="6"/>
  <c r="F574" i="6"/>
  <c r="W574" i="6"/>
  <c r="V574" i="6"/>
  <c r="U574" i="6"/>
  <c r="T574" i="6"/>
  <c r="S574" i="6"/>
  <c r="R574" i="6"/>
  <c r="Q574" i="6"/>
  <c r="P574" i="6"/>
  <c r="O574" i="6"/>
  <c r="F573" i="6"/>
  <c r="W573" i="6"/>
  <c r="V573" i="6"/>
  <c r="U573" i="6"/>
  <c r="T573" i="6"/>
  <c r="S573" i="6"/>
  <c r="R573" i="6"/>
  <c r="Q573" i="6"/>
  <c r="P573" i="6"/>
  <c r="O573" i="6"/>
  <c r="F572" i="6"/>
  <c r="W572" i="6"/>
  <c r="V572" i="6"/>
  <c r="U572" i="6"/>
  <c r="T572" i="6"/>
  <c r="S572" i="6"/>
  <c r="R572" i="6"/>
  <c r="Q572" i="6"/>
  <c r="P572" i="6"/>
  <c r="O572" i="6"/>
  <c r="F571" i="6"/>
  <c r="W571" i="6"/>
  <c r="V571" i="6"/>
  <c r="U571" i="6"/>
  <c r="T571" i="6"/>
  <c r="S571" i="6"/>
  <c r="R571" i="6"/>
  <c r="Q571" i="6"/>
  <c r="P571" i="6"/>
  <c r="O571" i="6"/>
  <c r="F570" i="6"/>
  <c r="W570" i="6"/>
  <c r="V570" i="6"/>
  <c r="U570" i="6"/>
  <c r="T570" i="6"/>
  <c r="S570" i="6"/>
  <c r="R570" i="6"/>
  <c r="Q570" i="6"/>
  <c r="P570" i="6"/>
  <c r="O570" i="6"/>
  <c r="F569" i="6"/>
  <c r="W569" i="6"/>
  <c r="V569" i="6"/>
  <c r="U569" i="6"/>
  <c r="T569" i="6"/>
  <c r="S569" i="6"/>
  <c r="R569" i="6"/>
  <c r="Q569" i="6"/>
  <c r="P569" i="6"/>
  <c r="O569" i="6"/>
  <c r="F568" i="6"/>
  <c r="W568" i="6"/>
  <c r="V568" i="6"/>
  <c r="U568" i="6"/>
  <c r="T568" i="6"/>
  <c r="S568" i="6"/>
  <c r="R568" i="6"/>
  <c r="Q568" i="6"/>
  <c r="P568" i="6"/>
  <c r="O568" i="6"/>
  <c r="F567" i="6"/>
  <c r="W567" i="6"/>
  <c r="V567" i="6"/>
  <c r="U567" i="6"/>
  <c r="T567" i="6"/>
  <c r="S567" i="6"/>
  <c r="R567" i="6"/>
  <c r="Q567" i="6"/>
  <c r="P567" i="6"/>
  <c r="O567" i="6"/>
  <c r="F566" i="6"/>
  <c r="W566" i="6"/>
  <c r="V566" i="6"/>
  <c r="U566" i="6"/>
  <c r="T566" i="6"/>
  <c r="S566" i="6"/>
  <c r="R566" i="6"/>
  <c r="Q566" i="6"/>
  <c r="P566" i="6"/>
  <c r="O566" i="6"/>
  <c r="F565" i="6"/>
  <c r="W565" i="6"/>
  <c r="V565" i="6"/>
  <c r="U565" i="6"/>
  <c r="T565" i="6"/>
  <c r="S565" i="6"/>
  <c r="R565" i="6"/>
  <c r="Q565" i="6"/>
  <c r="P565" i="6"/>
  <c r="O565" i="6"/>
  <c r="F564" i="6"/>
  <c r="W564" i="6"/>
  <c r="V564" i="6"/>
  <c r="U564" i="6"/>
  <c r="T564" i="6"/>
  <c r="S564" i="6"/>
  <c r="R564" i="6"/>
  <c r="Q564" i="6"/>
  <c r="P564" i="6"/>
  <c r="O564" i="6"/>
  <c r="F563" i="6"/>
  <c r="W563" i="6"/>
  <c r="V563" i="6"/>
  <c r="U563" i="6"/>
  <c r="T563" i="6"/>
  <c r="S563" i="6"/>
  <c r="R563" i="6"/>
  <c r="Q563" i="6"/>
  <c r="P563" i="6"/>
  <c r="O563" i="6"/>
  <c r="F562" i="6"/>
  <c r="W562" i="6"/>
  <c r="V562" i="6"/>
  <c r="U562" i="6"/>
  <c r="T562" i="6"/>
  <c r="S562" i="6"/>
  <c r="R562" i="6"/>
  <c r="Q562" i="6"/>
  <c r="P562" i="6"/>
  <c r="O562" i="6"/>
  <c r="F561" i="6"/>
  <c r="W561" i="6"/>
  <c r="V561" i="6"/>
  <c r="U561" i="6"/>
  <c r="T561" i="6"/>
  <c r="S561" i="6"/>
  <c r="R561" i="6"/>
  <c r="Q561" i="6"/>
  <c r="P561" i="6"/>
  <c r="O561" i="6"/>
  <c r="F560" i="6"/>
  <c r="W560" i="6"/>
  <c r="V560" i="6"/>
  <c r="U560" i="6"/>
  <c r="T560" i="6"/>
  <c r="S560" i="6"/>
  <c r="R560" i="6"/>
  <c r="Q560" i="6"/>
  <c r="P560" i="6"/>
  <c r="O560" i="6"/>
  <c r="F559" i="6"/>
  <c r="W559" i="6"/>
  <c r="V559" i="6"/>
  <c r="U559" i="6"/>
  <c r="T559" i="6"/>
  <c r="S559" i="6"/>
  <c r="R559" i="6"/>
  <c r="Q559" i="6"/>
  <c r="P559" i="6"/>
  <c r="O559" i="6"/>
  <c r="F558" i="6"/>
  <c r="W558" i="6"/>
  <c r="V558" i="6"/>
  <c r="U558" i="6"/>
  <c r="T558" i="6"/>
  <c r="S558" i="6"/>
  <c r="R558" i="6"/>
  <c r="Q558" i="6"/>
  <c r="P558" i="6"/>
  <c r="O558" i="6"/>
  <c r="F557" i="6"/>
  <c r="W557" i="6"/>
  <c r="V557" i="6"/>
  <c r="U557" i="6"/>
  <c r="T557" i="6"/>
  <c r="S557" i="6"/>
  <c r="R557" i="6"/>
  <c r="Q557" i="6"/>
  <c r="P557" i="6"/>
  <c r="O557" i="6"/>
  <c r="F556" i="6"/>
  <c r="W556" i="6"/>
  <c r="V556" i="6"/>
  <c r="U556" i="6"/>
  <c r="T556" i="6"/>
  <c r="S556" i="6"/>
  <c r="R556" i="6"/>
  <c r="Q556" i="6"/>
  <c r="P556" i="6"/>
  <c r="O556" i="6"/>
  <c r="F555" i="6"/>
  <c r="W555" i="6"/>
  <c r="V555" i="6"/>
  <c r="U555" i="6"/>
  <c r="T555" i="6"/>
  <c r="S555" i="6"/>
  <c r="R555" i="6"/>
  <c r="Q555" i="6"/>
  <c r="P555" i="6"/>
  <c r="O555" i="6"/>
  <c r="F554" i="6"/>
  <c r="W554" i="6"/>
  <c r="V554" i="6"/>
  <c r="U554" i="6"/>
  <c r="T554" i="6"/>
  <c r="S554" i="6"/>
  <c r="R554" i="6"/>
  <c r="Q554" i="6"/>
  <c r="P554" i="6"/>
  <c r="O554" i="6"/>
  <c r="F553" i="6"/>
  <c r="W553" i="6"/>
  <c r="V553" i="6"/>
  <c r="U553" i="6"/>
  <c r="T553" i="6"/>
  <c r="S553" i="6"/>
  <c r="R553" i="6"/>
  <c r="Q553" i="6"/>
  <c r="P553" i="6"/>
  <c r="O553" i="6"/>
  <c r="F552" i="6"/>
  <c r="W552" i="6"/>
  <c r="V552" i="6"/>
  <c r="U552" i="6"/>
  <c r="T552" i="6"/>
  <c r="S552" i="6"/>
  <c r="R552" i="6"/>
  <c r="Q552" i="6"/>
  <c r="P552" i="6"/>
  <c r="O552" i="6"/>
  <c r="F551" i="6"/>
  <c r="W551" i="6"/>
  <c r="V551" i="6"/>
  <c r="U551" i="6"/>
  <c r="T551" i="6"/>
  <c r="S551" i="6"/>
  <c r="R551" i="6"/>
  <c r="Q551" i="6"/>
  <c r="P551" i="6"/>
  <c r="O551" i="6"/>
  <c r="F550" i="6"/>
  <c r="W550" i="6"/>
  <c r="V550" i="6"/>
  <c r="U550" i="6"/>
  <c r="T550" i="6"/>
  <c r="S550" i="6"/>
  <c r="R550" i="6"/>
  <c r="Q550" i="6"/>
  <c r="P550" i="6"/>
  <c r="O550" i="6"/>
  <c r="F549" i="6"/>
  <c r="W549" i="6"/>
  <c r="V549" i="6"/>
  <c r="U549" i="6"/>
  <c r="T549" i="6"/>
  <c r="S549" i="6"/>
  <c r="R549" i="6"/>
  <c r="Q549" i="6"/>
  <c r="P549" i="6"/>
  <c r="O549" i="6"/>
  <c r="F548" i="6"/>
  <c r="W548" i="6"/>
  <c r="V548" i="6"/>
  <c r="U548" i="6"/>
  <c r="T548" i="6"/>
  <c r="S548" i="6"/>
  <c r="R548" i="6"/>
  <c r="Q548" i="6"/>
  <c r="P548" i="6"/>
  <c r="O548" i="6"/>
  <c r="F547" i="6"/>
  <c r="W547" i="6"/>
  <c r="V547" i="6"/>
  <c r="U547" i="6"/>
  <c r="T547" i="6"/>
  <c r="S547" i="6"/>
  <c r="R547" i="6"/>
  <c r="Q547" i="6"/>
  <c r="P547" i="6"/>
  <c r="O547" i="6"/>
  <c r="F546" i="6"/>
  <c r="W546" i="6"/>
  <c r="V546" i="6"/>
  <c r="U546" i="6"/>
  <c r="T546" i="6"/>
  <c r="S546" i="6"/>
  <c r="R546" i="6"/>
  <c r="Q546" i="6"/>
  <c r="P546" i="6"/>
  <c r="O546" i="6"/>
  <c r="F545" i="6"/>
  <c r="W545" i="6"/>
  <c r="V545" i="6"/>
  <c r="U545" i="6"/>
  <c r="T545" i="6"/>
  <c r="S545" i="6"/>
  <c r="R545" i="6"/>
  <c r="Q545" i="6"/>
  <c r="P545" i="6"/>
  <c r="O545" i="6"/>
  <c r="F544" i="6"/>
  <c r="W544" i="6"/>
  <c r="V544" i="6"/>
  <c r="U544" i="6"/>
  <c r="T544" i="6"/>
  <c r="S544" i="6"/>
  <c r="R544" i="6"/>
  <c r="Q544" i="6"/>
  <c r="P544" i="6"/>
  <c r="O544" i="6"/>
  <c r="F543" i="6"/>
  <c r="W543" i="6"/>
  <c r="V543" i="6"/>
  <c r="U543" i="6"/>
  <c r="T543" i="6"/>
  <c r="S543" i="6"/>
  <c r="R543" i="6"/>
  <c r="Q543" i="6"/>
  <c r="P543" i="6"/>
  <c r="O543" i="6"/>
  <c r="F542" i="6"/>
  <c r="W542" i="6"/>
  <c r="V542" i="6"/>
  <c r="U542" i="6"/>
  <c r="T542" i="6"/>
  <c r="S542" i="6"/>
  <c r="R542" i="6"/>
  <c r="Q542" i="6"/>
  <c r="P542" i="6"/>
  <c r="O542" i="6"/>
  <c r="F541" i="6"/>
  <c r="W541" i="6"/>
  <c r="V541" i="6"/>
  <c r="U541" i="6"/>
  <c r="T541" i="6"/>
  <c r="S541" i="6"/>
  <c r="R541" i="6"/>
  <c r="Q541" i="6"/>
  <c r="P541" i="6"/>
  <c r="O541" i="6"/>
  <c r="F540" i="6"/>
  <c r="W540" i="6"/>
  <c r="V540" i="6"/>
  <c r="U540" i="6"/>
  <c r="T540" i="6"/>
  <c r="S540" i="6"/>
  <c r="R540" i="6"/>
  <c r="Q540" i="6"/>
  <c r="P540" i="6"/>
  <c r="O540" i="6"/>
  <c r="F539" i="6"/>
  <c r="W539" i="6"/>
  <c r="V539" i="6"/>
  <c r="U539" i="6"/>
  <c r="T539" i="6"/>
  <c r="S539" i="6"/>
  <c r="R539" i="6"/>
  <c r="Q539" i="6"/>
  <c r="P539" i="6"/>
  <c r="O539" i="6"/>
  <c r="F538" i="6"/>
  <c r="W538" i="6"/>
  <c r="V538" i="6"/>
  <c r="U538" i="6"/>
  <c r="T538" i="6"/>
  <c r="S538" i="6"/>
  <c r="R538" i="6"/>
  <c r="Q538" i="6"/>
  <c r="P538" i="6"/>
  <c r="O538" i="6"/>
  <c r="F537" i="6"/>
  <c r="W537" i="6"/>
  <c r="V537" i="6"/>
  <c r="U537" i="6"/>
  <c r="T537" i="6"/>
  <c r="S537" i="6"/>
  <c r="R537" i="6"/>
  <c r="Q537" i="6"/>
  <c r="P537" i="6"/>
  <c r="O537" i="6"/>
  <c r="F536" i="6"/>
  <c r="W536" i="6"/>
  <c r="V536" i="6"/>
  <c r="U536" i="6"/>
  <c r="T536" i="6"/>
  <c r="S536" i="6"/>
  <c r="R536" i="6"/>
  <c r="Q536" i="6"/>
  <c r="P536" i="6"/>
  <c r="O536" i="6"/>
  <c r="F535" i="6"/>
  <c r="W535" i="6"/>
  <c r="V535" i="6"/>
  <c r="U535" i="6"/>
  <c r="T535" i="6"/>
  <c r="S535" i="6"/>
  <c r="R535" i="6"/>
  <c r="Q535" i="6"/>
  <c r="P535" i="6"/>
  <c r="O535" i="6"/>
  <c r="F534" i="6"/>
  <c r="W534" i="6"/>
  <c r="V534" i="6"/>
  <c r="U534" i="6"/>
  <c r="T534" i="6"/>
  <c r="S534" i="6"/>
  <c r="R534" i="6"/>
  <c r="Q534" i="6"/>
  <c r="P534" i="6"/>
  <c r="O534" i="6"/>
  <c r="F533" i="6"/>
  <c r="W533" i="6"/>
  <c r="V533" i="6"/>
  <c r="U533" i="6"/>
  <c r="T533" i="6"/>
  <c r="S533" i="6"/>
  <c r="R533" i="6"/>
  <c r="Q533" i="6"/>
  <c r="P533" i="6"/>
  <c r="O533" i="6"/>
  <c r="F532" i="6"/>
  <c r="W532" i="6"/>
  <c r="V532" i="6"/>
  <c r="U532" i="6"/>
  <c r="T532" i="6"/>
  <c r="S532" i="6"/>
  <c r="R532" i="6"/>
  <c r="Q532" i="6"/>
  <c r="P532" i="6"/>
  <c r="O532" i="6"/>
  <c r="F531" i="6"/>
  <c r="W531" i="6"/>
  <c r="V531" i="6"/>
  <c r="U531" i="6"/>
  <c r="T531" i="6"/>
  <c r="S531" i="6"/>
  <c r="R531" i="6"/>
  <c r="Q531" i="6"/>
  <c r="P531" i="6"/>
  <c r="O531" i="6"/>
  <c r="F530" i="6"/>
  <c r="W530" i="6"/>
  <c r="V530" i="6"/>
  <c r="U530" i="6"/>
  <c r="T530" i="6"/>
  <c r="S530" i="6"/>
  <c r="R530" i="6"/>
  <c r="Q530" i="6"/>
  <c r="P530" i="6"/>
  <c r="O530" i="6"/>
  <c r="F529" i="6"/>
  <c r="W529" i="6"/>
  <c r="V529" i="6"/>
  <c r="U529" i="6"/>
  <c r="T529" i="6"/>
  <c r="S529" i="6"/>
  <c r="R529" i="6"/>
  <c r="Q529" i="6"/>
  <c r="P529" i="6"/>
  <c r="O529" i="6"/>
  <c r="F528" i="6"/>
  <c r="W528" i="6"/>
  <c r="V528" i="6"/>
  <c r="U528" i="6"/>
  <c r="T528" i="6"/>
  <c r="S528" i="6"/>
  <c r="R528" i="6"/>
  <c r="Q528" i="6"/>
  <c r="P528" i="6"/>
  <c r="O528" i="6"/>
  <c r="F527" i="6"/>
  <c r="W527" i="6"/>
  <c r="V527" i="6"/>
  <c r="U527" i="6"/>
  <c r="T527" i="6"/>
  <c r="S527" i="6"/>
  <c r="R527" i="6"/>
  <c r="Q527" i="6"/>
  <c r="P527" i="6"/>
  <c r="O527" i="6"/>
  <c r="F526" i="6"/>
  <c r="W526" i="6"/>
  <c r="V526" i="6"/>
  <c r="U526" i="6"/>
  <c r="T526" i="6"/>
  <c r="S526" i="6"/>
  <c r="R526" i="6"/>
  <c r="Q526" i="6"/>
  <c r="P526" i="6"/>
  <c r="O526" i="6"/>
  <c r="F525" i="6"/>
  <c r="W525" i="6"/>
  <c r="V525" i="6"/>
  <c r="U525" i="6"/>
  <c r="T525" i="6"/>
  <c r="S525" i="6"/>
  <c r="R525" i="6"/>
  <c r="Q525" i="6"/>
  <c r="P525" i="6"/>
  <c r="O525" i="6"/>
  <c r="F524" i="6"/>
  <c r="W524" i="6"/>
  <c r="V524" i="6"/>
  <c r="U524" i="6"/>
  <c r="T524" i="6"/>
  <c r="S524" i="6"/>
  <c r="R524" i="6"/>
  <c r="Q524" i="6"/>
  <c r="P524" i="6"/>
  <c r="O524" i="6"/>
  <c r="F523" i="6"/>
  <c r="W523" i="6"/>
  <c r="V523" i="6"/>
  <c r="U523" i="6"/>
  <c r="T523" i="6"/>
  <c r="S523" i="6"/>
  <c r="R523" i="6"/>
  <c r="Q523" i="6"/>
  <c r="P523" i="6"/>
  <c r="O523" i="6"/>
  <c r="F522" i="6"/>
  <c r="W522" i="6"/>
  <c r="V522" i="6"/>
  <c r="U522" i="6"/>
  <c r="T522" i="6"/>
  <c r="S522" i="6"/>
  <c r="R522" i="6"/>
  <c r="Q522" i="6"/>
  <c r="P522" i="6"/>
  <c r="O522" i="6"/>
  <c r="F521" i="6"/>
  <c r="W521" i="6"/>
  <c r="V521" i="6"/>
  <c r="U521" i="6"/>
  <c r="T521" i="6"/>
  <c r="S521" i="6"/>
  <c r="R521" i="6"/>
  <c r="Q521" i="6"/>
  <c r="P521" i="6"/>
  <c r="O521" i="6"/>
  <c r="F520" i="6"/>
  <c r="W520" i="6"/>
  <c r="V520" i="6"/>
  <c r="U520" i="6"/>
  <c r="T520" i="6"/>
  <c r="S520" i="6"/>
  <c r="R520" i="6"/>
  <c r="Q520" i="6"/>
  <c r="P520" i="6"/>
  <c r="O520" i="6"/>
  <c r="F519" i="6"/>
  <c r="W519" i="6"/>
  <c r="V519" i="6"/>
  <c r="U519" i="6"/>
  <c r="T519" i="6"/>
  <c r="S519" i="6"/>
  <c r="R519" i="6"/>
  <c r="Q519" i="6"/>
  <c r="P519" i="6"/>
  <c r="O519" i="6"/>
  <c r="F518" i="6"/>
  <c r="W518" i="6"/>
  <c r="V518" i="6"/>
  <c r="U518" i="6"/>
  <c r="T518" i="6"/>
  <c r="S518" i="6"/>
  <c r="R518" i="6"/>
  <c r="Q518" i="6"/>
  <c r="P518" i="6"/>
  <c r="O518" i="6"/>
  <c r="F517" i="6"/>
  <c r="W517" i="6"/>
  <c r="V517" i="6"/>
  <c r="U517" i="6"/>
  <c r="T517" i="6"/>
  <c r="S517" i="6"/>
  <c r="R517" i="6"/>
  <c r="Q517" i="6"/>
  <c r="P517" i="6"/>
  <c r="O517" i="6"/>
  <c r="F516" i="6"/>
  <c r="W516" i="6"/>
  <c r="V516" i="6"/>
  <c r="U516" i="6"/>
  <c r="T516" i="6"/>
  <c r="S516" i="6"/>
  <c r="R516" i="6"/>
  <c r="Q516" i="6"/>
  <c r="P516" i="6"/>
  <c r="O516" i="6"/>
  <c r="F515" i="6"/>
  <c r="W515" i="6"/>
  <c r="V515" i="6"/>
  <c r="U515" i="6"/>
  <c r="T515" i="6"/>
  <c r="S515" i="6"/>
  <c r="R515" i="6"/>
  <c r="Q515" i="6"/>
  <c r="P515" i="6"/>
  <c r="O515" i="6"/>
  <c r="F514" i="6"/>
  <c r="W514" i="6"/>
  <c r="V514" i="6"/>
  <c r="U514" i="6"/>
  <c r="T514" i="6"/>
  <c r="S514" i="6"/>
  <c r="R514" i="6"/>
  <c r="Q514" i="6"/>
  <c r="P514" i="6"/>
  <c r="O514" i="6"/>
  <c r="F513" i="6"/>
  <c r="W513" i="6"/>
  <c r="V513" i="6"/>
  <c r="U513" i="6"/>
  <c r="T513" i="6"/>
  <c r="S513" i="6"/>
  <c r="R513" i="6"/>
  <c r="Q513" i="6"/>
  <c r="P513" i="6"/>
  <c r="O513" i="6"/>
  <c r="F512" i="6"/>
  <c r="W512" i="6"/>
  <c r="V512" i="6"/>
  <c r="U512" i="6"/>
  <c r="T512" i="6"/>
  <c r="S512" i="6"/>
  <c r="R512" i="6"/>
  <c r="Q512" i="6"/>
  <c r="P512" i="6"/>
  <c r="O512" i="6"/>
  <c r="F511" i="6"/>
  <c r="W511" i="6"/>
  <c r="V511" i="6"/>
  <c r="U511" i="6"/>
  <c r="T511" i="6"/>
  <c r="S511" i="6"/>
  <c r="R511" i="6"/>
  <c r="Q511" i="6"/>
  <c r="P511" i="6"/>
  <c r="O511" i="6"/>
  <c r="F510" i="6"/>
  <c r="W510" i="6"/>
  <c r="V510" i="6"/>
  <c r="U510" i="6"/>
  <c r="T510" i="6"/>
  <c r="S510" i="6"/>
  <c r="R510" i="6"/>
  <c r="Q510" i="6"/>
  <c r="P510" i="6"/>
  <c r="O510" i="6"/>
  <c r="F509" i="6"/>
  <c r="W509" i="6"/>
  <c r="V509" i="6"/>
  <c r="U509" i="6"/>
  <c r="T509" i="6"/>
  <c r="S509" i="6"/>
  <c r="R509" i="6"/>
  <c r="Q509" i="6"/>
  <c r="P509" i="6"/>
  <c r="O509" i="6"/>
  <c r="F508" i="6"/>
  <c r="W508" i="6"/>
  <c r="V508" i="6"/>
  <c r="U508" i="6"/>
  <c r="T508" i="6"/>
  <c r="S508" i="6"/>
  <c r="R508" i="6"/>
  <c r="Q508" i="6"/>
  <c r="P508" i="6"/>
  <c r="O508" i="6"/>
  <c r="F507" i="6"/>
  <c r="W507" i="6"/>
  <c r="V507" i="6"/>
  <c r="U507" i="6"/>
  <c r="T507" i="6"/>
  <c r="S507" i="6"/>
  <c r="R507" i="6"/>
  <c r="Q507" i="6"/>
  <c r="P507" i="6"/>
  <c r="O507" i="6"/>
  <c r="F506" i="6"/>
  <c r="W506" i="6"/>
  <c r="V506" i="6"/>
  <c r="U506" i="6"/>
  <c r="T506" i="6"/>
  <c r="S506" i="6"/>
  <c r="R506" i="6"/>
  <c r="Q506" i="6"/>
  <c r="P506" i="6"/>
  <c r="O506" i="6"/>
  <c r="F505" i="6"/>
  <c r="W505" i="6"/>
  <c r="V505" i="6"/>
  <c r="U505" i="6"/>
  <c r="T505" i="6"/>
  <c r="S505" i="6"/>
  <c r="R505" i="6"/>
  <c r="Q505" i="6"/>
  <c r="P505" i="6"/>
  <c r="O505" i="6"/>
  <c r="F504" i="6"/>
  <c r="W504" i="6"/>
  <c r="V504" i="6"/>
  <c r="U504" i="6"/>
  <c r="T504" i="6"/>
  <c r="S504" i="6"/>
  <c r="R504" i="6"/>
  <c r="Q504" i="6"/>
  <c r="P504" i="6"/>
  <c r="O504" i="6"/>
  <c r="F503" i="6"/>
  <c r="W503" i="6"/>
  <c r="V503" i="6"/>
  <c r="U503" i="6"/>
  <c r="T503" i="6"/>
  <c r="S503" i="6"/>
  <c r="R503" i="6"/>
  <c r="Q503" i="6"/>
  <c r="P503" i="6"/>
  <c r="O503" i="6"/>
  <c r="F502" i="6"/>
  <c r="W502" i="6"/>
  <c r="V502" i="6"/>
  <c r="U502" i="6"/>
  <c r="T502" i="6"/>
  <c r="S502" i="6"/>
  <c r="R502" i="6"/>
  <c r="Q502" i="6"/>
  <c r="P502" i="6"/>
  <c r="O502" i="6"/>
  <c r="F501" i="6"/>
  <c r="W501" i="6"/>
  <c r="V501" i="6"/>
  <c r="U501" i="6"/>
  <c r="T501" i="6"/>
  <c r="S501" i="6"/>
  <c r="R501" i="6"/>
  <c r="Q501" i="6"/>
  <c r="P501" i="6"/>
  <c r="O501" i="6"/>
  <c r="F500" i="6"/>
  <c r="W500" i="6"/>
  <c r="V500" i="6"/>
  <c r="U500" i="6"/>
  <c r="T500" i="6"/>
  <c r="S500" i="6"/>
  <c r="R500" i="6"/>
  <c r="Q500" i="6"/>
  <c r="P500" i="6"/>
  <c r="O500" i="6"/>
  <c r="F499" i="6"/>
  <c r="W499" i="6"/>
  <c r="V499" i="6"/>
  <c r="U499" i="6"/>
  <c r="T499" i="6"/>
  <c r="S499" i="6"/>
  <c r="R499" i="6"/>
  <c r="Q499" i="6"/>
  <c r="P499" i="6"/>
  <c r="O499" i="6"/>
  <c r="F498" i="6"/>
  <c r="W498" i="6"/>
  <c r="V498" i="6"/>
  <c r="U498" i="6"/>
  <c r="T498" i="6"/>
  <c r="S498" i="6"/>
  <c r="R498" i="6"/>
  <c r="Q498" i="6"/>
  <c r="P498" i="6"/>
  <c r="O498" i="6"/>
  <c r="F497" i="6"/>
  <c r="W497" i="6"/>
  <c r="V497" i="6"/>
  <c r="U497" i="6"/>
  <c r="T497" i="6"/>
  <c r="S497" i="6"/>
  <c r="R497" i="6"/>
  <c r="Q497" i="6"/>
  <c r="P497" i="6"/>
  <c r="O497" i="6"/>
  <c r="F496" i="6"/>
  <c r="W496" i="6"/>
  <c r="V496" i="6"/>
  <c r="U496" i="6"/>
  <c r="T496" i="6"/>
  <c r="S496" i="6"/>
  <c r="R496" i="6"/>
  <c r="Q496" i="6"/>
  <c r="P496" i="6"/>
  <c r="O496" i="6"/>
  <c r="F495" i="6"/>
  <c r="W495" i="6"/>
  <c r="V495" i="6"/>
  <c r="U495" i="6"/>
  <c r="T495" i="6"/>
  <c r="S495" i="6"/>
  <c r="R495" i="6"/>
  <c r="Q495" i="6"/>
  <c r="P495" i="6"/>
  <c r="O495" i="6"/>
  <c r="F494" i="6"/>
  <c r="W494" i="6"/>
  <c r="V494" i="6"/>
  <c r="U494" i="6"/>
  <c r="T494" i="6"/>
  <c r="S494" i="6"/>
  <c r="R494" i="6"/>
  <c r="Q494" i="6"/>
  <c r="P494" i="6"/>
  <c r="O494" i="6"/>
  <c r="F493" i="6"/>
  <c r="W493" i="6"/>
  <c r="V493" i="6"/>
  <c r="U493" i="6"/>
  <c r="T493" i="6"/>
  <c r="S493" i="6"/>
  <c r="R493" i="6"/>
  <c r="Q493" i="6"/>
  <c r="P493" i="6"/>
  <c r="O493" i="6"/>
  <c r="F492" i="6"/>
  <c r="W492" i="6"/>
  <c r="V492" i="6"/>
  <c r="U492" i="6"/>
  <c r="T492" i="6"/>
  <c r="S492" i="6"/>
  <c r="R492" i="6"/>
  <c r="Q492" i="6"/>
  <c r="P492" i="6"/>
  <c r="O492" i="6"/>
  <c r="F491" i="6"/>
  <c r="W491" i="6"/>
  <c r="V491" i="6"/>
  <c r="U491" i="6"/>
  <c r="T491" i="6"/>
  <c r="S491" i="6"/>
  <c r="R491" i="6"/>
  <c r="Q491" i="6"/>
  <c r="P491" i="6"/>
  <c r="O491" i="6"/>
  <c r="F490" i="6"/>
  <c r="W490" i="6"/>
  <c r="V490" i="6"/>
  <c r="U490" i="6"/>
  <c r="T490" i="6"/>
  <c r="S490" i="6"/>
  <c r="R490" i="6"/>
  <c r="Q490" i="6"/>
  <c r="P490" i="6"/>
  <c r="O490" i="6"/>
  <c r="F489" i="6"/>
  <c r="W489" i="6"/>
  <c r="V489" i="6"/>
  <c r="U489" i="6"/>
  <c r="T489" i="6"/>
  <c r="S489" i="6"/>
  <c r="R489" i="6"/>
  <c r="Q489" i="6"/>
  <c r="P489" i="6"/>
  <c r="O489" i="6"/>
  <c r="F488" i="6"/>
  <c r="W488" i="6"/>
  <c r="V488" i="6"/>
  <c r="U488" i="6"/>
  <c r="T488" i="6"/>
  <c r="S488" i="6"/>
  <c r="R488" i="6"/>
  <c r="Q488" i="6"/>
  <c r="P488" i="6"/>
  <c r="O488" i="6"/>
  <c r="F487" i="6"/>
  <c r="W487" i="6"/>
  <c r="V487" i="6"/>
  <c r="U487" i="6"/>
  <c r="T487" i="6"/>
  <c r="S487" i="6"/>
  <c r="R487" i="6"/>
  <c r="Q487" i="6"/>
  <c r="P487" i="6"/>
  <c r="O487" i="6"/>
  <c r="F486" i="6"/>
  <c r="W486" i="6"/>
  <c r="V486" i="6"/>
  <c r="U486" i="6"/>
  <c r="T486" i="6"/>
  <c r="S486" i="6"/>
  <c r="R486" i="6"/>
  <c r="Q486" i="6"/>
  <c r="P486" i="6"/>
  <c r="O486" i="6"/>
  <c r="F485" i="6"/>
  <c r="W485" i="6"/>
  <c r="V485" i="6"/>
  <c r="U485" i="6"/>
  <c r="T485" i="6"/>
  <c r="S485" i="6"/>
  <c r="R485" i="6"/>
  <c r="Q485" i="6"/>
  <c r="P485" i="6"/>
  <c r="O485" i="6"/>
  <c r="F484" i="6"/>
  <c r="W484" i="6"/>
  <c r="V484" i="6"/>
  <c r="U484" i="6"/>
  <c r="T484" i="6"/>
  <c r="S484" i="6"/>
  <c r="R484" i="6"/>
  <c r="Q484" i="6"/>
  <c r="P484" i="6"/>
  <c r="O484" i="6"/>
  <c r="F483" i="6"/>
  <c r="W483" i="6"/>
  <c r="V483" i="6"/>
  <c r="U483" i="6"/>
  <c r="T483" i="6"/>
  <c r="S483" i="6"/>
  <c r="R483" i="6"/>
  <c r="Q483" i="6"/>
  <c r="P483" i="6"/>
  <c r="O483" i="6"/>
  <c r="F482" i="6"/>
  <c r="W482" i="6"/>
  <c r="V482" i="6"/>
  <c r="U482" i="6"/>
  <c r="T482" i="6"/>
  <c r="S482" i="6"/>
  <c r="R482" i="6"/>
  <c r="Q482" i="6"/>
  <c r="P482" i="6"/>
  <c r="O482" i="6"/>
  <c r="F481" i="6"/>
  <c r="W481" i="6"/>
  <c r="V481" i="6"/>
  <c r="U481" i="6"/>
  <c r="T481" i="6"/>
  <c r="S481" i="6"/>
  <c r="R481" i="6"/>
  <c r="Q481" i="6"/>
  <c r="P481" i="6"/>
  <c r="O481" i="6"/>
  <c r="F480" i="6"/>
  <c r="W480" i="6"/>
  <c r="V480" i="6"/>
  <c r="U480" i="6"/>
  <c r="T480" i="6"/>
  <c r="S480" i="6"/>
  <c r="R480" i="6"/>
  <c r="Q480" i="6"/>
  <c r="P480" i="6"/>
  <c r="O480" i="6"/>
  <c r="F479" i="6"/>
  <c r="W479" i="6"/>
  <c r="V479" i="6"/>
  <c r="U479" i="6"/>
  <c r="T479" i="6"/>
  <c r="S479" i="6"/>
  <c r="R479" i="6"/>
  <c r="Q479" i="6"/>
  <c r="P479" i="6"/>
  <c r="O479" i="6"/>
  <c r="F478" i="6"/>
  <c r="W478" i="6"/>
  <c r="V478" i="6"/>
  <c r="U478" i="6"/>
  <c r="T478" i="6"/>
  <c r="S478" i="6"/>
  <c r="R478" i="6"/>
  <c r="Q478" i="6"/>
  <c r="P478" i="6"/>
  <c r="O478" i="6"/>
  <c r="F477" i="6"/>
  <c r="W477" i="6"/>
  <c r="V477" i="6"/>
  <c r="U477" i="6"/>
  <c r="T477" i="6"/>
  <c r="S477" i="6"/>
  <c r="R477" i="6"/>
  <c r="Q477" i="6"/>
  <c r="P477" i="6"/>
  <c r="O477" i="6"/>
  <c r="F476" i="6"/>
  <c r="W476" i="6"/>
  <c r="V476" i="6"/>
  <c r="U476" i="6"/>
  <c r="T476" i="6"/>
  <c r="S476" i="6"/>
  <c r="R476" i="6"/>
  <c r="Q476" i="6"/>
  <c r="P476" i="6"/>
  <c r="O476" i="6"/>
  <c r="F475" i="6"/>
  <c r="W475" i="6"/>
  <c r="V475" i="6"/>
  <c r="U475" i="6"/>
  <c r="T475" i="6"/>
  <c r="S475" i="6"/>
  <c r="R475" i="6"/>
  <c r="Q475" i="6"/>
  <c r="P475" i="6"/>
  <c r="O475" i="6"/>
  <c r="F474" i="6"/>
  <c r="W474" i="6"/>
  <c r="V474" i="6"/>
  <c r="U474" i="6"/>
  <c r="T474" i="6"/>
  <c r="S474" i="6"/>
  <c r="R474" i="6"/>
  <c r="Q474" i="6"/>
  <c r="P474" i="6"/>
  <c r="O474" i="6"/>
  <c r="F473" i="6"/>
  <c r="W473" i="6"/>
  <c r="V473" i="6"/>
  <c r="U473" i="6"/>
  <c r="T473" i="6"/>
  <c r="S473" i="6"/>
  <c r="R473" i="6"/>
  <c r="Q473" i="6"/>
  <c r="P473" i="6"/>
  <c r="O473" i="6"/>
  <c r="F472" i="6"/>
  <c r="W472" i="6"/>
  <c r="V472" i="6"/>
  <c r="U472" i="6"/>
  <c r="T472" i="6"/>
  <c r="S472" i="6"/>
  <c r="R472" i="6"/>
  <c r="Q472" i="6"/>
  <c r="P472" i="6"/>
  <c r="O472" i="6"/>
  <c r="F471" i="6"/>
  <c r="W471" i="6"/>
  <c r="V471" i="6"/>
  <c r="U471" i="6"/>
  <c r="T471" i="6"/>
  <c r="S471" i="6"/>
  <c r="R471" i="6"/>
  <c r="Q471" i="6"/>
  <c r="P471" i="6"/>
  <c r="O471" i="6"/>
  <c r="F470" i="6"/>
  <c r="W470" i="6"/>
  <c r="V470" i="6"/>
  <c r="U470" i="6"/>
  <c r="T470" i="6"/>
  <c r="S470" i="6"/>
  <c r="R470" i="6"/>
  <c r="Q470" i="6"/>
  <c r="P470" i="6"/>
  <c r="O470" i="6"/>
  <c r="F469" i="6"/>
  <c r="W469" i="6"/>
  <c r="V469" i="6"/>
  <c r="U469" i="6"/>
  <c r="T469" i="6"/>
  <c r="S469" i="6"/>
  <c r="R469" i="6"/>
  <c r="Q469" i="6"/>
  <c r="P469" i="6"/>
  <c r="O469" i="6"/>
  <c r="F468" i="6"/>
  <c r="W468" i="6"/>
  <c r="V468" i="6"/>
  <c r="U468" i="6"/>
  <c r="T468" i="6"/>
  <c r="S468" i="6"/>
  <c r="R468" i="6"/>
  <c r="Q468" i="6"/>
  <c r="P468" i="6"/>
  <c r="O468" i="6"/>
  <c r="F467" i="6"/>
  <c r="W467" i="6"/>
  <c r="V467" i="6"/>
  <c r="U467" i="6"/>
  <c r="T467" i="6"/>
  <c r="S467" i="6"/>
  <c r="R467" i="6"/>
  <c r="Q467" i="6"/>
  <c r="P467" i="6"/>
  <c r="O467" i="6"/>
  <c r="F466" i="6"/>
  <c r="W466" i="6"/>
  <c r="V466" i="6"/>
  <c r="U466" i="6"/>
  <c r="T466" i="6"/>
  <c r="S466" i="6"/>
  <c r="R466" i="6"/>
  <c r="Q466" i="6"/>
  <c r="P466" i="6"/>
  <c r="O466" i="6"/>
  <c r="F465" i="6"/>
  <c r="W465" i="6"/>
  <c r="V465" i="6"/>
  <c r="U465" i="6"/>
  <c r="T465" i="6"/>
  <c r="S465" i="6"/>
  <c r="R465" i="6"/>
  <c r="Q465" i="6"/>
  <c r="P465" i="6"/>
  <c r="O465" i="6"/>
  <c r="F464" i="6"/>
  <c r="W464" i="6"/>
  <c r="V464" i="6"/>
  <c r="U464" i="6"/>
  <c r="T464" i="6"/>
  <c r="S464" i="6"/>
  <c r="R464" i="6"/>
  <c r="Q464" i="6"/>
  <c r="P464" i="6"/>
  <c r="O464" i="6"/>
  <c r="F463" i="6"/>
  <c r="W463" i="6"/>
  <c r="V463" i="6"/>
  <c r="U463" i="6"/>
  <c r="T463" i="6"/>
  <c r="S463" i="6"/>
  <c r="R463" i="6"/>
  <c r="Q463" i="6"/>
  <c r="P463" i="6"/>
  <c r="O463" i="6"/>
  <c r="F462" i="6"/>
  <c r="W462" i="6"/>
  <c r="V462" i="6"/>
  <c r="U462" i="6"/>
  <c r="T462" i="6"/>
  <c r="S462" i="6"/>
  <c r="R462" i="6"/>
  <c r="Q462" i="6"/>
  <c r="P462" i="6"/>
  <c r="O462" i="6"/>
  <c r="F461" i="6"/>
  <c r="W461" i="6"/>
  <c r="V461" i="6"/>
  <c r="U461" i="6"/>
  <c r="T461" i="6"/>
  <c r="S461" i="6"/>
  <c r="R461" i="6"/>
  <c r="Q461" i="6"/>
  <c r="P461" i="6"/>
  <c r="O461" i="6"/>
  <c r="F460" i="6"/>
  <c r="W460" i="6"/>
  <c r="V460" i="6"/>
  <c r="U460" i="6"/>
  <c r="T460" i="6"/>
  <c r="S460" i="6"/>
  <c r="R460" i="6"/>
  <c r="Q460" i="6"/>
  <c r="P460" i="6"/>
  <c r="O460" i="6"/>
  <c r="F459" i="6"/>
  <c r="W459" i="6"/>
  <c r="V459" i="6"/>
  <c r="U459" i="6"/>
  <c r="T459" i="6"/>
  <c r="S459" i="6"/>
  <c r="R459" i="6"/>
  <c r="Q459" i="6"/>
  <c r="P459" i="6"/>
  <c r="O459" i="6"/>
  <c r="F458" i="6"/>
  <c r="W458" i="6"/>
  <c r="V458" i="6"/>
  <c r="U458" i="6"/>
  <c r="T458" i="6"/>
  <c r="S458" i="6"/>
  <c r="R458" i="6"/>
  <c r="Q458" i="6"/>
  <c r="P458" i="6"/>
  <c r="O458" i="6"/>
  <c r="F457" i="6"/>
  <c r="W457" i="6"/>
  <c r="V457" i="6"/>
  <c r="U457" i="6"/>
  <c r="T457" i="6"/>
  <c r="S457" i="6"/>
  <c r="R457" i="6"/>
  <c r="Q457" i="6"/>
  <c r="P457" i="6"/>
  <c r="O457" i="6"/>
  <c r="F456" i="6"/>
  <c r="W456" i="6"/>
  <c r="V456" i="6"/>
  <c r="U456" i="6"/>
  <c r="T456" i="6"/>
  <c r="S456" i="6"/>
  <c r="R456" i="6"/>
  <c r="Q456" i="6"/>
  <c r="P456" i="6"/>
  <c r="O456" i="6"/>
  <c r="F455" i="6"/>
  <c r="W455" i="6"/>
  <c r="V455" i="6"/>
  <c r="U455" i="6"/>
  <c r="T455" i="6"/>
  <c r="S455" i="6"/>
  <c r="R455" i="6"/>
  <c r="Q455" i="6"/>
  <c r="P455" i="6"/>
  <c r="O455" i="6"/>
  <c r="F454" i="6"/>
  <c r="W454" i="6"/>
  <c r="V454" i="6"/>
  <c r="U454" i="6"/>
  <c r="T454" i="6"/>
  <c r="S454" i="6"/>
  <c r="R454" i="6"/>
  <c r="Q454" i="6"/>
  <c r="P454" i="6"/>
  <c r="O454" i="6"/>
  <c r="F453" i="6"/>
  <c r="W453" i="6"/>
  <c r="V453" i="6"/>
  <c r="U453" i="6"/>
  <c r="T453" i="6"/>
  <c r="S453" i="6"/>
  <c r="R453" i="6"/>
  <c r="Q453" i="6"/>
  <c r="P453" i="6"/>
  <c r="O453" i="6"/>
  <c r="F452" i="6"/>
  <c r="W452" i="6"/>
  <c r="V452" i="6"/>
  <c r="U452" i="6"/>
  <c r="T452" i="6"/>
  <c r="S452" i="6"/>
  <c r="R452" i="6"/>
  <c r="Q452" i="6"/>
  <c r="P452" i="6"/>
  <c r="O452" i="6"/>
  <c r="F451" i="6"/>
  <c r="W451" i="6"/>
  <c r="V451" i="6"/>
  <c r="U451" i="6"/>
  <c r="T451" i="6"/>
  <c r="S451" i="6"/>
  <c r="R451" i="6"/>
  <c r="Q451" i="6"/>
  <c r="P451" i="6"/>
  <c r="O451" i="6"/>
  <c r="F450" i="6"/>
  <c r="W450" i="6"/>
  <c r="V450" i="6"/>
  <c r="U450" i="6"/>
  <c r="T450" i="6"/>
  <c r="S450" i="6"/>
  <c r="R450" i="6"/>
  <c r="Q450" i="6"/>
  <c r="P450" i="6"/>
  <c r="O450" i="6"/>
  <c r="F449" i="6"/>
  <c r="W449" i="6"/>
  <c r="V449" i="6"/>
  <c r="U449" i="6"/>
  <c r="T449" i="6"/>
  <c r="S449" i="6"/>
  <c r="R449" i="6"/>
  <c r="Q449" i="6"/>
  <c r="P449" i="6"/>
  <c r="O449" i="6"/>
  <c r="F448" i="6"/>
  <c r="W448" i="6"/>
  <c r="V448" i="6"/>
  <c r="U448" i="6"/>
  <c r="T448" i="6"/>
  <c r="S448" i="6"/>
  <c r="R448" i="6"/>
  <c r="Q448" i="6"/>
  <c r="P448" i="6"/>
  <c r="O448" i="6"/>
  <c r="F447" i="6"/>
  <c r="W447" i="6"/>
  <c r="V447" i="6"/>
  <c r="U447" i="6"/>
  <c r="T447" i="6"/>
  <c r="S447" i="6"/>
  <c r="R447" i="6"/>
  <c r="Q447" i="6"/>
  <c r="P447" i="6"/>
  <c r="O447" i="6"/>
  <c r="F446" i="6"/>
  <c r="W446" i="6"/>
  <c r="V446" i="6"/>
  <c r="U446" i="6"/>
  <c r="T446" i="6"/>
  <c r="S446" i="6"/>
  <c r="R446" i="6"/>
  <c r="Q446" i="6"/>
  <c r="P446" i="6"/>
  <c r="O446" i="6"/>
  <c r="F445" i="6"/>
  <c r="W445" i="6"/>
  <c r="V445" i="6"/>
  <c r="U445" i="6"/>
  <c r="T445" i="6"/>
  <c r="S445" i="6"/>
  <c r="R445" i="6"/>
  <c r="Q445" i="6"/>
  <c r="P445" i="6"/>
  <c r="O445" i="6"/>
  <c r="F444" i="6"/>
  <c r="W444" i="6"/>
  <c r="V444" i="6"/>
  <c r="U444" i="6"/>
  <c r="T444" i="6"/>
  <c r="S444" i="6"/>
  <c r="R444" i="6"/>
  <c r="Q444" i="6"/>
  <c r="P444" i="6"/>
  <c r="O444" i="6"/>
  <c r="F443" i="6"/>
  <c r="W443" i="6"/>
  <c r="V443" i="6"/>
  <c r="U443" i="6"/>
  <c r="T443" i="6"/>
  <c r="S443" i="6"/>
  <c r="R443" i="6"/>
  <c r="Q443" i="6"/>
  <c r="P443" i="6"/>
  <c r="O443" i="6"/>
  <c r="F442" i="6"/>
  <c r="W442" i="6"/>
  <c r="V442" i="6"/>
  <c r="U442" i="6"/>
  <c r="T442" i="6"/>
  <c r="S442" i="6"/>
  <c r="R442" i="6"/>
  <c r="Q442" i="6"/>
  <c r="P442" i="6"/>
  <c r="O442" i="6"/>
  <c r="F441" i="6"/>
  <c r="W441" i="6"/>
  <c r="V441" i="6"/>
  <c r="U441" i="6"/>
  <c r="T441" i="6"/>
  <c r="S441" i="6"/>
  <c r="R441" i="6"/>
  <c r="Q441" i="6"/>
  <c r="P441" i="6"/>
  <c r="O441" i="6"/>
  <c r="F440" i="6"/>
  <c r="W440" i="6"/>
  <c r="V440" i="6"/>
  <c r="U440" i="6"/>
  <c r="T440" i="6"/>
  <c r="S440" i="6"/>
  <c r="R440" i="6"/>
  <c r="Q440" i="6"/>
  <c r="P440" i="6"/>
  <c r="O440" i="6"/>
  <c r="F439" i="6"/>
  <c r="W439" i="6"/>
  <c r="V439" i="6"/>
  <c r="U439" i="6"/>
  <c r="T439" i="6"/>
  <c r="S439" i="6"/>
  <c r="R439" i="6"/>
  <c r="Q439" i="6"/>
  <c r="P439" i="6"/>
  <c r="O439" i="6"/>
  <c r="F438" i="6"/>
  <c r="W438" i="6"/>
  <c r="V438" i="6"/>
  <c r="U438" i="6"/>
  <c r="T438" i="6"/>
  <c r="S438" i="6"/>
  <c r="R438" i="6"/>
  <c r="Q438" i="6"/>
  <c r="P438" i="6"/>
  <c r="O438" i="6"/>
  <c r="F437" i="6"/>
  <c r="W437" i="6"/>
  <c r="V437" i="6"/>
  <c r="U437" i="6"/>
  <c r="T437" i="6"/>
  <c r="S437" i="6"/>
  <c r="R437" i="6"/>
  <c r="Q437" i="6"/>
  <c r="P437" i="6"/>
  <c r="O437" i="6"/>
  <c r="F436" i="6"/>
  <c r="W436" i="6"/>
  <c r="V436" i="6"/>
  <c r="U436" i="6"/>
  <c r="T436" i="6"/>
  <c r="S436" i="6"/>
  <c r="R436" i="6"/>
  <c r="Q436" i="6"/>
  <c r="P436" i="6"/>
  <c r="O436" i="6"/>
  <c r="F435" i="6"/>
  <c r="W435" i="6"/>
  <c r="V435" i="6"/>
  <c r="U435" i="6"/>
  <c r="T435" i="6"/>
  <c r="S435" i="6"/>
  <c r="R435" i="6"/>
  <c r="Q435" i="6"/>
  <c r="P435" i="6"/>
  <c r="O435" i="6"/>
  <c r="F434" i="6"/>
  <c r="W434" i="6"/>
  <c r="V434" i="6"/>
  <c r="U434" i="6"/>
  <c r="T434" i="6"/>
  <c r="S434" i="6"/>
  <c r="R434" i="6"/>
  <c r="Q434" i="6"/>
  <c r="P434" i="6"/>
  <c r="O434" i="6"/>
  <c r="F433" i="6"/>
  <c r="W433" i="6"/>
  <c r="V433" i="6"/>
  <c r="U433" i="6"/>
  <c r="T433" i="6"/>
  <c r="S433" i="6"/>
  <c r="R433" i="6"/>
  <c r="Q433" i="6"/>
  <c r="P433" i="6"/>
  <c r="O433" i="6"/>
  <c r="F432" i="6"/>
  <c r="W432" i="6"/>
  <c r="V432" i="6"/>
  <c r="U432" i="6"/>
  <c r="T432" i="6"/>
  <c r="S432" i="6"/>
  <c r="R432" i="6"/>
  <c r="Q432" i="6"/>
  <c r="P432" i="6"/>
  <c r="O432" i="6"/>
  <c r="F431" i="6"/>
  <c r="W431" i="6"/>
  <c r="V431" i="6"/>
  <c r="U431" i="6"/>
  <c r="T431" i="6"/>
  <c r="S431" i="6"/>
  <c r="R431" i="6"/>
  <c r="Q431" i="6"/>
  <c r="P431" i="6"/>
  <c r="O431" i="6"/>
  <c r="F430" i="6"/>
  <c r="W430" i="6"/>
  <c r="V430" i="6"/>
  <c r="U430" i="6"/>
  <c r="T430" i="6"/>
  <c r="S430" i="6"/>
  <c r="R430" i="6"/>
  <c r="Q430" i="6"/>
  <c r="P430" i="6"/>
  <c r="O430" i="6"/>
  <c r="F429" i="6"/>
  <c r="W429" i="6"/>
  <c r="V429" i="6"/>
  <c r="U429" i="6"/>
  <c r="T429" i="6"/>
  <c r="S429" i="6"/>
  <c r="R429" i="6"/>
  <c r="Q429" i="6"/>
  <c r="P429" i="6"/>
  <c r="O429" i="6"/>
  <c r="F428" i="6"/>
  <c r="W428" i="6"/>
  <c r="V428" i="6"/>
  <c r="U428" i="6"/>
  <c r="T428" i="6"/>
  <c r="S428" i="6"/>
  <c r="R428" i="6"/>
  <c r="Q428" i="6"/>
  <c r="P428" i="6"/>
  <c r="O428" i="6"/>
  <c r="F427" i="6"/>
  <c r="W427" i="6"/>
  <c r="V427" i="6"/>
  <c r="U427" i="6"/>
  <c r="T427" i="6"/>
  <c r="S427" i="6"/>
  <c r="R427" i="6"/>
  <c r="Q427" i="6"/>
  <c r="P427" i="6"/>
  <c r="O427" i="6"/>
  <c r="F426" i="6"/>
  <c r="W426" i="6"/>
  <c r="V426" i="6"/>
  <c r="U426" i="6"/>
  <c r="T426" i="6"/>
  <c r="S426" i="6"/>
  <c r="R426" i="6"/>
  <c r="Q426" i="6"/>
  <c r="P426" i="6"/>
  <c r="O426" i="6"/>
  <c r="F425" i="6"/>
  <c r="W425" i="6"/>
  <c r="V425" i="6"/>
  <c r="U425" i="6"/>
  <c r="T425" i="6"/>
  <c r="S425" i="6"/>
  <c r="R425" i="6"/>
  <c r="Q425" i="6"/>
  <c r="P425" i="6"/>
  <c r="O425" i="6"/>
  <c r="F424" i="6"/>
  <c r="W424" i="6"/>
  <c r="V424" i="6"/>
  <c r="U424" i="6"/>
  <c r="T424" i="6"/>
  <c r="S424" i="6"/>
  <c r="R424" i="6"/>
  <c r="Q424" i="6"/>
  <c r="P424" i="6"/>
  <c r="O424" i="6"/>
  <c r="F423" i="6"/>
  <c r="W423" i="6"/>
  <c r="V423" i="6"/>
  <c r="U423" i="6"/>
  <c r="T423" i="6"/>
  <c r="S423" i="6"/>
  <c r="R423" i="6"/>
  <c r="Q423" i="6"/>
  <c r="P423" i="6"/>
  <c r="O423" i="6"/>
  <c r="F422" i="6"/>
  <c r="W422" i="6"/>
  <c r="V422" i="6"/>
  <c r="U422" i="6"/>
  <c r="T422" i="6"/>
  <c r="S422" i="6"/>
  <c r="R422" i="6"/>
  <c r="Q422" i="6"/>
  <c r="P422" i="6"/>
  <c r="O422" i="6"/>
  <c r="F421" i="6"/>
  <c r="W421" i="6"/>
  <c r="V421" i="6"/>
  <c r="U421" i="6"/>
  <c r="T421" i="6"/>
  <c r="S421" i="6"/>
  <c r="R421" i="6"/>
  <c r="Q421" i="6"/>
  <c r="P421" i="6"/>
  <c r="O421" i="6"/>
  <c r="F420" i="6"/>
  <c r="W420" i="6"/>
  <c r="V420" i="6"/>
  <c r="U420" i="6"/>
  <c r="T420" i="6"/>
  <c r="S420" i="6"/>
  <c r="R420" i="6"/>
  <c r="Q420" i="6"/>
  <c r="P420" i="6"/>
  <c r="O420" i="6"/>
  <c r="F419" i="6"/>
  <c r="W419" i="6"/>
  <c r="V419" i="6"/>
  <c r="U419" i="6"/>
  <c r="T419" i="6"/>
  <c r="S419" i="6"/>
  <c r="R419" i="6"/>
  <c r="Q419" i="6"/>
  <c r="P419" i="6"/>
  <c r="O419" i="6"/>
  <c r="F418" i="6"/>
  <c r="W418" i="6"/>
  <c r="V418" i="6"/>
  <c r="U418" i="6"/>
  <c r="T418" i="6"/>
  <c r="S418" i="6"/>
  <c r="R418" i="6"/>
  <c r="Q418" i="6"/>
  <c r="P418" i="6"/>
  <c r="O418" i="6"/>
  <c r="F417" i="6"/>
  <c r="W417" i="6"/>
  <c r="V417" i="6"/>
  <c r="U417" i="6"/>
  <c r="T417" i="6"/>
  <c r="S417" i="6"/>
  <c r="R417" i="6"/>
  <c r="Q417" i="6"/>
  <c r="P417" i="6"/>
  <c r="O417" i="6"/>
  <c r="F416" i="6"/>
  <c r="W416" i="6"/>
  <c r="V416" i="6"/>
  <c r="U416" i="6"/>
  <c r="T416" i="6"/>
  <c r="S416" i="6"/>
  <c r="R416" i="6"/>
  <c r="Q416" i="6"/>
  <c r="P416" i="6"/>
  <c r="O416" i="6"/>
  <c r="F415" i="6"/>
  <c r="W415" i="6"/>
  <c r="V415" i="6"/>
  <c r="U415" i="6"/>
  <c r="T415" i="6"/>
  <c r="S415" i="6"/>
  <c r="R415" i="6"/>
  <c r="Q415" i="6"/>
  <c r="P415" i="6"/>
  <c r="O415" i="6"/>
  <c r="F414" i="6"/>
  <c r="W414" i="6"/>
  <c r="V414" i="6"/>
  <c r="U414" i="6"/>
  <c r="T414" i="6"/>
  <c r="S414" i="6"/>
  <c r="R414" i="6"/>
  <c r="Q414" i="6"/>
  <c r="P414" i="6"/>
  <c r="O414" i="6"/>
  <c r="F413" i="6"/>
  <c r="W413" i="6"/>
  <c r="V413" i="6"/>
  <c r="U413" i="6"/>
  <c r="T413" i="6"/>
  <c r="S413" i="6"/>
  <c r="R413" i="6"/>
  <c r="Q413" i="6"/>
  <c r="P413" i="6"/>
  <c r="O413" i="6"/>
  <c r="F412" i="6"/>
  <c r="W412" i="6"/>
  <c r="V412" i="6"/>
  <c r="U412" i="6"/>
  <c r="T412" i="6"/>
  <c r="S412" i="6"/>
  <c r="R412" i="6"/>
  <c r="Q412" i="6"/>
  <c r="P412" i="6"/>
  <c r="O412" i="6"/>
  <c r="F411" i="6"/>
  <c r="W411" i="6"/>
  <c r="V411" i="6"/>
  <c r="U411" i="6"/>
  <c r="T411" i="6"/>
  <c r="S411" i="6"/>
  <c r="R411" i="6"/>
  <c r="Q411" i="6"/>
  <c r="P411" i="6"/>
  <c r="O411" i="6"/>
  <c r="F410" i="6"/>
  <c r="W410" i="6"/>
  <c r="V410" i="6"/>
  <c r="U410" i="6"/>
  <c r="T410" i="6"/>
  <c r="S410" i="6"/>
  <c r="R410" i="6"/>
  <c r="Q410" i="6"/>
  <c r="P410" i="6"/>
  <c r="O410" i="6"/>
  <c r="F409" i="6"/>
  <c r="W409" i="6"/>
  <c r="V409" i="6"/>
  <c r="U409" i="6"/>
  <c r="T409" i="6"/>
  <c r="S409" i="6"/>
  <c r="R409" i="6"/>
  <c r="Q409" i="6"/>
  <c r="P409" i="6"/>
  <c r="O409" i="6"/>
  <c r="F408" i="6"/>
  <c r="W408" i="6"/>
  <c r="V408" i="6"/>
  <c r="U408" i="6"/>
  <c r="T408" i="6"/>
  <c r="S408" i="6"/>
  <c r="R408" i="6"/>
  <c r="Q408" i="6"/>
  <c r="P408" i="6"/>
  <c r="O408" i="6"/>
  <c r="F407" i="6"/>
  <c r="W407" i="6"/>
  <c r="V407" i="6"/>
  <c r="U407" i="6"/>
  <c r="T407" i="6"/>
  <c r="S407" i="6"/>
  <c r="R407" i="6"/>
  <c r="Q407" i="6"/>
  <c r="P407" i="6"/>
  <c r="O407" i="6"/>
  <c r="F406" i="6"/>
  <c r="W406" i="6"/>
  <c r="V406" i="6"/>
  <c r="U406" i="6"/>
  <c r="T406" i="6"/>
  <c r="S406" i="6"/>
  <c r="R406" i="6"/>
  <c r="Q406" i="6"/>
  <c r="P406" i="6"/>
  <c r="O406" i="6"/>
  <c r="F405" i="6"/>
  <c r="W405" i="6"/>
  <c r="V405" i="6"/>
  <c r="U405" i="6"/>
  <c r="T405" i="6"/>
  <c r="S405" i="6"/>
  <c r="R405" i="6"/>
  <c r="Q405" i="6"/>
  <c r="P405" i="6"/>
  <c r="O405" i="6"/>
  <c r="F404" i="6"/>
  <c r="W404" i="6"/>
  <c r="V404" i="6"/>
  <c r="U404" i="6"/>
  <c r="T404" i="6"/>
  <c r="S404" i="6"/>
  <c r="R404" i="6"/>
  <c r="Q404" i="6"/>
  <c r="P404" i="6"/>
  <c r="O404" i="6"/>
  <c r="F403" i="6"/>
  <c r="W403" i="6"/>
  <c r="V403" i="6"/>
  <c r="U403" i="6"/>
  <c r="T403" i="6"/>
  <c r="S403" i="6"/>
  <c r="R403" i="6"/>
  <c r="Q403" i="6"/>
  <c r="P403" i="6"/>
  <c r="O403" i="6"/>
  <c r="F402" i="6"/>
  <c r="W402" i="6"/>
  <c r="V402" i="6"/>
  <c r="U402" i="6"/>
  <c r="T402" i="6"/>
  <c r="S402" i="6"/>
  <c r="R402" i="6"/>
  <c r="Q402" i="6"/>
  <c r="P402" i="6"/>
  <c r="O402" i="6"/>
  <c r="F401" i="6"/>
  <c r="W401" i="6"/>
  <c r="V401" i="6"/>
  <c r="U401" i="6"/>
  <c r="T401" i="6"/>
  <c r="S401" i="6"/>
  <c r="R401" i="6"/>
  <c r="Q401" i="6"/>
  <c r="P401" i="6"/>
  <c r="O401" i="6"/>
  <c r="F400" i="6"/>
  <c r="W400" i="6"/>
  <c r="V400" i="6"/>
  <c r="U400" i="6"/>
  <c r="T400" i="6"/>
  <c r="S400" i="6"/>
  <c r="R400" i="6"/>
  <c r="Q400" i="6"/>
  <c r="P400" i="6"/>
  <c r="O400" i="6"/>
  <c r="F399" i="6"/>
  <c r="W399" i="6"/>
  <c r="V399" i="6"/>
  <c r="U399" i="6"/>
  <c r="T399" i="6"/>
  <c r="S399" i="6"/>
  <c r="R399" i="6"/>
  <c r="Q399" i="6"/>
  <c r="P399" i="6"/>
  <c r="O399" i="6"/>
  <c r="F398" i="6"/>
  <c r="W398" i="6"/>
  <c r="V398" i="6"/>
  <c r="U398" i="6"/>
  <c r="T398" i="6"/>
  <c r="S398" i="6"/>
  <c r="R398" i="6"/>
  <c r="Q398" i="6"/>
  <c r="P398" i="6"/>
  <c r="O398" i="6"/>
  <c r="F397" i="6"/>
  <c r="W397" i="6"/>
  <c r="V397" i="6"/>
  <c r="U397" i="6"/>
  <c r="T397" i="6"/>
  <c r="S397" i="6"/>
  <c r="R397" i="6"/>
  <c r="Q397" i="6"/>
  <c r="P397" i="6"/>
  <c r="O397" i="6"/>
  <c r="F396" i="6"/>
  <c r="W396" i="6"/>
  <c r="V396" i="6"/>
  <c r="U396" i="6"/>
  <c r="T396" i="6"/>
  <c r="S396" i="6"/>
  <c r="R396" i="6"/>
  <c r="Q396" i="6"/>
  <c r="P396" i="6"/>
  <c r="O396" i="6"/>
  <c r="F395" i="6"/>
  <c r="W395" i="6"/>
  <c r="V395" i="6"/>
  <c r="U395" i="6"/>
  <c r="T395" i="6"/>
  <c r="S395" i="6"/>
  <c r="R395" i="6"/>
  <c r="Q395" i="6"/>
  <c r="P395" i="6"/>
  <c r="O395" i="6"/>
  <c r="F394" i="6"/>
  <c r="W394" i="6"/>
  <c r="V394" i="6"/>
  <c r="U394" i="6"/>
  <c r="T394" i="6"/>
  <c r="S394" i="6"/>
  <c r="R394" i="6"/>
  <c r="Q394" i="6"/>
  <c r="P394" i="6"/>
  <c r="O394" i="6"/>
  <c r="F393" i="6"/>
  <c r="W393" i="6"/>
  <c r="V393" i="6"/>
  <c r="U393" i="6"/>
  <c r="T393" i="6"/>
  <c r="S393" i="6"/>
  <c r="R393" i="6"/>
  <c r="Q393" i="6"/>
  <c r="P393" i="6"/>
  <c r="O393" i="6"/>
  <c r="F392" i="6"/>
  <c r="W392" i="6"/>
  <c r="V392" i="6"/>
  <c r="U392" i="6"/>
  <c r="T392" i="6"/>
  <c r="S392" i="6"/>
  <c r="R392" i="6"/>
  <c r="Q392" i="6"/>
  <c r="P392" i="6"/>
  <c r="O392" i="6"/>
  <c r="F391" i="6"/>
  <c r="W391" i="6"/>
  <c r="V391" i="6"/>
  <c r="U391" i="6"/>
  <c r="T391" i="6"/>
  <c r="S391" i="6"/>
  <c r="R391" i="6"/>
  <c r="Q391" i="6"/>
  <c r="P391" i="6"/>
  <c r="O391" i="6"/>
  <c r="F390" i="6"/>
  <c r="W390" i="6"/>
  <c r="V390" i="6"/>
  <c r="U390" i="6"/>
  <c r="T390" i="6"/>
  <c r="S390" i="6"/>
  <c r="R390" i="6"/>
  <c r="Q390" i="6"/>
  <c r="P390" i="6"/>
  <c r="O390" i="6"/>
  <c r="F389" i="6"/>
  <c r="W389" i="6"/>
  <c r="V389" i="6"/>
  <c r="U389" i="6"/>
  <c r="T389" i="6"/>
  <c r="S389" i="6"/>
  <c r="R389" i="6"/>
  <c r="Q389" i="6"/>
  <c r="P389" i="6"/>
  <c r="O389" i="6"/>
  <c r="F388" i="6"/>
  <c r="W388" i="6"/>
  <c r="V388" i="6"/>
  <c r="U388" i="6"/>
  <c r="T388" i="6"/>
  <c r="S388" i="6"/>
  <c r="R388" i="6"/>
  <c r="Q388" i="6"/>
  <c r="P388" i="6"/>
  <c r="O388" i="6"/>
  <c r="F387" i="6"/>
  <c r="W387" i="6"/>
  <c r="V387" i="6"/>
  <c r="U387" i="6"/>
  <c r="T387" i="6"/>
  <c r="S387" i="6"/>
  <c r="R387" i="6"/>
  <c r="Q387" i="6"/>
  <c r="P387" i="6"/>
  <c r="O387" i="6"/>
  <c r="F386" i="6"/>
  <c r="W386" i="6"/>
  <c r="V386" i="6"/>
  <c r="U386" i="6"/>
  <c r="T386" i="6"/>
  <c r="S386" i="6"/>
  <c r="R386" i="6"/>
  <c r="Q386" i="6"/>
  <c r="P386" i="6"/>
  <c r="O386" i="6"/>
  <c r="F385" i="6"/>
  <c r="W385" i="6"/>
  <c r="V385" i="6"/>
  <c r="U385" i="6"/>
  <c r="T385" i="6"/>
  <c r="S385" i="6"/>
  <c r="R385" i="6"/>
  <c r="Q385" i="6"/>
  <c r="P385" i="6"/>
  <c r="O385" i="6"/>
  <c r="F384" i="6"/>
  <c r="W384" i="6"/>
  <c r="V384" i="6"/>
  <c r="U384" i="6"/>
  <c r="T384" i="6"/>
  <c r="S384" i="6"/>
  <c r="R384" i="6"/>
  <c r="Q384" i="6"/>
  <c r="P384" i="6"/>
  <c r="O384" i="6"/>
  <c r="F383" i="6"/>
  <c r="W383" i="6"/>
  <c r="V383" i="6"/>
  <c r="U383" i="6"/>
  <c r="T383" i="6"/>
  <c r="S383" i="6"/>
  <c r="R383" i="6"/>
  <c r="Q383" i="6"/>
  <c r="P383" i="6"/>
  <c r="O383" i="6"/>
  <c r="F382" i="6"/>
  <c r="W382" i="6"/>
  <c r="V382" i="6"/>
  <c r="U382" i="6"/>
  <c r="T382" i="6"/>
  <c r="S382" i="6"/>
  <c r="R382" i="6"/>
  <c r="Q382" i="6"/>
  <c r="P382" i="6"/>
  <c r="O382" i="6"/>
  <c r="F381" i="6"/>
  <c r="W381" i="6"/>
  <c r="V381" i="6"/>
  <c r="U381" i="6"/>
  <c r="T381" i="6"/>
  <c r="S381" i="6"/>
  <c r="R381" i="6"/>
  <c r="Q381" i="6"/>
  <c r="P381" i="6"/>
  <c r="O381" i="6"/>
  <c r="F380" i="6"/>
  <c r="W380" i="6"/>
  <c r="V380" i="6"/>
  <c r="U380" i="6"/>
  <c r="T380" i="6"/>
  <c r="S380" i="6"/>
  <c r="R380" i="6"/>
  <c r="Q380" i="6"/>
  <c r="P380" i="6"/>
  <c r="O380" i="6"/>
  <c r="F379" i="6"/>
  <c r="W379" i="6"/>
  <c r="V379" i="6"/>
  <c r="U379" i="6"/>
  <c r="T379" i="6"/>
  <c r="S379" i="6"/>
  <c r="R379" i="6"/>
  <c r="Q379" i="6"/>
  <c r="P379" i="6"/>
  <c r="O379" i="6"/>
  <c r="F378" i="6"/>
  <c r="W378" i="6"/>
  <c r="V378" i="6"/>
  <c r="U378" i="6"/>
  <c r="T378" i="6"/>
  <c r="S378" i="6"/>
  <c r="R378" i="6"/>
  <c r="Q378" i="6"/>
  <c r="P378" i="6"/>
  <c r="O378" i="6"/>
  <c r="F377" i="6"/>
  <c r="W377" i="6"/>
  <c r="V377" i="6"/>
  <c r="U377" i="6"/>
  <c r="T377" i="6"/>
  <c r="S377" i="6"/>
  <c r="R377" i="6"/>
  <c r="Q377" i="6"/>
  <c r="P377" i="6"/>
  <c r="O377" i="6"/>
  <c r="F376" i="6"/>
  <c r="W376" i="6"/>
  <c r="V376" i="6"/>
  <c r="U376" i="6"/>
  <c r="T376" i="6"/>
  <c r="S376" i="6"/>
  <c r="R376" i="6"/>
  <c r="Q376" i="6"/>
  <c r="P376" i="6"/>
  <c r="O376" i="6"/>
  <c r="F375" i="6"/>
  <c r="W375" i="6"/>
  <c r="V375" i="6"/>
  <c r="U375" i="6"/>
  <c r="T375" i="6"/>
  <c r="S375" i="6"/>
  <c r="R375" i="6"/>
  <c r="Q375" i="6"/>
  <c r="P375" i="6"/>
  <c r="O375" i="6"/>
  <c r="F374" i="6"/>
  <c r="W374" i="6"/>
  <c r="V374" i="6"/>
  <c r="U374" i="6"/>
  <c r="T374" i="6"/>
  <c r="S374" i="6"/>
  <c r="R374" i="6"/>
  <c r="Q374" i="6"/>
  <c r="P374" i="6"/>
  <c r="O374" i="6"/>
  <c r="F373" i="6"/>
  <c r="W373" i="6"/>
  <c r="V373" i="6"/>
  <c r="U373" i="6"/>
  <c r="T373" i="6"/>
  <c r="S373" i="6"/>
  <c r="R373" i="6"/>
  <c r="Q373" i="6"/>
  <c r="P373" i="6"/>
  <c r="O373" i="6"/>
  <c r="F372" i="6"/>
  <c r="W372" i="6"/>
  <c r="V372" i="6"/>
  <c r="U372" i="6"/>
  <c r="T372" i="6"/>
  <c r="S372" i="6"/>
  <c r="R372" i="6"/>
  <c r="Q372" i="6"/>
  <c r="P372" i="6"/>
  <c r="O372" i="6"/>
  <c r="F371" i="6"/>
  <c r="W371" i="6"/>
  <c r="V371" i="6"/>
  <c r="U371" i="6"/>
  <c r="T371" i="6"/>
  <c r="S371" i="6"/>
  <c r="R371" i="6"/>
  <c r="Q371" i="6"/>
  <c r="P371" i="6"/>
  <c r="O371" i="6"/>
  <c r="F370" i="6"/>
  <c r="W370" i="6"/>
  <c r="V370" i="6"/>
  <c r="U370" i="6"/>
  <c r="T370" i="6"/>
  <c r="S370" i="6"/>
  <c r="R370" i="6"/>
  <c r="Q370" i="6"/>
  <c r="P370" i="6"/>
  <c r="O370" i="6"/>
  <c r="F369" i="6"/>
  <c r="W369" i="6"/>
  <c r="V369" i="6"/>
  <c r="U369" i="6"/>
  <c r="T369" i="6"/>
  <c r="S369" i="6"/>
  <c r="R369" i="6"/>
  <c r="Q369" i="6"/>
  <c r="P369" i="6"/>
  <c r="O369" i="6"/>
  <c r="F368" i="6"/>
  <c r="W368" i="6"/>
  <c r="V368" i="6"/>
  <c r="U368" i="6"/>
  <c r="T368" i="6"/>
  <c r="S368" i="6"/>
  <c r="R368" i="6"/>
  <c r="Q368" i="6"/>
  <c r="P368" i="6"/>
  <c r="O368" i="6"/>
  <c r="F367" i="6"/>
  <c r="W367" i="6"/>
  <c r="V367" i="6"/>
  <c r="U367" i="6"/>
  <c r="T367" i="6"/>
  <c r="S367" i="6"/>
  <c r="R367" i="6"/>
  <c r="Q367" i="6"/>
  <c r="P367" i="6"/>
  <c r="O367" i="6"/>
  <c r="F366" i="6"/>
  <c r="W366" i="6"/>
  <c r="V366" i="6"/>
  <c r="U366" i="6"/>
  <c r="T366" i="6"/>
  <c r="S366" i="6"/>
  <c r="R366" i="6"/>
  <c r="Q366" i="6"/>
  <c r="P366" i="6"/>
  <c r="O366" i="6"/>
  <c r="F365" i="6"/>
  <c r="W365" i="6"/>
  <c r="V365" i="6"/>
  <c r="U365" i="6"/>
  <c r="T365" i="6"/>
  <c r="S365" i="6"/>
  <c r="R365" i="6"/>
  <c r="Q365" i="6"/>
  <c r="P365" i="6"/>
  <c r="O365" i="6"/>
  <c r="F364" i="6"/>
  <c r="W364" i="6"/>
  <c r="V364" i="6"/>
  <c r="U364" i="6"/>
  <c r="T364" i="6"/>
  <c r="S364" i="6"/>
  <c r="R364" i="6"/>
  <c r="Q364" i="6"/>
  <c r="P364" i="6"/>
  <c r="O364" i="6"/>
  <c r="F363" i="6"/>
  <c r="W363" i="6"/>
  <c r="V363" i="6"/>
  <c r="U363" i="6"/>
  <c r="T363" i="6"/>
  <c r="S363" i="6"/>
  <c r="R363" i="6"/>
  <c r="Q363" i="6"/>
  <c r="P363" i="6"/>
  <c r="O363" i="6"/>
  <c r="F362" i="6"/>
  <c r="W362" i="6"/>
  <c r="V362" i="6"/>
  <c r="U362" i="6"/>
  <c r="T362" i="6"/>
  <c r="S362" i="6"/>
  <c r="R362" i="6"/>
  <c r="Q362" i="6"/>
  <c r="P362" i="6"/>
  <c r="O362" i="6"/>
  <c r="F361" i="6"/>
  <c r="W361" i="6"/>
  <c r="V361" i="6"/>
  <c r="U361" i="6"/>
  <c r="T361" i="6"/>
  <c r="S361" i="6"/>
  <c r="R361" i="6"/>
  <c r="Q361" i="6"/>
  <c r="P361" i="6"/>
  <c r="O361" i="6"/>
  <c r="F360" i="6"/>
  <c r="W360" i="6"/>
  <c r="V360" i="6"/>
  <c r="U360" i="6"/>
  <c r="T360" i="6"/>
  <c r="S360" i="6"/>
  <c r="R360" i="6"/>
  <c r="Q360" i="6"/>
  <c r="P360" i="6"/>
  <c r="O360" i="6"/>
  <c r="F359" i="6"/>
  <c r="W359" i="6"/>
  <c r="V359" i="6"/>
  <c r="U359" i="6"/>
  <c r="T359" i="6"/>
  <c r="S359" i="6"/>
  <c r="R359" i="6"/>
  <c r="Q359" i="6"/>
  <c r="P359" i="6"/>
  <c r="O359" i="6"/>
  <c r="F358" i="6"/>
  <c r="W358" i="6"/>
  <c r="V358" i="6"/>
  <c r="U358" i="6"/>
  <c r="T358" i="6"/>
  <c r="S358" i="6"/>
  <c r="R358" i="6"/>
  <c r="Q358" i="6"/>
  <c r="P358" i="6"/>
  <c r="O358" i="6"/>
  <c r="F357" i="6"/>
  <c r="W357" i="6"/>
  <c r="V357" i="6"/>
  <c r="U357" i="6"/>
  <c r="T357" i="6"/>
  <c r="S357" i="6"/>
  <c r="R357" i="6"/>
  <c r="Q357" i="6"/>
  <c r="P357" i="6"/>
  <c r="O357" i="6"/>
  <c r="F356" i="6"/>
  <c r="W356" i="6"/>
  <c r="V356" i="6"/>
  <c r="U356" i="6"/>
  <c r="T356" i="6"/>
  <c r="S356" i="6"/>
  <c r="R356" i="6"/>
  <c r="Q356" i="6"/>
  <c r="P356" i="6"/>
  <c r="O356" i="6"/>
  <c r="F355" i="6"/>
  <c r="W355" i="6"/>
  <c r="V355" i="6"/>
  <c r="U355" i="6"/>
  <c r="T355" i="6"/>
  <c r="S355" i="6"/>
  <c r="R355" i="6"/>
  <c r="Q355" i="6"/>
  <c r="P355" i="6"/>
  <c r="O355" i="6"/>
  <c r="F354" i="6"/>
  <c r="W354" i="6"/>
  <c r="V354" i="6"/>
  <c r="U354" i="6"/>
  <c r="T354" i="6"/>
  <c r="S354" i="6"/>
  <c r="R354" i="6"/>
  <c r="Q354" i="6"/>
  <c r="P354" i="6"/>
  <c r="O354" i="6"/>
  <c r="F353" i="6"/>
  <c r="W353" i="6"/>
  <c r="V353" i="6"/>
  <c r="U353" i="6"/>
  <c r="T353" i="6"/>
  <c r="S353" i="6"/>
  <c r="R353" i="6"/>
  <c r="Q353" i="6"/>
  <c r="P353" i="6"/>
  <c r="O353" i="6"/>
  <c r="F352" i="6"/>
  <c r="W352" i="6"/>
  <c r="V352" i="6"/>
  <c r="U352" i="6"/>
  <c r="T352" i="6"/>
  <c r="S352" i="6"/>
  <c r="R352" i="6"/>
  <c r="Q352" i="6"/>
  <c r="P352" i="6"/>
  <c r="O352" i="6"/>
  <c r="F351" i="6"/>
  <c r="W351" i="6"/>
  <c r="V351" i="6"/>
  <c r="U351" i="6"/>
  <c r="T351" i="6"/>
  <c r="S351" i="6"/>
  <c r="R351" i="6"/>
  <c r="Q351" i="6"/>
  <c r="P351" i="6"/>
  <c r="O351" i="6"/>
  <c r="F350" i="6"/>
  <c r="W350" i="6"/>
  <c r="V350" i="6"/>
  <c r="U350" i="6"/>
  <c r="T350" i="6"/>
  <c r="S350" i="6"/>
  <c r="R350" i="6"/>
  <c r="Q350" i="6"/>
  <c r="P350" i="6"/>
  <c r="O350" i="6"/>
  <c r="F349" i="6"/>
  <c r="W349" i="6"/>
  <c r="V349" i="6"/>
  <c r="U349" i="6"/>
  <c r="T349" i="6"/>
  <c r="S349" i="6"/>
  <c r="R349" i="6"/>
  <c r="Q349" i="6"/>
  <c r="P349" i="6"/>
  <c r="O349" i="6"/>
  <c r="F348" i="6"/>
  <c r="W348" i="6"/>
  <c r="V348" i="6"/>
  <c r="U348" i="6"/>
  <c r="T348" i="6"/>
  <c r="S348" i="6"/>
  <c r="R348" i="6"/>
  <c r="Q348" i="6"/>
  <c r="P348" i="6"/>
  <c r="O348" i="6"/>
  <c r="F347" i="6"/>
  <c r="W347" i="6"/>
  <c r="V347" i="6"/>
  <c r="U347" i="6"/>
  <c r="T347" i="6"/>
  <c r="S347" i="6"/>
  <c r="R347" i="6"/>
  <c r="Q347" i="6"/>
  <c r="P347" i="6"/>
  <c r="O347" i="6"/>
  <c r="F346" i="6"/>
  <c r="W346" i="6"/>
  <c r="V346" i="6"/>
  <c r="U346" i="6"/>
  <c r="T346" i="6"/>
  <c r="S346" i="6"/>
  <c r="R346" i="6"/>
  <c r="Q346" i="6"/>
  <c r="P346" i="6"/>
  <c r="O346" i="6"/>
  <c r="F345" i="6"/>
  <c r="W345" i="6"/>
  <c r="V345" i="6"/>
  <c r="U345" i="6"/>
  <c r="T345" i="6"/>
  <c r="S345" i="6"/>
  <c r="R345" i="6"/>
  <c r="Q345" i="6"/>
  <c r="P345" i="6"/>
  <c r="O345" i="6"/>
  <c r="F344" i="6"/>
  <c r="W344" i="6"/>
  <c r="V344" i="6"/>
  <c r="U344" i="6"/>
  <c r="T344" i="6"/>
  <c r="S344" i="6"/>
  <c r="R344" i="6"/>
  <c r="Q344" i="6"/>
  <c r="P344" i="6"/>
  <c r="O344" i="6"/>
  <c r="F343" i="6"/>
  <c r="W343" i="6"/>
  <c r="V343" i="6"/>
  <c r="U343" i="6"/>
  <c r="T343" i="6"/>
  <c r="S343" i="6"/>
  <c r="R343" i="6"/>
  <c r="Q343" i="6"/>
  <c r="P343" i="6"/>
  <c r="O343" i="6"/>
  <c r="F342" i="6"/>
  <c r="W342" i="6"/>
  <c r="V342" i="6"/>
  <c r="U342" i="6"/>
  <c r="T342" i="6"/>
  <c r="S342" i="6"/>
  <c r="R342" i="6"/>
  <c r="Q342" i="6"/>
  <c r="P342" i="6"/>
  <c r="O342" i="6"/>
  <c r="F341" i="6"/>
  <c r="W341" i="6"/>
  <c r="V341" i="6"/>
  <c r="U341" i="6"/>
  <c r="T341" i="6"/>
  <c r="S341" i="6"/>
  <c r="R341" i="6"/>
  <c r="Q341" i="6"/>
  <c r="P341" i="6"/>
  <c r="O341" i="6"/>
  <c r="F340" i="6"/>
  <c r="W340" i="6"/>
  <c r="V340" i="6"/>
  <c r="U340" i="6"/>
  <c r="T340" i="6"/>
  <c r="S340" i="6"/>
  <c r="R340" i="6"/>
  <c r="Q340" i="6"/>
  <c r="P340" i="6"/>
  <c r="O340" i="6"/>
  <c r="F339" i="6"/>
  <c r="W339" i="6"/>
  <c r="V339" i="6"/>
  <c r="U339" i="6"/>
  <c r="T339" i="6"/>
  <c r="S339" i="6"/>
  <c r="R339" i="6"/>
  <c r="Q339" i="6"/>
  <c r="P339" i="6"/>
  <c r="O339" i="6"/>
  <c r="F338" i="6"/>
  <c r="W338" i="6"/>
  <c r="V338" i="6"/>
  <c r="U338" i="6"/>
  <c r="T338" i="6"/>
  <c r="S338" i="6"/>
  <c r="R338" i="6"/>
  <c r="Q338" i="6"/>
  <c r="P338" i="6"/>
  <c r="O338" i="6"/>
  <c r="F337" i="6"/>
  <c r="W337" i="6"/>
  <c r="V337" i="6"/>
  <c r="U337" i="6"/>
  <c r="T337" i="6"/>
  <c r="S337" i="6"/>
  <c r="R337" i="6"/>
  <c r="Q337" i="6"/>
  <c r="P337" i="6"/>
  <c r="O337" i="6"/>
  <c r="F336" i="6"/>
  <c r="W336" i="6"/>
  <c r="V336" i="6"/>
  <c r="U336" i="6"/>
  <c r="T336" i="6"/>
  <c r="S336" i="6"/>
  <c r="R336" i="6"/>
  <c r="Q336" i="6"/>
  <c r="P336" i="6"/>
  <c r="O336" i="6"/>
  <c r="F335" i="6"/>
  <c r="W335" i="6"/>
  <c r="V335" i="6"/>
  <c r="U335" i="6"/>
  <c r="T335" i="6"/>
  <c r="S335" i="6"/>
  <c r="R335" i="6"/>
  <c r="Q335" i="6"/>
  <c r="P335" i="6"/>
  <c r="O335" i="6"/>
  <c r="F334" i="6"/>
  <c r="W334" i="6"/>
  <c r="V334" i="6"/>
  <c r="U334" i="6"/>
  <c r="T334" i="6"/>
  <c r="S334" i="6"/>
  <c r="R334" i="6"/>
  <c r="Q334" i="6"/>
  <c r="P334" i="6"/>
  <c r="O334" i="6"/>
  <c r="F333" i="6"/>
  <c r="W333" i="6"/>
  <c r="V333" i="6"/>
  <c r="U333" i="6"/>
  <c r="T333" i="6"/>
  <c r="S333" i="6"/>
  <c r="R333" i="6"/>
  <c r="Q333" i="6"/>
  <c r="P333" i="6"/>
  <c r="O333" i="6"/>
  <c r="F332" i="6"/>
  <c r="W332" i="6"/>
  <c r="V332" i="6"/>
  <c r="U332" i="6"/>
  <c r="T332" i="6"/>
  <c r="S332" i="6"/>
  <c r="R332" i="6"/>
  <c r="Q332" i="6"/>
  <c r="P332" i="6"/>
  <c r="O332" i="6"/>
  <c r="F331" i="6"/>
  <c r="W331" i="6"/>
  <c r="V331" i="6"/>
  <c r="U331" i="6"/>
  <c r="T331" i="6"/>
  <c r="S331" i="6"/>
  <c r="R331" i="6"/>
  <c r="Q331" i="6"/>
  <c r="P331" i="6"/>
  <c r="O331" i="6"/>
  <c r="F330" i="6"/>
  <c r="W330" i="6"/>
  <c r="V330" i="6"/>
  <c r="U330" i="6"/>
  <c r="T330" i="6"/>
  <c r="S330" i="6"/>
  <c r="R330" i="6"/>
  <c r="Q330" i="6"/>
  <c r="P330" i="6"/>
  <c r="O330" i="6"/>
  <c r="F329" i="6"/>
  <c r="W329" i="6"/>
  <c r="V329" i="6"/>
  <c r="U329" i="6"/>
  <c r="T329" i="6"/>
  <c r="S329" i="6"/>
  <c r="R329" i="6"/>
  <c r="Q329" i="6"/>
  <c r="P329" i="6"/>
  <c r="O329" i="6"/>
  <c r="F328" i="6"/>
  <c r="W328" i="6"/>
  <c r="V328" i="6"/>
  <c r="U328" i="6"/>
  <c r="T328" i="6"/>
  <c r="S328" i="6"/>
  <c r="R328" i="6"/>
  <c r="Q328" i="6"/>
  <c r="P328" i="6"/>
  <c r="O328" i="6"/>
  <c r="F327" i="6"/>
  <c r="W327" i="6"/>
  <c r="V327" i="6"/>
  <c r="U327" i="6"/>
  <c r="T327" i="6"/>
  <c r="S327" i="6"/>
  <c r="R327" i="6"/>
  <c r="Q327" i="6"/>
  <c r="P327" i="6"/>
  <c r="O327" i="6"/>
  <c r="F326" i="6"/>
  <c r="W326" i="6"/>
  <c r="V326" i="6"/>
  <c r="U326" i="6"/>
  <c r="T326" i="6"/>
  <c r="S326" i="6"/>
  <c r="R326" i="6"/>
  <c r="Q326" i="6"/>
  <c r="P326" i="6"/>
  <c r="O326" i="6"/>
  <c r="F325" i="6"/>
  <c r="W325" i="6"/>
  <c r="V325" i="6"/>
  <c r="U325" i="6"/>
  <c r="T325" i="6"/>
  <c r="S325" i="6"/>
  <c r="R325" i="6"/>
  <c r="Q325" i="6"/>
  <c r="P325" i="6"/>
  <c r="O325" i="6"/>
  <c r="F324" i="6"/>
  <c r="W324" i="6"/>
  <c r="V324" i="6"/>
  <c r="U324" i="6"/>
  <c r="T324" i="6"/>
  <c r="S324" i="6"/>
  <c r="R324" i="6"/>
  <c r="Q324" i="6"/>
  <c r="P324" i="6"/>
  <c r="O324" i="6"/>
  <c r="F323" i="6"/>
  <c r="W323" i="6"/>
  <c r="V323" i="6"/>
  <c r="U323" i="6"/>
  <c r="T323" i="6"/>
  <c r="S323" i="6"/>
  <c r="R323" i="6"/>
  <c r="Q323" i="6"/>
  <c r="P323" i="6"/>
  <c r="O323" i="6"/>
  <c r="F322" i="6"/>
  <c r="W322" i="6"/>
  <c r="V322" i="6"/>
  <c r="U322" i="6"/>
  <c r="T322" i="6"/>
  <c r="S322" i="6"/>
  <c r="R322" i="6"/>
  <c r="Q322" i="6"/>
  <c r="P322" i="6"/>
  <c r="O322" i="6"/>
  <c r="F321" i="6"/>
  <c r="W321" i="6"/>
  <c r="V321" i="6"/>
  <c r="U321" i="6"/>
  <c r="T321" i="6"/>
  <c r="S321" i="6"/>
  <c r="R321" i="6"/>
  <c r="Q321" i="6"/>
  <c r="P321" i="6"/>
  <c r="O321" i="6"/>
  <c r="F320" i="6"/>
  <c r="W320" i="6"/>
  <c r="V320" i="6"/>
  <c r="U320" i="6"/>
  <c r="T320" i="6"/>
  <c r="S320" i="6"/>
  <c r="R320" i="6"/>
  <c r="Q320" i="6"/>
  <c r="P320" i="6"/>
  <c r="O320" i="6"/>
  <c r="F319" i="6"/>
  <c r="W319" i="6"/>
  <c r="V319" i="6"/>
  <c r="U319" i="6"/>
  <c r="T319" i="6"/>
  <c r="S319" i="6"/>
  <c r="R319" i="6"/>
  <c r="Q319" i="6"/>
  <c r="P319" i="6"/>
  <c r="O319" i="6"/>
  <c r="F318" i="6"/>
  <c r="W318" i="6"/>
  <c r="V318" i="6"/>
  <c r="U318" i="6"/>
  <c r="T318" i="6"/>
  <c r="S318" i="6"/>
  <c r="R318" i="6"/>
  <c r="Q318" i="6"/>
  <c r="P318" i="6"/>
  <c r="O318" i="6"/>
  <c r="F317" i="6"/>
  <c r="W317" i="6"/>
  <c r="V317" i="6"/>
  <c r="U317" i="6"/>
  <c r="T317" i="6"/>
  <c r="S317" i="6"/>
  <c r="R317" i="6"/>
  <c r="Q317" i="6"/>
  <c r="P317" i="6"/>
  <c r="O317" i="6"/>
  <c r="F316" i="6"/>
  <c r="W316" i="6"/>
  <c r="V316" i="6"/>
  <c r="U316" i="6"/>
  <c r="T316" i="6"/>
  <c r="S316" i="6"/>
  <c r="R316" i="6"/>
  <c r="Q316" i="6"/>
  <c r="P316" i="6"/>
  <c r="O316" i="6"/>
  <c r="F315" i="6"/>
  <c r="W315" i="6"/>
  <c r="V315" i="6"/>
  <c r="U315" i="6"/>
  <c r="T315" i="6"/>
  <c r="S315" i="6"/>
  <c r="R315" i="6"/>
  <c r="Q315" i="6"/>
  <c r="P315" i="6"/>
  <c r="O315" i="6"/>
  <c r="F314" i="6"/>
  <c r="W314" i="6"/>
  <c r="V314" i="6"/>
  <c r="U314" i="6"/>
  <c r="T314" i="6"/>
  <c r="S314" i="6"/>
  <c r="R314" i="6"/>
  <c r="Q314" i="6"/>
  <c r="P314" i="6"/>
  <c r="O314" i="6"/>
  <c r="F313" i="6"/>
  <c r="W313" i="6"/>
  <c r="V313" i="6"/>
  <c r="U313" i="6"/>
  <c r="T313" i="6"/>
  <c r="S313" i="6"/>
  <c r="R313" i="6"/>
  <c r="Q313" i="6"/>
  <c r="P313" i="6"/>
  <c r="O313" i="6"/>
  <c r="F312" i="6"/>
  <c r="W312" i="6"/>
  <c r="V312" i="6"/>
  <c r="U312" i="6"/>
  <c r="T312" i="6"/>
  <c r="S312" i="6"/>
  <c r="R312" i="6"/>
  <c r="Q312" i="6"/>
  <c r="P312" i="6"/>
  <c r="O312" i="6"/>
  <c r="F311" i="6"/>
  <c r="W311" i="6"/>
  <c r="V311" i="6"/>
  <c r="U311" i="6"/>
  <c r="T311" i="6"/>
  <c r="S311" i="6"/>
  <c r="R311" i="6"/>
  <c r="Q311" i="6"/>
  <c r="P311" i="6"/>
  <c r="O311" i="6"/>
  <c r="F310" i="6"/>
  <c r="W310" i="6"/>
  <c r="V310" i="6"/>
  <c r="U310" i="6"/>
  <c r="T310" i="6"/>
  <c r="S310" i="6"/>
  <c r="R310" i="6"/>
  <c r="Q310" i="6"/>
  <c r="P310" i="6"/>
  <c r="O310" i="6"/>
  <c r="F309" i="6"/>
  <c r="W309" i="6"/>
  <c r="V309" i="6"/>
  <c r="U309" i="6"/>
  <c r="T309" i="6"/>
  <c r="S309" i="6"/>
  <c r="R309" i="6"/>
  <c r="Q309" i="6"/>
  <c r="P309" i="6"/>
  <c r="O309" i="6"/>
  <c r="F308" i="6"/>
  <c r="W308" i="6"/>
  <c r="V308" i="6"/>
  <c r="U308" i="6"/>
  <c r="T308" i="6"/>
  <c r="S308" i="6"/>
  <c r="R308" i="6"/>
  <c r="Q308" i="6"/>
  <c r="P308" i="6"/>
  <c r="O308" i="6"/>
  <c r="F307" i="6"/>
  <c r="W307" i="6"/>
  <c r="V307" i="6"/>
  <c r="U307" i="6"/>
  <c r="T307" i="6"/>
  <c r="S307" i="6"/>
  <c r="R307" i="6"/>
  <c r="Q307" i="6"/>
  <c r="P307" i="6"/>
  <c r="O307" i="6"/>
  <c r="F306" i="6"/>
  <c r="W306" i="6"/>
  <c r="V306" i="6"/>
  <c r="U306" i="6"/>
  <c r="T306" i="6"/>
  <c r="S306" i="6"/>
  <c r="R306" i="6"/>
  <c r="Q306" i="6"/>
  <c r="P306" i="6"/>
  <c r="O306" i="6"/>
  <c r="F305" i="6"/>
  <c r="W305" i="6"/>
  <c r="V305" i="6"/>
  <c r="U305" i="6"/>
  <c r="T305" i="6"/>
  <c r="S305" i="6"/>
  <c r="R305" i="6"/>
  <c r="Q305" i="6"/>
  <c r="P305" i="6"/>
  <c r="O305" i="6"/>
  <c r="F304" i="6"/>
  <c r="W304" i="6"/>
  <c r="V304" i="6"/>
  <c r="U304" i="6"/>
  <c r="T304" i="6"/>
  <c r="S304" i="6"/>
  <c r="R304" i="6"/>
  <c r="Q304" i="6"/>
  <c r="P304" i="6"/>
  <c r="O304" i="6"/>
  <c r="F303" i="6"/>
  <c r="W303" i="6"/>
  <c r="V303" i="6"/>
  <c r="U303" i="6"/>
  <c r="T303" i="6"/>
  <c r="S303" i="6"/>
  <c r="R303" i="6"/>
  <c r="Q303" i="6"/>
  <c r="P303" i="6"/>
  <c r="O303" i="6"/>
  <c r="F302" i="6"/>
  <c r="W302" i="6"/>
  <c r="V302" i="6"/>
  <c r="U302" i="6"/>
  <c r="T302" i="6"/>
  <c r="S302" i="6"/>
  <c r="R302" i="6"/>
  <c r="Q302" i="6"/>
  <c r="P302" i="6"/>
  <c r="O302" i="6"/>
  <c r="F301" i="6"/>
  <c r="W301" i="6"/>
  <c r="V301" i="6"/>
  <c r="U301" i="6"/>
  <c r="T301" i="6"/>
  <c r="S301" i="6"/>
  <c r="R301" i="6"/>
  <c r="Q301" i="6"/>
  <c r="P301" i="6"/>
  <c r="O301" i="6"/>
  <c r="F300" i="6"/>
  <c r="W300" i="6"/>
  <c r="V300" i="6"/>
  <c r="U300" i="6"/>
  <c r="T300" i="6"/>
  <c r="S300" i="6"/>
  <c r="R300" i="6"/>
  <c r="Q300" i="6"/>
  <c r="P300" i="6"/>
  <c r="O300" i="6"/>
  <c r="F299" i="6"/>
  <c r="W299" i="6"/>
  <c r="V299" i="6"/>
  <c r="U299" i="6"/>
  <c r="T299" i="6"/>
  <c r="S299" i="6"/>
  <c r="R299" i="6"/>
  <c r="Q299" i="6"/>
  <c r="P299" i="6"/>
  <c r="O299" i="6"/>
  <c r="F298" i="6"/>
  <c r="W298" i="6"/>
  <c r="V298" i="6"/>
  <c r="U298" i="6"/>
  <c r="T298" i="6"/>
  <c r="S298" i="6"/>
  <c r="R298" i="6"/>
  <c r="Q298" i="6"/>
  <c r="P298" i="6"/>
  <c r="O298" i="6"/>
  <c r="F297" i="6"/>
  <c r="W297" i="6"/>
  <c r="V297" i="6"/>
  <c r="U297" i="6"/>
  <c r="T297" i="6"/>
  <c r="S297" i="6"/>
  <c r="R297" i="6"/>
  <c r="Q297" i="6"/>
  <c r="P297" i="6"/>
  <c r="O297" i="6"/>
  <c r="F296" i="6"/>
  <c r="W296" i="6"/>
  <c r="V296" i="6"/>
  <c r="U296" i="6"/>
  <c r="T296" i="6"/>
  <c r="S296" i="6"/>
  <c r="R296" i="6"/>
  <c r="Q296" i="6"/>
  <c r="P296" i="6"/>
  <c r="O296" i="6"/>
  <c r="F295" i="6"/>
  <c r="W295" i="6"/>
  <c r="V295" i="6"/>
  <c r="U295" i="6"/>
  <c r="T295" i="6"/>
  <c r="S295" i="6"/>
  <c r="R295" i="6"/>
  <c r="Q295" i="6"/>
  <c r="P295" i="6"/>
  <c r="O295" i="6"/>
  <c r="F294" i="6"/>
  <c r="W294" i="6"/>
  <c r="V294" i="6"/>
  <c r="U294" i="6"/>
  <c r="T294" i="6"/>
  <c r="S294" i="6"/>
  <c r="R294" i="6"/>
  <c r="Q294" i="6"/>
  <c r="P294" i="6"/>
  <c r="O294" i="6"/>
  <c r="F293" i="6"/>
  <c r="W293" i="6"/>
  <c r="V293" i="6"/>
  <c r="U293" i="6"/>
  <c r="T293" i="6"/>
  <c r="S293" i="6"/>
  <c r="R293" i="6"/>
  <c r="Q293" i="6"/>
  <c r="P293" i="6"/>
  <c r="O293" i="6"/>
  <c r="F292" i="6"/>
  <c r="W292" i="6"/>
  <c r="V292" i="6"/>
  <c r="U292" i="6"/>
  <c r="T292" i="6"/>
  <c r="S292" i="6"/>
  <c r="R292" i="6"/>
  <c r="Q292" i="6"/>
  <c r="P292" i="6"/>
  <c r="O292" i="6"/>
  <c r="F291" i="6"/>
  <c r="W291" i="6"/>
  <c r="V291" i="6"/>
  <c r="U291" i="6"/>
  <c r="T291" i="6"/>
  <c r="S291" i="6"/>
  <c r="R291" i="6"/>
  <c r="Q291" i="6"/>
  <c r="P291" i="6"/>
  <c r="O291" i="6"/>
  <c r="F290" i="6"/>
  <c r="W290" i="6"/>
  <c r="V290" i="6"/>
  <c r="U290" i="6"/>
  <c r="T290" i="6"/>
  <c r="S290" i="6"/>
  <c r="R290" i="6"/>
  <c r="Q290" i="6"/>
  <c r="P290" i="6"/>
  <c r="O290" i="6"/>
  <c r="F289" i="6"/>
  <c r="W289" i="6"/>
  <c r="V289" i="6"/>
  <c r="U289" i="6"/>
  <c r="T289" i="6"/>
  <c r="S289" i="6"/>
  <c r="R289" i="6"/>
  <c r="Q289" i="6"/>
  <c r="P289" i="6"/>
  <c r="O289" i="6"/>
  <c r="F288" i="6"/>
  <c r="W288" i="6"/>
  <c r="V288" i="6"/>
  <c r="U288" i="6"/>
  <c r="T288" i="6"/>
  <c r="S288" i="6"/>
  <c r="R288" i="6"/>
  <c r="Q288" i="6"/>
  <c r="P288" i="6"/>
  <c r="O288" i="6"/>
  <c r="F287" i="6"/>
  <c r="W287" i="6"/>
  <c r="V287" i="6"/>
  <c r="U287" i="6"/>
  <c r="T287" i="6"/>
  <c r="S287" i="6"/>
  <c r="R287" i="6"/>
  <c r="Q287" i="6"/>
  <c r="P287" i="6"/>
  <c r="O287" i="6"/>
  <c r="F286" i="6"/>
  <c r="W286" i="6"/>
  <c r="V286" i="6"/>
  <c r="U286" i="6"/>
  <c r="T286" i="6"/>
  <c r="S286" i="6"/>
  <c r="R286" i="6"/>
  <c r="Q286" i="6"/>
  <c r="P286" i="6"/>
  <c r="O286" i="6"/>
  <c r="F285" i="6"/>
  <c r="W285" i="6"/>
  <c r="V285" i="6"/>
  <c r="U285" i="6"/>
  <c r="T285" i="6"/>
  <c r="S285" i="6"/>
  <c r="R285" i="6"/>
  <c r="Q285" i="6"/>
  <c r="P285" i="6"/>
  <c r="O285" i="6"/>
  <c r="F284" i="6"/>
  <c r="W284" i="6"/>
  <c r="V284" i="6"/>
  <c r="U284" i="6"/>
  <c r="T284" i="6"/>
  <c r="S284" i="6"/>
  <c r="R284" i="6"/>
  <c r="Q284" i="6"/>
  <c r="P284" i="6"/>
  <c r="O284" i="6"/>
  <c r="F283" i="6"/>
  <c r="W283" i="6"/>
  <c r="V283" i="6"/>
  <c r="U283" i="6"/>
  <c r="T283" i="6"/>
  <c r="S283" i="6"/>
  <c r="R283" i="6"/>
  <c r="Q283" i="6"/>
  <c r="P283" i="6"/>
  <c r="O283" i="6"/>
  <c r="F282" i="6"/>
  <c r="W282" i="6"/>
  <c r="V282" i="6"/>
  <c r="U282" i="6"/>
  <c r="T282" i="6"/>
  <c r="S282" i="6"/>
  <c r="R282" i="6"/>
  <c r="Q282" i="6"/>
  <c r="P282" i="6"/>
  <c r="O282" i="6"/>
  <c r="F281" i="6"/>
  <c r="W281" i="6"/>
  <c r="V281" i="6"/>
  <c r="U281" i="6"/>
  <c r="T281" i="6"/>
  <c r="S281" i="6"/>
  <c r="R281" i="6"/>
  <c r="Q281" i="6"/>
  <c r="P281" i="6"/>
  <c r="O281" i="6"/>
  <c r="F280" i="6"/>
  <c r="W280" i="6"/>
  <c r="V280" i="6"/>
  <c r="U280" i="6"/>
  <c r="T280" i="6"/>
  <c r="S280" i="6"/>
  <c r="R280" i="6"/>
  <c r="Q280" i="6"/>
  <c r="P280" i="6"/>
  <c r="O280" i="6"/>
  <c r="F279" i="6"/>
  <c r="W279" i="6"/>
  <c r="V279" i="6"/>
  <c r="U279" i="6"/>
  <c r="T279" i="6"/>
  <c r="S279" i="6"/>
  <c r="R279" i="6"/>
  <c r="Q279" i="6"/>
  <c r="P279" i="6"/>
  <c r="O279" i="6"/>
  <c r="F278" i="6"/>
  <c r="W278" i="6"/>
  <c r="V278" i="6"/>
  <c r="U278" i="6"/>
  <c r="T278" i="6"/>
  <c r="S278" i="6"/>
  <c r="R278" i="6"/>
  <c r="Q278" i="6"/>
  <c r="P278" i="6"/>
  <c r="O278" i="6"/>
  <c r="F277" i="6"/>
  <c r="W277" i="6"/>
  <c r="V277" i="6"/>
  <c r="U277" i="6"/>
  <c r="T277" i="6"/>
  <c r="S277" i="6"/>
  <c r="R277" i="6"/>
  <c r="Q277" i="6"/>
  <c r="P277" i="6"/>
  <c r="O277" i="6"/>
  <c r="F276" i="6"/>
  <c r="W276" i="6"/>
  <c r="V276" i="6"/>
  <c r="U276" i="6"/>
  <c r="T276" i="6"/>
  <c r="S276" i="6"/>
  <c r="R276" i="6"/>
  <c r="Q276" i="6"/>
  <c r="P276" i="6"/>
  <c r="O276" i="6"/>
  <c r="F275" i="6"/>
  <c r="W275" i="6"/>
  <c r="V275" i="6"/>
  <c r="U275" i="6"/>
  <c r="T275" i="6"/>
  <c r="S275" i="6"/>
  <c r="R275" i="6"/>
  <c r="Q275" i="6"/>
  <c r="P275" i="6"/>
  <c r="O275" i="6"/>
  <c r="F274" i="6"/>
  <c r="W274" i="6"/>
  <c r="V274" i="6"/>
  <c r="U274" i="6"/>
  <c r="T274" i="6"/>
  <c r="S274" i="6"/>
  <c r="R274" i="6"/>
  <c r="Q274" i="6"/>
  <c r="P274" i="6"/>
  <c r="O274" i="6"/>
  <c r="F273" i="6"/>
  <c r="W273" i="6"/>
  <c r="V273" i="6"/>
  <c r="U273" i="6"/>
  <c r="T273" i="6"/>
  <c r="S273" i="6"/>
  <c r="R273" i="6"/>
  <c r="Q273" i="6"/>
  <c r="P273" i="6"/>
  <c r="O273" i="6"/>
  <c r="F272" i="6"/>
  <c r="W272" i="6"/>
  <c r="V272" i="6"/>
  <c r="U272" i="6"/>
  <c r="T272" i="6"/>
  <c r="S272" i="6"/>
  <c r="R272" i="6"/>
  <c r="Q272" i="6"/>
  <c r="P272" i="6"/>
  <c r="O272" i="6"/>
  <c r="F271" i="6"/>
  <c r="W271" i="6"/>
  <c r="V271" i="6"/>
  <c r="U271" i="6"/>
  <c r="T271" i="6"/>
  <c r="S271" i="6"/>
  <c r="R271" i="6"/>
  <c r="Q271" i="6"/>
  <c r="P271" i="6"/>
  <c r="O271" i="6"/>
  <c r="F270" i="6"/>
  <c r="W270" i="6"/>
  <c r="V270" i="6"/>
  <c r="U270" i="6"/>
  <c r="T270" i="6"/>
  <c r="S270" i="6"/>
  <c r="R270" i="6"/>
  <c r="Q270" i="6"/>
  <c r="P270" i="6"/>
  <c r="O270" i="6"/>
  <c r="F269" i="6"/>
  <c r="W269" i="6"/>
  <c r="V269" i="6"/>
  <c r="U269" i="6"/>
  <c r="T269" i="6"/>
  <c r="S269" i="6"/>
  <c r="R269" i="6"/>
  <c r="Q269" i="6"/>
  <c r="P269" i="6"/>
  <c r="O269" i="6"/>
  <c r="F268" i="6"/>
  <c r="W268" i="6"/>
  <c r="V268" i="6"/>
  <c r="U268" i="6"/>
  <c r="T268" i="6"/>
  <c r="S268" i="6"/>
  <c r="R268" i="6"/>
  <c r="Q268" i="6"/>
  <c r="P268" i="6"/>
  <c r="O268" i="6"/>
  <c r="F267" i="6"/>
  <c r="W267" i="6"/>
  <c r="V267" i="6"/>
  <c r="U267" i="6"/>
  <c r="T267" i="6"/>
  <c r="S267" i="6"/>
  <c r="R267" i="6"/>
  <c r="Q267" i="6"/>
  <c r="P267" i="6"/>
  <c r="O267" i="6"/>
  <c r="F266" i="6"/>
  <c r="W266" i="6"/>
  <c r="V266" i="6"/>
  <c r="U266" i="6"/>
  <c r="T266" i="6"/>
  <c r="S266" i="6"/>
  <c r="R266" i="6"/>
  <c r="Q266" i="6"/>
  <c r="P266" i="6"/>
  <c r="O266" i="6"/>
  <c r="F265" i="6"/>
  <c r="W265" i="6"/>
  <c r="V265" i="6"/>
  <c r="U265" i="6"/>
  <c r="T265" i="6"/>
  <c r="S265" i="6"/>
  <c r="R265" i="6"/>
  <c r="Q265" i="6"/>
  <c r="P265" i="6"/>
  <c r="O265" i="6"/>
  <c r="F264" i="6"/>
  <c r="W264" i="6"/>
  <c r="V264" i="6"/>
  <c r="U264" i="6"/>
  <c r="T264" i="6"/>
  <c r="S264" i="6"/>
  <c r="R264" i="6"/>
  <c r="Q264" i="6"/>
  <c r="P264" i="6"/>
  <c r="O264" i="6"/>
  <c r="F263" i="6"/>
  <c r="W263" i="6"/>
  <c r="V263" i="6"/>
  <c r="U263" i="6"/>
  <c r="T263" i="6"/>
  <c r="S263" i="6"/>
  <c r="R263" i="6"/>
  <c r="Q263" i="6"/>
  <c r="P263" i="6"/>
  <c r="O263" i="6"/>
  <c r="F262" i="6"/>
  <c r="W262" i="6"/>
  <c r="V262" i="6"/>
  <c r="U262" i="6"/>
  <c r="T262" i="6"/>
  <c r="S262" i="6"/>
  <c r="R262" i="6"/>
  <c r="Q262" i="6"/>
  <c r="P262" i="6"/>
  <c r="O262" i="6"/>
  <c r="F261" i="6"/>
  <c r="W261" i="6"/>
  <c r="V261" i="6"/>
  <c r="U261" i="6"/>
  <c r="T261" i="6"/>
  <c r="S261" i="6"/>
  <c r="R261" i="6"/>
  <c r="Q261" i="6"/>
  <c r="P261" i="6"/>
  <c r="O261" i="6"/>
  <c r="F260" i="6"/>
  <c r="W260" i="6"/>
  <c r="V260" i="6"/>
  <c r="U260" i="6"/>
  <c r="T260" i="6"/>
  <c r="S260" i="6"/>
  <c r="R260" i="6"/>
  <c r="Q260" i="6"/>
  <c r="P260" i="6"/>
  <c r="O260" i="6"/>
  <c r="F259" i="6"/>
  <c r="W259" i="6"/>
  <c r="V259" i="6"/>
  <c r="U259" i="6"/>
  <c r="T259" i="6"/>
  <c r="S259" i="6"/>
  <c r="R259" i="6"/>
  <c r="Q259" i="6"/>
  <c r="P259" i="6"/>
  <c r="O259" i="6"/>
  <c r="F258" i="6"/>
  <c r="W258" i="6"/>
  <c r="V258" i="6"/>
  <c r="U258" i="6"/>
  <c r="T258" i="6"/>
  <c r="S258" i="6"/>
  <c r="R258" i="6"/>
  <c r="Q258" i="6"/>
  <c r="P258" i="6"/>
  <c r="O258" i="6"/>
  <c r="F257" i="6"/>
  <c r="W257" i="6"/>
  <c r="V257" i="6"/>
  <c r="U257" i="6"/>
  <c r="T257" i="6"/>
  <c r="S257" i="6"/>
  <c r="R257" i="6"/>
  <c r="Q257" i="6"/>
  <c r="P257" i="6"/>
  <c r="O257" i="6"/>
  <c r="F256" i="6"/>
  <c r="W256" i="6"/>
  <c r="V256" i="6"/>
  <c r="U256" i="6"/>
  <c r="T256" i="6"/>
  <c r="S256" i="6"/>
  <c r="R256" i="6"/>
  <c r="Q256" i="6"/>
  <c r="P256" i="6"/>
  <c r="O256" i="6"/>
  <c r="F255" i="6"/>
  <c r="W255" i="6"/>
  <c r="V255" i="6"/>
  <c r="U255" i="6"/>
  <c r="T255" i="6"/>
  <c r="S255" i="6"/>
  <c r="R255" i="6"/>
  <c r="Q255" i="6"/>
  <c r="P255" i="6"/>
  <c r="O255" i="6"/>
  <c r="F254" i="6"/>
  <c r="W254" i="6"/>
  <c r="V254" i="6"/>
  <c r="U254" i="6"/>
  <c r="T254" i="6"/>
  <c r="S254" i="6"/>
  <c r="R254" i="6"/>
  <c r="Q254" i="6"/>
  <c r="P254" i="6"/>
  <c r="O254" i="6"/>
  <c r="F253" i="6"/>
  <c r="W253" i="6"/>
  <c r="V253" i="6"/>
  <c r="U253" i="6"/>
  <c r="T253" i="6"/>
  <c r="S253" i="6"/>
  <c r="R253" i="6"/>
  <c r="Q253" i="6"/>
  <c r="P253" i="6"/>
  <c r="O253" i="6"/>
  <c r="F252" i="6"/>
  <c r="W252" i="6"/>
  <c r="V252" i="6"/>
  <c r="U252" i="6"/>
  <c r="T252" i="6"/>
  <c r="S252" i="6"/>
  <c r="R252" i="6"/>
  <c r="Q252" i="6"/>
  <c r="P252" i="6"/>
  <c r="O252" i="6"/>
  <c r="F251" i="6"/>
  <c r="W251" i="6"/>
  <c r="V251" i="6"/>
  <c r="U251" i="6"/>
  <c r="T251" i="6"/>
  <c r="S251" i="6"/>
  <c r="R251" i="6"/>
  <c r="Q251" i="6"/>
  <c r="P251" i="6"/>
  <c r="O251" i="6"/>
  <c r="F250" i="6"/>
  <c r="W250" i="6"/>
  <c r="V250" i="6"/>
  <c r="U250" i="6"/>
  <c r="T250" i="6"/>
  <c r="S250" i="6"/>
  <c r="R250" i="6"/>
  <c r="Q250" i="6"/>
  <c r="P250" i="6"/>
  <c r="O250" i="6"/>
  <c r="F249" i="6"/>
  <c r="W249" i="6"/>
  <c r="V249" i="6"/>
  <c r="U249" i="6"/>
  <c r="T249" i="6"/>
  <c r="S249" i="6"/>
  <c r="R249" i="6"/>
  <c r="Q249" i="6"/>
  <c r="P249" i="6"/>
  <c r="O249" i="6"/>
  <c r="F248" i="6"/>
  <c r="W248" i="6"/>
  <c r="V248" i="6"/>
  <c r="U248" i="6"/>
  <c r="T248" i="6"/>
  <c r="S248" i="6"/>
  <c r="R248" i="6"/>
  <c r="Q248" i="6"/>
  <c r="P248" i="6"/>
  <c r="O248" i="6"/>
  <c r="F247" i="6"/>
  <c r="W247" i="6"/>
  <c r="V247" i="6"/>
  <c r="U247" i="6"/>
  <c r="T247" i="6"/>
  <c r="S247" i="6"/>
  <c r="R247" i="6"/>
  <c r="Q247" i="6"/>
  <c r="P247" i="6"/>
  <c r="O247" i="6"/>
  <c r="F246" i="6"/>
  <c r="W246" i="6"/>
  <c r="V246" i="6"/>
  <c r="U246" i="6"/>
  <c r="T246" i="6"/>
  <c r="S246" i="6"/>
  <c r="R246" i="6"/>
  <c r="Q246" i="6"/>
  <c r="P246" i="6"/>
  <c r="O246" i="6"/>
  <c r="F245" i="6"/>
  <c r="W245" i="6"/>
  <c r="V245" i="6"/>
  <c r="U245" i="6"/>
  <c r="T245" i="6"/>
  <c r="S245" i="6"/>
  <c r="R245" i="6"/>
  <c r="Q245" i="6"/>
  <c r="P245" i="6"/>
  <c r="O245" i="6"/>
  <c r="F244" i="6"/>
  <c r="W244" i="6"/>
  <c r="V244" i="6"/>
  <c r="U244" i="6"/>
  <c r="T244" i="6"/>
  <c r="S244" i="6"/>
  <c r="R244" i="6"/>
  <c r="Q244" i="6"/>
  <c r="P244" i="6"/>
  <c r="O244" i="6"/>
  <c r="F243" i="6"/>
  <c r="W243" i="6"/>
  <c r="V243" i="6"/>
  <c r="U243" i="6"/>
  <c r="T243" i="6"/>
  <c r="S243" i="6"/>
  <c r="R243" i="6"/>
  <c r="Q243" i="6"/>
  <c r="P243" i="6"/>
  <c r="O243" i="6"/>
  <c r="F242" i="6"/>
  <c r="W242" i="6"/>
  <c r="V242" i="6"/>
  <c r="U242" i="6"/>
  <c r="T242" i="6"/>
  <c r="S242" i="6"/>
  <c r="R242" i="6"/>
  <c r="Q242" i="6"/>
  <c r="P242" i="6"/>
  <c r="O242" i="6"/>
  <c r="F241" i="6"/>
  <c r="W241" i="6"/>
  <c r="V241" i="6"/>
  <c r="U241" i="6"/>
  <c r="T241" i="6"/>
  <c r="S241" i="6"/>
  <c r="R241" i="6"/>
  <c r="Q241" i="6"/>
  <c r="P241" i="6"/>
  <c r="O241" i="6"/>
  <c r="F240" i="6"/>
  <c r="W240" i="6"/>
  <c r="V240" i="6"/>
  <c r="U240" i="6"/>
  <c r="T240" i="6"/>
  <c r="S240" i="6"/>
  <c r="R240" i="6"/>
  <c r="Q240" i="6"/>
  <c r="P240" i="6"/>
  <c r="O240" i="6"/>
  <c r="F239" i="6"/>
  <c r="W239" i="6"/>
  <c r="V239" i="6"/>
  <c r="U239" i="6"/>
  <c r="T239" i="6"/>
  <c r="S239" i="6"/>
  <c r="R239" i="6"/>
  <c r="Q239" i="6"/>
  <c r="P239" i="6"/>
  <c r="O239" i="6"/>
  <c r="F238" i="6"/>
  <c r="W238" i="6"/>
  <c r="V238" i="6"/>
  <c r="U238" i="6"/>
  <c r="T238" i="6"/>
  <c r="S238" i="6"/>
  <c r="R238" i="6"/>
  <c r="Q238" i="6"/>
  <c r="P238" i="6"/>
  <c r="O238" i="6"/>
  <c r="F237" i="6"/>
  <c r="W237" i="6"/>
  <c r="V237" i="6"/>
  <c r="U237" i="6"/>
  <c r="T237" i="6"/>
  <c r="S237" i="6"/>
  <c r="R237" i="6"/>
  <c r="Q237" i="6"/>
  <c r="P237" i="6"/>
  <c r="O237" i="6"/>
  <c r="F236" i="6"/>
  <c r="W236" i="6"/>
  <c r="V236" i="6"/>
  <c r="U236" i="6"/>
  <c r="T236" i="6"/>
  <c r="S236" i="6"/>
  <c r="R236" i="6"/>
  <c r="Q236" i="6"/>
  <c r="P236" i="6"/>
  <c r="O236" i="6"/>
  <c r="F235" i="6"/>
  <c r="W235" i="6"/>
  <c r="V235" i="6"/>
  <c r="U235" i="6"/>
  <c r="T235" i="6"/>
  <c r="S235" i="6"/>
  <c r="R235" i="6"/>
  <c r="Q235" i="6"/>
  <c r="P235" i="6"/>
  <c r="O235" i="6"/>
  <c r="F234" i="6"/>
  <c r="W234" i="6"/>
  <c r="V234" i="6"/>
  <c r="U234" i="6"/>
  <c r="T234" i="6"/>
  <c r="S234" i="6"/>
  <c r="R234" i="6"/>
  <c r="Q234" i="6"/>
  <c r="P234" i="6"/>
  <c r="O234" i="6"/>
  <c r="F233" i="6"/>
  <c r="W233" i="6"/>
  <c r="V233" i="6"/>
  <c r="U233" i="6"/>
  <c r="T233" i="6"/>
  <c r="S233" i="6"/>
  <c r="R233" i="6"/>
  <c r="Q233" i="6"/>
  <c r="P233" i="6"/>
  <c r="O233" i="6"/>
  <c r="F232" i="6"/>
  <c r="W232" i="6"/>
  <c r="V232" i="6"/>
  <c r="U232" i="6"/>
  <c r="T232" i="6"/>
  <c r="S232" i="6"/>
  <c r="R232" i="6"/>
  <c r="Q232" i="6"/>
  <c r="P232" i="6"/>
  <c r="O232" i="6"/>
  <c r="F231" i="6"/>
  <c r="W231" i="6"/>
  <c r="V231" i="6"/>
  <c r="U231" i="6"/>
  <c r="T231" i="6"/>
  <c r="S231" i="6"/>
  <c r="R231" i="6"/>
  <c r="Q231" i="6"/>
  <c r="P231" i="6"/>
  <c r="O231" i="6"/>
  <c r="F230" i="6"/>
  <c r="W230" i="6"/>
  <c r="V230" i="6"/>
  <c r="U230" i="6"/>
  <c r="T230" i="6"/>
  <c r="S230" i="6"/>
  <c r="R230" i="6"/>
  <c r="Q230" i="6"/>
  <c r="P230" i="6"/>
  <c r="O230" i="6"/>
  <c r="F229" i="6"/>
  <c r="W229" i="6"/>
  <c r="V229" i="6"/>
  <c r="U229" i="6"/>
  <c r="T229" i="6"/>
  <c r="S229" i="6"/>
  <c r="R229" i="6"/>
  <c r="Q229" i="6"/>
  <c r="P229" i="6"/>
  <c r="O229" i="6"/>
  <c r="F228" i="6"/>
  <c r="W228" i="6"/>
  <c r="V228" i="6"/>
  <c r="U228" i="6"/>
  <c r="T228" i="6"/>
  <c r="S228" i="6"/>
  <c r="R228" i="6"/>
  <c r="Q228" i="6"/>
  <c r="P228" i="6"/>
  <c r="O228" i="6"/>
  <c r="F227" i="6"/>
  <c r="W227" i="6"/>
  <c r="V227" i="6"/>
  <c r="U227" i="6"/>
  <c r="T227" i="6"/>
  <c r="S227" i="6"/>
  <c r="R227" i="6"/>
  <c r="Q227" i="6"/>
  <c r="P227" i="6"/>
  <c r="O227" i="6"/>
  <c r="F226" i="6"/>
  <c r="W226" i="6"/>
  <c r="V226" i="6"/>
  <c r="U226" i="6"/>
  <c r="T226" i="6"/>
  <c r="S226" i="6"/>
  <c r="R226" i="6"/>
  <c r="Q226" i="6"/>
  <c r="P226" i="6"/>
  <c r="O226" i="6"/>
  <c r="F225" i="6"/>
  <c r="W225" i="6"/>
  <c r="V225" i="6"/>
  <c r="U225" i="6"/>
  <c r="T225" i="6"/>
  <c r="S225" i="6"/>
  <c r="R225" i="6"/>
  <c r="Q225" i="6"/>
  <c r="P225" i="6"/>
  <c r="O225" i="6"/>
  <c r="F224" i="6"/>
  <c r="W224" i="6"/>
  <c r="V224" i="6"/>
  <c r="U224" i="6"/>
  <c r="T224" i="6"/>
  <c r="S224" i="6"/>
  <c r="R224" i="6"/>
  <c r="Q224" i="6"/>
  <c r="P224" i="6"/>
  <c r="O224" i="6"/>
  <c r="F223" i="6"/>
  <c r="W223" i="6"/>
  <c r="V223" i="6"/>
  <c r="U223" i="6"/>
  <c r="T223" i="6"/>
  <c r="S223" i="6"/>
  <c r="R223" i="6"/>
  <c r="Q223" i="6"/>
  <c r="P223" i="6"/>
  <c r="O223" i="6"/>
  <c r="F222" i="6"/>
  <c r="W222" i="6"/>
  <c r="V222" i="6"/>
  <c r="U222" i="6"/>
  <c r="T222" i="6"/>
  <c r="S222" i="6"/>
  <c r="R222" i="6"/>
  <c r="Q222" i="6"/>
  <c r="P222" i="6"/>
  <c r="O222" i="6"/>
  <c r="F221" i="6"/>
  <c r="W221" i="6"/>
  <c r="V221" i="6"/>
  <c r="U221" i="6"/>
  <c r="T221" i="6"/>
  <c r="S221" i="6"/>
  <c r="R221" i="6"/>
  <c r="Q221" i="6"/>
  <c r="P221" i="6"/>
  <c r="O221" i="6"/>
  <c r="F220" i="6"/>
  <c r="W220" i="6"/>
  <c r="V220" i="6"/>
  <c r="U220" i="6"/>
  <c r="T220" i="6"/>
  <c r="S220" i="6"/>
  <c r="R220" i="6"/>
  <c r="Q220" i="6"/>
  <c r="P220" i="6"/>
  <c r="O220" i="6"/>
  <c r="F219" i="6"/>
  <c r="W219" i="6"/>
  <c r="V219" i="6"/>
  <c r="U219" i="6"/>
  <c r="T219" i="6"/>
  <c r="S219" i="6"/>
  <c r="R219" i="6"/>
  <c r="Q219" i="6"/>
  <c r="P219" i="6"/>
  <c r="O219" i="6"/>
  <c r="F218" i="6"/>
  <c r="W218" i="6"/>
  <c r="V218" i="6"/>
  <c r="U218" i="6"/>
  <c r="T218" i="6"/>
  <c r="S218" i="6"/>
  <c r="R218" i="6"/>
  <c r="Q218" i="6"/>
  <c r="P218" i="6"/>
  <c r="O218" i="6"/>
  <c r="F217" i="6"/>
  <c r="W217" i="6"/>
  <c r="V217" i="6"/>
  <c r="U217" i="6"/>
  <c r="T217" i="6"/>
  <c r="S217" i="6"/>
  <c r="R217" i="6"/>
  <c r="Q217" i="6"/>
  <c r="P217" i="6"/>
  <c r="O217" i="6"/>
  <c r="F216" i="6"/>
  <c r="W216" i="6"/>
  <c r="V216" i="6"/>
  <c r="U216" i="6"/>
  <c r="T216" i="6"/>
  <c r="S216" i="6"/>
  <c r="R216" i="6"/>
  <c r="Q216" i="6"/>
  <c r="P216" i="6"/>
  <c r="O216" i="6"/>
  <c r="F215" i="6"/>
  <c r="W215" i="6"/>
  <c r="V215" i="6"/>
  <c r="U215" i="6"/>
  <c r="T215" i="6"/>
  <c r="S215" i="6"/>
  <c r="R215" i="6"/>
  <c r="Q215" i="6"/>
  <c r="P215" i="6"/>
  <c r="O215" i="6"/>
  <c r="AA214" i="6"/>
  <c r="Z214" i="6"/>
  <c r="F214" i="6"/>
  <c r="W214" i="6"/>
  <c r="V214" i="6"/>
  <c r="U214" i="6"/>
  <c r="T214" i="6"/>
  <c r="S214" i="6"/>
  <c r="R214" i="6"/>
  <c r="Q214" i="6"/>
  <c r="P214" i="6"/>
  <c r="O214" i="6"/>
  <c r="F213" i="6"/>
  <c r="W213" i="6"/>
  <c r="V213" i="6"/>
  <c r="U213" i="6"/>
  <c r="T213" i="6"/>
  <c r="S213" i="6"/>
  <c r="R213" i="6"/>
  <c r="Q213" i="6"/>
  <c r="P213" i="6"/>
  <c r="O213" i="6"/>
  <c r="F212" i="6"/>
  <c r="W212" i="6"/>
  <c r="V212" i="6"/>
  <c r="U212" i="6"/>
  <c r="T212" i="6"/>
  <c r="S212" i="6"/>
  <c r="R212" i="6"/>
  <c r="Q212" i="6"/>
  <c r="P212" i="6"/>
  <c r="O212" i="6"/>
  <c r="F211" i="6"/>
  <c r="W211" i="6"/>
  <c r="V211" i="6"/>
  <c r="U211" i="6"/>
  <c r="T211" i="6"/>
  <c r="S211" i="6"/>
  <c r="R211" i="6"/>
  <c r="Q211" i="6"/>
  <c r="P211" i="6"/>
  <c r="O211" i="6"/>
  <c r="F210" i="6"/>
  <c r="W210" i="6"/>
  <c r="V210" i="6"/>
  <c r="U210" i="6"/>
  <c r="T210" i="6"/>
  <c r="S210" i="6"/>
  <c r="R210" i="6"/>
  <c r="Q210" i="6"/>
  <c r="P210" i="6"/>
  <c r="O210" i="6"/>
  <c r="F209" i="6"/>
  <c r="W209" i="6"/>
  <c r="V209" i="6"/>
  <c r="U209" i="6"/>
  <c r="T209" i="6"/>
  <c r="S209" i="6"/>
  <c r="R209" i="6"/>
  <c r="Q209" i="6"/>
  <c r="P209" i="6"/>
  <c r="O209" i="6"/>
  <c r="F208" i="6"/>
  <c r="W208" i="6"/>
  <c r="V208" i="6"/>
  <c r="U208" i="6"/>
  <c r="T208" i="6"/>
  <c r="S208" i="6"/>
  <c r="R208" i="6"/>
  <c r="Q208" i="6"/>
  <c r="P208" i="6"/>
  <c r="O208" i="6"/>
  <c r="F207" i="6"/>
  <c r="W207" i="6"/>
  <c r="V207" i="6"/>
  <c r="U207" i="6"/>
  <c r="T207" i="6"/>
  <c r="S207" i="6"/>
  <c r="R207" i="6"/>
  <c r="Q207" i="6"/>
  <c r="P207" i="6"/>
  <c r="O207" i="6"/>
  <c r="F206" i="6"/>
  <c r="W206" i="6"/>
  <c r="V206" i="6"/>
  <c r="U206" i="6"/>
  <c r="T206" i="6"/>
  <c r="S206" i="6"/>
  <c r="R206" i="6"/>
  <c r="Q206" i="6"/>
  <c r="P206" i="6"/>
  <c r="O206" i="6"/>
  <c r="F205" i="6"/>
  <c r="W205" i="6"/>
  <c r="V205" i="6"/>
  <c r="U205" i="6"/>
  <c r="T205" i="6"/>
  <c r="S205" i="6"/>
  <c r="R205" i="6"/>
  <c r="Q205" i="6"/>
  <c r="P205" i="6"/>
  <c r="O205" i="6"/>
  <c r="F204" i="6"/>
  <c r="W204" i="6"/>
  <c r="V204" i="6"/>
  <c r="U204" i="6"/>
  <c r="T204" i="6"/>
  <c r="S204" i="6"/>
  <c r="R204" i="6"/>
  <c r="Q204" i="6"/>
  <c r="P204" i="6"/>
  <c r="O204" i="6"/>
  <c r="F203" i="6"/>
  <c r="W203" i="6"/>
  <c r="V203" i="6"/>
  <c r="U203" i="6"/>
  <c r="T203" i="6"/>
  <c r="S203" i="6"/>
  <c r="R203" i="6"/>
  <c r="Q203" i="6"/>
  <c r="P203" i="6"/>
  <c r="O203" i="6"/>
  <c r="F202" i="6"/>
  <c r="W202" i="6"/>
  <c r="V202" i="6"/>
  <c r="U202" i="6"/>
  <c r="T202" i="6"/>
  <c r="S202" i="6"/>
  <c r="R202" i="6"/>
  <c r="Q202" i="6"/>
  <c r="P202" i="6"/>
  <c r="O202" i="6"/>
  <c r="F201" i="6"/>
  <c r="W201" i="6"/>
  <c r="V201" i="6"/>
  <c r="U201" i="6"/>
  <c r="T201" i="6"/>
  <c r="S201" i="6"/>
  <c r="R201" i="6"/>
  <c r="Q201" i="6"/>
  <c r="P201" i="6"/>
  <c r="O201" i="6"/>
  <c r="F200" i="6"/>
  <c r="W200" i="6"/>
  <c r="V200" i="6"/>
  <c r="U200" i="6"/>
  <c r="T200" i="6"/>
  <c r="S200" i="6"/>
  <c r="R200" i="6"/>
  <c r="Q200" i="6"/>
  <c r="P200" i="6"/>
  <c r="O200" i="6"/>
  <c r="F199" i="6"/>
  <c r="W199" i="6"/>
  <c r="V199" i="6"/>
  <c r="U199" i="6"/>
  <c r="T199" i="6"/>
  <c r="S199" i="6"/>
  <c r="R199" i="6"/>
  <c r="Q199" i="6"/>
  <c r="P199" i="6"/>
  <c r="O199" i="6"/>
  <c r="F198" i="6"/>
  <c r="W198" i="6"/>
  <c r="V198" i="6"/>
  <c r="U198" i="6"/>
  <c r="T198" i="6"/>
  <c r="S198" i="6"/>
  <c r="R198" i="6"/>
  <c r="Q198" i="6"/>
  <c r="P198" i="6"/>
  <c r="O198" i="6"/>
  <c r="F197" i="6"/>
  <c r="W197" i="6"/>
  <c r="V197" i="6"/>
  <c r="U197" i="6"/>
  <c r="T197" i="6"/>
  <c r="S197" i="6"/>
  <c r="R197" i="6"/>
  <c r="Q197" i="6"/>
  <c r="P197" i="6"/>
  <c r="O197" i="6"/>
  <c r="F196" i="6"/>
  <c r="W196" i="6"/>
  <c r="V196" i="6"/>
  <c r="U196" i="6"/>
  <c r="T196" i="6"/>
  <c r="S196" i="6"/>
  <c r="R196" i="6"/>
  <c r="Q196" i="6"/>
  <c r="P196" i="6"/>
  <c r="O196" i="6"/>
  <c r="F195" i="6"/>
  <c r="W195" i="6"/>
  <c r="V195" i="6"/>
  <c r="U195" i="6"/>
  <c r="T195" i="6"/>
  <c r="S195" i="6"/>
  <c r="R195" i="6"/>
  <c r="Q195" i="6"/>
  <c r="P195" i="6"/>
  <c r="O195" i="6"/>
  <c r="F194" i="6"/>
  <c r="W194" i="6"/>
  <c r="V194" i="6"/>
  <c r="U194" i="6"/>
  <c r="T194" i="6"/>
  <c r="S194" i="6"/>
  <c r="R194" i="6"/>
  <c r="Q194" i="6"/>
  <c r="P194" i="6"/>
  <c r="O194" i="6"/>
  <c r="F193" i="6"/>
  <c r="W193" i="6"/>
  <c r="V193" i="6"/>
  <c r="U193" i="6"/>
  <c r="T193" i="6"/>
  <c r="S193" i="6"/>
  <c r="R193" i="6"/>
  <c r="Q193" i="6"/>
  <c r="P193" i="6"/>
  <c r="O193" i="6"/>
  <c r="F192" i="6"/>
  <c r="W192" i="6"/>
  <c r="V192" i="6"/>
  <c r="U192" i="6"/>
  <c r="T192" i="6"/>
  <c r="S192" i="6"/>
  <c r="R192" i="6"/>
  <c r="Q192" i="6"/>
  <c r="P192" i="6"/>
  <c r="O192" i="6"/>
  <c r="F191" i="6"/>
  <c r="W191" i="6"/>
  <c r="V191" i="6"/>
  <c r="U191" i="6"/>
  <c r="T191" i="6"/>
  <c r="S191" i="6"/>
  <c r="R191" i="6"/>
  <c r="Q191" i="6"/>
  <c r="P191" i="6"/>
  <c r="O191" i="6"/>
  <c r="F190" i="6"/>
  <c r="W190" i="6"/>
  <c r="V190" i="6"/>
  <c r="U190" i="6"/>
  <c r="T190" i="6"/>
  <c r="S190" i="6"/>
  <c r="R190" i="6"/>
  <c r="Q190" i="6"/>
  <c r="P190" i="6"/>
  <c r="O190" i="6"/>
  <c r="F189" i="6"/>
  <c r="W189" i="6"/>
  <c r="V189" i="6"/>
  <c r="U189" i="6"/>
  <c r="T189" i="6"/>
  <c r="S189" i="6"/>
  <c r="R189" i="6"/>
  <c r="Q189" i="6"/>
  <c r="P189" i="6"/>
  <c r="O189" i="6"/>
  <c r="F188" i="6"/>
  <c r="W188" i="6"/>
  <c r="V188" i="6"/>
  <c r="U188" i="6"/>
  <c r="T188" i="6"/>
  <c r="S188" i="6"/>
  <c r="R188" i="6"/>
  <c r="Q188" i="6"/>
  <c r="P188" i="6"/>
  <c r="O188" i="6"/>
  <c r="AA187" i="6"/>
  <c r="Z187" i="6"/>
  <c r="F187" i="6"/>
  <c r="W187" i="6"/>
  <c r="V187" i="6"/>
  <c r="U187" i="6"/>
  <c r="T187" i="6"/>
  <c r="S187" i="6"/>
  <c r="R187" i="6"/>
  <c r="Q187" i="6"/>
  <c r="P187" i="6"/>
  <c r="O187" i="6"/>
  <c r="F186" i="6"/>
  <c r="W186" i="6"/>
  <c r="V186" i="6"/>
  <c r="U186" i="6"/>
  <c r="T186" i="6"/>
  <c r="S186" i="6"/>
  <c r="R186" i="6"/>
  <c r="Q186" i="6"/>
  <c r="P186" i="6"/>
  <c r="O186" i="6"/>
  <c r="F185" i="6"/>
  <c r="W185" i="6"/>
  <c r="V185" i="6"/>
  <c r="U185" i="6"/>
  <c r="T185" i="6"/>
  <c r="S185" i="6"/>
  <c r="R185" i="6"/>
  <c r="Q185" i="6"/>
  <c r="P185" i="6"/>
  <c r="O185" i="6"/>
  <c r="F184" i="6"/>
  <c r="W184" i="6"/>
  <c r="V184" i="6"/>
  <c r="U184" i="6"/>
  <c r="T184" i="6"/>
  <c r="S184" i="6"/>
  <c r="R184" i="6"/>
  <c r="Q184" i="6"/>
  <c r="P184" i="6"/>
  <c r="O184" i="6"/>
  <c r="F183" i="6"/>
  <c r="W183" i="6"/>
  <c r="V183" i="6"/>
  <c r="U183" i="6"/>
  <c r="T183" i="6"/>
  <c r="S183" i="6"/>
  <c r="R183" i="6"/>
  <c r="Q183" i="6"/>
  <c r="P183" i="6"/>
  <c r="O183" i="6"/>
  <c r="F182" i="6"/>
  <c r="W182" i="6"/>
  <c r="V182" i="6"/>
  <c r="U182" i="6"/>
  <c r="T182" i="6"/>
  <c r="S182" i="6"/>
  <c r="R182" i="6"/>
  <c r="Q182" i="6"/>
  <c r="P182" i="6"/>
  <c r="O182" i="6"/>
  <c r="F176" i="6"/>
  <c r="Q176" i="6"/>
  <c r="F177" i="6"/>
  <c r="Q177" i="6"/>
  <c r="F178" i="6"/>
  <c r="Q178" i="6"/>
  <c r="F179" i="6"/>
  <c r="Q179" i="6"/>
  <c r="F180" i="6"/>
  <c r="Q180" i="6"/>
  <c r="F181" i="6"/>
  <c r="Q181" i="6"/>
  <c r="AA181" i="6"/>
  <c r="W181" i="6"/>
  <c r="V181" i="6"/>
  <c r="U181" i="6"/>
  <c r="T181" i="6"/>
  <c r="S181" i="6"/>
  <c r="R181" i="6"/>
  <c r="P181" i="6"/>
  <c r="O181" i="6"/>
  <c r="W180" i="6"/>
  <c r="V180" i="6"/>
  <c r="U180" i="6"/>
  <c r="T180" i="6"/>
  <c r="S180" i="6"/>
  <c r="R180" i="6"/>
  <c r="P180" i="6"/>
  <c r="O180" i="6"/>
  <c r="W179" i="6"/>
  <c r="V179" i="6"/>
  <c r="U179" i="6"/>
  <c r="T179" i="6"/>
  <c r="S179" i="6"/>
  <c r="R179" i="6"/>
  <c r="P179" i="6"/>
  <c r="O179" i="6"/>
  <c r="W178" i="6"/>
  <c r="V178" i="6"/>
  <c r="U178" i="6"/>
  <c r="T178" i="6"/>
  <c r="S178" i="6"/>
  <c r="R178" i="6"/>
  <c r="P178" i="6"/>
  <c r="O178" i="6"/>
  <c r="W177" i="6"/>
  <c r="V177" i="6"/>
  <c r="U177" i="6"/>
  <c r="T177" i="6"/>
  <c r="S177" i="6"/>
  <c r="R177" i="6"/>
  <c r="P177" i="6"/>
  <c r="O177" i="6"/>
  <c r="W176" i="6"/>
  <c r="V176" i="6"/>
  <c r="U176" i="6"/>
  <c r="T176" i="6"/>
  <c r="S176" i="6"/>
  <c r="R176" i="6"/>
  <c r="P176" i="6"/>
  <c r="O176" i="6"/>
  <c r="F175" i="6"/>
  <c r="W175" i="6"/>
  <c r="V175" i="6"/>
  <c r="U175" i="6"/>
  <c r="T175" i="6"/>
  <c r="S175" i="6"/>
  <c r="R175" i="6"/>
  <c r="Q175" i="6"/>
  <c r="P175" i="6"/>
  <c r="O175" i="6"/>
  <c r="F174" i="6"/>
  <c r="W174" i="6"/>
  <c r="V174" i="6"/>
  <c r="U174" i="6"/>
  <c r="T174" i="6"/>
  <c r="S174" i="6"/>
  <c r="R174" i="6"/>
  <c r="Q174" i="6"/>
  <c r="P174" i="6"/>
  <c r="O174" i="6"/>
  <c r="F173" i="6"/>
  <c r="W173" i="6"/>
  <c r="V173" i="6"/>
  <c r="U173" i="6"/>
  <c r="T173" i="6"/>
  <c r="S173" i="6"/>
  <c r="R173" i="6"/>
  <c r="Q173" i="6"/>
  <c r="P173" i="6"/>
  <c r="O173" i="6"/>
  <c r="F172" i="6"/>
  <c r="W172" i="6"/>
  <c r="V172" i="6"/>
  <c r="U172" i="6"/>
  <c r="T172" i="6"/>
  <c r="S172" i="6"/>
  <c r="R172" i="6"/>
  <c r="Q172" i="6"/>
  <c r="P172" i="6"/>
  <c r="O172" i="6"/>
  <c r="F171" i="6"/>
  <c r="W171" i="6"/>
  <c r="V171" i="6"/>
  <c r="U171" i="6"/>
  <c r="T171" i="6"/>
  <c r="S171" i="6"/>
  <c r="R171" i="6"/>
  <c r="Q171" i="6"/>
  <c r="P171" i="6"/>
  <c r="O171" i="6"/>
  <c r="F170" i="6"/>
  <c r="W170" i="6"/>
  <c r="V170" i="6"/>
  <c r="U170" i="6"/>
  <c r="T170" i="6"/>
  <c r="S170" i="6"/>
  <c r="R170" i="6"/>
  <c r="Q170" i="6"/>
  <c r="P170" i="6"/>
  <c r="O170" i="6"/>
  <c r="F169" i="6"/>
  <c r="W169" i="6"/>
  <c r="V169" i="6"/>
  <c r="U169" i="6"/>
  <c r="T169" i="6"/>
  <c r="S169" i="6"/>
  <c r="R169" i="6"/>
  <c r="Q169" i="6"/>
  <c r="P169" i="6"/>
  <c r="O169" i="6"/>
  <c r="F168" i="6"/>
  <c r="W168" i="6"/>
  <c r="V168" i="6"/>
  <c r="U168" i="6"/>
  <c r="T168" i="6"/>
  <c r="S168" i="6"/>
  <c r="R168" i="6"/>
  <c r="Q168" i="6"/>
  <c r="P168" i="6"/>
  <c r="O168" i="6"/>
  <c r="F167" i="6"/>
  <c r="W167" i="6"/>
  <c r="V167" i="6"/>
  <c r="U167" i="6"/>
  <c r="T167" i="6"/>
  <c r="S167" i="6"/>
  <c r="R167" i="6"/>
  <c r="Q167" i="6"/>
  <c r="P167" i="6"/>
  <c r="O167" i="6"/>
  <c r="F166" i="6"/>
  <c r="W166" i="6"/>
  <c r="V166" i="6"/>
  <c r="U166" i="6"/>
  <c r="T166" i="6"/>
  <c r="S166" i="6"/>
  <c r="R166" i="6"/>
  <c r="Q166" i="6"/>
  <c r="P166" i="6"/>
  <c r="O166" i="6"/>
  <c r="F165" i="6"/>
  <c r="W165" i="6"/>
  <c r="V165" i="6"/>
  <c r="U165" i="6"/>
  <c r="T165" i="6"/>
  <c r="S165" i="6"/>
  <c r="R165" i="6"/>
  <c r="Q165" i="6"/>
  <c r="P165" i="6"/>
  <c r="O165" i="6"/>
  <c r="F164" i="6"/>
  <c r="W164" i="6"/>
  <c r="V164" i="6"/>
  <c r="U164" i="6"/>
  <c r="T164" i="6"/>
  <c r="S164" i="6"/>
  <c r="R164" i="6"/>
  <c r="Q164" i="6"/>
  <c r="P164" i="6"/>
  <c r="O164" i="6"/>
  <c r="F163" i="6"/>
  <c r="W163" i="6"/>
  <c r="V163" i="6"/>
  <c r="U163" i="6"/>
  <c r="T163" i="6"/>
  <c r="S163" i="6"/>
  <c r="R163" i="6"/>
  <c r="Q163" i="6"/>
  <c r="P163" i="6"/>
  <c r="O163" i="6"/>
  <c r="F162" i="6"/>
  <c r="W162" i="6"/>
  <c r="V162" i="6"/>
  <c r="U162" i="6"/>
  <c r="T162" i="6"/>
  <c r="S162" i="6"/>
  <c r="R162" i="6"/>
  <c r="Q162" i="6"/>
  <c r="P162" i="6"/>
  <c r="O162" i="6"/>
  <c r="F161" i="6"/>
  <c r="W161" i="6"/>
  <c r="V161" i="6"/>
  <c r="U161" i="6"/>
  <c r="T161" i="6"/>
  <c r="S161" i="6"/>
  <c r="R161" i="6"/>
  <c r="Q161" i="6"/>
  <c r="P161" i="6"/>
  <c r="O161" i="6"/>
  <c r="F160" i="6"/>
  <c r="W160" i="6"/>
  <c r="V160" i="6"/>
  <c r="U160" i="6"/>
  <c r="T160" i="6"/>
  <c r="S160" i="6"/>
  <c r="R160" i="6"/>
  <c r="Q160" i="6"/>
  <c r="P160" i="6"/>
  <c r="O160" i="6"/>
  <c r="F159" i="6"/>
  <c r="W159" i="6"/>
  <c r="V159" i="6"/>
  <c r="U159" i="6"/>
  <c r="T159" i="6"/>
  <c r="S159" i="6"/>
  <c r="R159" i="6"/>
  <c r="Q159" i="6"/>
  <c r="P159" i="6"/>
  <c r="O159" i="6"/>
  <c r="F158" i="6"/>
  <c r="W158" i="6"/>
  <c r="V158" i="6"/>
  <c r="U158" i="6"/>
  <c r="T158" i="6"/>
  <c r="S158" i="6"/>
  <c r="R158" i="6"/>
  <c r="Q158" i="6"/>
  <c r="P158" i="6"/>
  <c r="O158" i="6"/>
  <c r="F157" i="6"/>
  <c r="W157" i="6"/>
  <c r="V157" i="6"/>
  <c r="U157" i="6"/>
  <c r="T157" i="6"/>
  <c r="S157" i="6"/>
  <c r="R157" i="6"/>
  <c r="Q157" i="6"/>
  <c r="P157" i="6"/>
  <c r="O157" i="6"/>
  <c r="F156" i="6"/>
  <c r="W156" i="6"/>
  <c r="V156" i="6"/>
  <c r="U156" i="6"/>
  <c r="T156" i="6"/>
  <c r="S156" i="6"/>
  <c r="R156" i="6"/>
  <c r="Q156" i="6"/>
  <c r="P156" i="6"/>
  <c r="O156" i="6"/>
  <c r="F155" i="6"/>
  <c r="W155" i="6"/>
  <c r="V155" i="6"/>
  <c r="U155" i="6"/>
  <c r="T155" i="6"/>
  <c r="S155" i="6"/>
  <c r="R155" i="6"/>
  <c r="Q155" i="6"/>
  <c r="P155" i="6"/>
  <c r="O155" i="6"/>
  <c r="F154" i="6"/>
  <c r="W154" i="6"/>
  <c r="V154" i="6"/>
  <c r="U154" i="6"/>
  <c r="T154" i="6"/>
  <c r="S154" i="6"/>
  <c r="R154" i="6"/>
  <c r="Q154" i="6"/>
  <c r="P154" i="6"/>
  <c r="O154" i="6"/>
  <c r="F153" i="6"/>
  <c r="W153" i="6"/>
  <c r="V153" i="6"/>
  <c r="U153" i="6"/>
  <c r="T153" i="6"/>
  <c r="S153" i="6"/>
  <c r="R153" i="6"/>
  <c r="Q153" i="6"/>
  <c r="P153" i="6"/>
  <c r="O153" i="6"/>
  <c r="F152" i="6"/>
  <c r="W152" i="6"/>
  <c r="V152" i="6"/>
  <c r="U152" i="6"/>
  <c r="T152" i="6"/>
  <c r="S152" i="6"/>
  <c r="R152" i="6"/>
  <c r="Q152" i="6"/>
  <c r="P152" i="6"/>
  <c r="O152" i="6"/>
  <c r="F151" i="6"/>
  <c r="W151" i="6"/>
  <c r="V151" i="6"/>
  <c r="U151" i="6"/>
  <c r="T151" i="6"/>
  <c r="S151" i="6"/>
  <c r="R151" i="6"/>
  <c r="Q151" i="6"/>
  <c r="P151" i="6"/>
  <c r="O151" i="6"/>
  <c r="F150" i="6"/>
  <c r="W150" i="6"/>
  <c r="V150" i="6"/>
  <c r="U150" i="6"/>
  <c r="T150" i="6"/>
  <c r="S150" i="6"/>
  <c r="R150" i="6"/>
  <c r="Q150" i="6"/>
  <c r="P150" i="6"/>
  <c r="O150" i="6"/>
  <c r="F149" i="6"/>
  <c r="W149" i="6"/>
  <c r="V149" i="6"/>
  <c r="U149" i="6"/>
  <c r="T149" i="6"/>
  <c r="S149" i="6"/>
  <c r="R149" i="6"/>
  <c r="Q149" i="6"/>
  <c r="P149" i="6"/>
  <c r="O149" i="6"/>
  <c r="F148" i="6"/>
  <c r="W148" i="6"/>
  <c r="V148" i="6"/>
  <c r="U148" i="6"/>
  <c r="T148" i="6"/>
  <c r="S148" i="6"/>
  <c r="R148" i="6"/>
  <c r="Q148" i="6"/>
  <c r="P148" i="6"/>
  <c r="O148" i="6"/>
  <c r="F147" i="6"/>
  <c r="W147" i="6"/>
  <c r="V147" i="6"/>
  <c r="U147" i="6"/>
  <c r="T147" i="6"/>
  <c r="S147" i="6"/>
  <c r="R147" i="6"/>
  <c r="Q147" i="6"/>
  <c r="P147" i="6"/>
  <c r="O147" i="6"/>
  <c r="F146" i="6"/>
  <c r="W146" i="6"/>
  <c r="V146" i="6"/>
  <c r="U146" i="6"/>
  <c r="T146" i="6"/>
  <c r="S146" i="6"/>
  <c r="R146" i="6"/>
  <c r="Q146" i="6"/>
  <c r="P146" i="6"/>
  <c r="O146" i="6"/>
  <c r="AA145" i="6"/>
  <c r="Z145" i="6"/>
  <c r="F145" i="6"/>
  <c r="W145" i="6"/>
  <c r="V145" i="6"/>
  <c r="U145" i="6"/>
  <c r="T145" i="6"/>
  <c r="S145" i="6"/>
  <c r="R145" i="6"/>
  <c r="Q145" i="6"/>
  <c r="P145" i="6"/>
  <c r="O145" i="6"/>
  <c r="F144" i="6"/>
  <c r="W144" i="6"/>
  <c r="V144" i="6"/>
  <c r="U144" i="6"/>
  <c r="T144" i="6"/>
  <c r="S144" i="6"/>
  <c r="R144" i="6"/>
  <c r="Q144" i="6"/>
  <c r="P144" i="6"/>
  <c r="O144" i="6"/>
  <c r="F143" i="6"/>
  <c r="W143" i="6"/>
  <c r="V143" i="6"/>
  <c r="U143" i="6"/>
  <c r="T143" i="6"/>
  <c r="S143" i="6"/>
  <c r="R143" i="6"/>
  <c r="Q143" i="6"/>
  <c r="P143" i="6"/>
  <c r="O143" i="6"/>
  <c r="F142" i="6"/>
  <c r="W142" i="6"/>
  <c r="V142" i="6"/>
  <c r="U142" i="6"/>
  <c r="T142" i="6"/>
  <c r="S142" i="6"/>
  <c r="R142" i="6"/>
  <c r="Q142" i="6"/>
  <c r="P142" i="6"/>
  <c r="O142" i="6"/>
  <c r="F141" i="6"/>
  <c r="W141" i="6"/>
  <c r="V141" i="6"/>
  <c r="U141" i="6"/>
  <c r="T141" i="6"/>
  <c r="S141" i="6"/>
  <c r="R141" i="6"/>
  <c r="Q141" i="6"/>
  <c r="P141" i="6"/>
  <c r="O141" i="6"/>
  <c r="F140" i="6"/>
  <c r="W140" i="6"/>
  <c r="V140" i="6"/>
  <c r="U140" i="6"/>
  <c r="T140" i="6"/>
  <c r="S140" i="6"/>
  <c r="R140" i="6"/>
  <c r="Q140" i="6"/>
  <c r="P140" i="6"/>
  <c r="O140" i="6"/>
  <c r="F139" i="6"/>
  <c r="W139" i="6"/>
  <c r="V139" i="6"/>
  <c r="U139" i="6"/>
  <c r="T139" i="6"/>
  <c r="S139" i="6"/>
  <c r="R139" i="6"/>
  <c r="Q139" i="6"/>
  <c r="P139" i="6"/>
  <c r="O139" i="6"/>
  <c r="F138" i="6"/>
  <c r="W138" i="6"/>
  <c r="V138" i="6"/>
  <c r="U138" i="6"/>
  <c r="T138" i="6"/>
  <c r="S138" i="6"/>
  <c r="R138" i="6"/>
  <c r="Q138" i="6"/>
  <c r="P138" i="6"/>
  <c r="O138" i="6"/>
  <c r="F137" i="6"/>
  <c r="W137" i="6"/>
  <c r="V137" i="6"/>
  <c r="U137" i="6"/>
  <c r="T137" i="6"/>
  <c r="S137" i="6"/>
  <c r="R137" i="6"/>
  <c r="Q137" i="6"/>
  <c r="P137" i="6"/>
  <c r="O137" i="6"/>
  <c r="F136" i="6"/>
  <c r="W136" i="6"/>
  <c r="V136" i="6"/>
  <c r="U136" i="6"/>
  <c r="T136" i="6"/>
  <c r="S136" i="6"/>
  <c r="R136" i="6"/>
  <c r="Q136" i="6"/>
  <c r="P136" i="6"/>
  <c r="O136" i="6"/>
  <c r="F135" i="6"/>
  <c r="W135" i="6"/>
  <c r="V135" i="6"/>
  <c r="U135" i="6"/>
  <c r="T135" i="6"/>
  <c r="S135" i="6"/>
  <c r="R135" i="6"/>
  <c r="Q135" i="6"/>
  <c r="P135" i="6"/>
  <c r="O135" i="6"/>
  <c r="F134" i="6"/>
  <c r="W134" i="6"/>
  <c r="V134" i="6"/>
  <c r="U134" i="6"/>
  <c r="T134" i="6"/>
  <c r="S134" i="6"/>
  <c r="R134" i="6"/>
  <c r="Q134" i="6"/>
  <c r="P134" i="6"/>
  <c r="O134" i="6"/>
  <c r="F133" i="6"/>
  <c r="W133" i="6"/>
  <c r="V133" i="6"/>
  <c r="U133" i="6"/>
  <c r="T133" i="6"/>
  <c r="S133" i="6"/>
  <c r="R133" i="6"/>
  <c r="Q133" i="6"/>
  <c r="P133" i="6"/>
  <c r="O133" i="6"/>
  <c r="F132" i="6"/>
  <c r="W132" i="6"/>
  <c r="V132" i="6"/>
  <c r="U132" i="6"/>
  <c r="T132" i="6"/>
  <c r="S132" i="6"/>
  <c r="R132" i="6"/>
  <c r="Q132" i="6"/>
  <c r="P132" i="6"/>
  <c r="O132" i="6"/>
  <c r="F131" i="6"/>
  <c r="W131" i="6"/>
  <c r="V131" i="6"/>
  <c r="U131" i="6"/>
  <c r="T131" i="6"/>
  <c r="S131" i="6"/>
  <c r="R131" i="6"/>
  <c r="Q131" i="6"/>
  <c r="P131" i="6"/>
  <c r="O131" i="6"/>
  <c r="F130" i="6"/>
  <c r="W130" i="6"/>
  <c r="V130" i="6"/>
  <c r="U130" i="6"/>
  <c r="T130" i="6"/>
  <c r="S130" i="6"/>
  <c r="R130" i="6"/>
  <c r="Q130" i="6"/>
  <c r="P130" i="6"/>
  <c r="O130" i="6"/>
  <c r="F129" i="6"/>
  <c r="W129" i="6"/>
  <c r="V129" i="6"/>
  <c r="U129" i="6"/>
  <c r="T129" i="6"/>
  <c r="S129" i="6"/>
  <c r="R129" i="6"/>
  <c r="Q129" i="6"/>
  <c r="P129" i="6"/>
  <c r="O129" i="6"/>
  <c r="F128" i="6"/>
  <c r="W128" i="6"/>
  <c r="V128" i="6"/>
  <c r="U128" i="6"/>
  <c r="T128" i="6"/>
  <c r="S128" i="6"/>
  <c r="R128" i="6"/>
  <c r="Q128" i="6"/>
  <c r="P128" i="6"/>
  <c r="O128" i="6"/>
  <c r="F127" i="6"/>
  <c r="W127" i="6"/>
  <c r="V127" i="6"/>
  <c r="U127" i="6"/>
  <c r="T127" i="6"/>
  <c r="S127" i="6"/>
  <c r="R127" i="6"/>
  <c r="Q127" i="6"/>
  <c r="P127" i="6"/>
  <c r="O127" i="6"/>
  <c r="F126" i="6"/>
  <c r="W126" i="6"/>
  <c r="V126" i="6"/>
  <c r="U126" i="6"/>
  <c r="T126" i="6"/>
  <c r="S126" i="6"/>
  <c r="R126" i="6"/>
  <c r="Q126" i="6"/>
  <c r="P126" i="6"/>
  <c r="O126" i="6"/>
  <c r="F125" i="6"/>
  <c r="W125" i="6"/>
  <c r="V125" i="6"/>
  <c r="U125" i="6"/>
  <c r="T125" i="6"/>
  <c r="S125" i="6"/>
  <c r="R125" i="6"/>
  <c r="Q125" i="6"/>
  <c r="P125" i="6"/>
  <c r="O125" i="6"/>
  <c r="F124" i="6"/>
  <c r="W124" i="6"/>
  <c r="V124" i="6"/>
  <c r="U124" i="6"/>
  <c r="T124" i="6"/>
  <c r="S124" i="6"/>
  <c r="R124" i="6"/>
  <c r="Q124" i="6"/>
  <c r="P124" i="6"/>
  <c r="O124" i="6"/>
  <c r="F123" i="6"/>
  <c r="W123" i="6"/>
  <c r="V123" i="6"/>
  <c r="U123" i="6"/>
  <c r="T123" i="6"/>
  <c r="S123" i="6"/>
  <c r="R123" i="6"/>
  <c r="Q123" i="6"/>
  <c r="P123" i="6"/>
  <c r="O123" i="6"/>
  <c r="F122" i="6"/>
  <c r="W122" i="6"/>
  <c r="V122" i="6"/>
  <c r="U122" i="6"/>
  <c r="T122" i="6"/>
  <c r="S122" i="6"/>
  <c r="R122" i="6"/>
  <c r="Q122" i="6"/>
  <c r="P122" i="6"/>
  <c r="O122" i="6"/>
  <c r="F121" i="6"/>
  <c r="W121" i="6"/>
  <c r="V121" i="6"/>
  <c r="U121" i="6"/>
  <c r="T121" i="6"/>
  <c r="S121" i="6"/>
  <c r="R121" i="6"/>
  <c r="Q121" i="6"/>
  <c r="P121" i="6"/>
  <c r="O121" i="6"/>
  <c r="F120" i="6"/>
  <c r="W120" i="6"/>
  <c r="V120" i="6"/>
  <c r="U120" i="6"/>
  <c r="T120" i="6"/>
  <c r="S120" i="6"/>
  <c r="R120" i="6"/>
  <c r="Q120" i="6"/>
  <c r="P120" i="6"/>
  <c r="O120" i="6"/>
  <c r="F119" i="6"/>
  <c r="W119" i="6"/>
  <c r="V119" i="6"/>
  <c r="U119" i="6"/>
  <c r="T119" i="6"/>
  <c r="S119" i="6"/>
  <c r="R119" i="6"/>
  <c r="Q119" i="6"/>
  <c r="P119" i="6"/>
  <c r="O119" i="6"/>
  <c r="F118" i="6"/>
  <c r="W118" i="6"/>
  <c r="V118" i="6"/>
  <c r="U118" i="6"/>
  <c r="T118" i="6"/>
  <c r="S118" i="6"/>
  <c r="R118" i="6"/>
  <c r="Q118" i="6"/>
  <c r="P118" i="6"/>
  <c r="O118" i="6"/>
  <c r="F117" i="6"/>
  <c r="W117" i="6"/>
  <c r="V117" i="6"/>
  <c r="U117" i="6"/>
  <c r="T117" i="6"/>
  <c r="S117" i="6"/>
  <c r="R117" i="6"/>
  <c r="Q117" i="6"/>
  <c r="P117" i="6"/>
  <c r="O117" i="6"/>
  <c r="F116" i="6"/>
  <c r="W116" i="6"/>
  <c r="V116" i="6"/>
  <c r="U116" i="6"/>
  <c r="T116" i="6"/>
  <c r="S116" i="6"/>
  <c r="R116" i="6"/>
  <c r="Q116" i="6"/>
  <c r="P116" i="6"/>
  <c r="O116" i="6"/>
  <c r="F115" i="6"/>
  <c r="W115" i="6"/>
  <c r="V115" i="6"/>
  <c r="U115" i="6"/>
  <c r="T115" i="6"/>
  <c r="S115" i="6"/>
  <c r="R115" i="6"/>
  <c r="Q115" i="6"/>
  <c r="P115" i="6"/>
  <c r="O115" i="6"/>
  <c r="F114" i="6"/>
  <c r="W114" i="6"/>
  <c r="V114" i="6"/>
  <c r="U114" i="6"/>
  <c r="T114" i="6"/>
  <c r="S114" i="6"/>
  <c r="R114" i="6"/>
  <c r="Q114" i="6"/>
  <c r="P114" i="6"/>
  <c r="O114" i="6"/>
  <c r="F113" i="6"/>
  <c r="W113" i="6"/>
  <c r="V113" i="6"/>
  <c r="U113" i="6"/>
  <c r="T113" i="6"/>
  <c r="S113" i="6"/>
  <c r="R113" i="6"/>
  <c r="Q113" i="6"/>
  <c r="P113" i="6"/>
  <c r="O113" i="6"/>
  <c r="F112" i="6"/>
  <c r="W112" i="6"/>
  <c r="V112" i="6"/>
  <c r="U112" i="6"/>
  <c r="T112" i="6"/>
  <c r="S112" i="6"/>
  <c r="R112" i="6"/>
  <c r="Q112" i="6"/>
  <c r="P112" i="6"/>
  <c r="O112" i="6"/>
  <c r="F111" i="6"/>
  <c r="W111" i="6"/>
  <c r="V111" i="6"/>
  <c r="U111" i="6"/>
  <c r="T111" i="6"/>
  <c r="S111" i="6"/>
  <c r="R111" i="6"/>
  <c r="Q111" i="6"/>
  <c r="P111" i="6"/>
  <c r="O111" i="6"/>
  <c r="F110" i="6"/>
  <c r="W110" i="6"/>
  <c r="V110" i="6"/>
  <c r="U110" i="6"/>
  <c r="T110" i="6"/>
  <c r="S110" i="6"/>
  <c r="R110" i="6"/>
  <c r="Q110" i="6"/>
  <c r="P110" i="6"/>
  <c r="O110" i="6"/>
  <c r="F109" i="6"/>
  <c r="W109" i="6"/>
  <c r="V109" i="6"/>
  <c r="U109" i="6"/>
  <c r="T109" i="6"/>
  <c r="S109" i="6"/>
  <c r="R109" i="6"/>
  <c r="Q109" i="6"/>
  <c r="P109" i="6"/>
  <c r="O109" i="6"/>
  <c r="F108" i="6"/>
  <c r="W108" i="6"/>
  <c r="V108" i="6"/>
  <c r="U108" i="6"/>
  <c r="T108" i="6"/>
  <c r="S108" i="6"/>
  <c r="R108" i="6"/>
  <c r="Q108" i="6"/>
  <c r="P108" i="6"/>
  <c r="O108" i="6"/>
  <c r="F107" i="6"/>
  <c r="W107" i="6"/>
  <c r="V107" i="6"/>
  <c r="U107" i="6"/>
  <c r="T107" i="6"/>
  <c r="S107" i="6"/>
  <c r="R107" i="6"/>
  <c r="Q107" i="6"/>
  <c r="P107" i="6"/>
  <c r="O107" i="6"/>
  <c r="F106" i="6"/>
  <c r="W106" i="6"/>
  <c r="V106" i="6"/>
  <c r="U106" i="6"/>
  <c r="T106" i="6"/>
  <c r="S106" i="6"/>
  <c r="R106" i="6"/>
  <c r="Q106" i="6"/>
  <c r="P106" i="6"/>
  <c r="O106" i="6"/>
  <c r="F105" i="6"/>
  <c r="W105" i="6"/>
  <c r="V105" i="6"/>
  <c r="U105" i="6"/>
  <c r="T105" i="6"/>
  <c r="S105" i="6"/>
  <c r="R105" i="6"/>
  <c r="Q105" i="6"/>
  <c r="P105" i="6"/>
  <c r="O105" i="6"/>
  <c r="F104" i="6"/>
  <c r="W104" i="6"/>
  <c r="V104" i="6"/>
  <c r="U104" i="6"/>
  <c r="T104" i="6"/>
  <c r="S104" i="6"/>
  <c r="R104" i="6"/>
  <c r="Q104" i="6"/>
  <c r="P104" i="6"/>
  <c r="O104" i="6"/>
  <c r="F103" i="6"/>
  <c r="W103" i="6"/>
  <c r="V103" i="6"/>
  <c r="U103" i="6"/>
  <c r="T103" i="6"/>
  <c r="S103" i="6"/>
  <c r="R103" i="6"/>
  <c r="Q103" i="6"/>
  <c r="P103" i="6"/>
  <c r="O103" i="6"/>
  <c r="F102" i="6"/>
  <c r="W102" i="6"/>
  <c r="V102" i="6"/>
  <c r="U102" i="6"/>
  <c r="T102" i="6"/>
  <c r="S102" i="6"/>
  <c r="R102" i="6"/>
  <c r="Q102" i="6"/>
  <c r="P102" i="6"/>
  <c r="O102" i="6"/>
  <c r="F101" i="6"/>
  <c r="W101" i="6"/>
  <c r="V101" i="6"/>
  <c r="U101" i="6"/>
  <c r="T101" i="6"/>
  <c r="S101" i="6"/>
  <c r="R101" i="6"/>
  <c r="Q101" i="6"/>
  <c r="P101" i="6"/>
  <c r="O101" i="6"/>
  <c r="F100" i="6"/>
  <c r="W100" i="6"/>
  <c r="V100" i="6"/>
  <c r="U100" i="6"/>
  <c r="T100" i="6"/>
  <c r="S100" i="6"/>
  <c r="R100" i="6"/>
  <c r="Q100" i="6"/>
  <c r="P100" i="6"/>
  <c r="O100" i="6"/>
  <c r="F99" i="6"/>
  <c r="W99" i="6"/>
  <c r="V99" i="6"/>
  <c r="U99" i="6"/>
  <c r="T99" i="6"/>
  <c r="S99" i="6"/>
  <c r="R99" i="6"/>
  <c r="Q99" i="6"/>
  <c r="P99" i="6"/>
  <c r="O99" i="6"/>
  <c r="F98" i="6"/>
  <c r="W98" i="6"/>
  <c r="V98" i="6"/>
  <c r="U98" i="6"/>
  <c r="T98" i="6"/>
  <c r="S98" i="6"/>
  <c r="R98" i="6"/>
  <c r="Q98" i="6"/>
  <c r="P98" i="6"/>
  <c r="O98" i="6"/>
  <c r="F97" i="6"/>
  <c r="W97" i="6"/>
  <c r="V97" i="6"/>
  <c r="U97" i="6"/>
  <c r="T97" i="6"/>
  <c r="S97" i="6"/>
  <c r="R97" i="6"/>
  <c r="Q97" i="6"/>
  <c r="P97" i="6"/>
  <c r="O97" i="6"/>
  <c r="F96" i="6"/>
  <c r="W96" i="6"/>
  <c r="V96" i="6"/>
  <c r="U96" i="6"/>
  <c r="T96" i="6"/>
  <c r="S96" i="6"/>
  <c r="R96" i="6"/>
  <c r="Q96" i="6"/>
  <c r="P96" i="6"/>
  <c r="O96" i="6"/>
  <c r="F95" i="6"/>
  <c r="W95" i="6"/>
  <c r="V95" i="6"/>
  <c r="U95" i="6"/>
  <c r="T95" i="6"/>
  <c r="S95" i="6"/>
  <c r="R95" i="6"/>
  <c r="Q95" i="6"/>
  <c r="P95" i="6"/>
  <c r="O95" i="6"/>
  <c r="F94" i="6"/>
  <c r="W94" i="6"/>
  <c r="V94" i="6"/>
  <c r="U94" i="6"/>
  <c r="T94" i="6"/>
  <c r="S94" i="6"/>
  <c r="R94" i="6"/>
  <c r="Q94" i="6"/>
  <c r="P94" i="6"/>
  <c r="O94" i="6"/>
  <c r="F93" i="6"/>
  <c r="W93" i="6"/>
  <c r="V93" i="6"/>
  <c r="U93" i="6"/>
  <c r="T93" i="6"/>
  <c r="S93" i="6"/>
  <c r="R93" i="6"/>
  <c r="Q93" i="6"/>
  <c r="P93" i="6"/>
  <c r="O93" i="6"/>
  <c r="F92" i="6"/>
  <c r="W92" i="6"/>
  <c r="V92" i="6"/>
  <c r="U92" i="6"/>
  <c r="T92" i="6"/>
  <c r="S92" i="6"/>
  <c r="R92" i="6"/>
  <c r="Q92" i="6"/>
  <c r="P92" i="6"/>
  <c r="O92" i="6"/>
  <c r="F91" i="6"/>
  <c r="W91" i="6"/>
  <c r="V91" i="6"/>
  <c r="U91" i="6"/>
  <c r="T91" i="6"/>
  <c r="S91" i="6"/>
  <c r="R91" i="6"/>
  <c r="Q91" i="6"/>
  <c r="P91" i="6"/>
  <c r="O91" i="6"/>
  <c r="F90" i="6"/>
  <c r="W90" i="6"/>
  <c r="V90" i="6"/>
  <c r="U90" i="6"/>
  <c r="T90" i="6"/>
  <c r="S90" i="6"/>
  <c r="R90" i="6"/>
  <c r="Q90" i="6"/>
  <c r="P90" i="6"/>
  <c r="O90" i="6"/>
  <c r="F89" i="6"/>
  <c r="W89" i="6"/>
  <c r="V89" i="6"/>
  <c r="U89" i="6"/>
  <c r="T89" i="6"/>
  <c r="S89" i="6"/>
  <c r="R89" i="6"/>
  <c r="Q89" i="6"/>
  <c r="P89" i="6"/>
  <c r="O89" i="6"/>
  <c r="F88" i="6"/>
  <c r="W88" i="6"/>
  <c r="V88" i="6"/>
  <c r="U88" i="6"/>
  <c r="T88" i="6"/>
  <c r="S88" i="6"/>
  <c r="R88" i="6"/>
  <c r="Q88" i="6"/>
  <c r="P88" i="6"/>
  <c r="O88" i="6"/>
  <c r="F87" i="6"/>
  <c r="W87" i="6"/>
  <c r="V87" i="6"/>
  <c r="U87" i="6"/>
  <c r="T87" i="6"/>
  <c r="S87" i="6"/>
  <c r="R87" i="6"/>
  <c r="Q87" i="6"/>
  <c r="P87" i="6"/>
  <c r="O87" i="6"/>
  <c r="F86" i="6"/>
  <c r="W86" i="6"/>
  <c r="V86" i="6"/>
  <c r="U86" i="6"/>
  <c r="T86" i="6"/>
  <c r="S86" i="6"/>
  <c r="R86" i="6"/>
  <c r="Q86" i="6"/>
  <c r="P86" i="6"/>
  <c r="O86" i="6"/>
  <c r="F85" i="6"/>
  <c r="W85" i="6"/>
  <c r="V85" i="6"/>
  <c r="U85" i="6"/>
  <c r="T85" i="6"/>
  <c r="S85" i="6"/>
  <c r="R85" i="6"/>
  <c r="Q85" i="6"/>
  <c r="P85" i="6"/>
  <c r="O85" i="6"/>
  <c r="F84" i="6"/>
  <c r="W84" i="6"/>
  <c r="V84" i="6"/>
  <c r="U84" i="6"/>
  <c r="T84" i="6"/>
  <c r="S84" i="6"/>
  <c r="R84" i="6"/>
  <c r="Q84" i="6"/>
  <c r="P84" i="6"/>
  <c r="O84" i="6"/>
  <c r="F83" i="6"/>
  <c r="W83" i="6"/>
  <c r="V83" i="6"/>
  <c r="U83" i="6"/>
  <c r="T83" i="6"/>
  <c r="S83" i="6"/>
  <c r="R83" i="6"/>
  <c r="Q83" i="6"/>
  <c r="P83" i="6"/>
  <c r="O83" i="6"/>
  <c r="F82" i="6"/>
  <c r="W82" i="6"/>
  <c r="V82" i="6"/>
  <c r="U82" i="6"/>
  <c r="T82" i="6"/>
  <c r="S82" i="6"/>
  <c r="R82" i="6"/>
  <c r="Q82" i="6"/>
  <c r="P82" i="6"/>
  <c r="O82" i="6"/>
  <c r="F81" i="6"/>
  <c r="W81" i="6"/>
  <c r="V81" i="6"/>
  <c r="U81" i="6"/>
  <c r="T81" i="6"/>
  <c r="S81" i="6"/>
  <c r="R81" i="6"/>
  <c r="Q81" i="6"/>
  <c r="P81" i="6"/>
  <c r="O81" i="6"/>
  <c r="F80" i="6"/>
  <c r="W80" i="6"/>
  <c r="V80" i="6"/>
  <c r="U80" i="6"/>
  <c r="T80" i="6"/>
  <c r="S80" i="6"/>
  <c r="R80" i="6"/>
  <c r="Q80" i="6"/>
  <c r="P80" i="6"/>
  <c r="O80" i="6"/>
  <c r="F79" i="6"/>
  <c r="W79" i="6"/>
  <c r="V79" i="6"/>
  <c r="U79" i="6"/>
  <c r="T79" i="6"/>
  <c r="S79" i="6"/>
  <c r="R79" i="6"/>
  <c r="Q79" i="6"/>
  <c r="P79" i="6"/>
  <c r="O79" i="6"/>
  <c r="F78" i="6"/>
  <c r="W78" i="6"/>
  <c r="V78" i="6"/>
  <c r="U78" i="6"/>
  <c r="T78" i="6"/>
  <c r="S78" i="6"/>
  <c r="R78" i="6"/>
  <c r="Q78" i="6"/>
  <c r="P78" i="6"/>
  <c r="O78" i="6"/>
  <c r="F77" i="6"/>
  <c r="W77" i="6"/>
  <c r="V77" i="6"/>
  <c r="U77" i="6"/>
  <c r="T77" i="6"/>
  <c r="S77" i="6"/>
  <c r="R77" i="6"/>
  <c r="Q77" i="6"/>
  <c r="P77" i="6"/>
  <c r="O77" i="6"/>
  <c r="F76" i="6"/>
  <c r="W76" i="6"/>
  <c r="V76" i="6"/>
  <c r="U76" i="6"/>
  <c r="T76" i="6"/>
  <c r="S76" i="6"/>
  <c r="R76" i="6"/>
  <c r="Q76" i="6"/>
  <c r="P76" i="6"/>
  <c r="O76" i="6"/>
  <c r="F75" i="6"/>
  <c r="W75" i="6"/>
  <c r="V75" i="6"/>
  <c r="U75" i="6"/>
  <c r="T75" i="6"/>
  <c r="S75" i="6"/>
  <c r="R75" i="6"/>
  <c r="Q75" i="6"/>
  <c r="P75" i="6"/>
  <c r="O75" i="6"/>
  <c r="F74" i="6"/>
  <c r="W74" i="6"/>
  <c r="V74" i="6"/>
  <c r="U74" i="6"/>
  <c r="T74" i="6"/>
  <c r="S74" i="6"/>
  <c r="R74" i="6"/>
  <c r="Q74" i="6"/>
  <c r="P74" i="6"/>
  <c r="O74" i="6"/>
  <c r="F73" i="6"/>
  <c r="W73" i="6"/>
  <c r="V73" i="6"/>
  <c r="U73" i="6"/>
  <c r="T73" i="6"/>
  <c r="S73" i="6"/>
  <c r="R73" i="6"/>
  <c r="Q73" i="6"/>
  <c r="P73" i="6"/>
  <c r="O73" i="6"/>
  <c r="F72" i="6"/>
  <c r="W72" i="6"/>
  <c r="V72" i="6"/>
  <c r="U72" i="6"/>
  <c r="T72" i="6"/>
  <c r="S72" i="6"/>
  <c r="R72" i="6"/>
  <c r="Q72" i="6"/>
  <c r="P72" i="6"/>
  <c r="O72" i="6"/>
  <c r="F71" i="6"/>
  <c r="W71" i="6"/>
  <c r="V71" i="6"/>
  <c r="U71" i="6"/>
  <c r="T71" i="6"/>
  <c r="S71" i="6"/>
  <c r="R71" i="6"/>
  <c r="Q71" i="6"/>
  <c r="P71" i="6"/>
  <c r="O71" i="6"/>
  <c r="F70" i="6"/>
  <c r="W70" i="6"/>
  <c r="V70" i="6"/>
  <c r="U70" i="6"/>
  <c r="T70" i="6"/>
  <c r="S70" i="6"/>
  <c r="R70" i="6"/>
  <c r="Q70" i="6"/>
  <c r="P70" i="6"/>
  <c r="O70" i="6"/>
  <c r="F69" i="6"/>
  <c r="W69" i="6"/>
  <c r="V69" i="6"/>
  <c r="U69" i="6"/>
  <c r="T69" i="6"/>
  <c r="S69" i="6"/>
  <c r="R69" i="6"/>
  <c r="Q69" i="6"/>
  <c r="P69" i="6"/>
  <c r="O69" i="6"/>
  <c r="F68" i="6"/>
  <c r="W68" i="6"/>
  <c r="V68" i="6"/>
  <c r="U68" i="6"/>
  <c r="T68" i="6"/>
  <c r="S68" i="6"/>
  <c r="R68" i="6"/>
  <c r="Q68" i="6"/>
  <c r="P68" i="6"/>
  <c r="O68" i="6"/>
  <c r="F67" i="6"/>
  <c r="W67" i="6"/>
  <c r="V67" i="6"/>
  <c r="U67" i="6"/>
  <c r="T67" i="6"/>
  <c r="S67" i="6"/>
  <c r="R67" i="6"/>
  <c r="Q67" i="6"/>
  <c r="P67" i="6"/>
  <c r="O67" i="6"/>
  <c r="F66" i="6"/>
  <c r="W66" i="6"/>
  <c r="V66" i="6"/>
  <c r="U66" i="6"/>
  <c r="T66" i="6"/>
  <c r="S66" i="6"/>
  <c r="R66" i="6"/>
  <c r="Q66" i="6"/>
  <c r="P66" i="6"/>
  <c r="O66" i="6"/>
  <c r="F65" i="6"/>
  <c r="W65" i="6"/>
  <c r="V65" i="6"/>
  <c r="U65" i="6"/>
  <c r="T65" i="6"/>
  <c r="S65" i="6"/>
  <c r="R65" i="6"/>
  <c r="Q65" i="6"/>
  <c r="P65" i="6"/>
  <c r="O65" i="6"/>
  <c r="F64" i="6"/>
  <c r="W64" i="6"/>
  <c r="V64" i="6"/>
  <c r="U64" i="6"/>
  <c r="T64" i="6"/>
  <c r="S64" i="6"/>
  <c r="R64" i="6"/>
  <c r="Q64" i="6"/>
  <c r="P64" i="6"/>
  <c r="O64" i="6"/>
  <c r="F63" i="6"/>
  <c r="W63" i="6"/>
  <c r="V63" i="6"/>
  <c r="U63" i="6"/>
  <c r="T63" i="6"/>
  <c r="S63" i="6"/>
  <c r="R63" i="6"/>
  <c r="Q63" i="6"/>
  <c r="P63" i="6"/>
  <c r="O63" i="6"/>
  <c r="F62" i="6"/>
  <c r="W62" i="6"/>
  <c r="V62" i="6"/>
  <c r="U62" i="6"/>
  <c r="T62" i="6"/>
  <c r="S62" i="6"/>
  <c r="R62" i="6"/>
  <c r="Q62" i="6"/>
  <c r="P62" i="6"/>
  <c r="O62" i="6"/>
  <c r="F61" i="6"/>
  <c r="W61" i="6"/>
  <c r="V61" i="6"/>
  <c r="U61" i="6"/>
  <c r="T61" i="6"/>
  <c r="S61" i="6"/>
  <c r="R61" i="6"/>
  <c r="Q61" i="6"/>
  <c r="P61" i="6"/>
  <c r="O61" i="6"/>
  <c r="F60" i="6"/>
  <c r="W60" i="6"/>
  <c r="V60" i="6"/>
  <c r="U60" i="6"/>
  <c r="T60" i="6"/>
  <c r="S60" i="6"/>
  <c r="R60" i="6"/>
  <c r="Q60" i="6"/>
  <c r="P60" i="6"/>
  <c r="O60" i="6"/>
  <c r="F59" i="6"/>
  <c r="W59" i="6"/>
  <c r="V59" i="6"/>
  <c r="U59" i="6"/>
  <c r="T59" i="6"/>
  <c r="S59" i="6"/>
  <c r="R59" i="6"/>
  <c r="Q59" i="6"/>
  <c r="P59" i="6"/>
  <c r="O59" i="6"/>
  <c r="F58" i="6"/>
  <c r="W58" i="6"/>
  <c r="V58" i="6"/>
  <c r="U58" i="6"/>
  <c r="T58" i="6"/>
  <c r="S58" i="6"/>
  <c r="R58" i="6"/>
  <c r="Q58" i="6"/>
  <c r="P58" i="6"/>
  <c r="O58" i="6"/>
  <c r="F57" i="6"/>
  <c r="W57" i="6"/>
  <c r="V57" i="6"/>
  <c r="U57" i="6"/>
  <c r="T57" i="6"/>
  <c r="S57" i="6"/>
  <c r="R57" i="6"/>
  <c r="Q57" i="6"/>
  <c r="P57" i="6"/>
  <c r="O57" i="6"/>
  <c r="F56" i="6"/>
  <c r="W56" i="6"/>
  <c r="V56" i="6"/>
  <c r="U56" i="6"/>
  <c r="T56" i="6"/>
  <c r="S56" i="6"/>
  <c r="R56" i="6"/>
  <c r="Q56" i="6"/>
  <c r="P56" i="6"/>
  <c r="O56" i="6"/>
  <c r="F55" i="6"/>
  <c r="W55" i="6"/>
  <c r="V55" i="6"/>
  <c r="U55" i="6"/>
  <c r="T55" i="6"/>
  <c r="S55" i="6"/>
  <c r="R55" i="6"/>
  <c r="Q55" i="6"/>
  <c r="P55" i="6"/>
  <c r="O55" i="6"/>
  <c r="F54" i="6"/>
  <c r="W54" i="6"/>
  <c r="V54" i="6"/>
  <c r="U54" i="6"/>
  <c r="T54" i="6"/>
  <c r="S54" i="6"/>
  <c r="R54" i="6"/>
  <c r="Q54" i="6"/>
  <c r="P54" i="6"/>
  <c r="O54" i="6"/>
  <c r="F53" i="6"/>
  <c r="W53" i="6"/>
  <c r="V53" i="6"/>
  <c r="U53" i="6"/>
  <c r="T53" i="6"/>
  <c r="S53" i="6"/>
  <c r="R53" i="6"/>
  <c r="Q53" i="6"/>
  <c r="P53" i="6"/>
  <c r="O53" i="6"/>
  <c r="F52" i="6"/>
  <c r="W52" i="6"/>
  <c r="V52" i="6"/>
  <c r="U52" i="6"/>
  <c r="T52" i="6"/>
  <c r="S52" i="6"/>
  <c r="R52" i="6"/>
  <c r="Q52" i="6"/>
  <c r="P52" i="6"/>
  <c r="O52" i="6"/>
  <c r="F51" i="6"/>
  <c r="W51" i="6"/>
  <c r="V51" i="6"/>
  <c r="U51" i="6"/>
  <c r="T51" i="6"/>
  <c r="S51" i="6"/>
  <c r="R51" i="6"/>
  <c r="Q51" i="6"/>
  <c r="P51" i="6"/>
  <c r="O51" i="6"/>
  <c r="F50" i="6"/>
  <c r="W50" i="6"/>
  <c r="V50" i="6"/>
  <c r="U50" i="6"/>
  <c r="T50" i="6"/>
  <c r="S50" i="6"/>
  <c r="R50" i="6"/>
  <c r="Q50" i="6"/>
  <c r="P50" i="6"/>
  <c r="O50" i="6"/>
  <c r="F49" i="6"/>
  <c r="W49" i="6"/>
  <c r="V49" i="6"/>
  <c r="U49" i="6"/>
  <c r="T49" i="6"/>
  <c r="S49" i="6"/>
  <c r="R49" i="6"/>
  <c r="Q49" i="6"/>
  <c r="P49" i="6"/>
  <c r="O49" i="6"/>
  <c r="F48" i="6"/>
  <c r="W48" i="6"/>
  <c r="V48" i="6"/>
  <c r="U48" i="6"/>
  <c r="T48" i="6"/>
  <c r="S48" i="6"/>
  <c r="R48" i="6"/>
  <c r="Q48" i="6"/>
  <c r="P48" i="6"/>
  <c r="O48" i="6"/>
  <c r="F47" i="6"/>
  <c r="W47" i="6"/>
  <c r="V47" i="6"/>
  <c r="U47" i="6"/>
  <c r="T47" i="6"/>
  <c r="S47" i="6"/>
  <c r="R47" i="6"/>
  <c r="Q47" i="6"/>
  <c r="P47" i="6"/>
  <c r="O47" i="6"/>
  <c r="F46" i="6"/>
  <c r="W46" i="6"/>
  <c r="V46" i="6"/>
  <c r="U46" i="6"/>
  <c r="T46" i="6"/>
  <c r="S46" i="6"/>
  <c r="R46" i="6"/>
  <c r="Q46" i="6"/>
  <c r="P46" i="6"/>
  <c r="O46" i="6"/>
  <c r="F45" i="6"/>
  <c r="W45" i="6"/>
  <c r="V45" i="6"/>
  <c r="U45" i="6"/>
  <c r="T45" i="6"/>
  <c r="S45" i="6"/>
  <c r="R45" i="6"/>
  <c r="Q45" i="6"/>
  <c r="P45" i="6"/>
  <c r="O45" i="6"/>
  <c r="F44" i="6"/>
  <c r="W44" i="6"/>
  <c r="V44" i="6"/>
  <c r="U44" i="6"/>
  <c r="T44" i="6"/>
  <c r="S44" i="6"/>
  <c r="R44" i="6"/>
  <c r="Q44" i="6"/>
  <c r="P44" i="6"/>
  <c r="O44" i="6"/>
  <c r="F43" i="6"/>
  <c r="W43" i="6"/>
  <c r="V43" i="6"/>
  <c r="U43" i="6"/>
  <c r="T43" i="6"/>
  <c r="S43" i="6"/>
  <c r="R43" i="6"/>
  <c r="Q43" i="6"/>
  <c r="P43" i="6"/>
  <c r="O43" i="6"/>
  <c r="F42" i="6"/>
  <c r="W42" i="6"/>
  <c r="V42" i="6"/>
  <c r="U42" i="6"/>
  <c r="T42" i="6"/>
  <c r="S42" i="6"/>
  <c r="R42" i="6"/>
  <c r="Q42" i="6"/>
  <c r="P42" i="6"/>
  <c r="O42" i="6"/>
  <c r="F41" i="6"/>
  <c r="W41" i="6"/>
  <c r="V41" i="6"/>
  <c r="U41" i="6"/>
  <c r="T41" i="6"/>
  <c r="S41" i="6"/>
  <c r="R41" i="6"/>
  <c r="Q41" i="6"/>
  <c r="P41" i="6"/>
  <c r="O41" i="6"/>
  <c r="F40" i="6"/>
  <c r="W40" i="6"/>
  <c r="V40" i="6"/>
  <c r="U40" i="6"/>
  <c r="T40" i="6"/>
  <c r="S40" i="6"/>
  <c r="R40" i="6"/>
  <c r="Q40" i="6"/>
  <c r="P40" i="6"/>
  <c r="O40" i="6"/>
  <c r="F39" i="6"/>
  <c r="W39" i="6"/>
  <c r="V39" i="6"/>
  <c r="U39" i="6"/>
  <c r="T39" i="6"/>
  <c r="S39" i="6"/>
  <c r="R39" i="6"/>
  <c r="Q39" i="6"/>
  <c r="P39" i="6"/>
  <c r="O39" i="6"/>
  <c r="F38" i="6"/>
  <c r="W38" i="6"/>
  <c r="V38" i="6"/>
  <c r="U38" i="6"/>
  <c r="T38" i="6"/>
  <c r="S38" i="6"/>
  <c r="R38" i="6"/>
  <c r="Q38" i="6"/>
  <c r="P38" i="6"/>
  <c r="O38" i="6"/>
  <c r="F37" i="6"/>
  <c r="W37" i="6"/>
  <c r="V37" i="6"/>
  <c r="U37" i="6"/>
  <c r="T37" i="6"/>
  <c r="S37" i="6"/>
  <c r="R37" i="6"/>
  <c r="Q37" i="6"/>
  <c r="P37" i="6"/>
  <c r="O37" i="6"/>
  <c r="F36" i="6"/>
  <c r="W36" i="6"/>
  <c r="V36" i="6"/>
  <c r="U36" i="6"/>
  <c r="T36" i="6"/>
  <c r="S36" i="6"/>
  <c r="R36" i="6"/>
  <c r="Q36" i="6"/>
  <c r="P36" i="6"/>
  <c r="O36" i="6"/>
  <c r="F35" i="6"/>
  <c r="W35" i="6"/>
  <c r="V35" i="6"/>
  <c r="U35" i="6"/>
  <c r="T35" i="6"/>
  <c r="S35" i="6"/>
  <c r="R35" i="6"/>
  <c r="Q35" i="6"/>
  <c r="P35" i="6"/>
  <c r="O35" i="6"/>
  <c r="F34" i="6"/>
  <c r="W34" i="6"/>
  <c r="V34" i="6"/>
  <c r="U34" i="6"/>
  <c r="T34" i="6"/>
  <c r="S34" i="6"/>
  <c r="R34" i="6"/>
  <c r="Q34" i="6"/>
  <c r="P34" i="6"/>
  <c r="O34" i="6"/>
  <c r="F33" i="6"/>
  <c r="W33" i="6"/>
  <c r="V33" i="6"/>
  <c r="U33" i="6"/>
  <c r="T33" i="6"/>
  <c r="S33" i="6"/>
  <c r="R33" i="6"/>
  <c r="Q33" i="6"/>
  <c r="P33" i="6"/>
  <c r="O33" i="6"/>
  <c r="F32" i="6"/>
  <c r="W32" i="6"/>
  <c r="V32" i="6"/>
  <c r="U32" i="6"/>
  <c r="T32" i="6"/>
  <c r="S32" i="6"/>
  <c r="R32" i="6"/>
  <c r="Q32" i="6"/>
  <c r="P32" i="6"/>
  <c r="O32" i="6"/>
  <c r="F31" i="6"/>
  <c r="W31" i="6"/>
  <c r="V31" i="6"/>
  <c r="U31" i="6"/>
  <c r="T31" i="6"/>
  <c r="S31" i="6"/>
  <c r="R31" i="6"/>
  <c r="Q31" i="6"/>
  <c r="P31" i="6"/>
  <c r="O31" i="6"/>
  <c r="F30" i="6"/>
  <c r="W30" i="6"/>
  <c r="V30" i="6"/>
  <c r="U30" i="6"/>
  <c r="T30" i="6"/>
  <c r="S30" i="6"/>
  <c r="R30" i="6"/>
  <c r="Q30" i="6"/>
  <c r="P30" i="6"/>
  <c r="O30" i="6"/>
  <c r="F29" i="6"/>
  <c r="W29" i="6"/>
  <c r="V29" i="6"/>
  <c r="U29" i="6"/>
  <c r="T29" i="6"/>
  <c r="S29" i="6"/>
  <c r="R29" i="6"/>
  <c r="Q29" i="6"/>
  <c r="P29" i="6"/>
  <c r="O29" i="6"/>
  <c r="F28" i="6"/>
  <c r="W28" i="6"/>
  <c r="V28" i="6"/>
  <c r="U28" i="6"/>
  <c r="T28" i="6"/>
  <c r="S28" i="6"/>
  <c r="R28" i="6"/>
  <c r="Q28" i="6"/>
  <c r="P28" i="6"/>
  <c r="O28" i="6"/>
  <c r="F8" i="6"/>
  <c r="R8" i="6"/>
  <c r="F11" i="6"/>
  <c r="R11" i="6"/>
  <c r="F12" i="6"/>
  <c r="R12" i="6"/>
  <c r="F21" i="6"/>
  <c r="R21" i="6"/>
  <c r="F23" i="6"/>
  <c r="R23" i="6"/>
  <c r="F25" i="6"/>
  <c r="R25" i="6"/>
  <c r="F26" i="6"/>
  <c r="R26" i="6"/>
  <c r="AA27" i="6"/>
  <c r="F6" i="6"/>
  <c r="R6" i="6"/>
  <c r="F7" i="6"/>
  <c r="R7" i="6"/>
  <c r="F14" i="6"/>
  <c r="R14" i="6"/>
  <c r="F15" i="6"/>
  <c r="R15" i="6"/>
  <c r="F16" i="6"/>
  <c r="R16" i="6"/>
  <c r="F17" i="6"/>
  <c r="R17" i="6"/>
  <c r="F18" i="6"/>
  <c r="R18" i="6"/>
  <c r="F19" i="6"/>
  <c r="R19" i="6"/>
  <c r="F20" i="6"/>
  <c r="R20" i="6"/>
  <c r="F22" i="6"/>
  <c r="R22" i="6"/>
  <c r="F24" i="6"/>
  <c r="R24" i="6"/>
  <c r="F27" i="6"/>
  <c r="R27" i="6"/>
  <c r="Z27" i="6"/>
  <c r="Y27" i="6"/>
  <c r="W27" i="6"/>
  <c r="V27" i="6"/>
  <c r="U27" i="6"/>
  <c r="T27" i="6"/>
  <c r="S27" i="6"/>
  <c r="Q27" i="6"/>
  <c r="P27" i="6"/>
  <c r="O27" i="6"/>
  <c r="W26" i="6"/>
  <c r="V26" i="6"/>
  <c r="U26" i="6"/>
  <c r="T26" i="6"/>
  <c r="S26" i="6"/>
  <c r="Q26" i="6"/>
  <c r="P26" i="6"/>
  <c r="O26" i="6"/>
  <c r="W25" i="6"/>
  <c r="V25" i="6"/>
  <c r="U25" i="6"/>
  <c r="T25" i="6"/>
  <c r="S25" i="6"/>
  <c r="Q25" i="6"/>
  <c r="P25" i="6"/>
  <c r="O25" i="6"/>
  <c r="W24" i="6"/>
  <c r="V24" i="6"/>
  <c r="U24" i="6"/>
  <c r="T24" i="6"/>
  <c r="S24" i="6"/>
  <c r="Q24" i="6"/>
  <c r="P24" i="6"/>
  <c r="O24" i="6"/>
  <c r="W23" i="6"/>
  <c r="V23" i="6"/>
  <c r="U23" i="6"/>
  <c r="T23" i="6"/>
  <c r="S23" i="6"/>
  <c r="Q23" i="6"/>
  <c r="P23" i="6"/>
  <c r="O23" i="6"/>
  <c r="W22" i="6"/>
  <c r="V22" i="6"/>
  <c r="U22" i="6"/>
  <c r="T22" i="6"/>
  <c r="S22" i="6"/>
  <c r="Q22" i="6"/>
  <c r="P22" i="6"/>
  <c r="O22" i="6"/>
  <c r="W21" i="6"/>
  <c r="V21" i="6"/>
  <c r="U21" i="6"/>
  <c r="T21" i="6"/>
  <c r="S21" i="6"/>
  <c r="Q21" i="6"/>
  <c r="P21" i="6"/>
  <c r="O21" i="6"/>
  <c r="W20" i="6"/>
  <c r="V20" i="6"/>
  <c r="U20" i="6"/>
  <c r="T20" i="6"/>
  <c r="S20" i="6"/>
  <c r="Q20" i="6"/>
  <c r="P20" i="6"/>
  <c r="O20" i="6"/>
  <c r="W19" i="6"/>
  <c r="V19" i="6"/>
  <c r="U19" i="6"/>
  <c r="T19" i="6"/>
  <c r="S19" i="6"/>
  <c r="Q19" i="6"/>
  <c r="P19" i="6"/>
  <c r="O19" i="6"/>
  <c r="W18" i="6"/>
  <c r="V18" i="6"/>
  <c r="U18" i="6"/>
  <c r="T18" i="6"/>
  <c r="S18" i="6"/>
  <c r="Q18" i="6"/>
  <c r="P18" i="6"/>
  <c r="O18" i="6"/>
  <c r="W17" i="6"/>
  <c r="V17" i="6"/>
  <c r="U17" i="6"/>
  <c r="T17" i="6"/>
  <c r="S17" i="6"/>
  <c r="Q17" i="6"/>
  <c r="P17" i="6"/>
  <c r="O17" i="6"/>
  <c r="W16" i="6"/>
  <c r="V16" i="6"/>
  <c r="U16" i="6"/>
  <c r="T16" i="6"/>
  <c r="S16" i="6"/>
  <c r="Q16" i="6"/>
  <c r="P16" i="6"/>
  <c r="O16" i="6"/>
  <c r="W15" i="6"/>
  <c r="V15" i="6"/>
  <c r="U15" i="6"/>
  <c r="T15" i="6"/>
  <c r="S15" i="6"/>
  <c r="Q15" i="6"/>
  <c r="P15" i="6"/>
  <c r="O15" i="6"/>
  <c r="W14" i="6"/>
  <c r="V14" i="6"/>
  <c r="U14" i="6"/>
  <c r="T14" i="6"/>
  <c r="S14" i="6"/>
  <c r="Q14" i="6"/>
  <c r="P14" i="6"/>
  <c r="O14" i="6"/>
  <c r="F13" i="6"/>
  <c r="W13" i="6"/>
  <c r="V13" i="6"/>
  <c r="U13" i="6"/>
  <c r="T13" i="6"/>
  <c r="S13" i="6"/>
  <c r="R13" i="6"/>
  <c r="Q13" i="6"/>
  <c r="P13" i="6"/>
  <c r="O13" i="6"/>
  <c r="W12" i="6"/>
  <c r="V12" i="6"/>
  <c r="U12" i="6"/>
  <c r="T12" i="6"/>
  <c r="S12" i="6"/>
  <c r="Q12" i="6"/>
  <c r="P12" i="6"/>
  <c r="O12" i="6"/>
  <c r="W11" i="6"/>
  <c r="V11" i="6"/>
  <c r="U11" i="6"/>
  <c r="T11" i="6"/>
  <c r="S11" i="6"/>
  <c r="Q11" i="6"/>
  <c r="P11" i="6"/>
  <c r="O11" i="6"/>
  <c r="F10" i="6"/>
  <c r="W10" i="6"/>
  <c r="V10" i="6"/>
  <c r="U10" i="6"/>
  <c r="T10" i="6"/>
  <c r="S10" i="6"/>
  <c r="R10" i="6"/>
  <c r="Q10" i="6"/>
  <c r="P10" i="6"/>
  <c r="O10" i="6"/>
  <c r="F9" i="6"/>
  <c r="W9" i="6"/>
  <c r="V9" i="6"/>
  <c r="U9" i="6"/>
  <c r="T9" i="6"/>
  <c r="S9" i="6"/>
  <c r="R9" i="6"/>
  <c r="Q9" i="6"/>
  <c r="P9" i="6"/>
  <c r="O9" i="6"/>
  <c r="W8" i="6"/>
  <c r="V8" i="6"/>
  <c r="U8" i="6"/>
  <c r="T8" i="6"/>
  <c r="S8" i="6"/>
  <c r="Q8" i="6"/>
  <c r="P8" i="6"/>
  <c r="O8" i="6"/>
  <c r="W7" i="6"/>
  <c r="V7" i="6"/>
  <c r="U7" i="6"/>
  <c r="T7" i="6"/>
  <c r="S7" i="6"/>
  <c r="Q7" i="6"/>
  <c r="P7" i="6"/>
  <c r="O7" i="6"/>
  <c r="W6" i="6"/>
  <c r="V6" i="6"/>
  <c r="U6" i="6"/>
  <c r="T6" i="6"/>
  <c r="S6" i="6"/>
  <c r="Q6" i="6"/>
  <c r="P6" i="6"/>
  <c r="O6" i="6"/>
  <c r="X655" i="5"/>
  <c r="F655" i="5"/>
  <c r="W655" i="5"/>
  <c r="V655" i="5"/>
  <c r="U655" i="5"/>
  <c r="T655" i="5"/>
  <c r="S655" i="5"/>
  <c r="R655" i="5"/>
  <c r="Q655" i="5"/>
  <c r="P655" i="5"/>
  <c r="O655" i="5"/>
  <c r="X654" i="5"/>
  <c r="F654" i="5"/>
  <c r="W654" i="5"/>
  <c r="V654" i="5"/>
  <c r="U654" i="5"/>
  <c r="T654" i="5"/>
  <c r="S654" i="5"/>
  <c r="R654" i="5"/>
  <c r="Q654" i="5"/>
  <c r="P654" i="5"/>
  <c r="O654" i="5"/>
  <c r="X653" i="5"/>
  <c r="F653" i="5"/>
  <c r="W653" i="5"/>
  <c r="V653" i="5"/>
  <c r="U653" i="5"/>
  <c r="T653" i="5"/>
  <c r="S653" i="5"/>
  <c r="R653" i="5"/>
  <c r="Q653" i="5"/>
  <c r="P653" i="5"/>
  <c r="O653" i="5"/>
  <c r="X652" i="5"/>
  <c r="F652" i="5"/>
  <c r="W652" i="5"/>
  <c r="V652" i="5"/>
  <c r="U652" i="5"/>
  <c r="T652" i="5"/>
  <c r="S652" i="5"/>
  <c r="R652" i="5"/>
  <c r="Q652" i="5"/>
  <c r="P652" i="5"/>
  <c r="O652" i="5"/>
  <c r="X651" i="5"/>
  <c r="F651" i="5"/>
  <c r="W651" i="5"/>
  <c r="V651" i="5"/>
  <c r="U651" i="5"/>
  <c r="T651" i="5"/>
  <c r="S651" i="5"/>
  <c r="R651" i="5"/>
  <c r="Q651" i="5"/>
  <c r="P651" i="5"/>
  <c r="O651" i="5"/>
  <c r="X650" i="5"/>
  <c r="F650" i="5"/>
  <c r="W650" i="5"/>
  <c r="V650" i="5"/>
  <c r="U650" i="5"/>
  <c r="T650" i="5"/>
  <c r="S650" i="5"/>
  <c r="R650" i="5"/>
  <c r="Q650" i="5"/>
  <c r="P650" i="5"/>
  <c r="O650" i="5"/>
  <c r="X649" i="5"/>
  <c r="F649" i="5"/>
  <c r="W649" i="5"/>
  <c r="V649" i="5"/>
  <c r="U649" i="5"/>
  <c r="T649" i="5"/>
  <c r="S649" i="5"/>
  <c r="R649" i="5"/>
  <c r="Q649" i="5"/>
  <c r="P649" i="5"/>
  <c r="O649" i="5"/>
  <c r="X648" i="5"/>
  <c r="F648" i="5"/>
  <c r="W648" i="5"/>
  <c r="V648" i="5"/>
  <c r="U648" i="5"/>
  <c r="T648" i="5"/>
  <c r="S648" i="5"/>
  <c r="R648" i="5"/>
  <c r="Q648" i="5"/>
  <c r="P648" i="5"/>
  <c r="O648" i="5"/>
  <c r="X647" i="5"/>
  <c r="F647" i="5"/>
  <c r="W647" i="5"/>
  <c r="V647" i="5"/>
  <c r="U647" i="5"/>
  <c r="T647" i="5"/>
  <c r="S647" i="5"/>
  <c r="R647" i="5"/>
  <c r="Q647" i="5"/>
  <c r="P647" i="5"/>
  <c r="O647" i="5"/>
  <c r="X646" i="5"/>
  <c r="F646" i="5"/>
  <c r="W646" i="5"/>
  <c r="V646" i="5"/>
  <c r="U646" i="5"/>
  <c r="T646" i="5"/>
  <c r="S646" i="5"/>
  <c r="R646" i="5"/>
  <c r="Q646" i="5"/>
  <c r="P646" i="5"/>
  <c r="O646" i="5"/>
  <c r="X645" i="5"/>
  <c r="F645" i="5"/>
  <c r="W645" i="5"/>
  <c r="V645" i="5"/>
  <c r="U645" i="5"/>
  <c r="T645" i="5"/>
  <c r="S645" i="5"/>
  <c r="R645" i="5"/>
  <c r="Q645" i="5"/>
  <c r="P645" i="5"/>
  <c r="O645" i="5"/>
  <c r="X644" i="5"/>
  <c r="F644" i="5"/>
  <c r="W644" i="5"/>
  <c r="V644" i="5"/>
  <c r="U644" i="5"/>
  <c r="T644" i="5"/>
  <c r="S644" i="5"/>
  <c r="R644" i="5"/>
  <c r="Q644" i="5"/>
  <c r="P644" i="5"/>
  <c r="O644" i="5"/>
  <c r="X643" i="5"/>
  <c r="F643" i="5"/>
  <c r="W643" i="5"/>
  <c r="V643" i="5"/>
  <c r="U643" i="5"/>
  <c r="T643" i="5"/>
  <c r="S643" i="5"/>
  <c r="R643" i="5"/>
  <c r="Q643" i="5"/>
  <c r="P643" i="5"/>
  <c r="O643" i="5"/>
  <c r="X642" i="5"/>
  <c r="F642" i="5"/>
  <c r="W642" i="5"/>
  <c r="V642" i="5"/>
  <c r="U642" i="5"/>
  <c r="T642" i="5"/>
  <c r="S642" i="5"/>
  <c r="R642" i="5"/>
  <c r="Q642" i="5"/>
  <c r="P642" i="5"/>
  <c r="O642" i="5"/>
  <c r="X641" i="5"/>
  <c r="F641" i="5"/>
  <c r="W641" i="5"/>
  <c r="V641" i="5"/>
  <c r="U641" i="5"/>
  <c r="T641" i="5"/>
  <c r="S641" i="5"/>
  <c r="R641" i="5"/>
  <c r="Q641" i="5"/>
  <c r="P641" i="5"/>
  <c r="O641" i="5"/>
  <c r="X640" i="5"/>
  <c r="F640" i="5"/>
  <c r="W640" i="5"/>
  <c r="V640" i="5"/>
  <c r="U640" i="5"/>
  <c r="T640" i="5"/>
  <c r="S640" i="5"/>
  <c r="R640" i="5"/>
  <c r="Q640" i="5"/>
  <c r="P640" i="5"/>
  <c r="O640" i="5"/>
  <c r="X639" i="5"/>
  <c r="F639" i="5"/>
  <c r="W639" i="5"/>
  <c r="V639" i="5"/>
  <c r="U639" i="5"/>
  <c r="T639" i="5"/>
  <c r="S639" i="5"/>
  <c r="R639" i="5"/>
  <c r="Q639" i="5"/>
  <c r="P639" i="5"/>
  <c r="O639" i="5"/>
  <c r="X638" i="5"/>
  <c r="F638" i="5"/>
  <c r="W638" i="5"/>
  <c r="V638" i="5"/>
  <c r="U638" i="5"/>
  <c r="T638" i="5"/>
  <c r="S638" i="5"/>
  <c r="R638" i="5"/>
  <c r="Q638" i="5"/>
  <c r="P638" i="5"/>
  <c r="O638" i="5"/>
  <c r="X637" i="5"/>
  <c r="F637" i="5"/>
  <c r="W637" i="5"/>
  <c r="V637" i="5"/>
  <c r="U637" i="5"/>
  <c r="T637" i="5"/>
  <c r="S637" i="5"/>
  <c r="R637" i="5"/>
  <c r="Q637" i="5"/>
  <c r="P637" i="5"/>
  <c r="O637" i="5"/>
  <c r="X636" i="5"/>
  <c r="F636" i="5"/>
  <c r="W636" i="5"/>
  <c r="V636" i="5"/>
  <c r="U636" i="5"/>
  <c r="T636" i="5"/>
  <c r="S636" i="5"/>
  <c r="R636" i="5"/>
  <c r="Q636" i="5"/>
  <c r="P636" i="5"/>
  <c r="O636" i="5"/>
  <c r="X635" i="5"/>
  <c r="F635" i="5"/>
  <c r="W635" i="5"/>
  <c r="V635" i="5"/>
  <c r="U635" i="5"/>
  <c r="T635" i="5"/>
  <c r="S635" i="5"/>
  <c r="R635" i="5"/>
  <c r="Q635" i="5"/>
  <c r="P635" i="5"/>
  <c r="O635" i="5"/>
  <c r="X634" i="5"/>
  <c r="F634" i="5"/>
  <c r="W634" i="5"/>
  <c r="V634" i="5"/>
  <c r="U634" i="5"/>
  <c r="T634" i="5"/>
  <c r="S634" i="5"/>
  <c r="R634" i="5"/>
  <c r="Q634" i="5"/>
  <c r="P634" i="5"/>
  <c r="O634" i="5"/>
  <c r="X633" i="5"/>
  <c r="F633" i="5"/>
  <c r="W633" i="5"/>
  <c r="V633" i="5"/>
  <c r="U633" i="5"/>
  <c r="T633" i="5"/>
  <c r="S633" i="5"/>
  <c r="R633" i="5"/>
  <c r="Q633" i="5"/>
  <c r="P633" i="5"/>
  <c r="O633" i="5"/>
  <c r="X632" i="5"/>
  <c r="F632" i="5"/>
  <c r="W632" i="5"/>
  <c r="V632" i="5"/>
  <c r="U632" i="5"/>
  <c r="T632" i="5"/>
  <c r="S632" i="5"/>
  <c r="R632" i="5"/>
  <c r="Q632" i="5"/>
  <c r="P632" i="5"/>
  <c r="O632" i="5"/>
  <c r="X631" i="5"/>
  <c r="F631" i="5"/>
  <c r="W631" i="5"/>
  <c r="V631" i="5"/>
  <c r="U631" i="5"/>
  <c r="T631" i="5"/>
  <c r="S631" i="5"/>
  <c r="R631" i="5"/>
  <c r="Q631" i="5"/>
  <c r="P631" i="5"/>
  <c r="O631" i="5"/>
  <c r="X630" i="5"/>
  <c r="F630" i="5"/>
  <c r="W630" i="5"/>
  <c r="V630" i="5"/>
  <c r="U630" i="5"/>
  <c r="T630" i="5"/>
  <c r="S630" i="5"/>
  <c r="R630" i="5"/>
  <c r="Q630" i="5"/>
  <c r="P630" i="5"/>
  <c r="O630" i="5"/>
  <c r="X629" i="5"/>
  <c r="F629" i="5"/>
  <c r="W629" i="5"/>
  <c r="V629" i="5"/>
  <c r="U629" i="5"/>
  <c r="T629" i="5"/>
  <c r="S629" i="5"/>
  <c r="R629" i="5"/>
  <c r="Q629" i="5"/>
  <c r="P629" i="5"/>
  <c r="O629" i="5"/>
  <c r="X628" i="5"/>
  <c r="F628" i="5"/>
  <c r="W628" i="5"/>
  <c r="V628" i="5"/>
  <c r="U628" i="5"/>
  <c r="T628" i="5"/>
  <c r="S628" i="5"/>
  <c r="R628" i="5"/>
  <c r="Q628" i="5"/>
  <c r="P628" i="5"/>
  <c r="O628" i="5"/>
  <c r="X627" i="5"/>
  <c r="F627" i="5"/>
  <c r="W627" i="5"/>
  <c r="V627" i="5"/>
  <c r="U627" i="5"/>
  <c r="T627" i="5"/>
  <c r="S627" i="5"/>
  <c r="R627" i="5"/>
  <c r="Q627" i="5"/>
  <c r="P627" i="5"/>
  <c r="O627" i="5"/>
  <c r="X626" i="5"/>
  <c r="F626" i="5"/>
  <c r="W626" i="5"/>
  <c r="V626" i="5"/>
  <c r="U626" i="5"/>
  <c r="T626" i="5"/>
  <c r="S626" i="5"/>
  <c r="R626" i="5"/>
  <c r="Q626" i="5"/>
  <c r="P626" i="5"/>
  <c r="O626" i="5"/>
  <c r="X625" i="5"/>
  <c r="F625" i="5"/>
  <c r="W625" i="5"/>
  <c r="V625" i="5"/>
  <c r="U625" i="5"/>
  <c r="T625" i="5"/>
  <c r="S625" i="5"/>
  <c r="R625" i="5"/>
  <c r="Q625" i="5"/>
  <c r="P625" i="5"/>
  <c r="O625" i="5"/>
  <c r="X624" i="5"/>
  <c r="F624" i="5"/>
  <c r="W624" i="5"/>
  <c r="V624" i="5"/>
  <c r="U624" i="5"/>
  <c r="T624" i="5"/>
  <c r="S624" i="5"/>
  <c r="R624" i="5"/>
  <c r="Q624" i="5"/>
  <c r="P624" i="5"/>
  <c r="O624" i="5"/>
  <c r="X623" i="5"/>
  <c r="F623" i="5"/>
  <c r="W623" i="5"/>
  <c r="V623" i="5"/>
  <c r="U623" i="5"/>
  <c r="T623" i="5"/>
  <c r="S623" i="5"/>
  <c r="R623" i="5"/>
  <c r="Q623" i="5"/>
  <c r="P623" i="5"/>
  <c r="O623" i="5"/>
  <c r="X622" i="5"/>
  <c r="F622" i="5"/>
  <c r="W622" i="5"/>
  <c r="V622" i="5"/>
  <c r="U622" i="5"/>
  <c r="T622" i="5"/>
  <c r="S622" i="5"/>
  <c r="R622" i="5"/>
  <c r="Q622" i="5"/>
  <c r="P622" i="5"/>
  <c r="O622" i="5"/>
  <c r="X621" i="5"/>
  <c r="F621" i="5"/>
  <c r="W621" i="5"/>
  <c r="V621" i="5"/>
  <c r="U621" i="5"/>
  <c r="T621" i="5"/>
  <c r="S621" i="5"/>
  <c r="R621" i="5"/>
  <c r="Q621" i="5"/>
  <c r="P621" i="5"/>
  <c r="O621" i="5"/>
  <c r="X620" i="5"/>
  <c r="F620" i="5"/>
  <c r="W620" i="5"/>
  <c r="V620" i="5"/>
  <c r="U620" i="5"/>
  <c r="T620" i="5"/>
  <c r="S620" i="5"/>
  <c r="R620" i="5"/>
  <c r="Q620" i="5"/>
  <c r="P620" i="5"/>
  <c r="O620" i="5"/>
  <c r="X619" i="5"/>
  <c r="F619" i="5"/>
  <c r="W619" i="5"/>
  <c r="V619" i="5"/>
  <c r="U619" i="5"/>
  <c r="T619" i="5"/>
  <c r="S619" i="5"/>
  <c r="R619" i="5"/>
  <c r="Q619" i="5"/>
  <c r="P619" i="5"/>
  <c r="O619" i="5"/>
  <c r="X618" i="5"/>
  <c r="F618" i="5"/>
  <c r="W618" i="5"/>
  <c r="V618" i="5"/>
  <c r="U618" i="5"/>
  <c r="T618" i="5"/>
  <c r="S618" i="5"/>
  <c r="R618" i="5"/>
  <c r="Q618" i="5"/>
  <c r="P618" i="5"/>
  <c r="O618" i="5"/>
  <c r="X617" i="5"/>
  <c r="F617" i="5"/>
  <c r="W617" i="5"/>
  <c r="V617" i="5"/>
  <c r="U617" i="5"/>
  <c r="T617" i="5"/>
  <c r="S617" i="5"/>
  <c r="R617" i="5"/>
  <c r="Q617" i="5"/>
  <c r="P617" i="5"/>
  <c r="O617" i="5"/>
  <c r="X616" i="5"/>
  <c r="F616" i="5"/>
  <c r="W616" i="5"/>
  <c r="V616" i="5"/>
  <c r="U616" i="5"/>
  <c r="T616" i="5"/>
  <c r="S616" i="5"/>
  <c r="R616" i="5"/>
  <c r="Q616" i="5"/>
  <c r="P616" i="5"/>
  <c r="O616" i="5"/>
  <c r="X615" i="5"/>
  <c r="F615" i="5"/>
  <c r="W615" i="5"/>
  <c r="V615" i="5"/>
  <c r="U615" i="5"/>
  <c r="T615" i="5"/>
  <c r="S615" i="5"/>
  <c r="R615" i="5"/>
  <c r="Q615" i="5"/>
  <c r="P615" i="5"/>
  <c r="O615" i="5"/>
  <c r="X614" i="5"/>
  <c r="F614" i="5"/>
  <c r="W614" i="5"/>
  <c r="V614" i="5"/>
  <c r="U614" i="5"/>
  <c r="T614" i="5"/>
  <c r="S614" i="5"/>
  <c r="R614" i="5"/>
  <c r="Q614" i="5"/>
  <c r="P614" i="5"/>
  <c r="O614" i="5"/>
  <c r="X613" i="5"/>
  <c r="F613" i="5"/>
  <c r="W613" i="5"/>
  <c r="V613" i="5"/>
  <c r="U613" i="5"/>
  <c r="T613" i="5"/>
  <c r="S613" i="5"/>
  <c r="R613" i="5"/>
  <c r="Q613" i="5"/>
  <c r="P613" i="5"/>
  <c r="O613" i="5"/>
  <c r="X612" i="5"/>
  <c r="F612" i="5"/>
  <c r="W612" i="5"/>
  <c r="V612" i="5"/>
  <c r="U612" i="5"/>
  <c r="T612" i="5"/>
  <c r="S612" i="5"/>
  <c r="R612" i="5"/>
  <c r="Q612" i="5"/>
  <c r="P612" i="5"/>
  <c r="O612" i="5"/>
  <c r="X611" i="5"/>
  <c r="F611" i="5"/>
  <c r="W611" i="5"/>
  <c r="V611" i="5"/>
  <c r="U611" i="5"/>
  <c r="T611" i="5"/>
  <c r="S611" i="5"/>
  <c r="R611" i="5"/>
  <c r="Q611" i="5"/>
  <c r="P611" i="5"/>
  <c r="O611" i="5"/>
  <c r="X610" i="5"/>
  <c r="F610" i="5"/>
  <c r="W610" i="5"/>
  <c r="V610" i="5"/>
  <c r="U610" i="5"/>
  <c r="T610" i="5"/>
  <c r="S610" i="5"/>
  <c r="R610" i="5"/>
  <c r="Q610" i="5"/>
  <c r="P610" i="5"/>
  <c r="O610" i="5"/>
  <c r="X609" i="5"/>
  <c r="F609" i="5"/>
  <c r="W609" i="5"/>
  <c r="V609" i="5"/>
  <c r="U609" i="5"/>
  <c r="T609" i="5"/>
  <c r="S609" i="5"/>
  <c r="R609" i="5"/>
  <c r="Q609" i="5"/>
  <c r="P609" i="5"/>
  <c r="O609" i="5"/>
  <c r="X608" i="5"/>
  <c r="F608" i="5"/>
  <c r="W608" i="5"/>
  <c r="V608" i="5"/>
  <c r="U608" i="5"/>
  <c r="T608" i="5"/>
  <c r="S608" i="5"/>
  <c r="R608" i="5"/>
  <c r="Q608" i="5"/>
  <c r="P608" i="5"/>
  <c r="O608" i="5"/>
  <c r="X607" i="5"/>
  <c r="F607" i="5"/>
  <c r="W607" i="5"/>
  <c r="V607" i="5"/>
  <c r="U607" i="5"/>
  <c r="T607" i="5"/>
  <c r="S607" i="5"/>
  <c r="R607" i="5"/>
  <c r="Q607" i="5"/>
  <c r="P607" i="5"/>
  <c r="O607" i="5"/>
  <c r="X606" i="5"/>
  <c r="F606" i="5"/>
  <c r="W606" i="5"/>
  <c r="V606" i="5"/>
  <c r="U606" i="5"/>
  <c r="T606" i="5"/>
  <c r="S606" i="5"/>
  <c r="R606" i="5"/>
  <c r="Q606" i="5"/>
  <c r="P606" i="5"/>
  <c r="O606" i="5"/>
  <c r="X605" i="5"/>
  <c r="F605" i="5"/>
  <c r="W605" i="5"/>
  <c r="V605" i="5"/>
  <c r="U605" i="5"/>
  <c r="T605" i="5"/>
  <c r="S605" i="5"/>
  <c r="R605" i="5"/>
  <c r="Q605" i="5"/>
  <c r="P605" i="5"/>
  <c r="O605" i="5"/>
  <c r="X604" i="5"/>
  <c r="F604" i="5"/>
  <c r="W604" i="5"/>
  <c r="V604" i="5"/>
  <c r="U604" i="5"/>
  <c r="T604" i="5"/>
  <c r="S604" i="5"/>
  <c r="R604" i="5"/>
  <c r="Q604" i="5"/>
  <c r="P604" i="5"/>
  <c r="O604" i="5"/>
  <c r="X603" i="5"/>
  <c r="F603" i="5"/>
  <c r="W603" i="5"/>
  <c r="V603" i="5"/>
  <c r="U603" i="5"/>
  <c r="T603" i="5"/>
  <c r="S603" i="5"/>
  <c r="R603" i="5"/>
  <c r="Q603" i="5"/>
  <c r="P603" i="5"/>
  <c r="O603" i="5"/>
  <c r="X602" i="5"/>
  <c r="F602" i="5"/>
  <c r="W602" i="5"/>
  <c r="V602" i="5"/>
  <c r="U602" i="5"/>
  <c r="T602" i="5"/>
  <c r="S602" i="5"/>
  <c r="R602" i="5"/>
  <c r="Q602" i="5"/>
  <c r="P602" i="5"/>
  <c r="O602" i="5"/>
  <c r="X601" i="5"/>
  <c r="F601" i="5"/>
  <c r="W601" i="5"/>
  <c r="V601" i="5"/>
  <c r="U601" i="5"/>
  <c r="T601" i="5"/>
  <c r="S601" i="5"/>
  <c r="R601" i="5"/>
  <c r="Q601" i="5"/>
  <c r="P601" i="5"/>
  <c r="O601" i="5"/>
  <c r="X600" i="5"/>
  <c r="F600" i="5"/>
  <c r="W600" i="5"/>
  <c r="V600" i="5"/>
  <c r="U600" i="5"/>
  <c r="T600" i="5"/>
  <c r="S600" i="5"/>
  <c r="R600" i="5"/>
  <c r="Q600" i="5"/>
  <c r="P600" i="5"/>
  <c r="O600" i="5"/>
  <c r="X599" i="5"/>
  <c r="F599" i="5"/>
  <c r="W599" i="5"/>
  <c r="V599" i="5"/>
  <c r="U599" i="5"/>
  <c r="T599" i="5"/>
  <c r="S599" i="5"/>
  <c r="R599" i="5"/>
  <c r="Q599" i="5"/>
  <c r="P599" i="5"/>
  <c r="O599" i="5"/>
  <c r="X598" i="5"/>
  <c r="F598" i="5"/>
  <c r="W598" i="5"/>
  <c r="V598" i="5"/>
  <c r="U598" i="5"/>
  <c r="T598" i="5"/>
  <c r="S598" i="5"/>
  <c r="R598" i="5"/>
  <c r="Q598" i="5"/>
  <c r="P598" i="5"/>
  <c r="O598" i="5"/>
  <c r="X597" i="5"/>
  <c r="F597" i="5"/>
  <c r="W597" i="5"/>
  <c r="V597" i="5"/>
  <c r="U597" i="5"/>
  <c r="T597" i="5"/>
  <c r="S597" i="5"/>
  <c r="R597" i="5"/>
  <c r="Q597" i="5"/>
  <c r="P597" i="5"/>
  <c r="O597" i="5"/>
  <c r="X596" i="5"/>
  <c r="F596" i="5"/>
  <c r="W596" i="5"/>
  <c r="V596" i="5"/>
  <c r="U596" i="5"/>
  <c r="T596" i="5"/>
  <c r="S596" i="5"/>
  <c r="R596" i="5"/>
  <c r="Q596" i="5"/>
  <c r="P596" i="5"/>
  <c r="O596" i="5"/>
  <c r="X595" i="5"/>
  <c r="F595" i="5"/>
  <c r="W595" i="5"/>
  <c r="V595" i="5"/>
  <c r="U595" i="5"/>
  <c r="T595" i="5"/>
  <c r="S595" i="5"/>
  <c r="R595" i="5"/>
  <c r="Q595" i="5"/>
  <c r="P595" i="5"/>
  <c r="O595" i="5"/>
  <c r="X594" i="5"/>
  <c r="F594" i="5"/>
  <c r="W594" i="5"/>
  <c r="V594" i="5"/>
  <c r="U594" i="5"/>
  <c r="T594" i="5"/>
  <c r="S594" i="5"/>
  <c r="R594" i="5"/>
  <c r="Q594" i="5"/>
  <c r="P594" i="5"/>
  <c r="O594" i="5"/>
  <c r="X593" i="5"/>
  <c r="F593" i="5"/>
  <c r="W593" i="5"/>
  <c r="V593" i="5"/>
  <c r="U593" i="5"/>
  <c r="T593" i="5"/>
  <c r="S593" i="5"/>
  <c r="R593" i="5"/>
  <c r="Q593" i="5"/>
  <c r="P593" i="5"/>
  <c r="O593" i="5"/>
  <c r="X592" i="5"/>
  <c r="F592" i="5"/>
  <c r="W592" i="5"/>
  <c r="V592" i="5"/>
  <c r="U592" i="5"/>
  <c r="T592" i="5"/>
  <c r="S592" i="5"/>
  <c r="R592" i="5"/>
  <c r="Q592" i="5"/>
  <c r="P592" i="5"/>
  <c r="O592" i="5"/>
  <c r="X591" i="5"/>
  <c r="F591" i="5"/>
  <c r="W591" i="5"/>
  <c r="V591" i="5"/>
  <c r="U591" i="5"/>
  <c r="T591" i="5"/>
  <c r="S591" i="5"/>
  <c r="R591" i="5"/>
  <c r="Q591" i="5"/>
  <c r="P591" i="5"/>
  <c r="O591" i="5"/>
  <c r="X590" i="5"/>
  <c r="F590" i="5"/>
  <c r="W590" i="5"/>
  <c r="V590" i="5"/>
  <c r="U590" i="5"/>
  <c r="T590" i="5"/>
  <c r="S590" i="5"/>
  <c r="R590" i="5"/>
  <c r="Q590" i="5"/>
  <c r="P590" i="5"/>
  <c r="O590" i="5"/>
  <c r="X589" i="5"/>
  <c r="F589" i="5"/>
  <c r="W589" i="5"/>
  <c r="V589" i="5"/>
  <c r="U589" i="5"/>
  <c r="T589" i="5"/>
  <c r="S589" i="5"/>
  <c r="R589" i="5"/>
  <c r="Q589" i="5"/>
  <c r="P589" i="5"/>
  <c r="O589" i="5"/>
  <c r="X588" i="5"/>
  <c r="F588" i="5"/>
  <c r="W588" i="5"/>
  <c r="V588" i="5"/>
  <c r="U588" i="5"/>
  <c r="T588" i="5"/>
  <c r="S588" i="5"/>
  <c r="R588" i="5"/>
  <c r="Q588" i="5"/>
  <c r="P588" i="5"/>
  <c r="O588" i="5"/>
  <c r="X587" i="5"/>
  <c r="F587" i="5"/>
  <c r="W587" i="5"/>
  <c r="V587" i="5"/>
  <c r="U587" i="5"/>
  <c r="T587" i="5"/>
  <c r="S587" i="5"/>
  <c r="R587" i="5"/>
  <c r="Q587" i="5"/>
  <c r="P587" i="5"/>
  <c r="O587" i="5"/>
  <c r="X586" i="5"/>
  <c r="F586" i="5"/>
  <c r="W586" i="5"/>
  <c r="V586" i="5"/>
  <c r="U586" i="5"/>
  <c r="T586" i="5"/>
  <c r="S586" i="5"/>
  <c r="R586" i="5"/>
  <c r="Q586" i="5"/>
  <c r="P586" i="5"/>
  <c r="O586" i="5"/>
  <c r="X585" i="5"/>
  <c r="F585" i="5"/>
  <c r="W585" i="5"/>
  <c r="V585" i="5"/>
  <c r="U585" i="5"/>
  <c r="T585" i="5"/>
  <c r="S585" i="5"/>
  <c r="R585" i="5"/>
  <c r="Q585" i="5"/>
  <c r="P585" i="5"/>
  <c r="O585" i="5"/>
  <c r="X584" i="5"/>
  <c r="F584" i="5"/>
  <c r="W584" i="5"/>
  <c r="V584" i="5"/>
  <c r="U584" i="5"/>
  <c r="T584" i="5"/>
  <c r="S584" i="5"/>
  <c r="R584" i="5"/>
  <c r="Q584" i="5"/>
  <c r="P584" i="5"/>
  <c r="O584" i="5"/>
  <c r="X583" i="5"/>
  <c r="F583" i="5"/>
  <c r="W583" i="5"/>
  <c r="V583" i="5"/>
  <c r="U583" i="5"/>
  <c r="T583" i="5"/>
  <c r="S583" i="5"/>
  <c r="R583" i="5"/>
  <c r="Q583" i="5"/>
  <c r="P583" i="5"/>
  <c r="O583" i="5"/>
  <c r="X582" i="5"/>
  <c r="F582" i="5"/>
  <c r="W582" i="5"/>
  <c r="V582" i="5"/>
  <c r="U582" i="5"/>
  <c r="T582" i="5"/>
  <c r="S582" i="5"/>
  <c r="R582" i="5"/>
  <c r="Q582" i="5"/>
  <c r="P582" i="5"/>
  <c r="O582" i="5"/>
  <c r="X581" i="5"/>
  <c r="F581" i="5"/>
  <c r="W581" i="5"/>
  <c r="V581" i="5"/>
  <c r="U581" i="5"/>
  <c r="T581" i="5"/>
  <c r="S581" i="5"/>
  <c r="R581" i="5"/>
  <c r="Q581" i="5"/>
  <c r="P581" i="5"/>
  <c r="O581" i="5"/>
  <c r="X580" i="5"/>
  <c r="F580" i="5"/>
  <c r="W580" i="5"/>
  <c r="V580" i="5"/>
  <c r="U580" i="5"/>
  <c r="T580" i="5"/>
  <c r="S580" i="5"/>
  <c r="R580" i="5"/>
  <c r="Q580" i="5"/>
  <c r="P580" i="5"/>
  <c r="O580" i="5"/>
  <c r="X579" i="5"/>
  <c r="F579" i="5"/>
  <c r="W579" i="5"/>
  <c r="V579" i="5"/>
  <c r="U579" i="5"/>
  <c r="T579" i="5"/>
  <c r="S579" i="5"/>
  <c r="R579" i="5"/>
  <c r="Q579" i="5"/>
  <c r="P579" i="5"/>
  <c r="O579" i="5"/>
  <c r="X578" i="5"/>
  <c r="F578" i="5"/>
  <c r="W578" i="5"/>
  <c r="V578" i="5"/>
  <c r="U578" i="5"/>
  <c r="T578" i="5"/>
  <c r="S578" i="5"/>
  <c r="R578" i="5"/>
  <c r="Q578" i="5"/>
  <c r="P578" i="5"/>
  <c r="O578" i="5"/>
  <c r="X577" i="5"/>
  <c r="F577" i="5"/>
  <c r="W577" i="5"/>
  <c r="V577" i="5"/>
  <c r="U577" i="5"/>
  <c r="T577" i="5"/>
  <c r="S577" i="5"/>
  <c r="R577" i="5"/>
  <c r="Q577" i="5"/>
  <c r="P577" i="5"/>
  <c r="O577" i="5"/>
  <c r="X576" i="5"/>
  <c r="F576" i="5"/>
  <c r="W576" i="5"/>
  <c r="V576" i="5"/>
  <c r="U576" i="5"/>
  <c r="T576" i="5"/>
  <c r="S576" i="5"/>
  <c r="R576" i="5"/>
  <c r="Q576" i="5"/>
  <c r="P576" i="5"/>
  <c r="O576" i="5"/>
  <c r="X575" i="5"/>
  <c r="F575" i="5"/>
  <c r="W575" i="5"/>
  <c r="V575" i="5"/>
  <c r="U575" i="5"/>
  <c r="T575" i="5"/>
  <c r="S575" i="5"/>
  <c r="R575" i="5"/>
  <c r="Q575" i="5"/>
  <c r="P575" i="5"/>
  <c r="O575" i="5"/>
  <c r="X574" i="5"/>
  <c r="F574" i="5"/>
  <c r="W574" i="5"/>
  <c r="V574" i="5"/>
  <c r="U574" i="5"/>
  <c r="T574" i="5"/>
  <c r="S574" i="5"/>
  <c r="R574" i="5"/>
  <c r="Q574" i="5"/>
  <c r="P574" i="5"/>
  <c r="O574" i="5"/>
  <c r="X573" i="5"/>
  <c r="F573" i="5"/>
  <c r="W573" i="5"/>
  <c r="V573" i="5"/>
  <c r="U573" i="5"/>
  <c r="T573" i="5"/>
  <c r="S573" i="5"/>
  <c r="R573" i="5"/>
  <c r="Q573" i="5"/>
  <c r="P573" i="5"/>
  <c r="O573" i="5"/>
  <c r="X572" i="5"/>
  <c r="F572" i="5"/>
  <c r="W572" i="5"/>
  <c r="V572" i="5"/>
  <c r="U572" i="5"/>
  <c r="T572" i="5"/>
  <c r="S572" i="5"/>
  <c r="R572" i="5"/>
  <c r="Q572" i="5"/>
  <c r="P572" i="5"/>
  <c r="O572" i="5"/>
  <c r="X571" i="5"/>
  <c r="F571" i="5"/>
  <c r="W571" i="5"/>
  <c r="V571" i="5"/>
  <c r="U571" i="5"/>
  <c r="T571" i="5"/>
  <c r="S571" i="5"/>
  <c r="R571" i="5"/>
  <c r="Q571" i="5"/>
  <c r="P571" i="5"/>
  <c r="O571" i="5"/>
  <c r="X570" i="5"/>
  <c r="F570" i="5"/>
  <c r="W570" i="5"/>
  <c r="V570" i="5"/>
  <c r="U570" i="5"/>
  <c r="T570" i="5"/>
  <c r="S570" i="5"/>
  <c r="R570" i="5"/>
  <c r="Q570" i="5"/>
  <c r="P570" i="5"/>
  <c r="O570" i="5"/>
  <c r="X569" i="5"/>
  <c r="F569" i="5"/>
  <c r="W569" i="5"/>
  <c r="V569" i="5"/>
  <c r="U569" i="5"/>
  <c r="T569" i="5"/>
  <c r="S569" i="5"/>
  <c r="R569" i="5"/>
  <c r="Q569" i="5"/>
  <c r="P569" i="5"/>
  <c r="O569" i="5"/>
  <c r="X568" i="5"/>
  <c r="F568" i="5"/>
  <c r="W568" i="5"/>
  <c r="V568" i="5"/>
  <c r="U568" i="5"/>
  <c r="T568" i="5"/>
  <c r="S568" i="5"/>
  <c r="R568" i="5"/>
  <c r="Q568" i="5"/>
  <c r="P568" i="5"/>
  <c r="O568" i="5"/>
  <c r="X567" i="5"/>
  <c r="F567" i="5"/>
  <c r="W567" i="5"/>
  <c r="V567" i="5"/>
  <c r="U567" i="5"/>
  <c r="T567" i="5"/>
  <c r="S567" i="5"/>
  <c r="R567" i="5"/>
  <c r="Q567" i="5"/>
  <c r="P567" i="5"/>
  <c r="O567" i="5"/>
  <c r="X566" i="5"/>
  <c r="F566" i="5"/>
  <c r="W566" i="5"/>
  <c r="V566" i="5"/>
  <c r="U566" i="5"/>
  <c r="T566" i="5"/>
  <c r="S566" i="5"/>
  <c r="R566" i="5"/>
  <c r="Q566" i="5"/>
  <c r="P566" i="5"/>
  <c r="O566" i="5"/>
  <c r="X565" i="5"/>
  <c r="F565" i="5"/>
  <c r="W565" i="5"/>
  <c r="V565" i="5"/>
  <c r="U565" i="5"/>
  <c r="T565" i="5"/>
  <c r="S565" i="5"/>
  <c r="R565" i="5"/>
  <c r="Q565" i="5"/>
  <c r="P565" i="5"/>
  <c r="O565" i="5"/>
  <c r="X564" i="5"/>
  <c r="F564" i="5"/>
  <c r="W564" i="5"/>
  <c r="V564" i="5"/>
  <c r="U564" i="5"/>
  <c r="T564" i="5"/>
  <c r="S564" i="5"/>
  <c r="R564" i="5"/>
  <c r="Q564" i="5"/>
  <c r="P564" i="5"/>
  <c r="O564" i="5"/>
  <c r="X563" i="5"/>
  <c r="F563" i="5"/>
  <c r="W563" i="5"/>
  <c r="V563" i="5"/>
  <c r="U563" i="5"/>
  <c r="T563" i="5"/>
  <c r="S563" i="5"/>
  <c r="R563" i="5"/>
  <c r="Q563" i="5"/>
  <c r="P563" i="5"/>
  <c r="O563" i="5"/>
  <c r="X562" i="5"/>
  <c r="F562" i="5"/>
  <c r="W562" i="5"/>
  <c r="V562" i="5"/>
  <c r="U562" i="5"/>
  <c r="T562" i="5"/>
  <c r="S562" i="5"/>
  <c r="R562" i="5"/>
  <c r="Q562" i="5"/>
  <c r="P562" i="5"/>
  <c r="O562" i="5"/>
  <c r="X561" i="5"/>
  <c r="F561" i="5"/>
  <c r="W561" i="5"/>
  <c r="V561" i="5"/>
  <c r="U561" i="5"/>
  <c r="T561" i="5"/>
  <c r="S561" i="5"/>
  <c r="R561" i="5"/>
  <c r="Q561" i="5"/>
  <c r="P561" i="5"/>
  <c r="O561" i="5"/>
  <c r="X560" i="5"/>
  <c r="F560" i="5"/>
  <c r="W560" i="5"/>
  <c r="V560" i="5"/>
  <c r="U560" i="5"/>
  <c r="T560" i="5"/>
  <c r="S560" i="5"/>
  <c r="R560" i="5"/>
  <c r="Q560" i="5"/>
  <c r="P560" i="5"/>
  <c r="O560" i="5"/>
  <c r="X559" i="5"/>
  <c r="F559" i="5"/>
  <c r="W559" i="5"/>
  <c r="V559" i="5"/>
  <c r="U559" i="5"/>
  <c r="T559" i="5"/>
  <c r="S559" i="5"/>
  <c r="R559" i="5"/>
  <c r="Q559" i="5"/>
  <c r="P559" i="5"/>
  <c r="O559" i="5"/>
  <c r="X558" i="5"/>
  <c r="F558" i="5"/>
  <c r="W558" i="5"/>
  <c r="V558" i="5"/>
  <c r="U558" i="5"/>
  <c r="T558" i="5"/>
  <c r="S558" i="5"/>
  <c r="R558" i="5"/>
  <c r="Q558" i="5"/>
  <c r="P558" i="5"/>
  <c r="O558" i="5"/>
  <c r="X557" i="5"/>
  <c r="F557" i="5"/>
  <c r="W557" i="5"/>
  <c r="V557" i="5"/>
  <c r="U557" i="5"/>
  <c r="T557" i="5"/>
  <c r="S557" i="5"/>
  <c r="R557" i="5"/>
  <c r="Q557" i="5"/>
  <c r="P557" i="5"/>
  <c r="O557" i="5"/>
  <c r="X556" i="5"/>
  <c r="F556" i="5"/>
  <c r="W556" i="5"/>
  <c r="V556" i="5"/>
  <c r="U556" i="5"/>
  <c r="T556" i="5"/>
  <c r="S556" i="5"/>
  <c r="R556" i="5"/>
  <c r="Q556" i="5"/>
  <c r="P556" i="5"/>
  <c r="O556" i="5"/>
  <c r="X555" i="5"/>
  <c r="F555" i="5"/>
  <c r="W555" i="5"/>
  <c r="V555" i="5"/>
  <c r="U555" i="5"/>
  <c r="T555" i="5"/>
  <c r="S555" i="5"/>
  <c r="R555" i="5"/>
  <c r="Q555" i="5"/>
  <c r="P555" i="5"/>
  <c r="O555" i="5"/>
  <c r="X554" i="5"/>
  <c r="F554" i="5"/>
  <c r="W554" i="5"/>
  <c r="V554" i="5"/>
  <c r="U554" i="5"/>
  <c r="T554" i="5"/>
  <c r="S554" i="5"/>
  <c r="R554" i="5"/>
  <c r="Q554" i="5"/>
  <c r="P554" i="5"/>
  <c r="O554" i="5"/>
  <c r="X553" i="5"/>
  <c r="F553" i="5"/>
  <c r="W553" i="5"/>
  <c r="V553" i="5"/>
  <c r="U553" i="5"/>
  <c r="T553" i="5"/>
  <c r="S553" i="5"/>
  <c r="R553" i="5"/>
  <c r="Q553" i="5"/>
  <c r="P553" i="5"/>
  <c r="O553" i="5"/>
  <c r="X552" i="5"/>
  <c r="F552" i="5"/>
  <c r="W552" i="5"/>
  <c r="V552" i="5"/>
  <c r="U552" i="5"/>
  <c r="T552" i="5"/>
  <c r="S552" i="5"/>
  <c r="R552" i="5"/>
  <c r="Q552" i="5"/>
  <c r="P552" i="5"/>
  <c r="O552" i="5"/>
  <c r="X551" i="5"/>
  <c r="F551" i="5"/>
  <c r="W551" i="5"/>
  <c r="V551" i="5"/>
  <c r="U551" i="5"/>
  <c r="T551" i="5"/>
  <c r="S551" i="5"/>
  <c r="R551" i="5"/>
  <c r="Q551" i="5"/>
  <c r="P551" i="5"/>
  <c r="O551" i="5"/>
  <c r="X550" i="5"/>
  <c r="F550" i="5"/>
  <c r="W550" i="5"/>
  <c r="V550" i="5"/>
  <c r="U550" i="5"/>
  <c r="T550" i="5"/>
  <c r="S550" i="5"/>
  <c r="R550" i="5"/>
  <c r="Q550" i="5"/>
  <c r="P550" i="5"/>
  <c r="O550" i="5"/>
  <c r="X549" i="5"/>
  <c r="F549" i="5"/>
  <c r="W549" i="5"/>
  <c r="V549" i="5"/>
  <c r="U549" i="5"/>
  <c r="T549" i="5"/>
  <c r="S549" i="5"/>
  <c r="R549" i="5"/>
  <c r="Q549" i="5"/>
  <c r="P549" i="5"/>
  <c r="O549" i="5"/>
  <c r="X548" i="5"/>
  <c r="F548" i="5"/>
  <c r="W548" i="5"/>
  <c r="V548" i="5"/>
  <c r="U548" i="5"/>
  <c r="T548" i="5"/>
  <c r="S548" i="5"/>
  <c r="R548" i="5"/>
  <c r="Q548" i="5"/>
  <c r="P548" i="5"/>
  <c r="O548" i="5"/>
  <c r="X547" i="5"/>
  <c r="F547" i="5"/>
  <c r="W547" i="5"/>
  <c r="V547" i="5"/>
  <c r="U547" i="5"/>
  <c r="T547" i="5"/>
  <c r="S547" i="5"/>
  <c r="R547" i="5"/>
  <c r="Q547" i="5"/>
  <c r="P547" i="5"/>
  <c r="O547" i="5"/>
  <c r="X546" i="5"/>
  <c r="F546" i="5"/>
  <c r="W546" i="5"/>
  <c r="V546" i="5"/>
  <c r="U546" i="5"/>
  <c r="T546" i="5"/>
  <c r="S546" i="5"/>
  <c r="R546" i="5"/>
  <c r="Q546" i="5"/>
  <c r="P546" i="5"/>
  <c r="O546" i="5"/>
  <c r="X545" i="5"/>
  <c r="F545" i="5"/>
  <c r="W545" i="5"/>
  <c r="V545" i="5"/>
  <c r="U545" i="5"/>
  <c r="T545" i="5"/>
  <c r="S545" i="5"/>
  <c r="R545" i="5"/>
  <c r="Q545" i="5"/>
  <c r="P545" i="5"/>
  <c r="O545" i="5"/>
  <c r="X544" i="5"/>
  <c r="F544" i="5"/>
  <c r="W544" i="5"/>
  <c r="V544" i="5"/>
  <c r="U544" i="5"/>
  <c r="T544" i="5"/>
  <c r="S544" i="5"/>
  <c r="R544" i="5"/>
  <c r="Q544" i="5"/>
  <c r="P544" i="5"/>
  <c r="O544" i="5"/>
  <c r="X543" i="5"/>
  <c r="F543" i="5"/>
  <c r="W543" i="5"/>
  <c r="V543" i="5"/>
  <c r="U543" i="5"/>
  <c r="T543" i="5"/>
  <c r="S543" i="5"/>
  <c r="R543" i="5"/>
  <c r="Q543" i="5"/>
  <c r="P543" i="5"/>
  <c r="O543" i="5"/>
  <c r="X542" i="5"/>
  <c r="F542" i="5"/>
  <c r="W542" i="5"/>
  <c r="V542" i="5"/>
  <c r="U542" i="5"/>
  <c r="T542" i="5"/>
  <c r="S542" i="5"/>
  <c r="R542" i="5"/>
  <c r="Q542" i="5"/>
  <c r="P542" i="5"/>
  <c r="O542" i="5"/>
  <c r="X541" i="5"/>
  <c r="F541" i="5"/>
  <c r="W541" i="5"/>
  <c r="V541" i="5"/>
  <c r="U541" i="5"/>
  <c r="T541" i="5"/>
  <c r="S541" i="5"/>
  <c r="R541" i="5"/>
  <c r="Q541" i="5"/>
  <c r="P541" i="5"/>
  <c r="O541" i="5"/>
  <c r="X540" i="5"/>
  <c r="F540" i="5"/>
  <c r="W540" i="5"/>
  <c r="V540" i="5"/>
  <c r="U540" i="5"/>
  <c r="T540" i="5"/>
  <c r="S540" i="5"/>
  <c r="R540" i="5"/>
  <c r="Q540" i="5"/>
  <c r="P540" i="5"/>
  <c r="O540" i="5"/>
  <c r="X539" i="5"/>
  <c r="F539" i="5"/>
  <c r="W539" i="5"/>
  <c r="V539" i="5"/>
  <c r="U539" i="5"/>
  <c r="T539" i="5"/>
  <c r="S539" i="5"/>
  <c r="R539" i="5"/>
  <c r="Q539" i="5"/>
  <c r="P539" i="5"/>
  <c r="O539" i="5"/>
  <c r="X538" i="5"/>
  <c r="F538" i="5"/>
  <c r="W538" i="5"/>
  <c r="V538" i="5"/>
  <c r="U538" i="5"/>
  <c r="T538" i="5"/>
  <c r="S538" i="5"/>
  <c r="R538" i="5"/>
  <c r="Q538" i="5"/>
  <c r="P538" i="5"/>
  <c r="O538" i="5"/>
  <c r="X537" i="5"/>
  <c r="F537" i="5"/>
  <c r="W537" i="5"/>
  <c r="V537" i="5"/>
  <c r="U537" i="5"/>
  <c r="T537" i="5"/>
  <c r="S537" i="5"/>
  <c r="R537" i="5"/>
  <c r="Q537" i="5"/>
  <c r="P537" i="5"/>
  <c r="O537" i="5"/>
  <c r="X536" i="5"/>
  <c r="F536" i="5"/>
  <c r="W536" i="5"/>
  <c r="V536" i="5"/>
  <c r="U536" i="5"/>
  <c r="T536" i="5"/>
  <c r="S536" i="5"/>
  <c r="R536" i="5"/>
  <c r="Q536" i="5"/>
  <c r="P536" i="5"/>
  <c r="O536" i="5"/>
  <c r="X535" i="5"/>
  <c r="F535" i="5"/>
  <c r="W535" i="5"/>
  <c r="V535" i="5"/>
  <c r="U535" i="5"/>
  <c r="T535" i="5"/>
  <c r="S535" i="5"/>
  <c r="R535" i="5"/>
  <c r="Q535" i="5"/>
  <c r="P535" i="5"/>
  <c r="O535" i="5"/>
  <c r="X534" i="5"/>
  <c r="F534" i="5"/>
  <c r="W534" i="5"/>
  <c r="V534" i="5"/>
  <c r="U534" i="5"/>
  <c r="T534" i="5"/>
  <c r="S534" i="5"/>
  <c r="R534" i="5"/>
  <c r="Q534" i="5"/>
  <c r="P534" i="5"/>
  <c r="O534" i="5"/>
  <c r="X533" i="5"/>
  <c r="F533" i="5"/>
  <c r="W533" i="5"/>
  <c r="V533" i="5"/>
  <c r="U533" i="5"/>
  <c r="T533" i="5"/>
  <c r="S533" i="5"/>
  <c r="R533" i="5"/>
  <c r="Q533" i="5"/>
  <c r="P533" i="5"/>
  <c r="O533" i="5"/>
  <c r="X532" i="5"/>
  <c r="F532" i="5"/>
  <c r="W532" i="5"/>
  <c r="V532" i="5"/>
  <c r="U532" i="5"/>
  <c r="T532" i="5"/>
  <c r="S532" i="5"/>
  <c r="R532" i="5"/>
  <c r="Q532" i="5"/>
  <c r="P532" i="5"/>
  <c r="O532" i="5"/>
  <c r="X531" i="5"/>
  <c r="F531" i="5"/>
  <c r="W531" i="5"/>
  <c r="V531" i="5"/>
  <c r="U531" i="5"/>
  <c r="T531" i="5"/>
  <c r="S531" i="5"/>
  <c r="R531" i="5"/>
  <c r="Q531" i="5"/>
  <c r="P531" i="5"/>
  <c r="O531" i="5"/>
  <c r="X530" i="5"/>
  <c r="F530" i="5"/>
  <c r="W530" i="5"/>
  <c r="V530" i="5"/>
  <c r="U530" i="5"/>
  <c r="T530" i="5"/>
  <c r="S530" i="5"/>
  <c r="R530" i="5"/>
  <c r="Q530" i="5"/>
  <c r="P530" i="5"/>
  <c r="O530" i="5"/>
  <c r="X529" i="5"/>
  <c r="F529" i="5"/>
  <c r="W529" i="5"/>
  <c r="V529" i="5"/>
  <c r="U529" i="5"/>
  <c r="T529" i="5"/>
  <c r="S529" i="5"/>
  <c r="R529" i="5"/>
  <c r="Q529" i="5"/>
  <c r="P529" i="5"/>
  <c r="O529" i="5"/>
  <c r="X528" i="5"/>
  <c r="F528" i="5"/>
  <c r="W528" i="5"/>
  <c r="V528" i="5"/>
  <c r="U528" i="5"/>
  <c r="T528" i="5"/>
  <c r="S528" i="5"/>
  <c r="R528" i="5"/>
  <c r="Q528" i="5"/>
  <c r="P528" i="5"/>
  <c r="O528" i="5"/>
  <c r="X527" i="5"/>
  <c r="F527" i="5"/>
  <c r="W527" i="5"/>
  <c r="V527" i="5"/>
  <c r="U527" i="5"/>
  <c r="T527" i="5"/>
  <c r="S527" i="5"/>
  <c r="R527" i="5"/>
  <c r="Q527" i="5"/>
  <c r="P527" i="5"/>
  <c r="O527" i="5"/>
  <c r="X526" i="5"/>
  <c r="F526" i="5"/>
  <c r="W526" i="5"/>
  <c r="V526" i="5"/>
  <c r="U526" i="5"/>
  <c r="T526" i="5"/>
  <c r="S526" i="5"/>
  <c r="R526" i="5"/>
  <c r="Q526" i="5"/>
  <c r="P526" i="5"/>
  <c r="O526" i="5"/>
  <c r="X525" i="5"/>
  <c r="F525" i="5"/>
  <c r="W525" i="5"/>
  <c r="V525" i="5"/>
  <c r="U525" i="5"/>
  <c r="T525" i="5"/>
  <c r="S525" i="5"/>
  <c r="R525" i="5"/>
  <c r="Q525" i="5"/>
  <c r="P525" i="5"/>
  <c r="O525" i="5"/>
  <c r="X524" i="5"/>
  <c r="F524" i="5"/>
  <c r="W524" i="5"/>
  <c r="V524" i="5"/>
  <c r="U524" i="5"/>
  <c r="T524" i="5"/>
  <c r="S524" i="5"/>
  <c r="R524" i="5"/>
  <c r="Q524" i="5"/>
  <c r="P524" i="5"/>
  <c r="O524" i="5"/>
  <c r="X523" i="5"/>
  <c r="F523" i="5"/>
  <c r="W523" i="5"/>
  <c r="V523" i="5"/>
  <c r="U523" i="5"/>
  <c r="T523" i="5"/>
  <c r="S523" i="5"/>
  <c r="R523" i="5"/>
  <c r="Q523" i="5"/>
  <c r="P523" i="5"/>
  <c r="O523" i="5"/>
  <c r="X522" i="5"/>
  <c r="F522" i="5"/>
  <c r="W522" i="5"/>
  <c r="V522" i="5"/>
  <c r="U522" i="5"/>
  <c r="T522" i="5"/>
  <c r="S522" i="5"/>
  <c r="R522" i="5"/>
  <c r="Q522" i="5"/>
  <c r="P522" i="5"/>
  <c r="O522" i="5"/>
  <c r="X521" i="5"/>
  <c r="F521" i="5"/>
  <c r="W521" i="5"/>
  <c r="V521" i="5"/>
  <c r="U521" i="5"/>
  <c r="T521" i="5"/>
  <c r="S521" i="5"/>
  <c r="R521" i="5"/>
  <c r="Q521" i="5"/>
  <c r="P521" i="5"/>
  <c r="O521" i="5"/>
  <c r="X520" i="5"/>
  <c r="F520" i="5"/>
  <c r="W520" i="5"/>
  <c r="V520" i="5"/>
  <c r="U520" i="5"/>
  <c r="T520" i="5"/>
  <c r="S520" i="5"/>
  <c r="R520" i="5"/>
  <c r="Q520" i="5"/>
  <c r="P520" i="5"/>
  <c r="O520" i="5"/>
  <c r="X519" i="5"/>
  <c r="F519" i="5"/>
  <c r="W519" i="5"/>
  <c r="V519" i="5"/>
  <c r="U519" i="5"/>
  <c r="T519" i="5"/>
  <c r="S519" i="5"/>
  <c r="R519" i="5"/>
  <c r="Q519" i="5"/>
  <c r="P519" i="5"/>
  <c r="O519" i="5"/>
  <c r="X518" i="5"/>
  <c r="F518" i="5"/>
  <c r="W518" i="5"/>
  <c r="V518" i="5"/>
  <c r="U518" i="5"/>
  <c r="T518" i="5"/>
  <c r="S518" i="5"/>
  <c r="R518" i="5"/>
  <c r="Q518" i="5"/>
  <c r="P518" i="5"/>
  <c r="O518" i="5"/>
  <c r="X517" i="5"/>
  <c r="F517" i="5"/>
  <c r="W517" i="5"/>
  <c r="V517" i="5"/>
  <c r="U517" i="5"/>
  <c r="T517" i="5"/>
  <c r="S517" i="5"/>
  <c r="R517" i="5"/>
  <c r="Q517" i="5"/>
  <c r="P517" i="5"/>
  <c r="O517" i="5"/>
  <c r="X516" i="5"/>
  <c r="F516" i="5"/>
  <c r="W516" i="5"/>
  <c r="V516" i="5"/>
  <c r="U516" i="5"/>
  <c r="T516" i="5"/>
  <c r="S516" i="5"/>
  <c r="R516" i="5"/>
  <c r="Q516" i="5"/>
  <c r="P516" i="5"/>
  <c r="O516" i="5"/>
  <c r="X515" i="5"/>
  <c r="F515" i="5"/>
  <c r="W515" i="5"/>
  <c r="V515" i="5"/>
  <c r="U515" i="5"/>
  <c r="T515" i="5"/>
  <c r="S515" i="5"/>
  <c r="R515" i="5"/>
  <c r="Q515" i="5"/>
  <c r="P515" i="5"/>
  <c r="O515" i="5"/>
  <c r="X514" i="5"/>
  <c r="F514" i="5"/>
  <c r="W514" i="5"/>
  <c r="V514" i="5"/>
  <c r="U514" i="5"/>
  <c r="T514" i="5"/>
  <c r="S514" i="5"/>
  <c r="R514" i="5"/>
  <c r="Q514" i="5"/>
  <c r="P514" i="5"/>
  <c r="O514" i="5"/>
  <c r="X513" i="5"/>
  <c r="F513" i="5"/>
  <c r="W513" i="5"/>
  <c r="V513" i="5"/>
  <c r="U513" i="5"/>
  <c r="T513" i="5"/>
  <c r="S513" i="5"/>
  <c r="R513" i="5"/>
  <c r="Q513" i="5"/>
  <c r="P513" i="5"/>
  <c r="O513" i="5"/>
  <c r="X512" i="5"/>
  <c r="F512" i="5"/>
  <c r="W512" i="5"/>
  <c r="V512" i="5"/>
  <c r="U512" i="5"/>
  <c r="T512" i="5"/>
  <c r="S512" i="5"/>
  <c r="R512" i="5"/>
  <c r="Q512" i="5"/>
  <c r="P512" i="5"/>
  <c r="O512" i="5"/>
  <c r="X511" i="5"/>
  <c r="F511" i="5"/>
  <c r="W511" i="5"/>
  <c r="V511" i="5"/>
  <c r="U511" i="5"/>
  <c r="T511" i="5"/>
  <c r="S511" i="5"/>
  <c r="R511" i="5"/>
  <c r="Q511" i="5"/>
  <c r="P511" i="5"/>
  <c r="O511" i="5"/>
  <c r="X510" i="5"/>
  <c r="F510" i="5"/>
  <c r="W510" i="5"/>
  <c r="V510" i="5"/>
  <c r="U510" i="5"/>
  <c r="T510" i="5"/>
  <c r="S510" i="5"/>
  <c r="R510" i="5"/>
  <c r="Q510" i="5"/>
  <c r="P510" i="5"/>
  <c r="O510" i="5"/>
  <c r="X509" i="5"/>
  <c r="F509" i="5"/>
  <c r="W509" i="5"/>
  <c r="V509" i="5"/>
  <c r="U509" i="5"/>
  <c r="T509" i="5"/>
  <c r="S509" i="5"/>
  <c r="R509" i="5"/>
  <c r="Q509" i="5"/>
  <c r="P509" i="5"/>
  <c r="O509" i="5"/>
  <c r="X508" i="5"/>
  <c r="F508" i="5"/>
  <c r="W508" i="5"/>
  <c r="V508" i="5"/>
  <c r="U508" i="5"/>
  <c r="T508" i="5"/>
  <c r="S508" i="5"/>
  <c r="R508" i="5"/>
  <c r="Q508" i="5"/>
  <c r="P508" i="5"/>
  <c r="O508" i="5"/>
  <c r="X507" i="5"/>
  <c r="F507" i="5"/>
  <c r="W507" i="5"/>
  <c r="V507" i="5"/>
  <c r="U507" i="5"/>
  <c r="T507" i="5"/>
  <c r="S507" i="5"/>
  <c r="R507" i="5"/>
  <c r="Q507" i="5"/>
  <c r="P507" i="5"/>
  <c r="O507" i="5"/>
  <c r="X506" i="5"/>
  <c r="F506" i="5"/>
  <c r="W506" i="5"/>
  <c r="V506" i="5"/>
  <c r="U506" i="5"/>
  <c r="T506" i="5"/>
  <c r="S506" i="5"/>
  <c r="R506" i="5"/>
  <c r="Q506" i="5"/>
  <c r="P506" i="5"/>
  <c r="O506" i="5"/>
  <c r="X505" i="5"/>
  <c r="F505" i="5"/>
  <c r="W505" i="5"/>
  <c r="V505" i="5"/>
  <c r="U505" i="5"/>
  <c r="T505" i="5"/>
  <c r="S505" i="5"/>
  <c r="R505" i="5"/>
  <c r="Q505" i="5"/>
  <c r="P505" i="5"/>
  <c r="O505" i="5"/>
  <c r="X504" i="5"/>
  <c r="F504" i="5"/>
  <c r="W504" i="5"/>
  <c r="V504" i="5"/>
  <c r="U504" i="5"/>
  <c r="T504" i="5"/>
  <c r="S504" i="5"/>
  <c r="R504" i="5"/>
  <c r="Q504" i="5"/>
  <c r="P504" i="5"/>
  <c r="O504" i="5"/>
  <c r="X503" i="5"/>
  <c r="F503" i="5"/>
  <c r="W503" i="5"/>
  <c r="V503" i="5"/>
  <c r="U503" i="5"/>
  <c r="T503" i="5"/>
  <c r="S503" i="5"/>
  <c r="R503" i="5"/>
  <c r="Q503" i="5"/>
  <c r="P503" i="5"/>
  <c r="O503" i="5"/>
  <c r="X502" i="5"/>
  <c r="F502" i="5"/>
  <c r="W502" i="5"/>
  <c r="V502" i="5"/>
  <c r="U502" i="5"/>
  <c r="T502" i="5"/>
  <c r="S502" i="5"/>
  <c r="R502" i="5"/>
  <c r="Q502" i="5"/>
  <c r="P502" i="5"/>
  <c r="O502" i="5"/>
  <c r="X501" i="5"/>
  <c r="F501" i="5"/>
  <c r="W501" i="5"/>
  <c r="V501" i="5"/>
  <c r="U501" i="5"/>
  <c r="T501" i="5"/>
  <c r="S501" i="5"/>
  <c r="R501" i="5"/>
  <c r="Q501" i="5"/>
  <c r="P501" i="5"/>
  <c r="O501" i="5"/>
  <c r="X500" i="5"/>
  <c r="F500" i="5"/>
  <c r="W500" i="5"/>
  <c r="V500" i="5"/>
  <c r="U500" i="5"/>
  <c r="T500" i="5"/>
  <c r="S500" i="5"/>
  <c r="R500" i="5"/>
  <c r="Q500" i="5"/>
  <c r="P500" i="5"/>
  <c r="O500" i="5"/>
  <c r="X499" i="5"/>
  <c r="F499" i="5"/>
  <c r="W499" i="5"/>
  <c r="V499" i="5"/>
  <c r="U499" i="5"/>
  <c r="T499" i="5"/>
  <c r="S499" i="5"/>
  <c r="R499" i="5"/>
  <c r="Q499" i="5"/>
  <c r="P499" i="5"/>
  <c r="O499" i="5"/>
  <c r="X498" i="5"/>
  <c r="F498" i="5"/>
  <c r="W498" i="5"/>
  <c r="V498" i="5"/>
  <c r="U498" i="5"/>
  <c r="T498" i="5"/>
  <c r="S498" i="5"/>
  <c r="R498" i="5"/>
  <c r="Q498" i="5"/>
  <c r="P498" i="5"/>
  <c r="O498" i="5"/>
  <c r="X497" i="5"/>
  <c r="F497" i="5"/>
  <c r="W497" i="5"/>
  <c r="V497" i="5"/>
  <c r="U497" i="5"/>
  <c r="T497" i="5"/>
  <c r="S497" i="5"/>
  <c r="R497" i="5"/>
  <c r="Q497" i="5"/>
  <c r="P497" i="5"/>
  <c r="O497" i="5"/>
  <c r="X496" i="5"/>
  <c r="F496" i="5"/>
  <c r="W496" i="5"/>
  <c r="V496" i="5"/>
  <c r="U496" i="5"/>
  <c r="T496" i="5"/>
  <c r="S496" i="5"/>
  <c r="R496" i="5"/>
  <c r="Q496" i="5"/>
  <c r="P496" i="5"/>
  <c r="O496" i="5"/>
  <c r="X495" i="5"/>
  <c r="F495" i="5"/>
  <c r="W495" i="5"/>
  <c r="V495" i="5"/>
  <c r="U495" i="5"/>
  <c r="T495" i="5"/>
  <c r="S495" i="5"/>
  <c r="R495" i="5"/>
  <c r="Q495" i="5"/>
  <c r="P495" i="5"/>
  <c r="O495" i="5"/>
  <c r="X494" i="5"/>
  <c r="F494" i="5"/>
  <c r="W494" i="5"/>
  <c r="V494" i="5"/>
  <c r="U494" i="5"/>
  <c r="T494" i="5"/>
  <c r="S494" i="5"/>
  <c r="R494" i="5"/>
  <c r="Q494" i="5"/>
  <c r="P494" i="5"/>
  <c r="O494" i="5"/>
  <c r="X493" i="5"/>
  <c r="F493" i="5"/>
  <c r="W493" i="5"/>
  <c r="V493" i="5"/>
  <c r="U493" i="5"/>
  <c r="T493" i="5"/>
  <c r="S493" i="5"/>
  <c r="R493" i="5"/>
  <c r="Q493" i="5"/>
  <c r="P493" i="5"/>
  <c r="O493" i="5"/>
  <c r="X492" i="5"/>
  <c r="F492" i="5"/>
  <c r="W492" i="5"/>
  <c r="V492" i="5"/>
  <c r="U492" i="5"/>
  <c r="T492" i="5"/>
  <c r="S492" i="5"/>
  <c r="R492" i="5"/>
  <c r="Q492" i="5"/>
  <c r="P492" i="5"/>
  <c r="O492" i="5"/>
  <c r="X491" i="5"/>
  <c r="F491" i="5"/>
  <c r="W491" i="5"/>
  <c r="V491" i="5"/>
  <c r="U491" i="5"/>
  <c r="T491" i="5"/>
  <c r="S491" i="5"/>
  <c r="R491" i="5"/>
  <c r="Q491" i="5"/>
  <c r="P491" i="5"/>
  <c r="O491" i="5"/>
  <c r="X490" i="5"/>
  <c r="F490" i="5"/>
  <c r="W490" i="5"/>
  <c r="V490" i="5"/>
  <c r="U490" i="5"/>
  <c r="T490" i="5"/>
  <c r="S490" i="5"/>
  <c r="R490" i="5"/>
  <c r="Q490" i="5"/>
  <c r="P490" i="5"/>
  <c r="O490" i="5"/>
  <c r="X489" i="5"/>
  <c r="F489" i="5"/>
  <c r="W489" i="5"/>
  <c r="V489" i="5"/>
  <c r="U489" i="5"/>
  <c r="T489" i="5"/>
  <c r="S489" i="5"/>
  <c r="R489" i="5"/>
  <c r="Q489" i="5"/>
  <c r="P489" i="5"/>
  <c r="O489" i="5"/>
  <c r="X488" i="5"/>
  <c r="F488" i="5"/>
  <c r="W488" i="5"/>
  <c r="V488" i="5"/>
  <c r="U488" i="5"/>
  <c r="T488" i="5"/>
  <c r="S488" i="5"/>
  <c r="R488" i="5"/>
  <c r="Q488" i="5"/>
  <c r="P488" i="5"/>
  <c r="O488" i="5"/>
  <c r="X487" i="5"/>
  <c r="F487" i="5"/>
  <c r="W487" i="5"/>
  <c r="V487" i="5"/>
  <c r="U487" i="5"/>
  <c r="T487" i="5"/>
  <c r="S487" i="5"/>
  <c r="R487" i="5"/>
  <c r="Q487" i="5"/>
  <c r="P487" i="5"/>
  <c r="O487" i="5"/>
  <c r="X486" i="5"/>
  <c r="F486" i="5"/>
  <c r="W486" i="5"/>
  <c r="V486" i="5"/>
  <c r="U486" i="5"/>
  <c r="T486" i="5"/>
  <c r="S486" i="5"/>
  <c r="R486" i="5"/>
  <c r="Q486" i="5"/>
  <c r="P486" i="5"/>
  <c r="O486" i="5"/>
  <c r="X485" i="5"/>
  <c r="F485" i="5"/>
  <c r="W485" i="5"/>
  <c r="V485" i="5"/>
  <c r="U485" i="5"/>
  <c r="T485" i="5"/>
  <c r="S485" i="5"/>
  <c r="R485" i="5"/>
  <c r="Q485" i="5"/>
  <c r="P485" i="5"/>
  <c r="O485" i="5"/>
  <c r="X484" i="5"/>
  <c r="F484" i="5"/>
  <c r="W484" i="5"/>
  <c r="V484" i="5"/>
  <c r="U484" i="5"/>
  <c r="T484" i="5"/>
  <c r="S484" i="5"/>
  <c r="R484" i="5"/>
  <c r="Q484" i="5"/>
  <c r="P484" i="5"/>
  <c r="O484" i="5"/>
  <c r="X483" i="5"/>
  <c r="F483" i="5"/>
  <c r="W483" i="5"/>
  <c r="V483" i="5"/>
  <c r="U483" i="5"/>
  <c r="T483" i="5"/>
  <c r="S483" i="5"/>
  <c r="R483" i="5"/>
  <c r="Q483" i="5"/>
  <c r="P483" i="5"/>
  <c r="O483" i="5"/>
  <c r="X482" i="5"/>
  <c r="F482" i="5"/>
  <c r="W482" i="5"/>
  <c r="V482" i="5"/>
  <c r="U482" i="5"/>
  <c r="T482" i="5"/>
  <c r="S482" i="5"/>
  <c r="R482" i="5"/>
  <c r="Q482" i="5"/>
  <c r="P482" i="5"/>
  <c r="O482" i="5"/>
  <c r="X481" i="5"/>
  <c r="F481" i="5"/>
  <c r="W481" i="5"/>
  <c r="V481" i="5"/>
  <c r="U481" i="5"/>
  <c r="T481" i="5"/>
  <c r="S481" i="5"/>
  <c r="R481" i="5"/>
  <c r="Q481" i="5"/>
  <c r="P481" i="5"/>
  <c r="O481" i="5"/>
  <c r="X480" i="5"/>
  <c r="F480" i="5"/>
  <c r="W480" i="5"/>
  <c r="V480" i="5"/>
  <c r="U480" i="5"/>
  <c r="T480" i="5"/>
  <c r="S480" i="5"/>
  <c r="R480" i="5"/>
  <c r="Q480" i="5"/>
  <c r="P480" i="5"/>
  <c r="O480" i="5"/>
  <c r="X479" i="5"/>
  <c r="F479" i="5"/>
  <c r="W479" i="5"/>
  <c r="V479" i="5"/>
  <c r="U479" i="5"/>
  <c r="T479" i="5"/>
  <c r="S479" i="5"/>
  <c r="R479" i="5"/>
  <c r="Q479" i="5"/>
  <c r="P479" i="5"/>
  <c r="O479" i="5"/>
  <c r="X478" i="5"/>
  <c r="F478" i="5"/>
  <c r="W478" i="5"/>
  <c r="V478" i="5"/>
  <c r="U478" i="5"/>
  <c r="T478" i="5"/>
  <c r="S478" i="5"/>
  <c r="R478" i="5"/>
  <c r="Q478" i="5"/>
  <c r="P478" i="5"/>
  <c r="O478" i="5"/>
  <c r="X477" i="5"/>
  <c r="F477" i="5"/>
  <c r="W477" i="5"/>
  <c r="V477" i="5"/>
  <c r="U477" i="5"/>
  <c r="T477" i="5"/>
  <c r="S477" i="5"/>
  <c r="R477" i="5"/>
  <c r="Q477" i="5"/>
  <c r="P477" i="5"/>
  <c r="O477" i="5"/>
  <c r="X476" i="5"/>
  <c r="F476" i="5"/>
  <c r="W476" i="5"/>
  <c r="V476" i="5"/>
  <c r="U476" i="5"/>
  <c r="T476" i="5"/>
  <c r="S476" i="5"/>
  <c r="R476" i="5"/>
  <c r="Q476" i="5"/>
  <c r="P476" i="5"/>
  <c r="O476" i="5"/>
  <c r="X475" i="5"/>
  <c r="F475" i="5"/>
  <c r="W475" i="5"/>
  <c r="V475" i="5"/>
  <c r="U475" i="5"/>
  <c r="T475" i="5"/>
  <c r="S475" i="5"/>
  <c r="R475" i="5"/>
  <c r="Q475" i="5"/>
  <c r="P475" i="5"/>
  <c r="O475" i="5"/>
  <c r="X474" i="5"/>
  <c r="F474" i="5"/>
  <c r="W474" i="5"/>
  <c r="V474" i="5"/>
  <c r="U474" i="5"/>
  <c r="T474" i="5"/>
  <c r="S474" i="5"/>
  <c r="R474" i="5"/>
  <c r="Q474" i="5"/>
  <c r="P474" i="5"/>
  <c r="O474" i="5"/>
  <c r="X473" i="5"/>
  <c r="F473" i="5"/>
  <c r="W473" i="5"/>
  <c r="V473" i="5"/>
  <c r="U473" i="5"/>
  <c r="T473" i="5"/>
  <c r="S473" i="5"/>
  <c r="R473" i="5"/>
  <c r="Q473" i="5"/>
  <c r="P473" i="5"/>
  <c r="O473" i="5"/>
  <c r="X472" i="5"/>
  <c r="F472" i="5"/>
  <c r="W472" i="5"/>
  <c r="V472" i="5"/>
  <c r="U472" i="5"/>
  <c r="T472" i="5"/>
  <c r="S472" i="5"/>
  <c r="R472" i="5"/>
  <c r="Q472" i="5"/>
  <c r="P472" i="5"/>
  <c r="O472" i="5"/>
  <c r="X471" i="5"/>
  <c r="F471" i="5"/>
  <c r="W471" i="5"/>
  <c r="V471" i="5"/>
  <c r="U471" i="5"/>
  <c r="T471" i="5"/>
  <c r="S471" i="5"/>
  <c r="R471" i="5"/>
  <c r="Q471" i="5"/>
  <c r="P471" i="5"/>
  <c r="O471" i="5"/>
  <c r="X470" i="5"/>
  <c r="F470" i="5"/>
  <c r="W470" i="5"/>
  <c r="V470" i="5"/>
  <c r="U470" i="5"/>
  <c r="T470" i="5"/>
  <c r="S470" i="5"/>
  <c r="R470" i="5"/>
  <c r="Q470" i="5"/>
  <c r="P470" i="5"/>
  <c r="O470" i="5"/>
  <c r="X469" i="5"/>
  <c r="F469" i="5"/>
  <c r="W469" i="5"/>
  <c r="V469" i="5"/>
  <c r="U469" i="5"/>
  <c r="T469" i="5"/>
  <c r="S469" i="5"/>
  <c r="R469" i="5"/>
  <c r="Q469" i="5"/>
  <c r="P469" i="5"/>
  <c r="O469" i="5"/>
  <c r="X468" i="5"/>
  <c r="F468" i="5"/>
  <c r="W468" i="5"/>
  <c r="V468" i="5"/>
  <c r="U468" i="5"/>
  <c r="T468" i="5"/>
  <c r="S468" i="5"/>
  <c r="R468" i="5"/>
  <c r="Q468" i="5"/>
  <c r="P468" i="5"/>
  <c r="O468" i="5"/>
  <c r="X467" i="5"/>
  <c r="F467" i="5"/>
  <c r="W467" i="5"/>
  <c r="V467" i="5"/>
  <c r="U467" i="5"/>
  <c r="T467" i="5"/>
  <c r="S467" i="5"/>
  <c r="R467" i="5"/>
  <c r="Q467" i="5"/>
  <c r="P467" i="5"/>
  <c r="O467" i="5"/>
  <c r="X466" i="5"/>
  <c r="F466" i="5"/>
  <c r="W466" i="5"/>
  <c r="V466" i="5"/>
  <c r="U466" i="5"/>
  <c r="T466" i="5"/>
  <c r="S466" i="5"/>
  <c r="R466" i="5"/>
  <c r="Q466" i="5"/>
  <c r="P466" i="5"/>
  <c r="O466" i="5"/>
  <c r="X465" i="5"/>
  <c r="F465" i="5"/>
  <c r="W465" i="5"/>
  <c r="V465" i="5"/>
  <c r="U465" i="5"/>
  <c r="T465" i="5"/>
  <c r="S465" i="5"/>
  <c r="R465" i="5"/>
  <c r="Q465" i="5"/>
  <c r="P465" i="5"/>
  <c r="O465" i="5"/>
  <c r="X464" i="5"/>
  <c r="F464" i="5"/>
  <c r="W464" i="5"/>
  <c r="V464" i="5"/>
  <c r="U464" i="5"/>
  <c r="T464" i="5"/>
  <c r="S464" i="5"/>
  <c r="R464" i="5"/>
  <c r="Q464" i="5"/>
  <c r="P464" i="5"/>
  <c r="O464" i="5"/>
  <c r="X463" i="5"/>
  <c r="F463" i="5"/>
  <c r="W463" i="5"/>
  <c r="V463" i="5"/>
  <c r="U463" i="5"/>
  <c r="T463" i="5"/>
  <c r="S463" i="5"/>
  <c r="R463" i="5"/>
  <c r="Q463" i="5"/>
  <c r="P463" i="5"/>
  <c r="O463" i="5"/>
  <c r="X462" i="5"/>
  <c r="F462" i="5"/>
  <c r="W462" i="5"/>
  <c r="V462" i="5"/>
  <c r="U462" i="5"/>
  <c r="T462" i="5"/>
  <c r="S462" i="5"/>
  <c r="R462" i="5"/>
  <c r="Q462" i="5"/>
  <c r="P462" i="5"/>
  <c r="O462" i="5"/>
  <c r="X461" i="5"/>
  <c r="F461" i="5"/>
  <c r="W461" i="5"/>
  <c r="V461" i="5"/>
  <c r="U461" i="5"/>
  <c r="T461" i="5"/>
  <c r="S461" i="5"/>
  <c r="R461" i="5"/>
  <c r="Q461" i="5"/>
  <c r="P461" i="5"/>
  <c r="O461" i="5"/>
  <c r="X460" i="5"/>
  <c r="F460" i="5"/>
  <c r="W460" i="5"/>
  <c r="V460" i="5"/>
  <c r="U460" i="5"/>
  <c r="T460" i="5"/>
  <c r="S460" i="5"/>
  <c r="R460" i="5"/>
  <c r="Q460" i="5"/>
  <c r="P460" i="5"/>
  <c r="O460" i="5"/>
  <c r="X459" i="5"/>
  <c r="F459" i="5"/>
  <c r="W459" i="5"/>
  <c r="V459" i="5"/>
  <c r="U459" i="5"/>
  <c r="T459" i="5"/>
  <c r="S459" i="5"/>
  <c r="R459" i="5"/>
  <c r="Q459" i="5"/>
  <c r="P459" i="5"/>
  <c r="O459" i="5"/>
  <c r="X458" i="5"/>
  <c r="F458" i="5"/>
  <c r="W458" i="5"/>
  <c r="V458" i="5"/>
  <c r="U458" i="5"/>
  <c r="T458" i="5"/>
  <c r="S458" i="5"/>
  <c r="R458" i="5"/>
  <c r="Q458" i="5"/>
  <c r="P458" i="5"/>
  <c r="O458" i="5"/>
  <c r="X457" i="5"/>
  <c r="F457" i="5"/>
  <c r="W457" i="5"/>
  <c r="V457" i="5"/>
  <c r="U457" i="5"/>
  <c r="T457" i="5"/>
  <c r="S457" i="5"/>
  <c r="R457" i="5"/>
  <c r="Q457" i="5"/>
  <c r="P457" i="5"/>
  <c r="O457" i="5"/>
  <c r="X456" i="5"/>
  <c r="F456" i="5"/>
  <c r="W456" i="5"/>
  <c r="V456" i="5"/>
  <c r="U456" i="5"/>
  <c r="T456" i="5"/>
  <c r="S456" i="5"/>
  <c r="R456" i="5"/>
  <c r="Q456" i="5"/>
  <c r="P456" i="5"/>
  <c r="O456" i="5"/>
  <c r="X455" i="5"/>
  <c r="F455" i="5"/>
  <c r="W455" i="5"/>
  <c r="V455" i="5"/>
  <c r="U455" i="5"/>
  <c r="T455" i="5"/>
  <c r="S455" i="5"/>
  <c r="R455" i="5"/>
  <c r="Q455" i="5"/>
  <c r="P455" i="5"/>
  <c r="O455" i="5"/>
  <c r="X454" i="5"/>
  <c r="F454" i="5"/>
  <c r="W454" i="5"/>
  <c r="V454" i="5"/>
  <c r="U454" i="5"/>
  <c r="T454" i="5"/>
  <c r="S454" i="5"/>
  <c r="R454" i="5"/>
  <c r="Q454" i="5"/>
  <c r="P454" i="5"/>
  <c r="O454" i="5"/>
  <c r="X453" i="5"/>
  <c r="F453" i="5"/>
  <c r="W453" i="5"/>
  <c r="V453" i="5"/>
  <c r="U453" i="5"/>
  <c r="T453" i="5"/>
  <c r="S453" i="5"/>
  <c r="R453" i="5"/>
  <c r="Q453" i="5"/>
  <c r="P453" i="5"/>
  <c r="O453" i="5"/>
  <c r="X452" i="5"/>
  <c r="F452" i="5"/>
  <c r="W452" i="5"/>
  <c r="V452" i="5"/>
  <c r="U452" i="5"/>
  <c r="T452" i="5"/>
  <c r="S452" i="5"/>
  <c r="R452" i="5"/>
  <c r="Q452" i="5"/>
  <c r="P452" i="5"/>
  <c r="O452" i="5"/>
  <c r="X451" i="5"/>
  <c r="F451" i="5"/>
  <c r="W451" i="5"/>
  <c r="V451" i="5"/>
  <c r="U451" i="5"/>
  <c r="T451" i="5"/>
  <c r="S451" i="5"/>
  <c r="R451" i="5"/>
  <c r="Q451" i="5"/>
  <c r="P451" i="5"/>
  <c r="O451" i="5"/>
  <c r="X450" i="5"/>
  <c r="F450" i="5"/>
  <c r="W450" i="5"/>
  <c r="V450" i="5"/>
  <c r="U450" i="5"/>
  <c r="T450" i="5"/>
  <c r="S450" i="5"/>
  <c r="R450" i="5"/>
  <c r="Q450" i="5"/>
  <c r="P450" i="5"/>
  <c r="O450" i="5"/>
  <c r="X449" i="5"/>
  <c r="F449" i="5"/>
  <c r="W449" i="5"/>
  <c r="V449" i="5"/>
  <c r="U449" i="5"/>
  <c r="T449" i="5"/>
  <c r="S449" i="5"/>
  <c r="R449" i="5"/>
  <c r="Q449" i="5"/>
  <c r="P449" i="5"/>
  <c r="O449" i="5"/>
  <c r="X448" i="5"/>
  <c r="F448" i="5"/>
  <c r="W448" i="5"/>
  <c r="V448" i="5"/>
  <c r="U448" i="5"/>
  <c r="T448" i="5"/>
  <c r="S448" i="5"/>
  <c r="R448" i="5"/>
  <c r="Q448" i="5"/>
  <c r="P448" i="5"/>
  <c r="O448" i="5"/>
  <c r="X447" i="5"/>
  <c r="F447" i="5"/>
  <c r="W447" i="5"/>
  <c r="V447" i="5"/>
  <c r="U447" i="5"/>
  <c r="T447" i="5"/>
  <c r="S447" i="5"/>
  <c r="R447" i="5"/>
  <c r="Q447" i="5"/>
  <c r="P447" i="5"/>
  <c r="O447" i="5"/>
  <c r="X446" i="5"/>
  <c r="F446" i="5"/>
  <c r="W446" i="5"/>
  <c r="V446" i="5"/>
  <c r="U446" i="5"/>
  <c r="T446" i="5"/>
  <c r="S446" i="5"/>
  <c r="R446" i="5"/>
  <c r="Q446" i="5"/>
  <c r="P446" i="5"/>
  <c r="O446" i="5"/>
  <c r="X445" i="5"/>
  <c r="F445" i="5"/>
  <c r="W445" i="5"/>
  <c r="V445" i="5"/>
  <c r="U445" i="5"/>
  <c r="T445" i="5"/>
  <c r="S445" i="5"/>
  <c r="R445" i="5"/>
  <c r="Q445" i="5"/>
  <c r="P445" i="5"/>
  <c r="O445" i="5"/>
  <c r="X444" i="5"/>
  <c r="F444" i="5"/>
  <c r="W444" i="5"/>
  <c r="V444" i="5"/>
  <c r="U444" i="5"/>
  <c r="T444" i="5"/>
  <c r="S444" i="5"/>
  <c r="R444" i="5"/>
  <c r="Q444" i="5"/>
  <c r="P444" i="5"/>
  <c r="O444" i="5"/>
  <c r="X443" i="5"/>
  <c r="F443" i="5"/>
  <c r="W443" i="5"/>
  <c r="V443" i="5"/>
  <c r="U443" i="5"/>
  <c r="T443" i="5"/>
  <c r="S443" i="5"/>
  <c r="R443" i="5"/>
  <c r="Q443" i="5"/>
  <c r="P443" i="5"/>
  <c r="O443" i="5"/>
  <c r="X442" i="5"/>
  <c r="F442" i="5"/>
  <c r="W442" i="5"/>
  <c r="V442" i="5"/>
  <c r="U442" i="5"/>
  <c r="T442" i="5"/>
  <c r="S442" i="5"/>
  <c r="R442" i="5"/>
  <c r="Q442" i="5"/>
  <c r="P442" i="5"/>
  <c r="O442" i="5"/>
  <c r="X441" i="5"/>
  <c r="F441" i="5"/>
  <c r="W441" i="5"/>
  <c r="V441" i="5"/>
  <c r="U441" i="5"/>
  <c r="T441" i="5"/>
  <c r="S441" i="5"/>
  <c r="R441" i="5"/>
  <c r="Q441" i="5"/>
  <c r="P441" i="5"/>
  <c r="O441" i="5"/>
  <c r="X440" i="5"/>
  <c r="F440" i="5"/>
  <c r="W440" i="5"/>
  <c r="V440" i="5"/>
  <c r="U440" i="5"/>
  <c r="T440" i="5"/>
  <c r="S440" i="5"/>
  <c r="R440" i="5"/>
  <c r="Q440" i="5"/>
  <c r="P440" i="5"/>
  <c r="O440" i="5"/>
  <c r="X439" i="5"/>
  <c r="F439" i="5"/>
  <c r="W439" i="5"/>
  <c r="V439" i="5"/>
  <c r="U439" i="5"/>
  <c r="T439" i="5"/>
  <c r="S439" i="5"/>
  <c r="R439" i="5"/>
  <c r="Q439" i="5"/>
  <c r="P439" i="5"/>
  <c r="O439" i="5"/>
  <c r="X438" i="5"/>
  <c r="F438" i="5"/>
  <c r="W438" i="5"/>
  <c r="V438" i="5"/>
  <c r="U438" i="5"/>
  <c r="T438" i="5"/>
  <c r="S438" i="5"/>
  <c r="R438" i="5"/>
  <c r="Q438" i="5"/>
  <c r="P438" i="5"/>
  <c r="O438" i="5"/>
  <c r="X437" i="5"/>
  <c r="F437" i="5"/>
  <c r="W437" i="5"/>
  <c r="V437" i="5"/>
  <c r="U437" i="5"/>
  <c r="T437" i="5"/>
  <c r="S437" i="5"/>
  <c r="R437" i="5"/>
  <c r="Q437" i="5"/>
  <c r="P437" i="5"/>
  <c r="O437" i="5"/>
  <c r="X436" i="5"/>
  <c r="F436" i="5"/>
  <c r="W436" i="5"/>
  <c r="V436" i="5"/>
  <c r="U436" i="5"/>
  <c r="T436" i="5"/>
  <c r="S436" i="5"/>
  <c r="R436" i="5"/>
  <c r="Q436" i="5"/>
  <c r="P436" i="5"/>
  <c r="O436" i="5"/>
  <c r="X435" i="5"/>
  <c r="F435" i="5"/>
  <c r="W435" i="5"/>
  <c r="V435" i="5"/>
  <c r="U435" i="5"/>
  <c r="T435" i="5"/>
  <c r="S435" i="5"/>
  <c r="R435" i="5"/>
  <c r="Q435" i="5"/>
  <c r="P435" i="5"/>
  <c r="O435" i="5"/>
  <c r="X434" i="5"/>
  <c r="F434" i="5"/>
  <c r="W434" i="5"/>
  <c r="V434" i="5"/>
  <c r="U434" i="5"/>
  <c r="T434" i="5"/>
  <c r="S434" i="5"/>
  <c r="R434" i="5"/>
  <c r="Q434" i="5"/>
  <c r="P434" i="5"/>
  <c r="O434" i="5"/>
  <c r="X433" i="5"/>
  <c r="F433" i="5"/>
  <c r="W433" i="5"/>
  <c r="V433" i="5"/>
  <c r="U433" i="5"/>
  <c r="T433" i="5"/>
  <c r="S433" i="5"/>
  <c r="R433" i="5"/>
  <c r="Q433" i="5"/>
  <c r="P433" i="5"/>
  <c r="O433" i="5"/>
  <c r="X432" i="5"/>
  <c r="F432" i="5"/>
  <c r="W432" i="5"/>
  <c r="V432" i="5"/>
  <c r="U432" i="5"/>
  <c r="T432" i="5"/>
  <c r="S432" i="5"/>
  <c r="R432" i="5"/>
  <c r="Q432" i="5"/>
  <c r="P432" i="5"/>
  <c r="O432" i="5"/>
  <c r="X431" i="5"/>
  <c r="F431" i="5"/>
  <c r="W431" i="5"/>
  <c r="V431" i="5"/>
  <c r="U431" i="5"/>
  <c r="T431" i="5"/>
  <c r="S431" i="5"/>
  <c r="R431" i="5"/>
  <c r="Q431" i="5"/>
  <c r="P431" i="5"/>
  <c r="O431" i="5"/>
  <c r="X430" i="5"/>
  <c r="F430" i="5"/>
  <c r="W430" i="5"/>
  <c r="V430" i="5"/>
  <c r="U430" i="5"/>
  <c r="T430" i="5"/>
  <c r="S430" i="5"/>
  <c r="R430" i="5"/>
  <c r="Q430" i="5"/>
  <c r="P430" i="5"/>
  <c r="O430" i="5"/>
  <c r="X429" i="5"/>
  <c r="F429" i="5"/>
  <c r="W429" i="5"/>
  <c r="V429" i="5"/>
  <c r="U429" i="5"/>
  <c r="T429" i="5"/>
  <c r="S429" i="5"/>
  <c r="R429" i="5"/>
  <c r="Q429" i="5"/>
  <c r="P429" i="5"/>
  <c r="O429" i="5"/>
  <c r="X428" i="5"/>
  <c r="F428" i="5"/>
  <c r="W428" i="5"/>
  <c r="V428" i="5"/>
  <c r="U428" i="5"/>
  <c r="T428" i="5"/>
  <c r="S428" i="5"/>
  <c r="R428" i="5"/>
  <c r="Q428" i="5"/>
  <c r="P428" i="5"/>
  <c r="O428" i="5"/>
  <c r="X427" i="5"/>
  <c r="F427" i="5"/>
  <c r="W427" i="5"/>
  <c r="V427" i="5"/>
  <c r="U427" i="5"/>
  <c r="T427" i="5"/>
  <c r="S427" i="5"/>
  <c r="R427" i="5"/>
  <c r="Q427" i="5"/>
  <c r="P427" i="5"/>
  <c r="O427" i="5"/>
  <c r="X426" i="5"/>
  <c r="F426" i="5"/>
  <c r="W426" i="5"/>
  <c r="V426" i="5"/>
  <c r="U426" i="5"/>
  <c r="T426" i="5"/>
  <c r="S426" i="5"/>
  <c r="R426" i="5"/>
  <c r="Q426" i="5"/>
  <c r="P426" i="5"/>
  <c r="O426" i="5"/>
  <c r="X425" i="5"/>
  <c r="F425" i="5"/>
  <c r="W425" i="5"/>
  <c r="V425" i="5"/>
  <c r="U425" i="5"/>
  <c r="T425" i="5"/>
  <c r="S425" i="5"/>
  <c r="R425" i="5"/>
  <c r="Q425" i="5"/>
  <c r="P425" i="5"/>
  <c r="O425" i="5"/>
  <c r="X424" i="5"/>
  <c r="F424" i="5"/>
  <c r="W424" i="5"/>
  <c r="V424" i="5"/>
  <c r="U424" i="5"/>
  <c r="T424" i="5"/>
  <c r="S424" i="5"/>
  <c r="R424" i="5"/>
  <c r="Q424" i="5"/>
  <c r="P424" i="5"/>
  <c r="O424" i="5"/>
  <c r="X423" i="5"/>
  <c r="F423" i="5"/>
  <c r="W423" i="5"/>
  <c r="V423" i="5"/>
  <c r="U423" i="5"/>
  <c r="T423" i="5"/>
  <c r="S423" i="5"/>
  <c r="R423" i="5"/>
  <c r="Q423" i="5"/>
  <c r="P423" i="5"/>
  <c r="O423" i="5"/>
  <c r="X422" i="5"/>
  <c r="F422" i="5"/>
  <c r="W422" i="5"/>
  <c r="V422" i="5"/>
  <c r="U422" i="5"/>
  <c r="T422" i="5"/>
  <c r="S422" i="5"/>
  <c r="R422" i="5"/>
  <c r="Q422" i="5"/>
  <c r="P422" i="5"/>
  <c r="O422" i="5"/>
  <c r="X421" i="5"/>
  <c r="F421" i="5"/>
  <c r="W421" i="5"/>
  <c r="V421" i="5"/>
  <c r="U421" i="5"/>
  <c r="T421" i="5"/>
  <c r="S421" i="5"/>
  <c r="R421" i="5"/>
  <c r="Q421" i="5"/>
  <c r="P421" i="5"/>
  <c r="O421" i="5"/>
  <c r="X420" i="5"/>
  <c r="F420" i="5"/>
  <c r="W420" i="5"/>
  <c r="V420" i="5"/>
  <c r="U420" i="5"/>
  <c r="T420" i="5"/>
  <c r="S420" i="5"/>
  <c r="R420" i="5"/>
  <c r="Q420" i="5"/>
  <c r="P420" i="5"/>
  <c r="O420" i="5"/>
  <c r="X419" i="5"/>
  <c r="F419" i="5"/>
  <c r="W419" i="5"/>
  <c r="V419" i="5"/>
  <c r="U419" i="5"/>
  <c r="T419" i="5"/>
  <c r="S419" i="5"/>
  <c r="R419" i="5"/>
  <c r="Q419" i="5"/>
  <c r="P419" i="5"/>
  <c r="O419" i="5"/>
  <c r="X418" i="5"/>
  <c r="F418" i="5"/>
  <c r="W418" i="5"/>
  <c r="V418" i="5"/>
  <c r="U418" i="5"/>
  <c r="T418" i="5"/>
  <c r="S418" i="5"/>
  <c r="R418" i="5"/>
  <c r="Q418" i="5"/>
  <c r="P418" i="5"/>
  <c r="O418" i="5"/>
  <c r="X417" i="5"/>
  <c r="F417" i="5"/>
  <c r="W417" i="5"/>
  <c r="V417" i="5"/>
  <c r="U417" i="5"/>
  <c r="T417" i="5"/>
  <c r="S417" i="5"/>
  <c r="R417" i="5"/>
  <c r="Q417" i="5"/>
  <c r="P417" i="5"/>
  <c r="O417" i="5"/>
  <c r="X416" i="5"/>
  <c r="F416" i="5"/>
  <c r="W416" i="5"/>
  <c r="V416" i="5"/>
  <c r="U416" i="5"/>
  <c r="T416" i="5"/>
  <c r="S416" i="5"/>
  <c r="R416" i="5"/>
  <c r="Q416" i="5"/>
  <c r="P416" i="5"/>
  <c r="O416" i="5"/>
  <c r="X415" i="5"/>
  <c r="F415" i="5"/>
  <c r="W415" i="5"/>
  <c r="V415" i="5"/>
  <c r="U415" i="5"/>
  <c r="T415" i="5"/>
  <c r="S415" i="5"/>
  <c r="R415" i="5"/>
  <c r="Q415" i="5"/>
  <c r="P415" i="5"/>
  <c r="O415" i="5"/>
  <c r="X414" i="5"/>
  <c r="F414" i="5"/>
  <c r="W414" i="5"/>
  <c r="V414" i="5"/>
  <c r="U414" i="5"/>
  <c r="T414" i="5"/>
  <c r="S414" i="5"/>
  <c r="R414" i="5"/>
  <c r="Q414" i="5"/>
  <c r="P414" i="5"/>
  <c r="O414" i="5"/>
  <c r="X413" i="5"/>
  <c r="F413" i="5"/>
  <c r="W413" i="5"/>
  <c r="V413" i="5"/>
  <c r="U413" i="5"/>
  <c r="T413" i="5"/>
  <c r="S413" i="5"/>
  <c r="R413" i="5"/>
  <c r="Q413" i="5"/>
  <c r="P413" i="5"/>
  <c r="O413" i="5"/>
  <c r="X412" i="5"/>
  <c r="F412" i="5"/>
  <c r="W412" i="5"/>
  <c r="V412" i="5"/>
  <c r="U412" i="5"/>
  <c r="T412" i="5"/>
  <c r="S412" i="5"/>
  <c r="R412" i="5"/>
  <c r="Q412" i="5"/>
  <c r="P412" i="5"/>
  <c r="O412" i="5"/>
  <c r="X411" i="5"/>
  <c r="F411" i="5"/>
  <c r="W411" i="5"/>
  <c r="V411" i="5"/>
  <c r="U411" i="5"/>
  <c r="T411" i="5"/>
  <c r="S411" i="5"/>
  <c r="R411" i="5"/>
  <c r="Q411" i="5"/>
  <c r="P411" i="5"/>
  <c r="O411" i="5"/>
  <c r="X410" i="5"/>
  <c r="F410" i="5"/>
  <c r="W410" i="5"/>
  <c r="V410" i="5"/>
  <c r="U410" i="5"/>
  <c r="T410" i="5"/>
  <c r="S410" i="5"/>
  <c r="R410" i="5"/>
  <c r="Q410" i="5"/>
  <c r="P410" i="5"/>
  <c r="O410" i="5"/>
  <c r="X409" i="5"/>
  <c r="F409" i="5"/>
  <c r="W409" i="5"/>
  <c r="V409" i="5"/>
  <c r="U409" i="5"/>
  <c r="T409" i="5"/>
  <c r="S409" i="5"/>
  <c r="R409" i="5"/>
  <c r="Q409" i="5"/>
  <c r="P409" i="5"/>
  <c r="O409" i="5"/>
  <c r="X408" i="5"/>
  <c r="F408" i="5"/>
  <c r="W408" i="5"/>
  <c r="V408" i="5"/>
  <c r="U408" i="5"/>
  <c r="T408" i="5"/>
  <c r="S408" i="5"/>
  <c r="R408" i="5"/>
  <c r="Q408" i="5"/>
  <c r="P408" i="5"/>
  <c r="O408" i="5"/>
  <c r="X407" i="5"/>
  <c r="F407" i="5"/>
  <c r="W407" i="5"/>
  <c r="V407" i="5"/>
  <c r="U407" i="5"/>
  <c r="T407" i="5"/>
  <c r="S407" i="5"/>
  <c r="R407" i="5"/>
  <c r="Q407" i="5"/>
  <c r="P407" i="5"/>
  <c r="O407" i="5"/>
  <c r="X406" i="5"/>
  <c r="F406" i="5"/>
  <c r="W406" i="5"/>
  <c r="V406" i="5"/>
  <c r="U406" i="5"/>
  <c r="T406" i="5"/>
  <c r="S406" i="5"/>
  <c r="R406" i="5"/>
  <c r="Q406" i="5"/>
  <c r="P406" i="5"/>
  <c r="O406" i="5"/>
  <c r="X405" i="5"/>
  <c r="F405" i="5"/>
  <c r="W405" i="5"/>
  <c r="V405" i="5"/>
  <c r="U405" i="5"/>
  <c r="T405" i="5"/>
  <c r="S405" i="5"/>
  <c r="R405" i="5"/>
  <c r="Q405" i="5"/>
  <c r="P405" i="5"/>
  <c r="O405" i="5"/>
  <c r="X404" i="5"/>
  <c r="F404" i="5"/>
  <c r="W404" i="5"/>
  <c r="V404" i="5"/>
  <c r="U404" i="5"/>
  <c r="T404" i="5"/>
  <c r="S404" i="5"/>
  <c r="R404" i="5"/>
  <c r="Q404" i="5"/>
  <c r="P404" i="5"/>
  <c r="O404" i="5"/>
  <c r="X403" i="5"/>
  <c r="F403" i="5"/>
  <c r="W403" i="5"/>
  <c r="V403" i="5"/>
  <c r="U403" i="5"/>
  <c r="T403" i="5"/>
  <c r="S403" i="5"/>
  <c r="R403" i="5"/>
  <c r="Q403" i="5"/>
  <c r="P403" i="5"/>
  <c r="O403" i="5"/>
  <c r="X402" i="5"/>
  <c r="F402" i="5"/>
  <c r="W402" i="5"/>
  <c r="V402" i="5"/>
  <c r="U402" i="5"/>
  <c r="T402" i="5"/>
  <c r="S402" i="5"/>
  <c r="R402" i="5"/>
  <c r="Q402" i="5"/>
  <c r="P402" i="5"/>
  <c r="O402" i="5"/>
  <c r="X401" i="5"/>
  <c r="F401" i="5"/>
  <c r="W401" i="5"/>
  <c r="V401" i="5"/>
  <c r="U401" i="5"/>
  <c r="T401" i="5"/>
  <c r="S401" i="5"/>
  <c r="R401" i="5"/>
  <c r="Q401" i="5"/>
  <c r="P401" i="5"/>
  <c r="O401" i="5"/>
  <c r="X400" i="5"/>
  <c r="F400" i="5"/>
  <c r="W400" i="5"/>
  <c r="V400" i="5"/>
  <c r="U400" i="5"/>
  <c r="T400" i="5"/>
  <c r="S400" i="5"/>
  <c r="R400" i="5"/>
  <c r="Q400" i="5"/>
  <c r="P400" i="5"/>
  <c r="O400" i="5"/>
  <c r="X399" i="5"/>
  <c r="F399" i="5"/>
  <c r="W399" i="5"/>
  <c r="V399" i="5"/>
  <c r="U399" i="5"/>
  <c r="T399" i="5"/>
  <c r="S399" i="5"/>
  <c r="R399" i="5"/>
  <c r="Q399" i="5"/>
  <c r="P399" i="5"/>
  <c r="O399" i="5"/>
  <c r="X398" i="5"/>
  <c r="F398" i="5"/>
  <c r="W398" i="5"/>
  <c r="V398" i="5"/>
  <c r="U398" i="5"/>
  <c r="T398" i="5"/>
  <c r="S398" i="5"/>
  <c r="R398" i="5"/>
  <c r="Q398" i="5"/>
  <c r="P398" i="5"/>
  <c r="O398" i="5"/>
  <c r="X397" i="5"/>
  <c r="F397" i="5"/>
  <c r="W397" i="5"/>
  <c r="V397" i="5"/>
  <c r="U397" i="5"/>
  <c r="T397" i="5"/>
  <c r="S397" i="5"/>
  <c r="R397" i="5"/>
  <c r="Q397" i="5"/>
  <c r="P397" i="5"/>
  <c r="O397" i="5"/>
  <c r="X396" i="5"/>
  <c r="F396" i="5"/>
  <c r="W396" i="5"/>
  <c r="V396" i="5"/>
  <c r="U396" i="5"/>
  <c r="T396" i="5"/>
  <c r="S396" i="5"/>
  <c r="R396" i="5"/>
  <c r="Q396" i="5"/>
  <c r="P396" i="5"/>
  <c r="O396" i="5"/>
  <c r="X395" i="5"/>
  <c r="F395" i="5"/>
  <c r="W395" i="5"/>
  <c r="V395" i="5"/>
  <c r="U395" i="5"/>
  <c r="T395" i="5"/>
  <c r="S395" i="5"/>
  <c r="R395" i="5"/>
  <c r="Q395" i="5"/>
  <c r="P395" i="5"/>
  <c r="O395" i="5"/>
  <c r="X394" i="5"/>
  <c r="F394" i="5"/>
  <c r="W394" i="5"/>
  <c r="V394" i="5"/>
  <c r="U394" i="5"/>
  <c r="T394" i="5"/>
  <c r="S394" i="5"/>
  <c r="R394" i="5"/>
  <c r="Q394" i="5"/>
  <c r="P394" i="5"/>
  <c r="O394" i="5"/>
  <c r="X393" i="5"/>
  <c r="F393" i="5"/>
  <c r="W393" i="5"/>
  <c r="V393" i="5"/>
  <c r="U393" i="5"/>
  <c r="T393" i="5"/>
  <c r="S393" i="5"/>
  <c r="R393" i="5"/>
  <c r="Q393" i="5"/>
  <c r="P393" i="5"/>
  <c r="O393" i="5"/>
  <c r="X392" i="5"/>
  <c r="F392" i="5"/>
  <c r="W392" i="5"/>
  <c r="V392" i="5"/>
  <c r="U392" i="5"/>
  <c r="T392" i="5"/>
  <c r="S392" i="5"/>
  <c r="R392" i="5"/>
  <c r="Q392" i="5"/>
  <c r="P392" i="5"/>
  <c r="O392" i="5"/>
  <c r="X391" i="5"/>
  <c r="F391" i="5"/>
  <c r="W391" i="5"/>
  <c r="V391" i="5"/>
  <c r="U391" i="5"/>
  <c r="T391" i="5"/>
  <c r="S391" i="5"/>
  <c r="R391" i="5"/>
  <c r="Q391" i="5"/>
  <c r="P391" i="5"/>
  <c r="O391" i="5"/>
  <c r="X390" i="5"/>
  <c r="F390" i="5"/>
  <c r="W390" i="5"/>
  <c r="V390" i="5"/>
  <c r="U390" i="5"/>
  <c r="T390" i="5"/>
  <c r="S390" i="5"/>
  <c r="R390" i="5"/>
  <c r="Q390" i="5"/>
  <c r="P390" i="5"/>
  <c r="O390" i="5"/>
  <c r="X389" i="5"/>
  <c r="F389" i="5"/>
  <c r="W389" i="5"/>
  <c r="V389" i="5"/>
  <c r="U389" i="5"/>
  <c r="T389" i="5"/>
  <c r="S389" i="5"/>
  <c r="R389" i="5"/>
  <c r="Q389" i="5"/>
  <c r="P389" i="5"/>
  <c r="O389" i="5"/>
  <c r="X388" i="5"/>
  <c r="F388" i="5"/>
  <c r="W388" i="5"/>
  <c r="V388" i="5"/>
  <c r="U388" i="5"/>
  <c r="T388" i="5"/>
  <c r="S388" i="5"/>
  <c r="R388" i="5"/>
  <c r="Q388" i="5"/>
  <c r="P388" i="5"/>
  <c r="O388" i="5"/>
  <c r="X387" i="5"/>
  <c r="F387" i="5"/>
  <c r="W387" i="5"/>
  <c r="V387" i="5"/>
  <c r="U387" i="5"/>
  <c r="T387" i="5"/>
  <c r="S387" i="5"/>
  <c r="R387" i="5"/>
  <c r="Q387" i="5"/>
  <c r="P387" i="5"/>
  <c r="O387" i="5"/>
  <c r="X386" i="5"/>
  <c r="F386" i="5"/>
  <c r="W386" i="5"/>
  <c r="V386" i="5"/>
  <c r="U386" i="5"/>
  <c r="T386" i="5"/>
  <c r="S386" i="5"/>
  <c r="R386" i="5"/>
  <c r="Q386" i="5"/>
  <c r="P386" i="5"/>
  <c r="O386" i="5"/>
  <c r="X385" i="5"/>
  <c r="F385" i="5"/>
  <c r="W385" i="5"/>
  <c r="V385" i="5"/>
  <c r="U385" i="5"/>
  <c r="T385" i="5"/>
  <c r="S385" i="5"/>
  <c r="R385" i="5"/>
  <c r="Q385" i="5"/>
  <c r="P385" i="5"/>
  <c r="O385" i="5"/>
  <c r="X384" i="5"/>
  <c r="F384" i="5"/>
  <c r="W384" i="5"/>
  <c r="V384" i="5"/>
  <c r="U384" i="5"/>
  <c r="T384" i="5"/>
  <c r="S384" i="5"/>
  <c r="R384" i="5"/>
  <c r="Q384" i="5"/>
  <c r="P384" i="5"/>
  <c r="O384" i="5"/>
  <c r="X383" i="5"/>
  <c r="F383" i="5"/>
  <c r="W383" i="5"/>
  <c r="V383" i="5"/>
  <c r="U383" i="5"/>
  <c r="T383" i="5"/>
  <c r="S383" i="5"/>
  <c r="R383" i="5"/>
  <c r="Q383" i="5"/>
  <c r="P383" i="5"/>
  <c r="O383" i="5"/>
  <c r="X382" i="5"/>
  <c r="F382" i="5"/>
  <c r="W382" i="5"/>
  <c r="V382" i="5"/>
  <c r="U382" i="5"/>
  <c r="T382" i="5"/>
  <c r="S382" i="5"/>
  <c r="R382" i="5"/>
  <c r="Q382" i="5"/>
  <c r="P382" i="5"/>
  <c r="O382" i="5"/>
  <c r="X381" i="5"/>
  <c r="F381" i="5"/>
  <c r="W381" i="5"/>
  <c r="V381" i="5"/>
  <c r="U381" i="5"/>
  <c r="T381" i="5"/>
  <c r="S381" i="5"/>
  <c r="R381" i="5"/>
  <c r="Q381" i="5"/>
  <c r="P381" i="5"/>
  <c r="O381" i="5"/>
  <c r="X380" i="5"/>
  <c r="F380" i="5"/>
  <c r="W380" i="5"/>
  <c r="V380" i="5"/>
  <c r="U380" i="5"/>
  <c r="T380" i="5"/>
  <c r="S380" i="5"/>
  <c r="R380" i="5"/>
  <c r="Q380" i="5"/>
  <c r="P380" i="5"/>
  <c r="O380" i="5"/>
  <c r="X379" i="5"/>
  <c r="F379" i="5"/>
  <c r="W379" i="5"/>
  <c r="V379" i="5"/>
  <c r="U379" i="5"/>
  <c r="T379" i="5"/>
  <c r="S379" i="5"/>
  <c r="R379" i="5"/>
  <c r="Q379" i="5"/>
  <c r="P379" i="5"/>
  <c r="O379" i="5"/>
  <c r="X378" i="5"/>
  <c r="F378" i="5"/>
  <c r="W378" i="5"/>
  <c r="V378" i="5"/>
  <c r="U378" i="5"/>
  <c r="T378" i="5"/>
  <c r="S378" i="5"/>
  <c r="R378" i="5"/>
  <c r="Q378" i="5"/>
  <c r="P378" i="5"/>
  <c r="O378" i="5"/>
  <c r="X377" i="5"/>
  <c r="F377" i="5"/>
  <c r="W377" i="5"/>
  <c r="V377" i="5"/>
  <c r="U377" i="5"/>
  <c r="T377" i="5"/>
  <c r="S377" i="5"/>
  <c r="R377" i="5"/>
  <c r="Q377" i="5"/>
  <c r="P377" i="5"/>
  <c r="O377" i="5"/>
  <c r="X376" i="5"/>
  <c r="F376" i="5"/>
  <c r="W376" i="5"/>
  <c r="V376" i="5"/>
  <c r="U376" i="5"/>
  <c r="T376" i="5"/>
  <c r="S376" i="5"/>
  <c r="R376" i="5"/>
  <c r="Q376" i="5"/>
  <c r="P376" i="5"/>
  <c r="O376" i="5"/>
  <c r="X375" i="5"/>
  <c r="F375" i="5"/>
  <c r="W375" i="5"/>
  <c r="V375" i="5"/>
  <c r="U375" i="5"/>
  <c r="T375" i="5"/>
  <c r="S375" i="5"/>
  <c r="R375" i="5"/>
  <c r="Q375" i="5"/>
  <c r="P375" i="5"/>
  <c r="O375" i="5"/>
  <c r="X374" i="5"/>
  <c r="F374" i="5"/>
  <c r="W374" i="5"/>
  <c r="V374" i="5"/>
  <c r="U374" i="5"/>
  <c r="T374" i="5"/>
  <c r="S374" i="5"/>
  <c r="R374" i="5"/>
  <c r="Q374" i="5"/>
  <c r="P374" i="5"/>
  <c r="O374" i="5"/>
  <c r="X373" i="5"/>
  <c r="F373" i="5"/>
  <c r="W373" i="5"/>
  <c r="V373" i="5"/>
  <c r="U373" i="5"/>
  <c r="T373" i="5"/>
  <c r="S373" i="5"/>
  <c r="R373" i="5"/>
  <c r="Q373" i="5"/>
  <c r="P373" i="5"/>
  <c r="O373" i="5"/>
  <c r="X372" i="5"/>
  <c r="F372" i="5"/>
  <c r="W372" i="5"/>
  <c r="V372" i="5"/>
  <c r="U372" i="5"/>
  <c r="T372" i="5"/>
  <c r="S372" i="5"/>
  <c r="R372" i="5"/>
  <c r="Q372" i="5"/>
  <c r="P372" i="5"/>
  <c r="O372" i="5"/>
  <c r="X371" i="5"/>
  <c r="F371" i="5"/>
  <c r="W371" i="5"/>
  <c r="V371" i="5"/>
  <c r="U371" i="5"/>
  <c r="T371" i="5"/>
  <c r="S371" i="5"/>
  <c r="R371" i="5"/>
  <c r="Q371" i="5"/>
  <c r="P371" i="5"/>
  <c r="O371" i="5"/>
  <c r="X370" i="5"/>
  <c r="F370" i="5"/>
  <c r="W370" i="5"/>
  <c r="V370" i="5"/>
  <c r="U370" i="5"/>
  <c r="T370" i="5"/>
  <c r="S370" i="5"/>
  <c r="R370" i="5"/>
  <c r="Q370" i="5"/>
  <c r="P370" i="5"/>
  <c r="O370" i="5"/>
  <c r="X369" i="5"/>
  <c r="F369" i="5"/>
  <c r="W369" i="5"/>
  <c r="V369" i="5"/>
  <c r="U369" i="5"/>
  <c r="T369" i="5"/>
  <c r="S369" i="5"/>
  <c r="R369" i="5"/>
  <c r="Q369" i="5"/>
  <c r="P369" i="5"/>
  <c r="O369" i="5"/>
  <c r="X368" i="5"/>
  <c r="F368" i="5"/>
  <c r="W368" i="5"/>
  <c r="V368" i="5"/>
  <c r="U368" i="5"/>
  <c r="T368" i="5"/>
  <c r="S368" i="5"/>
  <c r="R368" i="5"/>
  <c r="Q368" i="5"/>
  <c r="P368" i="5"/>
  <c r="O368" i="5"/>
  <c r="X367" i="5"/>
  <c r="F367" i="5"/>
  <c r="W367" i="5"/>
  <c r="V367" i="5"/>
  <c r="U367" i="5"/>
  <c r="T367" i="5"/>
  <c r="S367" i="5"/>
  <c r="R367" i="5"/>
  <c r="Q367" i="5"/>
  <c r="P367" i="5"/>
  <c r="O367" i="5"/>
  <c r="X366" i="5"/>
  <c r="F366" i="5"/>
  <c r="W366" i="5"/>
  <c r="V366" i="5"/>
  <c r="U366" i="5"/>
  <c r="T366" i="5"/>
  <c r="S366" i="5"/>
  <c r="R366" i="5"/>
  <c r="Q366" i="5"/>
  <c r="P366" i="5"/>
  <c r="O366" i="5"/>
  <c r="X365" i="5"/>
  <c r="F365" i="5"/>
  <c r="W365" i="5"/>
  <c r="V365" i="5"/>
  <c r="U365" i="5"/>
  <c r="T365" i="5"/>
  <c r="S365" i="5"/>
  <c r="R365" i="5"/>
  <c r="Q365" i="5"/>
  <c r="P365" i="5"/>
  <c r="O365" i="5"/>
  <c r="X364" i="5"/>
  <c r="F364" i="5"/>
  <c r="W364" i="5"/>
  <c r="V364" i="5"/>
  <c r="U364" i="5"/>
  <c r="T364" i="5"/>
  <c r="S364" i="5"/>
  <c r="R364" i="5"/>
  <c r="Q364" i="5"/>
  <c r="P364" i="5"/>
  <c r="O364" i="5"/>
  <c r="X363" i="5"/>
  <c r="F363" i="5"/>
  <c r="W363" i="5"/>
  <c r="V363" i="5"/>
  <c r="U363" i="5"/>
  <c r="T363" i="5"/>
  <c r="S363" i="5"/>
  <c r="R363" i="5"/>
  <c r="Q363" i="5"/>
  <c r="P363" i="5"/>
  <c r="O363" i="5"/>
  <c r="X362" i="5"/>
  <c r="F362" i="5"/>
  <c r="W362" i="5"/>
  <c r="V362" i="5"/>
  <c r="U362" i="5"/>
  <c r="T362" i="5"/>
  <c r="S362" i="5"/>
  <c r="R362" i="5"/>
  <c r="Q362" i="5"/>
  <c r="P362" i="5"/>
  <c r="O362" i="5"/>
  <c r="X361" i="5"/>
  <c r="F361" i="5"/>
  <c r="W361" i="5"/>
  <c r="V361" i="5"/>
  <c r="U361" i="5"/>
  <c r="T361" i="5"/>
  <c r="S361" i="5"/>
  <c r="R361" i="5"/>
  <c r="Q361" i="5"/>
  <c r="P361" i="5"/>
  <c r="O361" i="5"/>
  <c r="X360" i="5"/>
  <c r="F360" i="5"/>
  <c r="W360" i="5"/>
  <c r="V360" i="5"/>
  <c r="U360" i="5"/>
  <c r="T360" i="5"/>
  <c r="S360" i="5"/>
  <c r="R360" i="5"/>
  <c r="Q360" i="5"/>
  <c r="P360" i="5"/>
  <c r="O360" i="5"/>
  <c r="AF359" i="5"/>
  <c r="AE359" i="5"/>
  <c r="X359" i="5"/>
  <c r="F359" i="5"/>
  <c r="W359" i="5"/>
  <c r="V359" i="5"/>
  <c r="U359" i="5"/>
  <c r="T359" i="5"/>
  <c r="S359" i="5"/>
  <c r="R359" i="5"/>
  <c r="Q359" i="5"/>
  <c r="P359" i="5"/>
  <c r="O359" i="5"/>
  <c r="AF358" i="5"/>
  <c r="AE358" i="5"/>
  <c r="X358" i="5"/>
  <c r="F358" i="5"/>
  <c r="W358" i="5"/>
  <c r="V358" i="5"/>
  <c r="U358" i="5"/>
  <c r="T358" i="5"/>
  <c r="S358" i="5"/>
  <c r="R358" i="5"/>
  <c r="Q358" i="5"/>
  <c r="P358" i="5"/>
  <c r="O358" i="5"/>
  <c r="AF357" i="5"/>
  <c r="AE357" i="5"/>
  <c r="X357" i="5"/>
  <c r="F357" i="5"/>
  <c r="W357" i="5"/>
  <c r="V357" i="5"/>
  <c r="U357" i="5"/>
  <c r="T357" i="5"/>
  <c r="S357" i="5"/>
  <c r="R357" i="5"/>
  <c r="Q357" i="5"/>
  <c r="P357" i="5"/>
  <c r="O357" i="5"/>
  <c r="X356" i="5"/>
  <c r="F356" i="5"/>
  <c r="W356" i="5"/>
  <c r="V356" i="5"/>
  <c r="U356" i="5"/>
  <c r="T356" i="5"/>
  <c r="S356" i="5"/>
  <c r="R356" i="5"/>
  <c r="Q356" i="5"/>
  <c r="P356" i="5"/>
  <c r="O356" i="5"/>
  <c r="X355" i="5"/>
  <c r="F355" i="5"/>
  <c r="W355" i="5"/>
  <c r="V355" i="5"/>
  <c r="U355" i="5"/>
  <c r="T355" i="5"/>
  <c r="S355" i="5"/>
  <c r="R355" i="5"/>
  <c r="Q355" i="5"/>
  <c r="P355" i="5"/>
  <c r="O355" i="5"/>
  <c r="X354" i="5"/>
  <c r="F354" i="5"/>
  <c r="W354" i="5"/>
  <c r="V354" i="5"/>
  <c r="U354" i="5"/>
  <c r="T354" i="5"/>
  <c r="S354" i="5"/>
  <c r="R354" i="5"/>
  <c r="Q354" i="5"/>
  <c r="P354" i="5"/>
  <c r="O354" i="5"/>
  <c r="X353" i="5"/>
  <c r="F353" i="5"/>
  <c r="W353" i="5"/>
  <c r="V353" i="5"/>
  <c r="U353" i="5"/>
  <c r="T353" i="5"/>
  <c r="S353" i="5"/>
  <c r="R353" i="5"/>
  <c r="Q353" i="5"/>
  <c r="P353" i="5"/>
  <c r="O353" i="5"/>
  <c r="X352" i="5"/>
  <c r="F352" i="5"/>
  <c r="W352" i="5"/>
  <c r="V352" i="5"/>
  <c r="U352" i="5"/>
  <c r="T352" i="5"/>
  <c r="S352" i="5"/>
  <c r="R352" i="5"/>
  <c r="Q352" i="5"/>
  <c r="P352" i="5"/>
  <c r="O352" i="5"/>
  <c r="X351" i="5"/>
  <c r="F351" i="5"/>
  <c r="W351" i="5"/>
  <c r="V351" i="5"/>
  <c r="U351" i="5"/>
  <c r="T351" i="5"/>
  <c r="S351" i="5"/>
  <c r="R351" i="5"/>
  <c r="Q351" i="5"/>
  <c r="P351" i="5"/>
  <c r="O351" i="5"/>
  <c r="X350" i="5"/>
  <c r="F350" i="5"/>
  <c r="W350" i="5"/>
  <c r="V350" i="5"/>
  <c r="U350" i="5"/>
  <c r="T350" i="5"/>
  <c r="S350" i="5"/>
  <c r="R350" i="5"/>
  <c r="Q350" i="5"/>
  <c r="P350" i="5"/>
  <c r="O350" i="5"/>
  <c r="X349" i="5"/>
  <c r="F349" i="5"/>
  <c r="W349" i="5"/>
  <c r="V349" i="5"/>
  <c r="U349" i="5"/>
  <c r="T349" i="5"/>
  <c r="S349" i="5"/>
  <c r="R349" i="5"/>
  <c r="Q349" i="5"/>
  <c r="P349" i="5"/>
  <c r="O349" i="5"/>
  <c r="X348" i="5"/>
  <c r="F348" i="5"/>
  <c r="W348" i="5"/>
  <c r="V348" i="5"/>
  <c r="U348" i="5"/>
  <c r="T348" i="5"/>
  <c r="S348" i="5"/>
  <c r="R348" i="5"/>
  <c r="Q348" i="5"/>
  <c r="P348" i="5"/>
  <c r="O348" i="5"/>
  <c r="X347" i="5"/>
  <c r="F347" i="5"/>
  <c r="W347" i="5"/>
  <c r="V347" i="5"/>
  <c r="U347" i="5"/>
  <c r="T347" i="5"/>
  <c r="S347" i="5"/>
  <c r="R347" i="5"/>
  <c r="Q347" i="5"/>
  <c r="P347" i="5"/>
  <c r="O347" i="5"/>
  <c r="X346" i="5"/>
  <c r="F346" i="5"/>
  <c r="W346" i="5"/>
  <c r="V346" i="5"/>
  <c r="U346" i="5"/>
  <c r="T346" i="5"/>
  <c r="S346" i="5"/>
  <c r="R346" i="5"/>
  <c r="Q346" i="5"/>
  <c r="P346" i="5"/>
  <c r="O346" i="5"/>
  <c r="X345" i="5"/>
  <c r="F345" i="5"/>
  <c r="W345" i="5"/>
  <c r="V345" i="5"/>
  <c r="U345" i="5"/>
  <c r="T345" i="5"/>
  <c r="S345" i="5"/>
  <c r="R345" i="5"/>
  <c r="Q345" i="5"/>
  <c r="P345" i="5"/>
  <c r="O345" i="5"/>
  <c r="X344" i="5"/>
  <c r="F344" i="5"/>
  <c r="W344" i="5"/>
  <c r="V344" i="5"/>
  <c r="U344" i="5"/>
  <c r="T344" i="5"/>
  <c r="S344" i="5"/>
  <c r="R344" i="5"/>
  <c r="Q344" i="5"/>
  <c r="P344" i="5"/>
  <c r="O344" i="5"/>
  <c r="X343" i="5"/>
  <c r="F343" i="5"/>
  <c r="W343" i="5"/>
  <c r="V343" i="5"/>
  <c r="U343" i="5"/>
  <c r="T343" i="5"/>
  <c r="S343" i="5"/>
  <c r="R343" i="5"/>
  <c r="Q343" i="5"/>
  <c r="P343" i="5"/>
  <c r="O343" i="5"/>
  <c r="X342" i="5"/>
  <c r="F342" i="5"/>
  <c r="W342" i="5"/>
  <c r="V342" i="5"/>
  <c r="U342" i="5"/>
  <c r="T342" i="5"/>
  <c r="S342" i="5"/>
  <c r="R342" i="5"/>
  <c r="Q342" i="5"/>
  <c r="P342" i="5"/>
  <c r="O342" i="5"/>
  <c r="X341" i="5"/>
  <c r="F341" i="5"/>
  <c r="W341" i="5"/>
  <c r="V341" i="5"/>
  <c r="U341" i="5"/>
  <c r="T341" i="5"/>
  <c r="S341" i="5"/>
  <c r="R341" i="5"/>
  <c r="Q341" i="5"/>
  <c r="P341" i="5"/>
  <c r="O341" i="5"/>
  <c r="X340" i="5"/>
  <c r="F340" i="5"/>
  <c r="W340" i="5"/>
  <c r="V340" i="5"/>
  <c r="U340" i="5"/>
  <c r="T340" i="5"/>
  <c r="S340" i="5"/>
  <c r="R340" i="5"/>
  <c r="Q340" i="5"/>
  <c r="P340" i="5"/>
  <c r="O340" i="5"/>
  <c r="X339" i="5"/>
  <c r="F339" i="5"/>
  <c r="W339" i="5"/>
  <c r="V339" i="5"/>
  <c r="U339" i="5"/>
  <c r="T339" i="5"/>
  <c r="S339" i="5"/>
  <c r="R339" i="5"/>
  <c r="Q339" i="5"/>
  <c r="P339" i="5"/>
  <c r="O339" i="5"/>
  <c r="X338" i="5"/>
  <c r="F338" i="5"/>
  <c r="W338" i="5"/>
  <c r="V338" i="5"/>
  <c r="U338" i="5"/>
  <c r="T338" i="5"/>
  <c r="S338" i="5"/>
  <c r="R338" i="5"/>
  <c r="Q338" i="5"/>
  <c r="P338" i="5"/>
  <c r="O338" i="5"/>
  <c r="X337" i="5"/>
  <c r="F337" i="5"/>
  <c r="W337" i="5"/>
  <c r="V337" i="5"/>
  <c r="U337" i="5"/>
  <c r="T337" i="5"/>
  <c r="S337" i="5"/>
  <c r="R337" i="5"/>
  <c r="Q337" i="5"/>
  <c r="P337" i="5"/>
  <c r="O337" i="5"/>
  <c r="X336" i="5"/>
  <c r="F336" i="5"/>
  <c r="W336" i="5"/>
  <c r="V336" i="5"/>
  <c r="U336" i="5"/>
  <c r="T336" i="5"/>
  <c r="S336" i="5"/>
  <c r="R336" i="5"/>
  <c r="Q336" i="5"/>
  <c r="P336" i="5"/>
  <c r="O336" i="5"/>
  <c r="X335" i="5"/>
  <c r="F335" i="5"/>
  <c r="W335" i="5"/>
  <c r="V335" i="5"/>
  <c r="U335" i="5"/>
  <c r="T335" i="5"/>
  <c r="S335" i="5"/>
  <c r="R335" i="5"/>
  <c r="Q335" i="5"/>
  <c r="P335" i="5"/>
  <c r="O335" i="5"/>
  <c r="X334" i="5"/>
  <c r="F334" i="5"/>
  <c r="W334" i="5"/>
  <c r="V334" i="5"/>
  <c r="U334" i="5"/>
  <c r="T334" i="5"/>
  <c r="S334" i="5"/>
  <c r="R334" i="5"/>
  <c r="Q334" i="5"/>
  <c r="P334" i="5"/>
  <c r="O334" i="5"/>
  <c r="X333" i="5"/>
  <c r="F333" i="5"/>
  <c r="W333" i="5"/>
  <c r="V333" i="5"/>
  <c r="U333" i="5"/>
  <c r="T333" i="5"/>
  <c r="S333" i="5"/>
  <c r="R333" i="5"/>
  <c r="Q333" i="5"/>
  <c r="P333" i="5"/>
  <c r="O333" i="5"/>
  <c r="X332" i="5"/>
  <c r="F332" i="5"/>
  <c r="W332" i="5"/>
  <c r="V332" i="5"/>
  <c r="U332" i="5"/>
  <c r="T332" i="5"/>
  <c r="S332" i="5"/>
  <c r="R332" i="5"/>
  <c r="Q332" i="5"/>
  <c r="P332" i="5"/>
  <c r="O332" i="5"/>
  <c r="X331" i="5"/>
  <c r="F331" i="5"/>
  <c r="W331" i="5"/>
  <c r="V331" i="5"/>
  <c r="U331" i="5"/>
  <c r="T331" i="5"/>
  <c r="S331" i="5"/>
  <c r="R331" i="5"/>
  <c r="Q331" i="5"/>
  <c r="P331" i="5"/>
  <c r="O331" i="5"/>
  <c r="X330" i="5"/>
  <c r="F330" i="5"/>
  <c r="W330" i="5"/>
  <c r="V330" i="5"/>
  <c r="U330" i="5"/>
  <c r="T330" i="5"/>
  <c r="S330" i="5"/>
  <c r="R330" i="5"/>
  <c r="Q330" i="5"/>
  <c r="P330" i="5"/>
  <c r="O330" i="5"/>
  <c r="X329" i="5"/>
  <c r="F329" i="5"/>
  <c r="W329" i="5"/>
  <c r="V329" i="5"/>
  <c r="U329" i="5"/>
  <c r="T329" i="5"/>
  <c r="S329" i="5"/>
  <c r="R329" i="5"/>
  <c r="Q329" i="5"/>
  <c r="P329" i="5"/>
  <c r="O329" i="5"/>
  <c r="X328" i="5"/>
  <c r="F328" i="5"/>
  <c r="W328" i="5"/>
  <c r="V328" i="5"/>
  <c r="U328" i="5"/>
  <c r="T328" i="5"/>
  <c r="S328" i="5"/>
  <c r="R328" i="5"/>
  <c r="Q328" i="5"/>
  <c r="P328" i="5"/>
  <c r="O328" i="5"/>
  <c r="X327" i="5"/>
  <c r="F327" i="5"/>
  <c r="W327" i="5"/>
  <c r="V327" i="5"/>
  <c r="U327" i="5"/>
  <c r="T327" i="5"/>
  <c r="S327" i="5"/>
  <c r="R327" i="5"/>
  <c r="Q327" i="5"/>
  <c r="P327" i="5"/>
  <c r="O327" i="5"/>
  <c r="X326" i="5"/>
  <c r="F326" i="5"/>
  <c r="W326" i="5"/>
  <c r="V326" i="5"/>
  <c r="U326" i="5"/>
  <c r="T326" i="5"/>
  <c r="S326" i="5"/>
  <c r="R326" i="5"/>
  <c r="Q326" i="5"/>
  <c r="P326" i="5"/>
  <c r="O326" i="5"/>
  <c r="X325" i="5"/>
  <c r="F325" i="5"/>
  <c r="W325" i="5"/>
  <c r="V325" i="5"/>
  <c r="U325" i="5"/>
  <c r="T325" i="5"/>
  <c r="S325" i="5"/>
  <c r="R325" i="5"/>
  <c r="Q325" i="5"/>
  <c r="P325" i="5"/>
  <c r="O325" i="5"/>
  <c r="X324" i="5"/>
  <c r="F324" i="5"/>
  <c r="W324" i="5"/>
  <c r="V324" i="5"/>
  <c r="U324" i="5"/>
  <c r="T324" i="5"/>
  <c r="S324" i="5"/>
  <c r="R324" i="5"/>
  <c r="Q324" i="5"/>
  <c r="P324" i="5"/>
  <c r="O324" i="5"/>
  <c r="X323" i="5"/>
  <c r="F323" i="5"/>
  <c r="W323" i="5"/>
  <c r="V323" i="5"/>
  <c r="U323" i="5"/>
  <c r="T323" i="5"/>
  <c r="S323" i="5"/>
  <c r="R323" i="5"/>
  <c r="Q323" i="5"/>
  <c r="P323" i="5"/>
  <c r="O323" i="5"/>
  <c r="X322" i="5"/>
  <c r="F322" i="5"/>
  <c r="W322" i="5"/>
  <c r="V322" i="5"/>
  <c r="U322" i="5"/>
  <c r="T322" i="5"/>
  <c r="S322" i="5"/>
  <c r="R322" i="5"/>
  <c r="Q322" i="5"/>
  <c r="P322" i="5"/>
  <c r="O322" i="5"/>
  <c r="X321" i="5"/>
  <c r="F321" i="5"/>
  <c r="W321" i="5"/>
  <c r="V321" i="5"/>
  <c r="U321" i="5"/>
  <c r="T321" i="5"/>
  <c r="S321" i="5"/>
  <c r="R321" i="5"/>
  <c r="Q321" i="5"/>
  <c r="P321" i="5"/>
  <c r="O321" i="5"/>
  <c r="X320" i="5"/>
  <c r="F320" i="5"/>
  <c r="W320" i="5"/>
  <c r="V320" i="5"/>
  <c r="U320" i="5"/>
  <c r="T320" i="5"/>
  <c r="S320" i="5"/>
  <c r="R320" i="5"/>
  <c r="Q320" i="5"/>
  <c r="P320" i="5"/>
  <c r="O320" i="5"/>
  <c r="X319" i="5"/>
  <c r="F319" i="5"/>
  <c r="W319" i="5"/>
  <c r="V319" i="5"/>
  <c r="U319" i="5"/>
  <c r="T319" i="5"/>
  <c r="S319" i="5"/>
  <c r="R319" i="5"/>
  <c r="Q319" i="5"/>
  <c r="P319" i="5"/>
  <c r="O319" i="5"/>
  <c r="X318" i="5"/>
  <c r="F318" i="5"/>
  <c r="W318" i="5"/>
  <c r="V318" i="5"/>
  <c r="U318" i="5"/>
  <c r="T318" i="5"/>
  <c r="S318" i="5"/>
  <c r="R318" i="5"/>
  <c r="Q318" i="5"/>
  <c r="P318" i="5"/>
  <c r="O318" i="5"/>
  <c r="X317" i="5"/>
  <c r="F317" i="5"/>
  <c r="W317" i="5"/>
  <c r="V317" i="5"/>
  <c r="U317" i="5"/>
  <c r="T317" i="5"/>
  <c r="S317" i="5"/>
  <c r="R317" i="5"/>
  <c r="Q317" i="5"/>
  <c r="P317" i="5"/>
  <c r="O317" i="5"/>
  <c r="X316" i="5"/>
  <c r="F316" i="5"/>
  <c r="W316" i="5"/>
  <c r="V316" i="5"/>
  <c r="U316" i="5"/>
  <c r="T316" i="5"/>
  <c r="S316" i="5"/>
  <c r="R316" i="5"/>
  <c r="Q316" i="5"/>
  <c r="P316" i="5"/>
  <c r="O316" i="5"/>
  <c r="X315" i="5"/>
  <c r="F315" i="5"/>
  <c r="W315" i="5"/>
  <c r="V315" i="5"/>
  <c r="U315" i="5"/>
  <c r="T315" i="5"/>
  <c r="S315" i="5"/>
  <c r="R315" i="5"/>
  <c r="Q315" i="5"/>
  <c r="P315" i="5"/>
  <c r="O315" i="5"/>
  <c r="X314" i="5"/>
  <c r="F314" i="5"/>
  <c r="W314" i="5"/>
  <c r="V314" i="5"/>
  <c r="U314" i="5"/>
  <c r="T314" i="5"/>
  <c r="S314" i="5"/>
  <c r="R314" i="5"/>
  <c r="Q314" i="5"/>
  <c r="P314" i="5"/>
  <c r="O314" i="5"/>
  <c r="X313" i="5"/>
  <c r="F313" i="5"/>
  <c r="W313" i="5"/>
  <c r="V313" i="5"/>
  <c r="U313" i="5"/>
  <c r="T313" i="5"/>
  <c r="S313" i="5"/>
  <c r="R313" i="5"/>
  <c r="Q313" i="5"/>
  <c r="P313" i="5"/>
  <c r="O313" i="5"/>
  <c r="X312" i="5"/>
  <c r="F312" i="5"/>
  <c r="W312" i="5"/>
  <c r="V312" i="5"/>
  <c r="U312" i="5"/>
  <c r="T312" i="5"/>
  <c r="S312" i="5"/>
  <c r="R312" i="5"/>
  <c r="Q312" i="5"/>
  <c r="P312" i="5"/>
  <c r="O312" i="5"/>
  <c r="X311" i="5"/>
  <c r="F311" i="5"/>
  <c r="W311" i="5"/>
  <c r="V311" i="5"/>
  <c r="U311" i="5"/>
  <c r="T311" i="5"/>
  <c r="S311" i="5"/>
  <c r="R311" i="5"/>
  <c r="Q311" i="5"/>
  <c r="P311" i="5"/>
  <c r="O311" i="5"/>
  <c r="X310" i="5"/>
  <c r="F310" i="5"/>
  <c r="W310" i="5"/>
  <c r="V310" i="5"/>
  <c r="U310" i="5"/>
  <c r="T310" i="5"/>
  <c r="S310" i="5"/>
  <c r="R310" i="5"/>
  <c r="Q310" i="5"/>
  <c r="P310" i="5"/>
  <c r="O310" i="5"/>
  <c r="X309" i="5"/>
  <c r="F309" i="5"/>
  <c r="W309" i="5"/>
  <c r="V309" i="5"/>
  <c r="U309" i="5"/>
  <c r="T309" i="5"/>
  <c r="S309" i="5"/>
  <c r="R309" i="5"/>
  <c r="Q309" i="5"/>
  <c r="P309" i="5"/>
  <c r="O309" i="5"/>
  <c r="X308" i="5"/>
  <c r="F308" i="5"/>
  <c r="W308" i="5"/>
  <c r="V308" i="5"/>
  <c r="U308" i="5"/>
  <c r="T308" i="5"/>
  <c r="S308" i="5"/>
  <c r="R308" i="5"/>
  <c r="Q308" i="5"/>
  <c r="P308" i="5"/>
  <c r="O308" i="5"/>
  <c r="X307" i="5"/>
  <c r="F307" i="5"/>
  <c r="W307" i="5"/>
  <c r="V307" i="5"/>
  <c r="U307" i="5"/>
  <c r="T307" i="5"/>
  <c r="S307" i="5"/>
  <c r="R307" i="5"/>
  <c r="Q307" i="5"/>
  <c r="P307" i="5"/>
  <c r="O307" i="5"/>
  <c r="X306" i="5"/>
  <c r="F306" i="5"/>
  <c r="W306" i="5"/>
  <c r="V306" i="5"/>
  <c r="U306" i="5"/>
  <c r="T306" i="5"/>
  <c r="S306" i="5"/>
  <c r="R306" i="5"/>
  <c r="Q306" i="5"/>
  <c r="P306" i="5"/>
  <c r="O306" i="5"/>
  <c r="X305" i="5"/>
  <c r="F305" i="5"/>
  <c r="W305" i="5"/>
  <c r="V305" i="5"/>
  <c r="U305" i="5"/>
  <c r="T305" i="5"/>
  <c r="S305" i="5"/>
  <c r="R305" i="5"/>
  <c r="Q305" i="5"/>
  <c r="P305" i="5"/>
  <c r="O305" i="5"/>
  <c r="X304" i="5"/>
  <c r="F304" i="5"/>
  <c r="W304" i="5"/>
  <c r="V304" i="5"/>
  <c r="U304" i="5"/>
  <c r="T304" i="5"/>
  <c r="S304" i="5"/>
  <c r="R304" i="5"/>
  <c r="Q304" i="5"/>
  <c r="P304" i="5"/>
  <c r="O304" i="5"/>
  <c r="X303" i="5"/>
  <c r="F303" i="5"/>
  <c r="W303" i="5"/>
  <c r="V303" i="5"/>
  <c r="U303" i="5"/>
  <c r="T303" i="5"/>
  <c r="S303" i="5"/>
  <c r="R303" i="5"/>
  <c r="Q303" i="5"/>
  <c r="P303" i="5"/>
  <c r="O303" i="5"/>
  <c r="X302" i="5"/>
  <c r="F302" i="5"/>
  <c r="W302" i="5"/>
  <c r="V302" i="5"/>
  <c r="U302" i="5"/>
  <c r="T302" i="5"/>
  <c r="S302" i="5"/>
  <c r="R302" i="5"/>
  <c r="Q302" i="5"/>
  <c r="P302" i="5"/>
  <c r="O302" i="5"/>
  <c r="X301" i="5"/>
  <c r="F301" i="5"/>
  <c r="W301" i="5"/>
  <c r="V301" i="5"/>
  <c r="U301" i="5"/>
  <c r="T301" i="5"/>
  <c r="S301" i="5"/>
  <c r="R301" i="5"/>
  <c r="Q301" i="5"/>
  <c r="P301" i="5"/>
  <c r="O301" i="5"/>
  <c r="X300" i="5"/>
  <c r="F300" i="5"/>
  <c r="W300" i="5"/>
  <c r="V300" i="5"/>
  <c r="U300" i="5"/>
  <c r="T300" i="5"/>
  <c r="S300" i="5"/>
  <c r="R300" i="5"/>
  <c r="Q300" i="5"/>
  <c r="P300" i="5"/>
  <c r="O300" i="5"/>
  <c r="X299" i="5"/>
  <c r="F299" i="5"/>
  <c r="W299" i="5"/>
  <c r="V299" i="5"/>
  <c r="U299" i="5"/>
  <c r="T299" i="5"/>
  <c r="S299" i="5"/>
  <c r="R299" i="5"/>
  <c r="Q299" i="5"/>
  <c r="P299" i="5"/>
  <c r="O299" i="5"/>
  <c r="X298" i="5"/>
  <c r="F298" i="5"/>
  <c r="W298" i="5"/>
  <c r="V298" i="5"/>
  <c r="U298" i="5"/>
  <c r="T298" i="5"/>
  <c r="S298" i="5"/>
  <c r="R298" i="5"/>
  <c r="Q298" i="5"/>
  <c r="P298" i="5"/>
  <c r="O298" i="5"/>
  <c r="X297" i="5"/>
  <c r="F297" i="5"/>
  <c r="W297" i="5"/>
  <c r="V297" i="5"/>
  <c r="U297" i="5"/>
  <c r="T297" i="5"/>
  <c r="S297" i="5"/>
  <c r="R297" i="5"/>
  <c r="Q297" i="5"/>
  <c r="P297" i="5"/>
  <c r="O297" i="5"/>
  <c r="X296" i="5"/>
  <c r="F296" i="5"/>
  <c r="W296" i="5"/>
  <c r="V296" i="5"/>
  <c r="U296" i="5"/>
  <c r="T296" i="5"/>
  <c r="S296" i="5"/>
  <c r="R296" i="5"/>
  <c r="Q296" i="5"/>
  <c r="P296" i="5"/>
  <c r="O296" i="5"/>
  <c r="X295" i="5"/>
  <c r="F295" i="5"/>
  <c r="W295" i="5"/>
  <c r="V295" i="5"/>
  <c r="U295" i="5"/>
  <c r="T295" i="5"/>
  <c r="S295" i="5"/>
  <c r="R295" i="5"/>
  <c r="Q295" i="5"/>
  <c r="P295" i="5"/>
  <c r="O295" i="5"/>
  <c r="X294" i="5"/>
  <c r="F294" i="5"/>
  <c r="W294" i="5"/>
  <c r="V294" i="5"/>
  <c r="U294" i="5"/>
  <c r="T294" i="5"/>
  <c r="S294" i="5"/>
  <c r="R294" i="5"/>
  <c r="Q294" i="5"/>
  <c r="P294" i="5"/>
  <c r="O294" i="5"/>
  <c r="X293" i="5"/>
  <c r="F293" i="5"/>
  <c r="W293" i="5"/>
  <c r="V293" i="5"/>
  <c r="U293" i="5"/>
  <c r="T293" i="5"/>
  <c r="S293" i="5"/>
  <c r="R293" i="5"/>
  <c r="Q293" i="5"/>
  <c r="P293" i="5"/>
  <c r="O293" i="5"/>
  <c r="X292" i="5"/>
  <c r="F292" i="5"/>
  <c r="W292" i="5"/>
  <c r="V292" i="5"/>
  <c r="U292" i="5"/>
  <c r="T292" i="5"/>
  <c r="S292" i="5"/>
  <c r="R292" i="5"/>
  <c r="Q292" i="5"/>
  <c r="P292" i="5"/>
  <c r="O292" i="5"/>
  <c r="X291" i="5"/>
  <c r="F291" i="5"/>
  <c r="W291" i="5"/>
  <c r="V291" i="5"/>
  <c r="U291" i="5"/>
  <c r="T291" i="5"/>
  <c r="S291" i="5"/>
  <c r="R291" i="5"/>
  <c r="Q291" i="5"/>
  <c r="P291" i="5"/>
  <c r="O291" i="5"/>
  <c r="X290" i="5"/>
  <c r="F290" i="5"/>
  <c r="W290" i="5"/>
  <c r="V290" i="5"/>
  <c r="U290" i="5"/>
  <c r="T290" i="5"/>
  <c r="S290" i="5"/>
  <c r="R290" i="5"/>
  <c r="Q290" i="5"/>
  <c r="P290" i="5"/>
  <c r="O290" i="5"/>
  <c r="X289" i="5"/>
  <c r="F289" i="5"/>
  <c r="W289" i="5"/>
  <c r="V289" i="5"/>
  <c r="U289" i="5"/>
  <c r="T289" i="5"/>
  <c r="S289" i="5"/>
  <c r="R289" i="5"/>
  <c r="Q289" i="5"/>
  <c r="P289" i="5"/>
  <c r="O289" i="5"/>
  <c r="X288" i="5"/>
  <c r="F288" i="5"/>
  <c r="W288" i="5"/>
  <c r="V288" i="5"/>
  <c r="U288" i="5"/>
  <c r="T288" i="5"/>
  <c r="S288" i="5"/>
  <c r="R288" i="5"/>
  <c r="Q288" i="5"/>
  <c r="P288" i="5"/>
  <c r="O288" i="5"/>
  <c r="X287" i="5"/>
  <c r="F287" i="5"/>
  <c r="W287" i="5"/>
  <c r="V287" i="5"/>
  <c r="U287" i="5"/>
  <c r="T287" i="5"/>
  <c r="S287" i="5"/>
  <c r="R287" i="5"/>
  <c r="Q287" i="5"/>
  <c r="P287" i="5"/>
  <c r="O287" i="5"/>
  <c r="X286" i="5"/>
  <c r="F286" i="5"/>
  <c r="W286" i="5"/>
  <c r="V286" i="5"/>
  <c r="U286" i="5"/>
  <c r="T286" i="5"/>
  <c r="S286" i="5"/>
  <c r="R286" i="5"/>
  <c r="Q286" i="5"/>
  <c r="P286" i="5"/>
  <c r="O286" i="5"/>
  <c r="X285" i="5"/>
  <c r="F285" i="5"/>
  <c r="W285" i="5"/>
  <c r="V285" i="5"/>
  <c r="U285" i="5"/>
  <c r="T285" i="5"/>
  <c r="S285" i="5"/>
  <c r="R285" i="5"/>
  <c r="Q285" i="5"/>
  <c r="P285" i="5"/>
  <c r="O285" i="5"/>
  <c r="X284" i="5"/>
  <c r="F284" i="5"/>
  <c r="W284" i="5"/>
  <c r="V284" i="5"/>
  <c r="U284" i="5"/>
  <c r="T284" i="5"/>
  <c r="S284" i="5"/>
  <c r="R284" i="5"/>
  <c r="Q284" i="5"/>
  <c r="P284" i="5"/>
  <c r="O284" i="5"/>
  <c r="X283" i="5"/>
  <c r="F283" i="5"/>
  <c r="W283" i="5"/>
  <c r="V283" i="5"/>
  <c r="U283" i="5"/>
  <c r="T283" i="5"/>
  <c r="S283" i="5"/>
  <c r="R283" i="5"/>
  <c r="Q283" i="5"/>
  <c r="P283" i="5"/>
  <c r="O283" i="5"/>
  <c r="X282" i="5"/>
  <c r="F282" i="5"/>
  <c r="W282" i="5"/>
  <c r="V282" i="5"/>
  <c r="U282" i="5"/>
  <c r="T282" i="5"/>
  <c r="S282" i="5"/>
  <c r="R282" i="5"/>
  <c r="Q282" i="5"/>
  <c r="P282" i="5"/>
  <c r="O282" i="5"/>
  <c r="X281" i="5"/>
  <c r="F281" i="5"/>
  <c r="W281" i="5"/>
  <c r="V281" i="5"/>
  <c r="U281" i="5"/>
  <c r="T281" i="5"/>
  <c r="S281" i="5"/>
  <c r="R281" i="5"/>
  <c r="Q281" i="5"/>
  <c r="P281" i="5"/>
  <c r="O281" i="5"/>
  <c r="X280" i="5"/>
  <c r="F280" i="5"/>
  <c r="W280" i="5"/>
  <c r="V280" i="5"/>
  <c r="U280" i="5"/>
  <c r="T280" i="5"/>
  <c r="S280" i="5"/>
  <c r="R280" i="5"/>
  <c r="Q280" i="5"/>
  <c r="P280" i="5"/>
  <c r="O280" i="5"/>
  <c r="X279" i="5"/>
  <c r="F279" i="5"/>
  <c r="W279" i="5"/>
  <c r="V279" i="5"/>
  <c r="U279" i="5"/>
  <c r="T279" i="5"/>
  <c r="S279" i="5"/>
  <c r="R279" i="5"/>
  <c r="Q279" i="5"/>
  <c r="P279" i="5"/>
  <c r="O279" i="5"/>
  <c r="X278" i="5"/>
  <c r="F278" i="5"/>
  <c r="W278" i="5"/>
  <c r="V278" i="5"/>
  <c r="U278" i="5"/>
  <c r="T278" i="5"/>
  <c r="S278" i="5"/>
  <c r="R278" i="5"/>
  <c r="Q278" i="5"/>
  <c r="P278" i="5"/>
  <c r="O278" i="5"/>
  <c r="X277" i="5"/>
  <c r="F277" i="5"/>
  <c r="W277" i="5"/>
  <c r="V277" i="5"/>
  <c r="U277" i="5"/>
  <c r="T277" i="5"/>
  <c r="S277" i="5"/>
  <c r="R277" i="5"/>
  <c r="Q277" i="5"/>
  <c r="P277" i="5"/>
  <c r="O277" i="5"/>
  <c r="X276" i="5"/>
  <c r="F276" i="5"/>
  <c r="W276" i="5"/>
  <c r="V276" i="5"/>
  <c r="U276" i="5"/>
  <c r="T276" i="5"/>
  <c r="S276" i="5"/>
  <c r="R276" i="5"/>
  <c r="Q276" i="5"/>
  <c r="P276" i="5"/>
  <c r="O276" i="5"/>
  <c r="X275" i="5"/>
  <c r="F275" i="5"/>
  <c r="W275" i="5"/>
  <c r="V275" i="5"/>
  <c r="U275" i="5"/>
  <c r="T275" i="5"/>
  <c r="S275" i="5"/>
  <c r="R275" i="5"/>
  <c r="Q275" i="5"/>
  <c r="P275" i="5"/>
  <c r="O275" i="5"/>
  <c r="X274" i="5"/>
  <c r="F274" i="5"/>
  <c r="W274" i="5"/>
  <c r="V274" i="5"/>
  <c r="U274" i="5"/>
  <c r="T274" i="5"/>
  <c r="S274" i="5"/>
  <c r="R274" i="5"/>
  <c r="Q274" i="5"/>
  <c r="P274" i="5"/>
  <c r="O274" i="5"/>
  <c r="X273" i="5"/>
  <c r="F273" i="5"/>
  <c r="W273" i="5"/>
  <c r="V273" i="5"/>
  <c r="U273" i="5"/>
  <c r="T273" i="5"/>
  <c r="S273" i="5"/>
  <c r="R273" i="5"/>
  <c r="Q273" i="5"/>
  <c r="P273" i="5"/>
  <c r="O273" i="5"/>
  <c r="X272" i="5"/>
  <c r="F272" i="5"/>
  <c r="W272" i="5"/>
  <c r="V272" i="5"/>
  <c r="U272" i="5"/>
  <c r="T272" i="5"/>
  <c r="S272" i="5"/>
  <c r="R272" i="5"/>
  <c r="Q272" i="5"/>
  <c r="P272" i="5"/>
  <c r="O272" i="5"/>
  <c r="X271" i="5"/>
  <c r="F271" i="5"/>
  <c r="W271" i="5"/>
  <c r="V271" i="5"/>
  <c r="U271" i="5"/>
  <c r="T271" i="5"/>
  <c r="S271" i="5"/>
  <c r="R271" i="5"/>
  <c r="Q271" i="5"/>
  <c r="P271" i="5"/>
  <c r="O271" i="5"/>
  <c r="X270" i="5"/>
  <c r="F270" i="5"/>
  <c r="W270" i="5"/>
  <c r="V270" i="5"/>
  <c r="U270" i="5"/>
  <c r="T270" i="5"/>
  <c r="S270" i="5"/>
  <c r="R270" i="5"/>
  <c r="Q270" i="5"/>
  <c r="P270" i="5"/>
  <c r="O270" i="5"/>
  <c r="X269" i="5"/>
  <c r="F269" i="5"/>
  <c r="W269" i="5"/>
  <c r="V269" i="5"/>
  <c r="U269" i="5"/>
  <c r="T269" i="5"/>
  <c r="S269" i="5"/>
  <c r="R269" i="5"/>
  <c r="Q269" i="5"/>
  <c r="P269" i="5"/>
  <c r="O269" i="5"/>
  <c r="X268" i="5"/>
  <c r="F268" i="5"/>
  <c r="W268" i="5"/>
  <c r="V268" i="5"/>
  <c r="U268" i="5"/>
  <c r="T268" i="5"/>
  <c r="S268" i="5"/>
  <c r="R268" i="5"/>
  <c r="Q268" i="5"/>
  <c r="P268" i="5"/>
  <c r="O268" i="5"/>
  <c r="X267" i="5"/>
  <c r="F267" i="5"/>
  <c r="W267" i="5"/>
  <c r="V267" i="5"/>
  <c r="U267" i="5"/>
  <c r="T267" i="5"/>
  <c r="S267" i="5"/>
  <c r="R267" i="5"/>
  <c r="Q267" i="5"/>
  <c r="P267" i="5"/>
  <c r="O267" i="5"/>
  <c r="X266" i="5"/>
  <c r="F266" i="5"/>
  <c r="W266" i="5"/>
  <c r="V266" i="5"/>
  <c r="U266" i="5"/>
  <c r="T266" i="5"/>
  <c r="S266" i="5"/>
  <c r="R266" i="5"/>
  <c r="Q266" i="5"/>
  <c r="P266" i="5"/>
  <c r="O266" i="5"/>
  <c r="X265" i="5"/>
  <c r="F265" i="5"/>
  <c r="W265" i="5"/>
  <c r="V265" i="5"/>
  <c r="U265" i="5"/>
  <c r="T265" i="5"/>
  <c r="S265" i="5"/>
  <c r="R265" i="5"/>
  <c r="Q265" i="5"/>
  <c r="P265" i="5"/>
  <c r="O265" i="5"/>
  <c r="X264" i="5"/>
  <c r="F264" i="5"/>
  <c r="W264" i="5"/>
  <c r="V264" i="5"/>
  <c r="U264" i="5"/>
  <c r="T264" i="5"/>
  <c r="S264" i="5"/>
  <c r="R264" i="5"/>
  <c r="Q264" i="5"/>
  <c r="P264" i="5"/>
  <c r="O264" i="5"/>
  <c r="X263" i="5"/>
  <c r="F263" i="5"/>
  <c r="W263" i="5"/>
  <c r="V263" i="5"/>
  <c r="U263" i="5"/>
  <c r="T263" i="5"/>
  <c r="S263" i="5"/>
  <c r="R263" i="5"/>
  <c r="Q263" i="5"/>
  <c r="P263" i="5"/>
  <c r="O263" i="5"/>
  <c r="X262" i="5"/>
  <c r="F262" i="5"/>
  <c r="W262" i="5"/>
  <c r="V262" i="5"/>
  <c r="U262" i="5"/>
  <c r="T262" i="5"/>
  <c r="S262" i="5"/>
  <c r="R262" i="5"/>
  <c r="Q262" i="5"/>
  <c r="P262" i="5"/>
  <c r="O262" i="5"/>
  <c r="X261" i="5"/>
  <c r="F261" i="5"/>
  <c r="W261" i="5"/>
  <c r="V261" i="5"/>
  <c r="U261" i="5"/>
  <c r="T261" i="5"/>
  <c r="S261" i="5"/>
  <c r="R261" i="5"/>
  <c r="Q261" i="5"/>
  <c r="P261" i="5"/>
  <c r="O261" i="5"/>
  <c r="X260" i="5"/>
  <c r="F260" i="5"/>
  <c r="W260" i="5"/>
  <c r="V260" i="5"/>
  <c r="U260" i="5"/>
  <c r="T260" i="5"/>
  <c r="S260" i="5"/>
  <c r="R260" i="5"/>
  <c r="Q260" i="5"/>
  <c r="P260" i="5"/>
  <c r="O260" i="5"/>
  <c r="X259" i="5"/>
  <c r="F259" i="5"/>
  <c r="W259" i="5"/>
  <c r="V259" i="5"/>
  <c r="U259" i="5"/>
  <c r="T259" i="5"/>
  <c r="S259" i="5"/>
  <c r="R259" i="5"/>
  <c r="Q259" i="5"/>
  <c r="P259" i="5"/>
  <c r="O259" i="5"/>
  <c r="X258" i="5"/>
  <c r="F258" i="5"/>
  <c r="W258" i="5"/>
  <c r="V258" i="5"/>
  <c r="U258" i="5"/>
  <c r="T258" i="5"/>
  <c r="S258" i="5"/>
  <c r="R258" i="5"/>
  <c r="Q258" i="5"/>
  <c r="P258" i="5"/>
  <c r="O258" i="5"/>
  <c r="X257" i="5"/>
  <c r="F257" i="5"/>
  <c r="W257" i="5"/>
  <c r="V257" i="5"/>
  <c r="U257" i="5"/>
  <c r="T257" i="5"/>
  <c r="S257" i="5"/>
  <c r="R257" i="5"/>
  <c r="Q257" i="5"/>
  <c r="P257" i="5"/>
  <c r="O257" i="5"/>
  <c r="X256" i="5"/>
  <c r="F256" i="5"/>
  <c r="W256" i="5"/>
  <c r="V256" i="5"/>
  <c r="U256" i="5"/>
  <c r="T256" i="5"/>
  <c r="S256" i="5"/>
  <c r="R256" i="5"/>
  <c r="Q256" i="5"/>
  <c r="P256" i="5"/>
  <c r="O256" i="5"/>
  <c r="X255" i="5"/>
  <c r="F255" i="5"/>
  <c r="W255" i="5"/>
  <c r="V255" i="5"/>
  <c r="U255" i="5"/>
  <c r="T255" i="5"/>
  <c r="S255" i="5"/>
  <c r="R255" i="5"/>
  <c r="Q255" i="5"/>
  <c r="P255" i="5"/>
  <c r="O255" i="5"/>
  <c r="X254" i="5"/>
  <c r="F254" i="5"/>
  <c r="W254" i="5"/>
  <c r="V254" i="5"/>
  <c r="U254" i="5"/>
  <c r="T254" i="5"/>
  <c r="S254" i="5"/>
  <c r="R254" i="5"/>
  <c r="Q254" i="5"/>
  <c r="P254" i="5"/>
  <c r="O254" i="5"/>
  <c r="X253" i="5"/>
  <c r="F253" i="5"/>
  <c r="W253" i="5"/>
  <c r="V253" i="5"/>
  <c r="U253" i="5"/>
  <c r="T253" i="5"/>
  <c r="S253" i="5"/>
  <c r="R253" i="5"/>
  <c r="Q253" i="5"/>
  <c r="P253" i="5"/>
  <c r="O253" i="5"/>
  <c r="X252" i="5"/>
  <c r="F252" i="5"/>
  <c r="W252" i="5"/>
  <c r="V252" i="5"/>
  <c r="U252" i="5"/>
  <c r="T252" i="5"/>
  <c r="S252" i="5"/>
  <c r="R252" i="5"/>
  <c r="Q252" i="5"/>
  <c r="P252" i="5"/>
  <c r="O252" i="5"/>
  <c r="X251" i="5"/>
  <c r="F251" i="5"/>
  <c r="W251" i="5"/>
  <c r="V251" i="5"/>
  <c r="U251" i="5"/>
  <c r="T251" i="5"/>
  <c r="S251" i="5"/>
  <c r="R251" i="5"/>
  <c r="Q251" i="5"/>
  <c r="P251" i="5"/>
  <c r="O251" i="5"/>
  <c r="X250" i="5"/>
  <c r="F250" i="5"/>
  <c r="W250" i="5"/>
  <c r="V250" i="5"/>
  <c r="U250" i="5"/>
  <c r="T250" i="5"/>
  <c r="S250" i="5"/>
  <c r="R250" i="5"/>
  <c r="Q250" i="5"/>
  <c r="P250" i="5"/>
  <c r="O250" i="5"/>
  <c r="X249" i="5"/>
  <c r="F249" i="5"/>
  <c r="W249" i="5"/>
  <c r="V249" i="5"/>
  <c r="U249" i="5"/>
  <c r="T249" i="5"/>
  <c r="S249" i="5"/>
  <c r="R249" i="5"/>
  <c r="Q249" i="5"/>
  <c r="P249" i="5"/>
  <c r="O249" i="5"/>
  <c r="X248" i="5"/>
  <c r="F248" i="5"/>
  <c r="W248" i="5"/>
  <c r="V248" i="5"/>
  <c r="U248" i="5"/>
  <c r="T248" i="5"/>
  <c r="S248" i="5"/>
  <c r="R248" i="5"/>
  <c r="Q248" i="5"/>
  <c r="P248" i="5"/>
  <c r="O248" i="5"/>
  <c r="X247" i="5"/>
  <c r="F247" i="5"/>
  <c r="W247" i="5"/>
  <c r="V247" i="5"/>
  <c r="U247" i="5"/>
  <c r="T247" i="5"/>
  <c r="S247" i="5"/>
  <c r="R247" i="5"/>
  <c r="Q247" i="5"/>
  <c r="P247" i="5"/>
  <c r="O247" i="5"/>
  <c r="X246" i="5"/>
  <c r="F246" i="5"/>
  <c r="W246" i="5"/>
  <c r="V246" i="5"/>
  <c r="U246" i="5"/>
  <c r="T246" i="5"/>
  <c r="S246" i="5"/>
  <c r="R246" i="5"/>
  <c r="Q246" i="5"/>
  <c r="P246" i="5"/>
  <c r="O246" i="5"/>
  <c r="X245" i="5"/>
  <c r="F245" i="5"/>
  <c r="W245" i="5"/>
  <c r="V245" i="5"/>
  <c r="U245" i="5"/>
  <c r="T245" i="5"/>
  <c r="S245" i="5"/>
  <c r="R245" i="5"/>
  <c r="Q245" i="5"/>
  <c r="P245" i="5"/>
  <c r="O245" i="5"/>
  <c r="X244" i="5"/>
  <c r="F244" i="5"/>
  <c r="W244" i="5"/>
  <c r="V244" i="5"/>
  <c r="U244" i="5"/>
  <c r="T244" i="5"/>
  <c r="S244" i="5"/>
  <c r="R244" i="5"/>
  <c r="Q244" i="5"/>
  <c r="P244" i="5"/>
  <c r="O244" i="5"/>
  <c r="X243" i="5"/>
  <c r="F243" i="5"/>
  <c r="W243" i="5"/>
  <c r="V243" i="5"/>
  <c r="U243" i="5"/>
  <c r="T243" i="5"/>
  <c r="S243" i="5"/>
  <c r="R243" i="5"/>
  <c r="Q243" i="5"/>
  <c r="P243" i="5"/>
  <c r="O243" i="5"/>
  <c r="X242" i="5"/>
  <c r="F242" i="5"/>
  <c r="W242" i="5"/>
  <c r="V242" i="5"/>
  <c r="U242" i="5"/>
  <c r="T242" i="5"/>
  <c r="S242" i="5"/>
  <c r="R242" i="5"/>
  <c r="Q242" i="5"/>
  <c r="P242" i="5"/>
  <c r="O242" i="5"/>
  <c r="X241" i="5"/>
  <c r="F241" i="5"/>
  <c r="W241" i="5"/>
  <c r="V241" i="5"/>
  <c r="U241" i="5"/>
  <c r="T241" i="5"/>
  <c r="S241" i="5"/>
  <c r="R241" i="5"/>
  <c r="Q241" i="5"/>
  <c r="P241" i="5"/>
  <c r="O241" i="5"/>
  <c r="X240" i="5"/>
  <c r="F240" i="5"/>
  <c r="W240" i="5"/>
  <c r="V240" i="5"/>
  <c r="U240" i="5"/>
  <c r="T240" i="5"/>
  <c r="S240" i="5"/>
  <c r="R240" i="5"/>
  <c r="Q240" i="5"/>
  <c r="P240" i="5"/>
  <c r="O240" i="5"/>
  <c r="X239" i="5"/>
  <c r="F239" i="5"/>
  <c r="W239" i="5"/>
  <c r="V239" i="5"/>
  <c r="U239" i="5"/>
  <c r="T239" i="5"/>
  <c r="S239" i="5"/>
  <c r="R239" i="5"/>
  <c r="Q239" i="5"/>
  <c r="P239" i="5"/>
  <c r="O239" i="5"/>
  <c r="X238" i="5"/>
  <c r="F238" i="5"/>
  <c r="W238" i="5"/>
  <c r="V238" i="5"/>
  <c r="U238" i="5"/>
  <c r="T238" i="5"/>
  <c r="S238" i="5"/>
  <c r="R238" i="5"/>
  <c r="Q238" i="5"/>
  <c r="P238" i="5"/>
  <c r="O238" i="5"/>
  <c r="X237" i="5"/>
  <c r="F237" i="5"/>
  <c r="W237" i="5"/>
  <c r="V237" i="5"/>
  <c r="U237" i="5"/>
  <c r="T237" i="5"/>
  <c r="S237" i="5"/>
  <c r="R237" i="5"/>
  <c r="Q237" i="5"/>
  <c r="P237" i="5"/>
  <c r="O237" i="5"/>
  <c r="X236" i="5"/>
  <c r="F236" i="5"/>
  <c r="W236" i="5"/>
  <c r="V236" i="5"/>
  <c r="U236" i="5"/>
  <c r="T236" i="5"/>
  <c r="S236" i="5"/>
  <c r="R236" i="5"/>
  <c r="Q236" i="5"/>
  <c r="P236" i="5"/>
  <c r="O236" i="5"/>
  <c r="X235" i="5"/>
  <c r="F235" i="5"/>
  <c r="W235" i="5"/>
  <c r="V235" i="5"/>
  <c r="U235" i="5"/>
  <c r="T235" i="5"/>
  <c r="S235" i="5"/>
  <c r="R235" i="5"/>
  <c r="Q235" i="5"/>
  <c r="P235" i="5"/>
  <c r="O235" i="5"/>
  <c r="X234" i="5"/>
  <c r="F234" i="5"/>
  <c r="W234" i="5"/>
  <c r="V234" i="5"/>
  <c r="U234" i="5"/>
  <c r="T234" i="5"/>
  <c r="S234" i="5"/>
  <c r="R234" i="5"/>
  <c r="Q234" i="5"/>
  <c r="P234" i="5"/>
  <c r="O234" i="5"/>
  <c r="X233" i="5"/>
  <c r="F233" i="5"/>
  <c r="W233" i="5"/>
  <c r="V233" i="5"/>
  <c r="U233" i="5"/>
  <c r="T233" i="5"/>
  <c r="S233" i="5"/>
  <c r="R233" i="5"/>
  <c r="Q233" i="5"/>
  <c r="P233" i="5"/>
  <c r="O233" i="5"/>
  <c r="X232" i="5"/>
  <c r="F232" i="5"/>
  <c r="W232" i="5"/>
  <c r="V232" i="5"/>
  <c r="U232" i="5"/>
  <c r="T232" i="5"/>
  <c r="S232" i="5"/>
  <c r="R232" i="5"/>
  <c r="Q232" i="5"/>
  <c r="P232" i="5"/>
  <c r="O232" i="5"/>
  <c r="X231" i="5"/>
  <c r="F231" i="5"/>
  <c r="W231" i="5"/>
  <c r="V231" i="5"/>
  <c r="U231" i="5"/>
  <c r="T231" i="5"/>
  <c r="S231" i="5"/>
  <c r="R231" i="5"/>
  <c r="Q231" i="5"/>
  <c r="P231" i="5"/>
  <c r="O231" i="5"/>
  <c r="X230" i="5"/>
  <c r="F230" i="5"/>
  <c r="W230" i="5"/>
  <c r="V230" i="5"/>
  <c r="U230" i="5"/>
  <c r="T230" i="5"/>
  <c r="S230" i="5"/>
  <c r="R230" i="5"/>
  <c r="Q230" i="5"/>
  <c r="P230" i="5"/>
  <c r="O230" i="5"/>
  <c r="X229" i="5"/>
  <c r="F229" i="5"/>
  <c r="W229" i="5"/>
  <c r="V229" i="5"/>
  <c r="U229" i="5"/>
  <c r="T229" i="5"/>
  <c r="S229" i="5"/>
  <c r="R229" i="5"/>
  <c r="Q229" i="5"/>
  <c r="P229" i="5"/>
  <c r="O229" i="5"/>
  <c r="X228" i="5"/>
  <c r="F228" i="5"/>
  <c r="W228" i="5"/>
  <c r="V228" i="5"/>
  <c r="U228" i="5"/>
  <c r="T228" i="5"/>
  <c r="S228" i="5"/>
  <c r="R228" i="5"/>
  <c r="Q228" i="5"/>
  <c r="P228" i="5"/>
  <c r="O228" i="5"/>
  <c r="X227" i="5"/>
  <c r="F227" i="5"/>
  <c r="W227" i="5"/>
  <c r="V227" i="5"/>
  <c r="U227" i="5"/>
  <c r="T227" i="5"/>
  <c r="S227" i="5"/>
  <c r="R227" i="5"/>
  <c r="Q227" i="5"/>
  <c r="P227" i="5"/>
  <c r="O227" i="5"/>
  <c r="X226" i="5"/>
  <c r="F226" i="5"/>
  <c r="W226" i="5"/>
  <c r="V226" i="5"/>
  <c r="U226" i="5"/>
  <c r="T226" i="5"/>
  <c r="S226" i="5"/>
  <c r="R226" i="5"/>
  <c r="Q226" i="5"/>
  <c r="P226" i="5"/>
  <c r="O226" i="5"/>
  <c r="X225" i="5"/>
  <c r="F225" i="5"/>
  <c r="W225" i="5"/>
  <c r="V225" i="5"/>
  <c r="U225" i="5"/>
  <c r="T225" i="5"/>
  <c r="S225" i="5"/>
  <c r="R225" i="5"/>
  <c r="Q225" i="5"/>
  <c r="P225" i="5"/>
  <c r="O225" i="5"/>
  <c r="X224" i="5"/>
  <c r="F224" i="5"/>
  <c r="W224" i="5"/>
  <c r="V224" i="5"/>
  <c r="U224" i="5"/>
  <c r="T224" i="5"/>
  <c r="S224" i="5"/>
  <c r="R224" i="5"/>
  <c r="Q224" i="5"/>
  <c r="P224" i="5"/>
  <c r="O224" i="5"/>
  <c r="X223" i="5"/>
  <c r="F223" i="5"/>
  <c r="W223" i="5"/>
  <c r="V223" i="5"/>
  <c r="U223" i="5"/>
  <c r="T223" i="5"/>
  <c r="S223" i="5"/>
  <c r="R223" i="5"/>
  <c r="Q223" i="5"/>
  <c r="P223" i="5"/>
  <c r="O223" i="5"/>
  <c r="X222" i="5"/>
  <c r="F222" i="5"/>
  <c r="W222" i="5"/>
  <c r="V222" i="5"/>
  <c r="U222" i="5"/>
  <c r="T222" i="5"/>
  <c r="S222" i="5"/>
  <c r="R222" i="5"/>
  <c r="Q222" i="5"/>
  <c r="P222" i="5"/>
  <c r="O222" i="5"/>
  <c r="X221" i="5"/>
  <c r="F221" i="5"/>
  <c r="W221" i="5"/>
  <c r="V221" i="5"/>
  <c r="U221" i="5"/>
  <c r="T221" i="5"/>
  <c r="S221" i="5"/>
  <c r="R221" i="5"/>
  <c r="Q221" i="5"/>
  <c r="P221" i="5"/>
  <c r="O221" i="5"/>
  <c r="X220" i="5"/>
  <c r="F220" i="5"/>
  <c r="W220" i="5"/>
  <c r="V220" i="5"/>
  <c r="U220" i="5"/>
  <c r="T220" i="5"/>
  <c r="S220" i="5"/>
  <c r="R220" i="5"/>
  <c r="Q220" i="5"/>
  <c r="P220" i="5"/>
  <c r="O220" i="5"/>
  <c r="X219" i="5"/>
  <c r="F219" i="5"/>
  <c r="W219" i="5"/>
  <c r="V219" i="5"/>
  <c r="U219" i="5"/>
  <c r="T219" i="5"/>
  <c r="S219" i="5"/>
  <c r="R219" i="5"/>
  <c r="Q219" i="5"/>
  <c r="P219" i="5"/>
  <c r="O219" i="5"/>
  <c r="X218" i="5"/>
  <c r="F218" i="5"/>
  <c r="W218" i="5"/>
  <c r="V218" i="5"/>
  <c r="U218" i="5"/>
  <c r="T218" i="5"/>
  <c r="S218" i="5"/>
  <c r="R218" i="5"/>
  <c r="Q218" i="5"/>
  <c r="P218" i="5"/>
  <c r="O218" i="5"/>
  <c r="X217" i="5"/>
  <c r="F217" i="5"/>
  <c r="W217" i="5"/>
  <c r="V217" i="5"/>
  <c r="U217" i="5"/>
  <c r="T217" i="5"/>
  <c r="S217" i="5"/>
  <c r="R217" i="5"/>
  <c r="Q217" i="5"/>
  <c r="P217" i="5"/>
  <c r="O217" i="5"/>
  <c r="X216" i="5"/>
  <c r="F216" i="5"/>
  <c r="W216" i="5"/>
  <c r="V216" i="5"/>
  <c r="U216" i="5"/>
  <c r="T216" i="5"/>
  <c r="S216" i="5"/>
  <c r="R216" i="5"/>
  <c r="Q216" i="5"/>
  <c r="P216" i="5"/>
  <c r="O216" i="5"/>
  <c r="X215" i="5"/>
  <c r="F215" i="5"/>
  <c r="W215" i="5"/>
  <c r="V215" i="5"/>
  <c r="U215" i="5"/>
  <c r="T215" i="5"/>
  <c r="S215" i="5"/>
  <c r="R215" i="5"/>
  <c r="Q215" i="5"/>
  <c r="P215" i="5"/>
  <c r="O215" i="5"/>
  <c r="X214" i="5"/>
  <c r="F214" i="5"/>
  <c r="W214" i="5"/>
  <c r="V214" i="5"/>
  <c r="U214" i="5"/>
  <c r="T214" i="5"/>
  <c r="S214" i="5"/>
  <c r="R214" i="5"/>
  <c r="Q214" i="5"/>
  <c r="P214" i="5"/>
  <c r="O214" i="5"/>
  <c r="X213" i="5"/>
  <c r="F213" i="5"/>
  <c r="W213" i="5"/>
  <c r="V213" i="5"/>
  <c r="U213" i="5"/>
  <c r="T213" i="5"/>
  <c r="S213" i="5"/>
  <c r="R213" i="5"/>
  <c r="Q213" i="5"/>
  <c r="P213" i="5"/>
  <c r="O213" i="5"/>
  <c r="X212" i="5"/>
  <c r="F212" i="5"/>
  <c r="W212" i="5"/>
  <c r="V212" i="5"/>
  <c r="U212" i="5"/>
  <c r="T212" i="5"/>
  <c r="S212" i="5"/>
  <c r="R212" i="5"/>
  <c r="Q212" i="5"/>
  <c r="P212" i="5"/>
  <c r="O212" i="5"/>
  <c r="X211" i="5"/>
  <c r="F211" i="5"/>
  <c r="W211" i="5"/>
  <c r="V211" i="5"/>
  <c r="U211" i="5"/>
  <c r="T211" i="5"/>
  <c r="S211" i="5"/>
  <c r="R211" i="5"/>
  <c r="Q211" i="5"/>
  <c r="P211" i="5"/>
  <c r="O211" i="5"/>
  <c r="X210" i="5"/>
  <c r="F210" i="5"/>
  <c r="W210" i="5"/>
  <c r="V210" i="5"/>
  <c r="U210" i="5"/>
  <c r="T210" i="5"/>
  <c r="S210" i="5"/>
  <c r="R210" i="5"/>
  <c r="Q210" i="5"/>
  <c r="P210" i="5"/>
  <c r="O210" i="5"/>
  <c r="X209" i="5"/>
  <c r="F209" i="5"/>
  <c r="W209" i="5"/>
  <c r="V209" i="5"/>
  <c r="U209" i="5"/>
  <c r="T209" i="5"/>
  <c r="S209" i="5"/>
  <c r="R209" i="5"/>
  <c r="Q209" i="5"/>
  <c r="P209" i="5"/>
  <c r="O209" i="5"/>
  <c r="X208" i="5"/>
  <c r="F208" i="5"/>
  <c r="W208" i="5"/>
  <c r="V208" i="5"/>
  <c r="U208" i="5"/>
  <c r="T208" i="5"/>
  <c r="S208" i="5"/>
  <c r="R208" i="5"/>
  <c r="Q208" i="5"/>
  <c r="P208" i="5"/>
  <c r="O208" i="5"/>
  <c r="X207" i="5"/>
  <c r="F207" i="5"/>
  <c r="W207" i="5"/>
  <c r="V207" i="5"/>
  <c r="U207" i="5"/>
  <c r="T207" i="5"/>
  <c r="S207" i="5"/>
  <c r="R207" i="5"/>
  <c r="Q207" i="5"/>
  <c r="P207" i="5"/>
  <c r="O207" i="5"/>
  <c r="X206" i="5"/>
  <c r="F206" i="5"/>
  <c r="W206" i="5"/>
  <c r="V206" i="5"/>
  <c r="U206" i="5"/>
  <c r="T206" i="5"/>
  <c r="S206" i="5"/>
  <c r="R206" i="5"/>
  <c r="Q206" i="5"/>
  <c r="P206" i="5"/>
  <c r="O206" i="5"/>
  <c r="X205" i="5"/>
  <c r="F205" i="5"/>
  <c r="W205" i="5"/>
  <c r="V205" i="5"/>
  <c r="U205" i="5"/>
  <c r="T205" i="5"/>
  <c r="S205" i="5"/>
  <c r="R205" i="5"/>
  <c r="Q205" i="5"/>
  <c r="P205" i="5"/>
  <c r="O205" i="5"/>
  <c r="X204" i="5"/>
  <c r="F204" i="5"/>
  <c r="W204" i="5"/>
  <c r="V204" i="5"/>
  <c r="U204" i="5"/>
  <c r="T204" i="5"/>
  <c r="S204" i="5"/>
  <c r="R204" i="5"/>
  <c r="Q204" i="5"/>
  <c r="P204" i="5"/>
  <c r="O204" i="5"/>
  <c r="X203" i="5"/>
  <c r="F203" i="5"/>
  <c r="W203" i="5"/>
  <c r="V203" i="5"/>
  <c r="U203" i="5"/>
  <c r="T203" i="5"/>
  <c r="S203" i="5"/>
  <c r="R203" i="5"/>
  <c r="Q203" i="5"/>
  <c r="P203" i="5"/>
  <c r="O203" i="5"/>
  <c r="X202" i="5"/>
  <c r="F202" i="5"/>
  <c r="W202" i="5"/>
  <c r="V202" i="5"/>
  <c r="U202" i="5"/>
  <c r="T202" i="5"/>
  <c r="S202" i="5"/>
  <c r="R202" i="5"/>
  <c r="Q202" i="5"/>
  <c r="P202" i="5"/>
  <c r="O202" i="5"/>
  <c r="X201" i="5"/>
  <c r="F201" i="5"/>
  <c r="W201" i="5"/>
  <c r="V201" i="5"/>
  <c r="U201" i="5"/>
  <c r="T201" i="5"/>
  <c r="S201" i="5"/>
  <c r="R201" i="5"/>
  <c r="Q201" i="5"/>
  <c r="P201" i="5"/>
  <c r="O201" i="5"/>
  <c r="X200" i="5"/>
  <c r="F200" i="5"/>
  <c r="W200" i="5"/>
  <c r="V200" i="5"/>
  <c r="U200" i="5"/>
  <c r="T200" i="5"/>
  <c r="S200" i="5"/>
  <c r="R200" i="5"/>
  <c r="Q200" i="5"/>
  <c r="P200" i="5"/>
  <c r="O200" i="5"/>
  <c r="X199" i="5"/>
  <c r="F199" i="5"/>
  <c r="W199" i="5"/>
  <c r="V199" i="5"/>
  <c r="U199" i="5"/>
  <c r="T199" i="5"/>
  <c r="S199" i="5"/>
  <c r="R199" i="5"/>
  <c r="Q199" i="5"/>
  <c r="P199" i="5"/>
  <c r="O199" i="5"/>
  <c r="X198" i="5"/>
  <c r="F198" i="5"/>
  <c r="W198" i="5"/>
  <c r="V198" i="5"/>
  <c r="U198" i="5"/>
  <c r="T198" i="5"/>
  <c r="S198" i="5"/>
  <c r="R198" i="5"/>
  <c r="Q198" i="5"/>
  <c r="P198" i="5"/>
  <c r="O198" i="5"/>
  <c r="X197" i="5"/>
  <c r="F197" i="5"/>
  <c r="W197" i="5"/>
  <c r="V197" i="5"/>
  <c r="U197" i="5"/>
  <c r="T197" i="5"/>
  <c r="S197" i="5"/>
  <c r="R197" i="5"/>
  <c r="Q197" i="5"/>
  <c r="P197" i="5"/>
  <c r="O197" i="5"/>
  <c r="X196" i="5"/>
  <c r="F196" i="5"/>
  <c r="W196" i="5"/>
  <c r="V196" i="5"/>
  <c r="U196" i="5"/>
  <c r="T196" i="5"/>
  <c r="S196" i="5"/>
  <c r="R196" i="5"/>
  <c r="Q196" i="5"/>
  <c r="P196" i="5"/>
  <c r="O196" i="5"/>
  <c r="X195" i="5"/>
  <c r="F195" i="5"/>
  <c r="W195" i="5"/>
  <c r="V195" i="5"/>
  <c r="U195" i="5"/>
  <c r="T195" i="5"/>
  <c r="S195" i="5"/>
  <c r="R195" i="5"/>
  <c r="Q195" i="5"/>
  <c r="P195" i="5"/>
  <c r="O195" i="5"/>
  <c r="X194" i="5"/>
  <c r="F194" i="5"/>
  <c r="W194" i="5"/>
  <c r="V194" i="5"/>
  <c r="U194" i="5"/>
  <c r="T194" i="5"/>
  <c r="S194" i="5"/>
  <c r="R194" i="5"/>
  <c r="Q194" i="5"/>
  <c r="P194" i="5"/>
  <c r="O194" i="5"/>
  <c r="X193" i="5"/>
  <c r="F193" i="5"/>
  <c r="W193" i="5"/>
  <c r="V193" i="5"/>
  <c r="U193" i="5"/>
  <c r="T193" i="5"/>
  <c r="S193" i="5"/>
  <c r="R193" i="5"/>
  <c r="Q193" i="5"/>
  <c r="P193" i="5"/>
  <c r="O193" i="5"/>
  <c r="X192" i="5"/>
  <c r="F192" i="5"/>
  <c r="W192" i="5"/>
  <c r="V192" i="5"/>
  <c r="U192" i="5"/>
  <c r="T192" i="5"/>
  <c r="S192" i="5"/>
  <c r="R192" i="5"/>
  <c r="Q192" i="5"/>
  <c r="P192" i="5"/>
  <c r="O192" i="5"/>
  <c r="X191" i="5"/>
  <c r="F191" i="5"/>
  <c r="W191" i="5"/>
  <c r="V191" i="5"/>
  <c r="U191" i="5"/>
  <c r="T191" i="5"/>
  <c r="S191" i="5"/>
  <c r="R191" i="5"/>
  <c r="Q191" i="5"/>
  <c r="P191" i="5"/>
  <c r="O191" i="5"/>
  <c r="X190" i="5"/>
  <c r="F190" i="5"/>
  <c r="W190" i="5"/>
  <c r="V190" i="5"/>
  <c r="U190" i="5"/>
  <c r="T190" i="5"/>
  <c r="S190" i="5"/>
  <c r="R190" i="5"/>
  <c r="Q190" i="5"/>
  <c r="P190" i="5"/>
  <c r="O190" i="5"/>
  <c r="X189" i="5"/>
  <c r="F189" i="5"/>
  <c r="W189" i="5"/>
  <c r="V189" i="5"/>
  <c r="U189" i="5"/>
  <c r="T189" i="5"/>
  <c r="S189" i="5"/>
  <c r="R189" i="5"/>
  <c r="Q189" i="5"/>
  <c r="P189" i="5"/>
  <c r="O189" i="5"/>
  <c r="X188" i="5"/>
  <c r="F188" i="5"/>
  <c r="W188" i="5"/>
  <c r="V188" i="5"/>
  <c r="U188" i="5"/>
  <c r="T188" i="5"/>
  <c r="S188" i="5"/>
  <c r="R188" i="5"/>
  <c r="Q188" i="5"/>
  <c r="P188" i="5"/>
  <c r="O188" i="5"/>
  <c r="X187" i="5"/>
  <c r="F187" i="5"/>
  <c r="W187" i="5"/>
  <c r="V187" i="5"/>
  <c r="U187" i="5"/>
  <c r="T187" i="5"/>
  <c r="S187" i="5"/>
  <c r="R187" i="5"/>
  <c r="Q187" i="5"/>
  <c r="P187" i="5"/>
  <c r="O187" i="5"/>
  <c r="X186" i="5"/>
  <c r="F186" i="5"/>
  <c r="W186" i="5"/>
  <c r="V186" i="5"/>
  <c r="U186" i="5"/>
  <c r="T186" i="5"/>
  <c r="S186" i="5"/>
  <c r="R186" i="5"/>
  <c r="Q186" i="5"/>
  <c r="P186" i="5"/>
  <c r="O186" i="5"/>
  <c r="X185" i="5"/>
  <c r="F185" i="5"/>
  <c r="W185" i="5"/>
  <c r="V185" i="5"/>
  <c r="U185" i="5"/>
  <c r="T185" i="5"/>
  <c r="S185" i="5"/>
  <c r="R185" i="5"/>
  <c r="Q185" i="5"/>
  <c r="P185" i="5"/>
  <c r="O185" i="5"/>
  <c r="X184" i="5"/>
  <c r="F184" i="5"/>
  <c r="W184" i="5"/>
  <c r="V184" i="5"/>
  <c r="U184" i="5"/>
  <c r="T184" i="5"/>
  <c r="S184" i="5"/>
  <c r="R184" i="5"/>
  <c r="Q184" i="5"/>
  <c r="P184" i="5"/>
  <c r="O184" i="5"/>
  <c r="X183" i="5"/>
  <c r="F183" i="5"/>
  <c r="W183" i="5"/>
  <c r="V183" i="5"/>
  <c r="U183" i="5"/>
  <c r="T183" i="5"/>
  <c r="S183" i="5"/>
  <c r="R183" i="5"/>
  <c r="Q183" i="5"/>
  <c r="P183" i="5"/>
  <c r="O183" i="5"/>
  <c r="X182" i="5"/>
  <c r="F182" i="5"/>
  <c r="W182" i="5"/>
  <c r="V182" i="5"/>
  <c r="U182" i="5"/>
  <c r="T182" i="5"/>
  <c r="S182" i="5"/>
  <c r="R182" i="5"/>
  <c r="Q182" i="5"/>
  <c r="P182" i="5"/>
  <c r="O182" i="5"/>
  <c r="X181" i="5"/>
  <c r="F181" i="5"/>
  <c r="W181" i="5"/>
  <c r="V181" i="5"/>
  <c r="U181" i="5"/>
  <c r="T181" i="5"/>
  <c r="S181" i="5"/>
  <c r="R181" i="5"/>
  <c r="Q181" i="5"/>
  <c r="P181" i="5"/>
  <c r="O181" i="5"/>
  <c r="X180" i="5"/>
  <c r="F180" i="5"/>
  <c r="W180" i="5"/>
  <c r="V180" i="5"/>
  <c r="U180" i="5"/>
  <c r="T180" i="5"/>
  <c r="S180" i="5"/>
  <c r="R180" i="5"/>
  <c r="Q180" i="5"/>
  <c r="P180" i="5"/>
  <c r="O180" i="5"/>
  <c r="X179" i="5"/>
  <c r="F179" i="5"/>
  <c r="W179" i="5"/>
  <c r="V179" i="5"/>
  <c r="U179" i="5"/>
  <c r="T179" i="5"/>
  <c r="S179" i="5"/>
  <c r="R179" i="5"/>
  <c r="Q179" i="5"/>
  <c r="P179" i="5"/>
  <c r="O179" i="5"/>
  <c r="X178" i="5"/>
  <c r="F178" i="5"/>
  <c r="W178" i="5"/>
  <c r="V178" i="5"/>
  <c r="U178" i="5"/>
  <c r="T178" i="5"/>
  <c r="S178" i="5"/>
  <c r="R178" i="5"/>
  <c r="Q178" i="5"/>
  <c r="P178" i="5"/>
  <c r="O178" i="5"/>
  <c r="X177" i="5"/>
  <c r="F177" i="5"/>
  <c r="W177" i="5"/>
  <c r="V177" i="5"/>
  <c r="U177" i="5"/>
  <c r="T177" i="5"/>
  <c r="S177" i="5"/>
  <c r="R177" i="5"/>
  <c r="Q177" i="5"/>
  <c r="P177" i="5"/>
  <c r="O177" i="5"/>
  <c r="X176" i="5"/>
  <c r="F176" i="5"/>
  <c r="W176" i="5"/>
  <c r="V176" i="5"/>
  <c r="U176" i="5"/>
  <c r="T176" i="5"/>
  <c r="S176" i="5"/>
  <c r="R176" i="5"/>
  <c r="Q176" i="5"/>
  <c r="P176" i="5"/>
  <c r="O176" i="5"/>
  <c r="X175" i="5"/>
  <c r="F175" i="5"/>
  <c r="W175" i="5"/>
  <c r="V175" i="5"/>
  <c r="U175" i="5"/>
  <c r="T175" i="5"/>
  <c r="S175" i="5"/>
  <c r="R175" i="5"/>
  <c r="Q175" i="5"/>
  <c r="P175" i="5"/>
  <c r="O175" i="5"/>
  <c r="X174" i="5"/>
  <c r="F174" i="5"/>
  <c r="W174" i="5"/>
  <c r="V174" i="5"/>
  <c r="U174" i="5"/>
  <c r="T174" i="5"/>
  <c r="S174" i="5"/>
  <c r="R174" i="5"/>
  <c r="Q174" i="5"/>
  <c r="P174" i="5"/>
  <c r="O174" i="5"/>
  <c r="X173" i="5"/>
  <c r="F173" i="5"/>
  <c r="W173" i="5"/>
  <c r="V173" i="5"/>
  <c r="U173" i="5"/>
  <c r="T173" i="5"/>
  <c r="S173" i="5"/>
  <c r="R173" i="5"/>
  <c r="Q173" i="5"/>
  <c r="P173" i="5"/>
  <c r="O173" i="5"/>
  <c r="X172" i="5"/>
  <c r="F172" i="5"/>
  <c r="W172" i="5"/>
  <c r="V172" i="5"/>
  <c r="U172" i="5"/>
  <c r="T172" i="5"/>
  <c r="S172" i="5"/>
  <c r="R172" i="5"/>
  <c r="Q172" i="5"/>
  <c r="P172" i="5"/>
  <c r="O172" i="5"/>
  <c r="X171" i="5"/>
  <c r="F171" i="5"/>
  <c r="W171" i="5"/>
  <c r="V171" i="5"/>
  <c r="U171" i="5"/>
  <c r="T171" i="5"/>
  <c r="S171" i="5"/>
  <c r="R171" i="5"/>
  <c r="Q171" i="5"/>
  <c r="P171" i="5"/>
  <c r="O171" i="5"/>
  <c r="X170" i="5"/>
  <c r="F170" i="5"/>
  <c r="W170" i="5"/>
  <c r="V170" i="5"/>
  <c r="U170" i="5"/>
  <c r="T170" i="5"/>
  <c r="S170" i="5"/>
  <c r="R170" i="5"/>
  <c r="Q170" i="5"/>
  <c r="P170" i="5"/>
  <c r="O170" i="5"/>
  <c r="X169" i="5"/>
  <c r="F169" i="5"/>
  <c r="W169" i="5"/>
  <c r="V169" i="5"/>
  <c r="U169" i="5"/>
  <c r="T169" i="5"/>
  <c r="S169" i="5"/>
  <c r="R169" i="5"/>
  <c r="Q169" i="5"/>
  <c r="P169" i="5"/>
  <c r="O169" i="5"/>
  <c r="X168" i="5"/>
  <c r="F168" i="5"/>
  <c r="W168" i="5"/>
  <c r="V168" i="5"/>
  <c r="U168" i="5"/>
  <c r="T168" i="5"/>
  <c r="S168" i="5"/>
  <c r="R168" i="5"/>
  <c r="Q168" i="5"/>
  <c r="P168" i="5"/>
  <c r="O168" i="5"/>
  <c r="X167" i="5"/>
  <c r="F167" i="5"/>
  <c r="W167" i="5"/>
  <c r="V167" i="5"/>
  <c r="U167" i="5"/>
  <c r="T167" i="5"/>
  <c r="S167" i="5"/>
  <c r="R167" i="5"/>
  <c r="Q167" i="5"/>
  <c r="P167" i="5"/>
  <c r="O167" i="5"/>
  <c r="X166" i="5"/>
  <c r="F166" i="5"/>
  <c r="W166" i="5"/>
  <c r="V166" i="5"/>
  <c r="U166" i="5"/>
  <c r="T166" i="5"/>
  <c r="S166" i="5"/>
  <c r="R166" i="5"/>
  <c r="Q166" i="5"/>
  <c r="P166" i="5"/>
  <c r="O166" i="5"/>
  <c r="X165" i="5"/>
  <c r="F165" i="5"/>
  <c r="W165" i="5"/>
  <c r="V165" i="5"/>
  <c r="U165" i="5"/>
  <c r="T165" i="5"/>
  <c r="S165" i="5"/>
  <c r="R165" i="5"/>
  <c r="Q165" i="5"/>
  <c r="P165" i="5"/>
  <c r="O165" i="5"/>
  <c r="X164" i="5"/>
  <c r="F164" i="5"/>
  <c r="W164" i="5"/>
  <c r="V164" i="5"/>
  <c r="U164" i="5"/>
  <c r="T164" i="5"/>
  <c r="S164" i="5"/>
  <c r="R164" i="5"/>
  <c r="Q164" i="5"/>
  <c r="P164" i="5"/>
  <c r="O164" i="5"/>
  <c r="X163" i="5"/>
  <c r="F163" i="5"/>
  <c r="W163" i="5"/>
  <c r="V163" i="5"/>
  <c r="U163" i="5"/>
  <c r="T163" i="5"/>
  <c r="S163" i="5"/>
  <c r="R163" i="5"/>
  <c r="Q163" i="5"/>
  <c r="P163" i="5"/>
  <c r="O163" i="5"/>
  <c r="X162" i="5"/>
  <c r="F162" i="5"/>
  <c r="W162" i="5"/>
  <c r="V162" i="5"/>
  <c r="U162" i="5"/>
  <c r="T162" i="5"/>
  <c r="S162" i="5"/>
  <c r="R162" i="5"/>
  <c r="Q162" i="5"/>
  <c r="P162" i="5"/>
  <c r="O162" i="5"/>
  <c r="X161" i="5"/>
  <c r="F161" i="5"/>
  <c r="W161" i="5"/>
  <c r="V161" i="5"/>
  <c r="U161" i="5"/>
  <c r="T161" i="5"/>
  <c r="S161" i="5"/>
  <c r="R161" i="5"/>
  <c r="Q161" i="5"/>
  <c r="P161" i="5"/>
  <c r="O161" i="5"/>
  <c r="X160" i="5"/>
  <c r="F160" i="5"/>
  <c r="W160" i="5"/>
  <c r="V160" i="5"/>
  <c r="U160" i="5"/>
  <c r="T160" i="5"/>
  <c r="S160" i="5"/>
  <c r="R160" i="5"/>
  <c r="Q160" i="5"/>
  <c r="P160" i="5"/>
  <c r="O160" i="5"/>
  <c r="X159" i="5"/>
  <c r="F159" i="5"/>
  <c r="W159" i="5"/>
  <c r="V159" i="5"/>
  <c r="U159" i="5"/>
  <c r="T159" i="5"/>
  <c r="S159" i="5"/>
  <c r="R159" i="5"/>
  <c r="Q159" i="5"/>
  <c r="P159" i="5"/>
  <c r="O159" i="5"/>
  <c r="X158" i="5"/>
  <c r="F158" i="5"/>
  <c r="W158" i="5"/>
  <c r="V158" i="5"/>
  <c r="U158" i="5"/>
  <c r="T158" i="5"/>
  <c r="S158" i="5"/>
  <c r="R158" i="5"/>
  <c r="Q158" i="5"/>
  <c r="P158" i="5"/>
  <c r="O158" i="5"/>
  <c r="X157" i="5"/>
  <c r="F157" i="5"/>
  <c r="W157" i="5"/>
  <c r="V157" i="5"/>
  <c r="U157" i="5"/>
  <c r="T157" i="5"/>
  <c r="S157" i="5"/>
  <c r="R157" i="5"/>
  <c r="Q157" i="5"/>
  <c r="P157" i="5"/>
  <c r="O157" i="5"/>
  <c r="X156" i="5"/>
  <c r="F156" i="5"/>
  <c r="W156" i="5"/>
  <c r="V156" i="5"/>
  <c r="U156" i="5"/>
  <c r="T156" i="5"/>
  <c r="S156" i="5"/>
  <c r="R156" i="5"/>
  <c r="Q156" i="5"/>
  <c r="P156" i="5"/>
  <c r="O156" i="5"/>
  <c r="X155" i="5"/>
  <c r="F155" i="5"/>
  <c r="W155" i="5"/>
  <c r="V155" i="5"/>
  <c r="U155" i="5"/>
  <c r="T155" i="5"/>
  <c r="S155" i="5"/>
  <c r="R155" i="5"/>
  <c r="Q155" i="5"/>
  <c r="P155" i="5"/>
  <c r="O155" i="5"/>
  <c r="X154" i="5"/>
  <c r="F154" i="5"/>
  <c r="W154" i="5"/>
  <c r="V154" i="5"/>
  <c r="U154" i="5"/>
  <c r="T154" i="5"/>
  <c r="S154" i="5"/>
  <c r="R154" i="5"/>
  <c r="Q154" i="5"/>
  <c r="P154" i="5"/>
  <c r="O154" i="5"/>
  <c r="X153" i="5"/>
  <c r="F153" i="5"/>
  <c r="W153" i="5"/>
  <c r="V153" i="5"/>
  <c r="U153" i="5"/>
  <c r="T153" i="5"/>
  <c r="S153" i="5"/>
  <c r="R153" i="5"/>
  <c r="Q153" i="5"/>
  <c r="P153" i="5"/>
  <c r="O153" i="5"/>
  <c r="X152" i="5"/>
  <c r="F152" i="5"/>
  <c r="W152" i="5"/>
  <c r="V152" i="5"/>
  <c r="U152" i="5"/>
  <c r="T152" i="5"/>
  <c r="S152" i="5"/>
  <c r="R152" i="5"/>
  <c r="Q152" i="5"/>
  <c r="P152" i="5"/>
  <c r="O152" i="5"/>
  <c r="X151" i="5"/>
  <c r="F151" i="5"/>
  <c r="W151" i="5"/>
  <c r="V151" i="5"/>
  <c r="U151" i="5"/>
  <c r="T151" i="5"/>
  <c r="S151" i="5"/>
  <c r="R151" i="5"/>
  <c r="Q151" i="5"/>
  <c r="P151" i="5"/>
  <c r="O151" i="5"/>
  <c r="X150" i="5"/>
  <c r="F150" i="5"/>
  <c r="W150" i="5"/>
  <c r="V150" i="5"/>
  <c r="U150" i="5"/>
  <c r="T150" i="5"/>
  <c r="S150" i="5"/>
  <c r="R150" i="5"/>
  <c r="Q150" i="5"/>
  <c r="P150" i="5"/>
  <c r="O150" i="5"/>
  <c r="X149" i="5"/>
  <c r="F149" i="5"/>
  <c r="W149" i="5"/>
  <c r="V149" i="5"/>
  <c r="U149" i="5"/>
  <c r="T149" i="5"/>
  <c r="S149" i="5"/>
  <c r="R149" i="5"/>
  <c r="Q149" i="5"/>
  <c r="P149" i="5"/>
  <c r="O149" i="5"/>
  <c r="X148" i="5"/>
  <c r="F148" i="5"/>
  <c r="W148" i="5"/>
  <c r="V148" i="5"/>
  <c r="U148" i="5"/>
  <c r="T148" i="5"/>
  <c r="S148" i="5"/>
  <c r="R148" i="5"/>
  <c r="Q148" i="5"/>
  <c r="P148" i="5"/>
  <c r="O148" i="5"/>
  <c r="X147" i="5"/>
  <c r="F147" i="5"/>
  <c r="W147" i="5"/>
  <c r="V147" i="5"/>
  <c r="U147" i="5"/>
  <c r="T147" i="5"/>
  <c r="S147" i="5"/>
  <c r="R147" i="5"/>
  <c r="Q147" i="5"/>
  <c r="P147" i="5"/>
  <c r="O147" i="5"/>
  <c r="X146" i="5"/>
  <c r="F146" i="5"/>
  <c r="W146" i="5"/>
  <c r="V146" i="5"/>
  <c r="U146" i="5"/>
  <c r="T146" i="5"/>
  <c r="S146" i="5"/>
  <c r="R146" i="5"/>
  <c r="Q146" i="5"/>
  <c r="P146" i="5"/>
  <c r="O146" i="5"/>
  <c r="X145" i="5"/>
  <c r="F145" i="5"/>
  <c r="W145" i="5"/>
  <c r="V145" i="5"/>
  <c r="U145" i="5"/>
  <c r="T145" i="5"/>
  <c r="S145" i="5"/>
  <c r="R145" i="5"/>
  <c r="Q145" i="5"/>
  <c r="P145" i="5"/>
  <c r="O145" i="5"/>
  <c r="X144" i="5"/>
  <c r="F144" i="5"/>
  <c r="W144" i="5"/>
  <c r="V144" i="5"/>
  <c r="U144" i="5"/>
  <c r="T144" i="5"/>
  <c r="S144" i="5"/>
  <c r="R144" i="5"/>
  <c r="Q144" i="5"/>
  <c r="P144" i="5"/>
  <c r="O144" i="5"/>
  <c r="X143" i="5"/>
  <c r="F143" i="5"/>
  <c r="W143" i="5"/>
  <c r="V143" i="5"/>
  <c r="U143" i="5"/>
  <c r="T143" i="5"/>
  <c r="S143" i="5"/>
  <c r="R143" i="5"/>
  <c r="Q143" i="5"/>
  <c r="P143" i="5"/>
  <c r="O143" i="5"/>
  <c r="X142" i="5"/>
  <c r="F142" i="5"/>
  <c r="W142" i="5"/>
  <c r="V142" i="5"/>
  <c r="U142" i="5"/>
  <c r="T142" i="5"/>
  <c r="S142" i="5"/>
  <c r="R142" i="5"/>
  <c r="Q142" i="5"/>
  <c r="P142" i="5"/>
  <c r="O142" i="5"/>
  <c r="X141" i="5"/>
  <c r="F141" i="5"/>
  <c r="W141" i="5"/>
  <c r="V141" i="5"/>
  <c r="U141" i="5"/>
  <c r="T141" i="5"/>
  <c r="S141" i="5"/>
  <c r="R141" i="5"/>
  <c r="Q141" i="5"/>
  <c r="P141" i="5"/>
  <c r="O141" i="5"/>
  <c r="X140" i="5"/>
  <c r="F140" i="5"/>
  <c r="W140" i="5"/>
  <c r="V140" i="5"/>
  <c r="U140" i="5"/>
  <c r="T140" i="5"/>
  <c r="S140" i="5"/>
  <c r="R140" i="5"/>
  <c r="Q140" i="5"/>
  <c r="P140" i="5"/>
  <c r="O140" i="5"/>
  <c r="X139" i="5"/>
  <c r="F139" i="5"/>
  <c r="W139" i="5"/>
  <c r="V139" i="5"/>
  <c r="U139" i="5"/>
  <c r="T139" i="5"/>
  <c r="S139" i="5"/>
  <c r="R139" i="5"/>
  <c r="Q139" i="5"/>
  <c r="P139" i="5"/>
  <c r="O139" i="5"/>
  <c r="X138" i="5"/>
  <c r="F138" i="5"/>
  <c r="W138" i="5"/>
  <c r="V138" i="5"/>
  <c r="U138" i="5"/>
  <c r="T138" i="5"/>
  <c r="S138" i="5"/>
  <c r="R138" i="5"/>
  <c r="Q138" i="5"/>
  <c r="P138" i="5"/>
  <c r="O138" i="5"/>
  <c r="X137" i="5"/>
  <c r="F137" i="5"/>
  <c r="W137" i="5"/>
  <c r="V137" i="5"/>
  <c r="U137" i="5"/>
  <c r="T137" i="5"/>
  <c r="S137" i="5"/>
  <c r="R137" i="5"/>
  <c r="Q137" i="5"/>
  <c r="P137" i="5"/>
  <c r="O137" i="5"/>
  <c r="X136" i="5"/>
  <c r="F136" i="5"/>
  <c r="W136" i="5"/>
  <c r="V136" i="5"/>
  <c r="U136" i="5"/>
  <c r="T136" i="5"/>
  <c r="S136" i="5"/>
  <c r="R136" i="5"/>
  <c r="Q136" i="5"/>
  <c r="P136" i="5"/>
  <c r="O136" i="5"/>
  <c r="X135" i="5"/>
  <c r="F135" i="5"/>
  <c r="W135" i="5"/>
  <c r="V135" i="5"/>
  <c r="U135" i="5"/>
  <c r="T135" i="5"/>
  <c r="S135" i="5"/>
  <c r="R135" i="5"/>
  <c r="Q135" i="5"/>
  <c r="P135" i="5"/>
  <c r="O135" i="5"/>
  <c r="X134" i="5"/>
  <c r="F134" i="5"/>
  <c r="W134" i="5"/>
  <c r="V134" i="5"/>
  <c r="U134" i="5"/>
  <c r="T134" i="5"/>
  <c r="S134" i="5"/>
  <c r="R134" i="5"/>
  <c r="Q134" i="5"/>
  <c r="P134" i="5"/>
  <c r="O134" i="5"/>
  <c r="X133" i="5"/>
  <c r="F133" i="5"/>
  <c r="W133" i="5"/>
  <c r="V133" i="5"/>
  <c r="U133" i="5"/>
  <c r="T133" i="5"/>
  <c r="S133" i="5"/>
  <c r="R133" i="5"/>
  <c r="Q133" i="5"/>
  <c r="P133" i="5"/>
  <c r="O133" i="5"/>
  <c r="X132" i="5"/>
  <c r="F132" i="5"/>
  <c r="W132" i="5"/>
  <c r="V132" i="5"/>
  <c r="U132" i="5"/>
  <c r="T132" i="5"/>
  <c r="S132" i="5"/>
  <c r="R132" i="5"/>
  <c r="Q132" i="5"/>
  <c r="P132" i="5"/>
  <c r="O132" i="5"/>
  <c r="X131" i="5"/>
  <c r="F131" i="5"/>
  <c r="W131" i="5"/>
  <c r="V131" i="5"/>
  <c r="U131" i="5"/>
  <c r="T131" i="5"/>
  <c r="S131" i="5"/>
  <c r="R131" i="5"/>
  <c r="Q131" i="5"/>
  <c r="P131" i="5"/>
  <c r="O131" i="5"/>
  <c r="X130" i="5"/>
  <c r="F130" i="5"/>
  <c r="W130" i="5"/>
  <c r="V130" i="5"/>
  <c r="U130" i="5"/>
  <c r="T130" i="5"/>
  <c r="S130" i="5"/>
  <c r="R130" i="5"/>
  <c r="Q130" i="5"/>
  <c r="P130" i="5"/>
  <c r="O130" i="5"/>
  <c r="X129" i="5"/>
  <c r="F129" i="5"/>
  <c r="W129" i="5"/>
  <c r="V129" i="5"/>
  <c r="U129" i="5"/>
  <c r="T129" i="5"/>
  <c r="S129" i="5"/>
  <c r="R129" i="5"/>
  <c r="Q129" i="5"/>
  <c r="P129" i="5"/>
  <c r="O129" i="5"/>
  <c r="X128" i="5"/>
  <c r="F128" i="5"/>
  <c r="W128" i="5"/>
  <c r="V128" i="5"/>
  <c r="U128" i="5"/>
  <c r="T128" i="5"/>
  <c r="S128" i="5"/>
  <c r="R128" i="5"/>
  <c r="Q128" i="5"/>
  <c r="P128" i="5"/>
  <c r="O128" i="5"/>
  <c r="X127" i="5"/>
  <c r="F127" i="5"/>
  <c r="W127" i="5"/>
  <c r="V127" i="5"/>
  <c r="U127" i="5"/>
  <c r="T127" i="5"/>
  <c r="S127" i="5"/>
  <c r="R127" i="5"/>
  <c r="Q127" i="5"/>
  <c r="P127" i="5"/>
  <c r="O127" i="5"/>
  <c r="X126" i="5"/>
  <c r="F126" i="5"/>
  <c r="W126" i="5"/>
  <c r="V126" i="5"/>
  <c r="U126" i="5"/>
  <c r="T126" i="5"/>
  <c r="S126" i="5"/>
  <c r="R126" i="5"/>
  <c r="Q126" i="5"/>
  <c r="P126" i="5"/>
  <c r="O126" i="5"/>
  <c r="X125" i="5"/>
  <c r="F125" i="5"/>
  <c r="W125" i="5"/>
  <c r="V125" i="5"/>
  <c r="U125" i="5"/>
  <c r="T125" i="5"/>
  <c r="S125" i="5"/>
  <c r="R125" i="5"/>
  <c r="Q125" i="5"/>
  <c r="P125" i="5"/>
  <c r="O125" i="5"/>
  <c r="X124" i="5"/>
  <c r="F124" i="5"/>
  <c r="W124" i="5"/>
  <c r="V124" i="5"/>
  <c r="U124" i="5"/>
  <c r="T124" i="5"/>
  <c r="S124" i="5"/>
  <c r="R124" i="5"/>
  <c r="Q124" i="5"/>
  <c r="P124" i="5"/>
  <c r="O124" i="5"/>
  <c r="X123" i="5"/>
  <c r="F123" i="5"/>
  <c r="W123" i="5"/>
  <c r="V123" i="5"/>
  <c r="U123" i="5"/>
  <c r="T123" i="5"/>
  <c r="S123" i="5"/>
  <c r="R123" i="5"/>
  <c r="Q123" i="5"/>
  <c r="P123" i="5"/>
  <c r="O123" i="5"/>
  <c r="X122" i="5"/>
  <c r="F122" i="5"/>
  <c r="W122" i="5"/>
  <c r="V122" i="5"/>
  <c r="U122" i="5"/>
  <c r="T122" i="5"/>
  <c r="S122" i="5"/>
  <c r="R122" i="5"/>
  <c r="Q122" i="5"/>
  <c r="P122" i="5"/>
  <c r="O122" i="5"/>
  <c r="X121" i="5"/>
  <c r="F121" i="5"/>
  <c r="W121" i="5"/>
  <c r="V121" i="5"/>
  <c r="U121" i="5"/>
  <c r="T121" i="5"/>
  <c r="S121" i="5"/>
  <c r="R121" i="5"/>
  <c r="Q121" i="5"/>
  <c r="P121" i="5"/>
  <c r="O121" i="5"/>
  <c r="X120" i="5"/>
  <c r="F120" i="5"/>
  <c r="W120" i="5"/>
  <c r="V120" i="5"/>
  <c r="U120" i="5"/>
  <c r="T120" i="5"/>
  <c r="S120" i="5"/>
  <c r="R120" i="5"/>
  <c r="Q120" i="5"/>
  <c r="P120" i="5"/>
  <c r="O120" i="5"/>
  <c r="X119" i="5"/>
  <c r="F119" i="5"/>
  <c r="W119" i="5"/>
  <c r="V119" i="5"/>
  <c r="U119" i="5"/>
  <c r="T119" i="5"/>
  <c r="S119" i="5"/>
  <c r="R119" i="5"/>
  <c r="Q119" i="5"/>
  <c r="P119" i="5"/>
  <c r="O119" i="5"/>
  <c r="X118" i="5"/>
  <c r="F118" i="5"/>
  <c r="W118" i="5"/>
  <c r="V118" i="5"/>
  <c r="U118" i="5"/>
  <c r="T118" i="5"/>
  <c r="S118" i="5"/>
  <c r="R118" i="5"/>
  <c r="Q118" i="5"/>
  <c r="P118" i="5"/>
  <c r="O118" i="5"/>
  <c r="X117" i="5"/>
  <c r="F117" i="5"/>
  <c r="W117" i="5"/>
  <c r="V117" i="5"/>
  <c r="U117" i="5"/>
  <c r="T117" i="5"/>
  <c r="S117" i="5"/>
  <c r="R117" i="5"/>
  <c r="Q117" i="5"/>
  <c r="P117" i="5"/>
  <c r="O117" i="5"/>
  <c r="X116" i="5"/>
  <c r="F116" i="5"/>
  <c r="W116" i="5"/>
  <c r="V116" i="5"/>
  <c r="U116" i="5"/>
  <c r="T116" i="5"/>
  <c r="S116" i="5"/>
  <c r="R116" i="5"/>
  <c r="Q116" i="5"/>
  <c r="P116" i="5"/>
  <c r="O116" i="5"/>
  <c r="X115" i="5"/>
  <c r="F115" i="5"/>
  <c r="W115" i="5"/>
  <c r="V115" i="5"/>
  <c r="U115" i="5"/>
  <c r="T115" i="5"/>
  <c r="S115" i="5"/>
  <c r="R115" i="5"/>
  <c r="Q115" i="5"/>
  <c r="P115" i="5"/>
  <c r="O115" i="5"/>
  <c r="X114" i="5"/>
  <c r="F114" i="5"/>
  <c r="W114" i="5"/>
  <c r="V114" i="5"/>
  <c r="U114" i="5"/>
  <c r="T114" i="5"/>
  <c r="S114" i="5"/>
  <c r="R114" i="5"/>
  <c r="Q114" i="5"/>
  <c r="P114" i="5"/>
  <c r="O114" i="5"/>
  <c r="X113" i="5"/>
  <c r="F113" i="5"/>
  <c r="W113" i="5"/>
  <c r="V113" i="5"/>
  <c r="U113" i="5"/>
  <c r="T113" i="5"/>
  <c r="S113" i="5"/>
  <c r="R113" i="5"/>
  <c r="Q113" i="5"/>
  <c r="P113" i="5"/>
  <c r="O113" i="5"/>
  <c r="X112" i="5"/>
  <c r="F112" i="5"/>
  <c r="W112" i="5"/>
  <c r="V112" i="5"/>
  <c r="U112" i="5"/>
  <c r="T112" i="5"/>
  <c r="S112" i="5"/>
  <c r="R112" i="5"/>
  <c r="Q112" i="5"/>
  <c r="P112" i="5"/>
  <c r="O112" i="5"/>
  <c r="X111" i="5"/>
  <c r="F111" i="5"/>
  <c r="W111" i="5"/>
  <c r="V111" i="5"/>
  <c r="U111" i="5"/>
  <c r="T111" i="5"/>
  <c r="S111" i="5"/>
  <c r="R111" i="5"/>
  <c r="Q111" i="5"/>
  <c r="P111" i="5"/>
  <c r="O111" i="5"/>
  <c r="X110" i="5"/>
  <c r="F110" i="5"/>
  <c r="W110" i="5"/>
  <c r="V110" i="5"/>
  <c r="U110" i="5"/>
  <c r="T110" i="5"/>
  <c r="S110" i="5"/>
  <c r="R110" i="5"/>
  <c r="Q110" i="5"/>
  <c r="P110" i="5"/>
  <c r="O110" i="5"/>
  <c r="X109" i="5"/>
  <c r="F109" i="5"/>
  <c r="W109" i="5"/>
  <c r="V109" i="5"/>
  <c r="U109" i="5"/>
  <c r="T109" i="5"/>
  <c r="S109" i="5"/>
  <c r="R109" i="5"/>
  <c r="Q109" i="5"/>
  <c r="P109" i="5"/>
  <c r="O109" i="5"/>
  <c r="X108" i="5"/>
  <c r="F108" i="5"/>
  <c r="W108" i="5"/>
  <c r="V108" i="5"/>
  <c r="U108" i="5"/>
  <c r="T108" i="5"/>
  <c r="S108" i="5"/>
  <c r="R108" i="5"/>
  <c r="Q108" i="5"/>
  <c r="P108" i="5"/>
  <c r="O108" i="5"/>
  <c r="X107" i="5"/>
  <c r="F107" i="5"/>
  <c r="W107" i="5"/>
  <c r="V107" i="5"/>
  <c r="U107" i="5"/>
  <c r="T107" i="5"/>
  <c r="S107" i="5"/>
  <c r="R107" i="5"/>
  <c r="Q107" i="5"/>
  <c r="P107" i="5"/>
  <c r="O107" i="5"/>
  <c r="X106" i="5"/>
  <c r="F106" i="5"/>
  <c r="W106" i="5"/>
  <c r="V106" i="5"/>
  <c r="U106" i="5"/>
  <c r="T106" i="5"/>
  <c r="S106" i="5"/>
  <c r="R106" i="5"/>
  <c r="Q106" i="5"/>
  <c r="P106" i="5"/>
  <c r="O106" i="5"/>
  <c r="AN105" i="5"/>
  <c r="X105" i="5"/>
  <c r="F105" i="5"/>
  <c r="W105" i="5"/>
  <c r="V105" i="5"/>
  <c r="U105" i="5"/>
  <c r="T105" i="5"/>
  <c r="S105" i="5"/>
  <c r="R105" i="5"/>
  <c r="Q105" i="5"/>
  <c r="P105" i="5"/>
  <c r="O105" i="5"/>
  <c r="AN104" i="5"/>
  <c r="AO104" i="5"/>
  <c r="X104" i="5"/>
  <c r="F104" i="5"/>
  <c r="W104" i="5"/>
  <c r="V104" i="5"/>
  <c r="U104" i="5"/>
  <c r="T104" i="5"/>
  <c r="S104" i="5"/>
  <c r="R104" i="5"/>
  <c r="Q104" i="5"/>
  <c r="P104" i="5"/>
  <c r="O104" i="5"/>
  <c r="X103" i="5"/>
  <c r="F103" i="5"/>
  <c r="W103" i="5"/>
  <c r="V103" i="5"/>
  <c r="U103" i="5"/>
  <c r="T103" i="5"/>
  <c r="S103" i="5"/>
  <c r="R103" i="5"/>
  <c r="Q103" i="5"/>
  <c r="P103" i="5"/>
  <c r="O103" i="5"/>
  <c r="X102" i="5"/>
  <c r="F102" i="5"/>
  <c r="W102" i="5"/>
  <c r="V102" i="5"/>
  <c r="U102" i="5"/>
  <c r="T102" i="5"/>
  <c r="S102" i="5"/>
  <c r="R102" i="5"/>
  <c r="Q102" i="5"/>
  <c r="P102" i="5"/>
  <c r="O102" i="5"/>
  <c r="X101" i="5"/>
  <c r="F101" i="5"/>
  <c r="W101" i="5"/>
  <c r="V101" i="5"/>
  <c r="U101" i="5"/>
  <c r="T101" i="5"/>
  <c r="S101" i="5"/>
  <c r="R101" i="5"/>
  <c r="Q101" i="5"/>
  <c r="P101" i="5"/>
  <c r="O101" i="5"/>
  <c r="X100" i="5"/>
  <c r="F100" i="5"/>
  <c r="W100" i="5"/>
  <c r="V100" i="5"/>
  <c r="U100" i="5"/>
  <c r="T100" i="5"/>
  <c r="S100" i="5"/>
  <c r="R100" i="5"/>
  <c r="Q100" i="5"/>
  <c r="P100" i="5"/>
  <c r="O100" i="5"/>
  <c r="X99" i="5"/>
  <c r="F99" i="5"/>
  <c r="W99" i="5"/>
  <c r="V99" i="5"/>
  <c r="U99" i="5"/>
  <c r="T99" i="5"/>
  <c r="S99" i="5"/>
  <c r="R99" i="5"/>
  <c r="Q99" i="5"/>
  <c r="P99" i="5"/>
  <c r="O99" i="5"/>
  <c r="X98" i="5"/>
  <c r="F98" i="5"/>
  <c r="W98" i="5"/>
  <c r="V98" i="5"/>
  <c r="U98" i="5"/>
  <c r="T98" i="5"/>
  <c r="S98" i="5"/>
  <c r="R98" i="5"/>
  <c r="Q98" i="5"/>
  <c r="P98" i="5"/>
  <c r="O98" i="5"/>
  <c r="X97" i="5"/>
  <c r="F97" i="5"/>
  <c r="W97" i="5"/>
  <c r="V97" i="5"/>
  <c r="U97" i="5"/>
  <c r="T97" i="5"/>
  <c r="S97" i="5"/>
  <c r="R97" i="5"/>
  <c r="Q97" i="5"/>
  <c r="P97" i="5"/>
  <c r="O97" i="5"/>
  <c r="X96" i="5"/>
  <c r="F96" i="5"/>
  <c r="W96" i="5"/>
  <c r="V96" i="5"/>
  <c r="U96" i="5"/>
  <c r="T96" i="5"/>
  <c r="S96" i="5"/>
  <c r="R96" i="5"/>
  <c r="Q96" i="5"/>
  <c r="P96" i="5"/>
  <c r="O96" i="5"/>
  <c r="X95" i="5"/>
  <c r="F95" i="5"/>
  <c r="W95" i="5"/>
  <c r="V95" i="5"/>
  <c r="U95" i="5"/>
  <c r="T95" i="5"/>
  <c r="S95" i="5"/>
  <c r="R95" i="5"/>
  <c r="Q95" i="5"/>
  <c r="P95" i="5"/>
  <c r="O95" i="5"/>
  <c r="X94" i="5"/>
  <c r="F94" i="5"/>
  <c r="W94" i="5"/>
  <c r="V94" i="5"/>
  <c r="U94" i="5"/>
  <c r="T94" i="5"/>
  <c r="S94" i="5"/>
  <c r="R94" i="5"/>
  <c r="Q94" i="5"/>
  <c r="P94" i="5"/>
  <c r="O94" i="5"/>
  <c r="X93" i="5"/>
  <c r="F93" i="5"/>
  <c r="W93" i="5"/>
  <c r="V93" i="5"/>
  <c r="U93" i="5"/>
  <c r="T93" i="5"/>
  <c r="S93" i="5"/>
  <c r="R93" i="5"/>
  <c r="Q93" i="5"/>
  <c r="P93" i="5"/>
  <c r="O93" i="5"/>
  <c r="X92" i="5"/>
  <c r="F92" i="5"/>
  <c r="W92" i="5"/>
  <c r="V92" i="5"/>
  <c r="U92" i="5"/>
  <c r="T92" i="5"/>
  <c r="S92" i="5"/>
  <c r="R92" i="5"/>
  <c r="Q92" i="5"/>
  <c r="P92" i="5"/>
  <c r="O92" i="5"/>
  <c r="X91" i="5"/>
  <c r="F91" i="5"/>
  <c r="W91" i="5"/>
  <c r="V91" i="5"/>
  <c r="U91" i="5"/>
  <c r="T91" i="5"/>
  <c r="S91" i="5"/>
  <c r="R91" i="5"/>
  <c r="Q91" i="5"/>
  <c r="P91" i="5"/>
  <c r="O91" i="5"/>
  <c r="X90" i="5"/>
  <c r="F90" i="5"/>
  <c r="W90" i="5"/>
  <c r="V90" i="5"/>
  <c r="U90" i="5"/>
  <c r="T90" i="5"/>
  <c r="S90" i="5"/>
  <c r="R90" i="5"/>
  <c r="Q90" i="5"/>
  <c r="P90" i="5"/>
  <c r="O90" i="5"/>
  <c r="X89" i="5"/>
  <c r="F89" i="5"/>
  <c r="W89" i="5"/>
  <c r="V89" i="5"/>
  <c r="U89" i="5"/>
  <c r="T89" i="5"/>
  <c r="S89" i="5"/>
  <c r="R89" i="5"/>
  <c r="Q89" i="5"/>
  <c r="P89" i="5"/>
  <c r="O89" i="5"/>
  <c r="X88" i="5"/>
  <c r="F88" i="5"/>
  <c r="W88" i="5"/>
  <c r="V88" i="5"/>
  <c r="U88" i="5"/>
  <c r="T88" i="5"/>
  <c r="S88" i="5"/>
  <c r="R88" i="5"/>
  <c r="Q88" i="5"/>
  <c r="P88" i="5"/>
  <c r="O88" i="5"/>
  <c r="X87" i="5"/>
  <c r="F87" i="5"/>
  <c r="W87" i="5"/>
  <c r="V87" i="5"/>
  <c r="U87" i="5"/>
  <c r="T87" i="5"/>
  <c r="S87" i="5"/>
  <c r="R87" i="5"/>
  <c r="Q87" i="5"/>
  <c r="P87" i="5"/>
  <c r="O87" i="5"/>
  <c r="X86" i="5"/>
  <c r="F86" i="5"/>
  <c r="W86" i="5"/>
  <c r="V86" i="5"/>
  <c r="U86" i="5"/>
  <c r="T86" i="5"/>
  <c r="S86" i="5"/>
  <c r="R86" i="5"/>
  <c r="Q86" i="5"/>
  <c r="P86" i="5"/>
  <c r="O86" i="5"/>
  <c r="AN84" i="5"/>
  <c r="AN85" i="5"/>
  <c r="AO85" i="5"/>
  <c r="X85" i="5"/>
  <c r="F85" i="5"/>
  <c r="W85" i="5"/>
  <c r="V85" i="5"/>
  <c r="U85" i="5"/>
  <c r="T85" i="5"/>
  <c r="S85" i="5"/>
  <c r="R85" i="5"/>
  <c r="Q85" i="5"/>
  <c r="P85" i="5"/>
  <c r="O85" i="5"/>
  <c r="X84" i="5"/>
  <c r="F84" i="5"/>
  <c r="W84" i="5"/>
  <c r="V84" i="5"/>
  <c r="U84" i="5"/>
  <c r="T84" i="5"/>
  <c r="S84" i="5"/>
  <c r="R84" i="5"/>
  <c r="Q84" i="5"/>
  <c r="P84" i="5"/>
  <c r="O84" i="5"/>
  <c r="X83" i="5"/>
  <c r="F83" i="5"/>
  <c r="W83" i="5"/>
  <c r="V83" i="5"/>
  <c r="U83" i="5"/>
  <c r="T83" i="5"/>
  <c r="S83" i="5"/>
  <c r="R83" i="5"/>
  <c r="Q83" i="5"/>
  <c r="P83" i="5"/>
  <c r="O83" i="5"/>
  <c r="X82" i="5"/>
  <c r="F82" i="5"/>
  <c r="W82" i="5"/>
  <c r="V82" i="5"/>
  <c r="U82" i="5"/>
  <c r="T82" i="5"/>
  <c r="S82" i="5"/>
  <c r="R82" i="5"/>
  <c r="Q82" i="5"/>
  <c r="P82" i="5"/>
  <c r="O82" i="5"/>
  <c r="X81" i="5"/>
  <c r="F81" i="5"/>
  <c r="W81" i="5"/>
  <c r="V81" i="5"/>
  <c r="U81" i="5"/>
  <c r="T81" i="5"/>
  <c r="S81" i="5"/>
  <c r="R81" i="5"/>
  <c r="Q81" i="5"/>
  <c r="P81" i="5"/>
  <c r="O81" i="5"/>
  <c r="X80" i="5"/>
  <c r="F80" i="5"/>
  <c r="W80" i="5"/>
  <c r="V80" i="5"/>
  <c r="U80" i="5"/>
  <c r="T80" i="5"/>
  <c r="S80" i="5"/>
  <c r="R80" i="5"/>
  <c r="Q80" i="5"/>
  <c r="P80" i="5"/>
  <c r="O80" i="5"/>
  <c r="X79" i="5"/>
  <c r="F79" i="5"/>
  <c r="W79" i="5"/>
  <c r="V79" i="5"/>
  <c r="U79" i="5"/>
  <c r="T79" i="5"/>
  <c r="S79" i="5"/>
  <c r="R79" i="5"/>
  <c r="Q79" i="5"/>
  <c r="P79" i="5"/>
  <c r="O79" i="5"/>
  <c r="X78" i="5"/>
  <c r="F78" i="5"/>
  <c r="W78" i="5"/>
  <c r="V78" i="5"/>
  <c r="U78" i="5"/>
  <c r="T78" i="5"/>
  <c r="S78" i="5"/>
  <c r="R78" i="5"/>
  <c r="Q78" i="5"/>
  <c r="P78" i="5"/>
  <c r="O78" i="5"/>
  <c r="X77" i="5"/>
  <c r="F77" i="5"/>
  <c r="W77" i="5"/>
  <c r="V77" i="5"/>
  <c r="U77" i="5"/>
  <c r="T77" i="5"/>
  <c r="S77" i="5"/>
  <c r="R77" i="5"/>
  <c r="Q77" i="5"/>
  <c r="P77" i="5"/>
  <c r="O77" i="5"/>
  <c r="X76" i="5"/>
  <c r="F76" i="5"/>
  <c r="W76" i="5"/>
  <c r="V76" i="5"/>
  <c r="U76" i="5"/>
  <c r="T76" i="5"/>
  <c r="S76" i="5"/>
  <c r="R76" i="5"/>
  <c r="Q76" i="5"/>
  <c r="P76" i="5"/>
  <c r="O76" i="5"/>
  <c r="X75" i="5"/>
  <c r="F75" i="5"/>
  <c r="W75" i="5"/>
  <c r="V75" i="5"/>
  <c r="U75" i="5"/>
  <c r="T75" i="5"/>
  <c r="S75" i="5"/>
  <c r="R75" i="5"/>
  <c r="Q75" i="5"/>
  <c r="P75" i="5"/>
  <c r="O75" i="5"/>
  <c r="X74" i="5"/>
  <c r="F74" i="5"/>
  <c r="W74" i="5"/>
  <c r="V74" i="5"/>
  <c r="U74" i="5"/>
  <c r="T74" i="5"/>
  <c r="S74" i="5"/>
  <c r="R74" i="5"/>
  <c r="Q74" i="5"/>
  <c r="P74" i="5"/>
  <c r="O74" i="5"/>
  <c r="X73" i="5"/>
  <c r="F73" i="5"/>
  <c r="W73" i="5"/>
  <c r="V73" i="5"/>
  <c r="U73" i="5"/>
  <c r="T73" i="5"/>
  <c r="S73" i="5"/>
  <c r="R73" i="5"/>
  <c r="Q73" i="5"/>
  <c r="P73" i="5"/>
  <c r="O73" i="5"/>
  <c r="X72" i="5"/>
  <c r="F72" i="5"/>
  <c r="W72" i="5"/>
  <c r="V72" i="5"/>
  <c r="U72" i="5"/>
  <c r="T72" i="5"/>
  <c r="S72" i="5"/>
  <c r="R72" i="5"/>
  <c r="Q72" i="5"/>
  <c r="P72" i="5"/>
  <c r="O72" i="5"/>
  <c r="X71" i="5"/>
  <c r="F71" i="5"/>
  <c r="W71" i="5"/>
  <c r="V71" i="5"/>
  <c r="U71" i="5"/>
  <c r="T71" i="5"/>
  <c r="S71" i="5"/>
  <c r="R71" i="5"/>
  <c r="Q71" i="5"/>
  <c r="P71" i="5"/>
  <c r="O71" i="5"/>
  <c r="X70" i="5"/>
  <c r="F70" i="5"/>
  <c r="W70" i="5"/>
  <c r="V70" i="5"/>
  <c r="U70" i="5"/>
  <c r="T70" i="5"/>
  <c r="S70" i="5"/>
  <c r="R70" i="5"/>
  <c r="Q70" i="5"/>
  <c r="P70" i="5"/>
  <c r="O70" i="5"/>
  <c r="X69" i="5"/>
  <c r="F69" i="5"/>
  <c r="W69" i="5"/>
  <c r="V69" i="5"/>
  <c r="U69" i="5"/>
  <c r="T69" i="5"/>
  <c r="S69" i="5"/>
  <c r="R69" i="5"/>
  <c r="Q69" i="5"/>
  <c r="P69" i="5"/>
  <c r="O69" i="5"/>
  <c r="X68" i="5"/>
  <c r="F68" i="5"/>
  <c r="W68" i="5"/>
  <c r="V68" i="5"/>
  <c r="U68" i="5"/>
  <c r="T68" i="5"/>
  <c r="S68" i="5"/>
  <c r="R68" i="5"/>
  <c r="Q68" i="5"/>
  <c r="P68" i="5"/>
  <c r="O68" i="5"/>
  <c r="X67" i="5"/>
  <c r="F67" i="5"/>
  <c r="W67" i="5"/>
  <c r="V67" i="5"/>
  <c r="U67" i="5"/>
  <c r="T67" i="5"/>
  <c r="S67" i="5"/>
  <c r="R67" i="5"/>
  <c r="Q67" i="5"/>
  <c r="P67" i="5"/>
  <c r="O67" i="5"/>
  <c r="X66" i="5"/>
  <c r="F66" i="5"/>
  <c r="W66" i="5"/>
  <c r="V66" i="5"/>
  <c r="U66" i="5"/>
  <c r="T66" i="5"/>
  <c r="S66" i="5"/>
  <c r="R66" i="5"/>
  <c r="Q66" i="5"/>
  <c r="P66" i="5"/>
  <c r="O66" i="5"/>
  <c r="X65" i="5"/>
  <c r="F65" i="5"/>
  <c r="W65" i="5"/>
  <c r="V65" i="5"/>
  <c r="U65" i="5"/>
  <c r="T65" i="5"/>
  <c r="S65" i="5"/>
  <c r="R65" i="5"/>
  <c r="Q65" i="5"/>
  <c r="P65" i="5"/>
  <c r="O65" i="5"/>
  <c r="X64" i="5"/>
  <c r="F64" i="5"/>
  <c r="W64" i="5"/>
  <c r="V64" i="5"/>
  <c r="U64" i="5"/>
  <c r="T64" i="5"/>
  <c r="S64" i="5"/>
  <c r="R64" i="5"/>
  <c r="Q64" i="5"/>
  <c r="P64" i="5"/>
  <c r="O64" i="5"/>
  <c r="X63" i="5"/>
  <c r="F63" i="5"/>
  <c r="W63" i="5"/>
  <c r="V63" i="5"/>
  <c r="U63" i="5"/>
  <c r="T63" i="5"/>
  <c r="S63" i="5"/>
  <c r="R63" i="5"/>
  <c r="Q63" i="5"/>
  <c r="P63" i="5"/>
  <c r="O63" i="5"/>
  <c r="AN62" i="5"/>
  <c r="X62" i="5"/>
  <c r="F62" i="5"/>
  <c r="W62" i="5"/>
  <c r="V62" i="5"/>
  <c r="U62" i="5"/>
  <c r="T62" i="5"/>
  <c r="S62" i="5"/>
  <c r="R62" i="5"/>
  <c r="Q62" i="5"/>
  <c r="P62" i="5"/>
  <c r="O62" i="5"/>
  <c r="AN60" i="5"/>
  <c r="AQ61" i="5"/>
  <c r="AN61" i="5"/>
  <c r="X61" i="5"/>
  <c r="F61" i="5"/>
  <c r="W61" i="5"/>
  <c r="V61" i="5"/>
  <c r="U61" i="5"/>
  <c r="T61" i="5"/>
  <c r="S61" i="5"/>
  <c r="R61" i="5"/>
  <c r="Q61" i="5"/>
  <c r="P61" i="5"/>
  <c r="O61" i="5"/>
  <c r="AQ60" i="5"/>
  <c r="AO60" i="5"/>
  <c r="X60" i="5"/>
  <c r="F60" i="5"/>
  <c r="W60" i="5"/>
  <c r="V60" i="5"/>
  <c r="U60" i="5"/>
  <c r="T60" i="5"/>
  <c r="S60" i="5"/>
  <c r="R60" i="5"/>
  <c r="Q60" i="5"/>
  <c r="P60" i="5"/>
  <c r="O60" i="5"/>
  <c r="X59" i="5"/>
  <c r="F59" i="5"/>
  <c r="W59" i="5"/>
  <c r="V59" i="5"/>
  <c r="U59" i="5"/>
  <c r="T59" i="5"/>
  <c r="S59" i="5"/>
  <c r="R59" i="5"/>
  <c r="Q59" i="5"/>
  <c r="P59" i="5"/>
  <c r="O59" i="5"/>
  <c r="X58" i="5"/>
  <c r="F58" i="5"/>
  <c r="W58" i="5"/>
  <c r="V58" i="5"/>
  <c r="U58" i="5"/>
  <c r="T58" i="5"/>
  <c r="S58" i="5"/>
  <c r="R58" i="5"/>
  <c r="Q58" i="5"/>
  <c r="P58" i="5"/>
  <c r="O58" i="5"/>
  <c r="X57" i="5"/>
  <c r="F57" i="5"/>
  <c r="W57" i="5"/>
  <c r="V57" i="5"/>
  <c r="U57" i="5"/>
  <c r="T57" i="5"/>
  <c r="S57" i="5"/>
  <c r="R57" i="5"/>
  <c r="Q57" i="5"/>
  <c r="P57" i="5"/>
  <c r="O57" i="5"/>
  <c r="X56" i="5"/>
  <c r="F56" i="5"/>
  <c r="W56" i="5"/>
  <c r="V56" i="5"/>
  <c r="U56" i="5"/>
  <c r="T56" i="5"/>
  <c r="S56" i="5"/>
  <c r="R56" i="5"/>
  <c r="Q56" i="5"/>
  <c r="P56" i="5"/>
  <c r="O56" i="5"/>
  <c r="X55" i="5"/>
  <c r="F55" i="5"/>
  <c r="W55" i="5"/>
  <c r="V55" i="5"/>
  <c r="U55" i="5"/>
  <c r="T55" i="5"/>
  <c r="S55" i="5"/>
  <c r="R55" i="5"/>
  <c r="Q55" i="5"/>
  <c r="P55" i="5"/>
  <c r="O55" i="5"/>
  <c r="X54" i="5"/>
  <c r="F54" i="5"/>
  <c r="W54" i="5"/>
  <c r="V54" i="5"/>
  <c r="U54" i="5"/>
  <c r="T54" i="5"/>
  <c r="S54" i="5"/>
  <c r="R54" i="5"/>
  <c r="Q54" i="5"/>
  <c r="P54" i="5"/>
  <c r="O54" i="5"/>
  <c r="X53" i="5"/>
  <c r="F53" i="5"/>
  <c r="W53" i="5"/>
  <c r="V53" i="5"/>
  <c r="U53" i="5"/>
  <c r="T53" i="5"/>
  <c r="S53" i="5"/>
  <c r="R53" i="5"/>
  <c r="Q53" i="5"/>
  <c r="P53" i="5"/>
  <c r="O53" i="5"/>
  <c r="X52" i="5"/>
  <c r="F52" i="5"/>
  <c r="W52" i="5"/>
  <c r="V52" i="5"/>
  <c r="U52" i="5"/>
  <c r="T52" i="5"/>
  <c r="S52" i="5"/>
  <c r="R52" i="5"/>
  <c r="Q52" i="5"/>
  <c r="P52" i="5"/>
  <c r="O52" i="5"/>
  <c r="X51" i="5"/>
  <c r="F51" i="5"/>
  <c r="W51" i="5"/>
  <c r="V51" i="5"/>
  <c r="U51" i="5"/>
  <c r="T51" i="5"/>
  <c r="S51" i="5"/>
  <c r="R51" i="5"/>
  <c r="Q51" i="5"/>
  <c r="P51" i="5"/>
  <c r="O51" i="5"/>
  <c r="X50" i="5"/>
  <c r="F50" i="5"/>
  <c r="W50" i="5"/>
  <c r="V50" i="5"/>
  <c r="U50" i="5"/>
  <c r="T50" i="5"/>
  <c r="S50" i="5"/>
  <c r="R50" i="5"/>
  <c r="Q50" i="5"/>
  <c r="P50" i="5"/>
  <c r="O50" i="5"/>
  <c r="X49" i="5"/>
  <c r="F49" i="5"/>
  <c r="W49" i="5"/>
  <c r="V49" i="5"/>
  <c r="U49" i="5"/>
  <c r="T49" i="5"/>
  <c r="S49" i="5"/>
  <c r="R49" i="5"/>
  <c r="Q49" i="5"/>
  <c r="P49" i="5"/>
  <c r="O49" i="5"/>
  <c r="X48" i="5"/>
  <c r="F48" i="5"/>
  <c r="W48" i="5"/>
  <c r="V48" i="5"/>
  <c r="U48" i="5"/>
  <c r="T48" i="5"/>
  <c r="S48" i="5"/>
  <c r="R48" i="5"/>
  <c r="Q48" i="5"/>
  <c r="P48" i="5"/>
  <c r="O48" i="5"/>
  <c r="X47" i="5"/>
  <c r="F47" i="5"/>
  <c r="W47" i="5"/>
  <c r="V47" i="5"/>
  <c r="U47" i="5"/>
  <c r="T47" i="5"/>
  <c r="S47" i="5"/>
  <c r="R47" i="5"/>
  <c r="Q47" i="5"/>
  <c r="P47" i="5"/>
  <c r="O47" i="5"/>
  <c r="X46" i="5"/>
  <c r="F46" i="5"/>
  <c r="W46" i="5"/>
  <c r="V46" i="5"/>
  <c r="U46" i="5"/>
  <c r="T46" i="5"/>
  <c r="S46" i="5"/>
  <c r="R46" i="5"/>
  <c r="Q46" i="5"/>
  <c r="P46" i="5"/>
  <c r="O46" i="5"/>
  <c r="X45" i="5"/>
  <c r="F45" i="5"/>
  <c r="W45" i="5"/>
  <c r="V45" i="5"/>
  <c r="U45" i="5"/>
  <c r="T45" i="5"/>
  <c r="S45" i="5"/>
  <c r="R45" i="5"/>
  <c r="Q45" i="5"/>
  <c r="P45" i="5"/>
  <c r="O45" i="5"/>
  <c r="X44" i="5"/>
  <c r="F44" i="5"/>
  <c r="W44" i="5"/>
  <c r="V44" i="5"/>
  <c r="U44" i="5"/>
  <c r="T44" i="5"/>
  <c r="S44" i="5"/>
  <c r="R44" i="5"/>
  <c r="Q44" i="5"/>
  <c r="P44" i="5"/>
  <c r="O44" i="5"/>
  <c r="X43" i="5"/>
  <c r="F43" i="5"/>
  <c r="W43" i="5"/>
  <c r="V43" i="5"/>
  <c r="U43" i="5"/>
  <c r="T43" i="5"/>
  <c r="S43" i="5"/>
  <c r="R43" i="5"/>
  <c r="Q43" i="5"/>
  <c r="P43" i="5"/>
  <c r="O43" i="5"/>
  <c r="X42" i="5"/>
  <c r="F42" i="5"/>
  <c r="W42" i="5"/>
  <c r="V42" i="5"/>
  <c r="U42" i="5"/>
  <c r="T42" i="5"/>
  <c r="S42" i="5"/>
  <c r="R42" i="5"/>
  <c r="Q42" i="5"/>
  <c r="P42" i="5"/>
  <c r="O42" i="5"/>
  <c r="X41" i="5"/>
  <c r="F41" i="5"/>
  <c r="W41" i="5"/>
  <c r="V41" i="5"/>
  <c r="U41" i="5"/>
  <c r="T41" i="5"/>
  <c r="S41" i="5"/>
  <c r="R41" i="5"/>
  <c r="Q41" i="5"/>
  <c r="P41" i="5"/>
  <c r="O41" i="5"/>
  <c r="X40" i="5"/>
  <c r="F40" i="5"/>
  <c r="W40" i="5"/>
  <c r="V40" i="5"/>
  <c r="U40" i="5"/>
  <c r="T40" i="5"/>
  <c r="S40" i="5"/>
  <c r="R40" i="5"/>
  <c r="Q40" i="5"/>
  <c r="P40" i="5"/>
  <c r="O40" i="5"/>
  <c r="X39" i="5"/>
  <c r="F39" i="5"/>
  <c r="W39" i="5"/>
  <c r="V39" i="5"/>
  <c r="U39" i="5"/>
  <c r="T39" i="5"/>
  <c r="S39" i="5"/>
  <c r="R39" i="5"/>
  <c r="Q39" i="5"/>
  <c r="P39" i="5"/>
  <c r="O39" i="5"/>
  <c r="X38" i="5"/>
  <c r="F38" i="5"/>
  <c r="W38" i="5"/>
  <c r="V38" i="5"/>
  <c r="U38" i="5"/>
  <c r="T38" i="5"/>
  <c r="S38" i="5"/>
  <c r="R38" i="5"/>
  <c r="Q38" i="5"/>
  <c r="P38" i="5"/>
  <c r="O38" i="5"/>
  <c r="X37" i="5"/>
  <c r="F37" i="5"/>
  <c r="W37" i="5"/>
  <c r="V37" i="5"/>
  <c r="U37" i="5"/>
  <c r="T37" i="5"/>
  <c r="S37" i="5"/>
  <c r="R37" i="5"/>
  <c r="Q37" i="5"/>
  <c r="P37" i="5"/>
  <c r="O37" i="5"/>
  <c r="X36" i="5"/>
  <c r="F36" i="5"/>
  <c r="W36" i="5"/>
  <c r="V36" i="5"/>
  <c r="U36" i="5"/>
  <c r="T36" i="5"/>
  <c r="S36" i="5"/>
  <c r="R36" i="5"/>
  <c r="Q36" i="5"/>
  <c r="P36" i="5"/>
  <c r="O36" i="5"/>
  <c r="X35" i="5"/>
  <c r="F35" i="5"/>
  <c r="W35" i="5"/>
  <c r="V35" i="5"/>
  <c r="U35" i="5"/>
  <c r="T35" i="5"/>
  <c r="S35" i="5"/>
  <c r="R35" i="5"/>
  <c r="Q35" i="5"/>
  <c r="P35" i="5"/>
  <c r="O35" i="5"/>
  <c r="X34" i="5"/>
  <c r="F34" i="5"/>
  <c r="W34" i="5"/>
  <c r="V34" i="5"/>
  <c r="U34" i="5"/>
  <c r="T34" i="5"/>
  <c r="S34" i="5"/>
  <c r="R34" i="5"/>
  <c r="Q34" i="5"/>
  <c r="P34" i="5"/>
  <c r="O34" i="5"/>
  <c r="X33" i="5"/>
  <c r="F33" i="5"/>
  <c r="W33" i="5"/>
  <c r="V33" i="5"/>
  <c r="U33" i="5"/>
  <c r="T33" i="5"/>
  <c r="S33" i="5"/>
  <c r="R33" i="5"/>
  <c r="Q33" i="5"/>
  <c r="P33" i="5"/>
  <c r="O33" i="5"/>
  <c r="X32" i="5"/>
  <c r="F32" i="5"/>
  <c r="W32" i="5"/>
  <c r="V32" i="5"/>
  <c r="U32" i="5"/>
  <c r="T32" i="5"/>
  <c r="S32" i="5"/>
  <c r="R32" i="5"/>
  <c r="Q32" i="5"/>
  <c r="P32" i="5"/>
  <c r="O32" i="5"/>
  <c r="X31" i="5"/>
  <c r="F31" i="5"/>
  <c r="W31" i="5"/>
  <c r="V31" i="5"/>
  <c r="U31" i="5"/>
  <c r="T31" i="5"/>
  <c r="S31" i="5"/>
  <c r="R31" i="5"/>
  <c r="Q31" i="5"/>
  <c r="P31" i="5"/>
  <c r="O31" i="5"/>
  <c r="X30" i="5"/>
  <c r="F30" i="5"/>
  <c r="W30" i="5"/>
  <c r="V30" i="5"/>
  <c r="U30" i="5"/>
  <c r="T30" i="5"/>
  <c r="S30" i="5"/>
  <c r="R30" i="5"/>
  <c r="Q30" i="5"/>
  <c r="P30" i="5"/>
  <c r="O30" i="5"/>
  <c r="X29" i="5"/>
  <c r="F29" i="5"/>
  <c r="W29" i="5"/>
  <c r="V29" i="5"/>
  <c r="U29" i="5"/>
  <c r="T29" i="5"/>
  <c r="S29" i="5"/>
  <c r="R29" i="5"/>
  <c r="Q29" i="5"/>
  <c r="P29" i="5"/>
  <c r="O29" i="5"/>
  <c r="X28" i="5"/>
  <c r="F28" i="5"/>
  <c r="W28" i="5"/>
  <c r="V28" i="5"/>
  <c r="U28" i="5"/>
  <c r="T28" i="5"/>
  <c r="S28" i="5"/>
  <c r="R28" i="5"/>
  <c r="Q28" i="5"/>
  <c r="P28" i="5"/>
  <c r="O28" i="5"/>
  <c r="X27" i="5"/>
  <c r="F27" i="5"/>
  <c r="W27" i="5"/>
  <c r="V27" i="5"/>
  <c r="U27" i="5"/>
  <c r="T27" i="5"/>
  <c r="S27" i="5"/>
  <c r="R27" i="5"/>
  <c r="Q27" i="5"/>
  <c r="P27" i="5"/>
  <c r="O27" i="5"/>
  <c r="X26" i="5"/>
  <c r="F26" i="5"/>
  <c r="W26" i="5"/>
  <c r="V26" i="5"/>
  <c r="U26" i="5"/>
  <c r="T26" i="5"/>
  <c r="S26" i="5"/>
  <c r="R26" i="5"/>
  <c r="Q26" i="5"/>
  <c r="P26" i="5"/>
  <c r="O26" i="5"/>
  <c r="X25" i="5"/>
  <c r="F25" i="5"/>
  <c r="W25" i="5"/>
  <c r="V25" i="5"/>
  <c r="U25" i="5"/>
  <c r="T25" i="5"/>
  <c r="S25" i="5"/>
  <c r="R25" i="5"/>
  <c r="Q25" i="5"/>
  <c r="P25" i="5"/>
  <c r="O25" i="5"/>
  <c r="X24" i="5"/>
  <c r="F24" i="5"/>
  <c r="W24" i="5"/>
  <c r="V24" i="5"/>
  <c r="U24" i="5"/>
  <c r="T24" i="5"/>
  <c r="S24" i="5"/>
  <c r="R24" i="5"/>
  <c r="Q24" i="5"/>
  <c r="P24" i="5"/>
  <c r="O24" i="5"/>
  <c r="X23" i="5"/>
  <c r="F23" i="5"/>
  <c r="W23" i="5"/>
  <c r="V23" i="5"/>
  <c r="U23" i="5"/>
  <c r="T23" i="5"/>
  <c r="S23" i="5"/>
  <c r="R23" i="5"/>
  <c r="Q23" i="5"/>
  <c r="P23" i="5"/>
  <c r="O23" i="5"/>
  <c r="X22" i="5"/>
  <c r="F22" i="5"/>
  <c r="W22" i="5"/>
  <c r="V22" i="5"/>
  <c r="U22" i="5"/>
  <c r="T22" i="5"/>
  <c r="S22" i="5"/>
  <c r="R22" i="5"/>
  <c r="Q22" i="5"/>
  <c r="P22" i="5"/>
  <c r="O22" i="5"/>
  <c r="X21" i="5"/>
  <c r="F21" i="5"/>
  <c r="W21" i="5"/>
  <c r="V21" i="5"/>
  <c r="U21" i="5"/>
  <c r="T21" i="5"/>
  <c r="S21" i="5"/>
  <c r="R21" i="5"/>
  <c r="Q21" i="5"/>
  <c r="P21" i="5"/>
  <c r="O21" i="5"/>
  <c r="X20" i="5"/>
  <c r="F20" i="5"/>
  <c r="W20" i="5"/>
  <c r="V20" i="5"/>
  <c r="U20" i="5"/>
  <c r="T20" i="5"/>
  <c r="S20" i="5"/>
  <c r="R20" i="5"/>
  <c r="Q20" i="5"/>
  <c r="P20" i="5"/>
  <c r="O20" i="5"/>
  <c r="X19" i="5"/>
  <c r="F19" i="5"/>
  <c r="W19" i="5"/>
  <c r="V19" i="5"/>
  <c r="U19" i="5"/>
  <c r="T19" i="5"/>
  <c r="S19" i="5"/>
  <c r="R19" i="5"/>
  <c r="Q19" i="5"/>
  <c r="P19" i="5"/>
  <c r="O19" i="5"/>
  <c r="X18" i="5"/>
  <c r="F18" i="5"/>
  <c r="W18" i="5"/>
  <c r="V18" i="5"/>
  <c r="U18" i="5"/>
  <c r="T18" i="5"/>
  <c r="S18" i="5"/>
  <c r="R18" i="5"/>
  <c r="Q18" i="5"/>
  <c r="P18" i="5"/>
  <c r="O18" i="5"/>
  <c r="X17" i="5"/>
  <c r="F17" i="5"/>
  <c r="W17" i="5"/>
  <c r="V17" i="5"/>
  <c r="U17" i="5"/>
  <c r="T17" i="5"/>
  <c r="S17" i="5"/>
  <c r="R17" i="5"/>
  <c r="Q17" i="5"/>
  <c r="P17" i="5"/>
  <c r="O17" i="5"/>
  <c r="X16" i="5"/>
  <c r="F16" i="5"/>
  <c r="W16" i="5"/>
  <c r="V16" i="5"/>
  <c r="U16" i="5"/>
  <c r="T16" i="5"/>
  <c r="S16" i="5"/>
  <c r="R16" i="5"/>
  <c r="Q16" i="5"/>
  <c r="P16" i="5"/>
  <c r="O16" i="5"/>
  <c r="X15" i="5"/>
  <c r="F15" i="5"/>
  <c r="W15" i="5"/>
  <c r="V15" i="5"/>
  <c r="U15" i="5"/>
  <c r="T15" i="5"/>
  <c r="S15" i="5"/>
  <c r="R15" i="5"/>
  <c r="Q15" i="5"/>
  <c r="P15" i="5"/>
  <c r="O15" i="5"/>
  <c r="X14" i="5"/>
  <c r="F14" i="5"/>
  <c r="W14" i="5"/>
  <c r="V14" i="5"/>
  <c r="U14" i="5"/>
  <c r="T14" i="5"/>
  <c r="S14" i="5"/>
  <c r="R14" i="5"/>
  <c r="Q14" i="5"/>
  <c r="P14" i="5"/>
  <c r="O14" i="5"/>
  <c r="X13" i="5"/>
  <c r="F13" i="5"/>
  <c r="W13" i="5"/>
  <c r="V13" i="5"/>
  <c r="U13" i="5"/>
  <c r="T13" i="5"/>
  <c r="S13" i="5"/>
  <c r="R13" i="5"/>
  <c r="Q13" i="5"/>
  <c r="P13" i="5"/>
  <c r="O13" i="5"/>
  <c r="X12" i="5"/>
  <c r="F12" i="5"/>
  <c r="W12" i="5"/>
  <c r="V12" i="5"/>
  <c r="U12" i="5"/>
  <c r="T12" i="5"/>
  <c r="S12" i="5"/>
  <c r="R12" i="5"/>
  <c r="Q12" i="5"/>
  <c r="P12" i="5"/>
  <c r="O12" i="5"/>
  <c r="X11" i="5"/>
  <c r="F11" i="5"/>
  <c r="W11" i="5"/>
  <c r="V11" i="5"/>
  <c r="U11" i="5"/>
  <c r="T11" i="5"/>
  <c r="S11" i="5"/>
  <c r="R11" i="5"/>
  <c r="Q11" i="5"/>
  <c r="P11" i="5"/>
  <c r="O11" i="5"/>
  <c r="X10" i="5"/>
  <c r="F10" i="5"/>
  <c r="W10" i="5"/>
  <c r="V10" i="5"/>
  <c r="U10" i="5"/>
  <c r="T10" i="5"/>
  <c r="S10" i="5"/>
  <c r="R10" i="5"/>
  <c r="Q10" i="5"/>
  <c r="P10" i="5"/>
  <c r="O10" i="5"/>
  <c r="X9" i="5"/>
  <c r="F9" i="5"/>
  <c r="W9" i="5"/>
  <c r="V9" i="5"/>
  <c r="U9" i="5"/>
  <c r="T9" i="5"/>
  <c r="S9" i="5"/>
  <c r="R9" i="5"/>
  <c r="Q9" i="5"/>
  <c r="P9" i="5"/>
  <c r="O9" i="5"/>
  <c r="X8" i="5"/>
  <c r="F8" i="5"/>
  <c r="W8" i="5"/>
  <c r="V8" i="5"/>
  <c r="U8" i="5"/>
  <c r="T8" i="5"/>
  <c r="S8" i="5"/>
  <c r="R8" i="5"/>
  <c r="Q8" i="5"/>
  <c r="P8" i="5"/>
  <c r="O8" i="5"/>
  <c r="X7" i="5"/>
  <c r="F7" i="5"/>
  <c r="W7" i="5"/>
  <c r="V7" i="5"/>
  <c r="U7" i="5"/>
  <c r="T7" i="5"/>
  <c r="S7" i="5"/>
  <c r="R7" i="5"/>
  <c r="Q7" i="5"/>
  <c r="P7" i="5"/>
  <c r="O7" i="5"/>
  <c r="X6" i="5"/>
  <c r="F6" i="5"/>
  <c r="W6" i="5"/>
  <c r="V6" i="5"/>
  <c r="U6" i="5"/>
  <c r="T6" i="5"/>
  <c r="S6" i="5"/>
  <c r="R6" i="5"/>
  <c r="Q6" i="5"/>
  <c r="P6" i="5"/>
  <c r="O6" i="5"/>
  <c r="R6" i="3"/>
  <c r="S6" i="3"/>
  <c r="T6" i="3"/>
  <c r="U6" i="3"/>
  <c r="V6" i="3"/>
  <c r="W6" i="3"/>
  <c r="X6" i="3"/>
  <c r="R5" i="3"/>
  <c r="S5" i="3"/>
  <c r="T5" i="3"/>
  <c r="U5" i="3"/>
  <c r="V5" i="3"/>
  <c r="W5" i="3"/>
  <c r="X5" i="3"/>
  <c r="R4" i="3"/>
  <c r="S4" i="3"/>
  <c r="T4" i="3"/>
  <c r="U4" i="3"/>
  <c r="V4" i="3"/>
  <c r="W4" i="3"/>
  <c r="X4" i="3"/>
  <c r="S3" i="3"/>
  <c r="T3" i="3"/>
  <c r="U3" i="3"/>
  <c r="V3" i="3"/>
  <c r="W3" i="3"/>
  <c r="X3" i="3"/>
  <c r="R3" i="3"/>
  <c r="Q6" i="3"/>
  <c r="Q5" i="3"/>
  <c r="Q4" i="3"/>
  <c r="Q3" i="3"/>
  <c r="AB6" i="1"/>
  <c r="AC6" i="1"/>
  <c r="AD6" i="1"/>
  <c r="AE6" i="1"/>
  <c r="AF6" i="1"/>
  <c r="AG6" i="1"/>
  <c r="AH6" i="1"/>
  <c r="AA6" i="1"/>
  <c r="AC7" i="1"/>
  <c r="AD7" i="1"/>
  <c r="AE7" i="1"/>
  <c r="AF7" i="1"/>
  <c r="AG7" i="1"/>
  <c r="AH7" i="1"/>
  <c r="AB7" i="1"/>
  <c r="AA7" i="1"/>
  <c r="W32" i="1"/>
  <c r="W28" i="1"/>
  <c r="W25" i="1"/>
  <c r="W13" i="1"/>
  <c r="W33" i="1"/>
  <c r="W15" i="1"/>
  <c r="W26" i="1"/>
  <c r="W34" i="1"/>
  <c r="W35" i="1"/>
  <c r="W36" i="1"/>
  <c r="W18" i="1"/>
  <c r="W27" i="1"/>
  <c r="W29" i="1"/>
  <c r="W31" i="1"/>
  <c r="W23" i="1"/>
  <c r="W24" i="1"/>
  <c r="W10" i="1"/>
  <c r="W37" i="1"/>
  <c r="W38" i="1"/>
  <c r="W20" i="1"/>
  <c r="W17" i="1"/>
  <c r="W16" i="1"/>
  <c r="W12" i="1"/>
  <c r="W11" i="1"/>
  <c r="W19" i="1"/>
  <c r="W9" i="1"/>
  <c r="W39" i="1"/>
  <c r="W14" i="1"/>
  <c r="W22" i="1"/>
  <c r="W21" i="1"/>
  <c r="W30" i="1"/>
  <c r="W40" i="1"/>
  <c r="W51" i="1"/>
  <c r="W43" i="1"/>
  <c r="W48" i="1"/>
  <c r="W59" i="1"/>
  <c r="W46" i="1"/>
  <c r="W52" i="1"/>
  <c r="W60" i="1"/>
  <c r="W44" i="1"/>
  <c r="W41" i="1"/>
  <c r="W57" i="1"/>
  <c r="W61" i="1"/>
  <c r="W49" i="1"/>
  <c r="W55" i="1"/>
  <c r="W50" i="1"/>
  <c r="W58" i="1"/>
  <c r="W62" i="1"/>
  <c r="W63" i="1"/>
  <c r="W64" i="1"/>
  <c r="W53" i="1"/>
  <c r="W56" i="1"/>
  <c r="W65" i="1"/>
  <c r="W42" i="1"/>
  <c r="W47" i="1"/>
  <c r="W66" i="1"/>
  <c r="W67" i="1"/>
  <c r="W54" i="1"/>
  <c r="W45" i="1"/>
  <c r="W68" i="1"/>
  <c r="W74" i="1"/>
  <c r="W78" i="1"/>
  <c r="W79" i="1"/>
  <c r="W80" i="1"/>
  <c r="W72" i="1"/>
  <c r="W77" i="1"/>
  <c r="W73" i="1"/>
  <c r="W69" i="1"/>
  <c r="W81" i="1"/>
  <c r="W76" i="1"/>
  <c r="W71" i="1"/>
  <c r="W82" i="1"/>
  <c r="W83" i="1"/>
  <c r="W70" i="1"/>
  <c r="W84" i="1"/>
  <c r="W75" i="1"/>
  <c r="W85" i="1"/>
  <c r="W116" i="1"/>
  <c r="W118" i="1"/>
  <c r="W100" i="1"/>
  <c r="W91" i="1"/>
  <c r="W87" i="1"/>
  <c r="W113" i="1"/>
  <c r="W108" i="1"/>
  <c r="W111" i="1"/>
  <c r="W107" i="1"/>
  <c r="W99" i="1"/>
  <c r="W114" i="1"/>
  <c r="W105" i="1"/>
  <c r="W103" i="1"/>
  <c r="W86" i="1"/>
  <c r="W119" i="1"/>
  <c r="W88" i="1"/>
  <c r="W93" i="1"/>
  <c r="W109" i="1"/>
  <c r="W102" i="1"/>
  <c r="W115" i="1"/>
  <c r="W117" i="1"/>
  <c r="W97" i="1"/>
  <c r="W112" i="1"/>
  <c r="W96" i="1"/>
  <c r="W106" i="1"/>
  <c r="W90" i="1"/>
  <c r="W94" i="1"/>
  <c r="W110" i="1"/>
  <c r="W89" i="1"/>
  <c r="W104" i="1"/>
  <c r="W92" i="1"/>
  <c r="W101" i="1"/>
  <c r="W98" i="1"/>
  <c r="W120" i="1"/>
  <c r="W95" i="1"/>
  <c r="W145" i="1"/>
  <c r="W131" i="1"/>
  <c r="W133" i="1"/>
  <c r="W134" i="1"/>
  <c r="W141" i="1"/>
  <c r="W127" i="1"/>
  <c r="W125" i="1"/>
  <c r="W135" i="1"/>
  <c r="W143" i="1"/>
  <c r="W121" i="1"/>
  <c r="W140" i="1"/>
  <c r="W132" i="1"/>
  <c r="W144" i="1"/>
  <c r="W151" i="1"/>
  <c r="W148" i="1"/>
  <c r="W149" i="1"/>
  <c r="W147" i="1"/>
  <c r="W137" i="1"/>
  <c r="W136" i="1"/>
  <c r="W138" i="1"/>
  <c r="W124" i="1"/>
  <c r="W122" i="1"/>
  <c r="W128" i="1"/>
  <c r="W142" i="1"/>
  <c r="W123" i="1"/>
  <c r="W126" i="1"/>
  <c r="W129" i="1"/>
  <c r="W139" i="1"/>
  <c r="W146" i="1"/>
  <c r="W150" i="1"/>
  <c r="W130" i="1"/>
  <c r="W176" i="1"/>
  <c r="W160" i="1"/>
  <c r="W169" i="1"/>
  <c r="W161" i="1"/>
  <c r="W154" i="1"/>
  <c r="W165" i="1"/>
  <c r="W170" i="1"/>
  <c r="W168" i="1"/>
  <c r="W175" i="1"/>
  <c r="W166" i="1"/>
  <c r="W171" i="1"/>
  <c r="W152" i="1"/>
  <c r="W155" i="1"/>
  <c r="W153" i="1"/>
  <c r="W174" i="1"/>
  <c r="W177" i="1"/>
  <c r="W178" i="1"/>
  <c r="W158" i="1"/>
  <c r="W156" i="1"/>
  <c r="W159" i="1"/>
  <c r="W162" i="1"/>
  <c r="W163" i="1"/>
  <c r="W172" i="1"/>
  <c r="W173" i="1"/>
  <c r="W157" i="1"/>
  <c r="W164" i="1"/>
  <c r="W167" i="1"/>
  <c r="W180" i="1"/>
  <c r="W205" i="1"/>
  <c r="W181" i="1"/>
  <c r="W207" i="1"/>
  <c r="W195" i="1"/>
  <c r="W197" i="1"/>
  <c r="W193" i="1"/>
  <c r="W194" i="1"/>
  <c r="W200" i="1"/>
  <c r="W198" i="1"/>
  <c r="W182" i="1"/>
  <c r="W196" i="1"/>
  <c r="W199" i="1"/>
  <c r="W192" i="1"/>
  <c r="W190" i="1"/>
  <c r="W206" i="1"/>
  <c r="W208" i="1"/>
  <c r="W191" i="1"/>
  <c r="W185" i="1"/>
  <c r="W179" i="1"/>
  <c r="W203" i="1"/>
  <c r="W183" i="1"/>
  <c r="W184" i="1"/>
  <c r="W189" i="1"/>
  <c r="W204" i="1"/>
  <c r="W188" i="1"/>
  <c r="W187" i="1"/>
  <c r="W186" i="1"/>
  <c r="W202" i="1"/>
  <c r="W201" i="1"/>
  <c r="W228" i="1"/>
  <c r="W221" i="1"/>
  <c r="W225" i="1"/>
  <c r="W209" i="1"/>
  <c r="W233" i="1"/>
  <c r="W227" i="1"/>
  <c r="W216" i="1"/>
  <c r="W217" i="1"/>
  <c r="W223" i="1"/>
  <c r="W230" i="1"/>
  <c r="W219" i="1"/>
  <c r="W226" i="1"/>
  <c r="W232" i="1"/>
  <c r="W229" i="1"/>
  <c r="W236" i="1"/>
  <c r="W235" i="1"/>
  <c r="W237" i="1"/>
  <c r="W212" i="1"/>
  <c r="W213" i="1"/>
  <c r="W210" i="1"/>
  <c r="W211" i="1"/>
  <c r="W234" i="1"/>
  <c r="W224" i="1"/>
  <c r="W239" i="1"/>
  <c r="W238" i="1"/>
  <c r="W231" i="1"/>
  <c r="W220" i="1"/>
  <c r="W218" i="1"/>
  <c r="W214" i="1"/>
  <c r="W215" i="1"/>
  <c r="W222" i="1"/>
  <c r="W246" i="1"/>
  <c r="W265" i="1"/>
  <c r="W259" i="1"/>
  <c r="W266" i="1"/>
  <c r="W263" i="1"/>
  <c r="W267" i="1"/>
  <c r="W250" i="1"/>
  <c r="W262" i="1"/>
  <c r="W260" i="1"/>
  <c r="W253" i="1"/>
  <c r="W257" i="1"/>
  <c r="W251" i="1"/>
  <c r="W261" i="1"/>
  <c r="W240" i="1"/>
  <c r="W249" i="1"/>
  <c r="W248" i="1"/>
  <c r="W241" i="1"/>
  <c r="W256" i="1"/>
  <c r="W245" i="1"/>
  <c r="W247" i="1"/>
  <c r="W243" i="1"/>
  <c r="W254" i="1"/>
  <c r="W258" i="1"/>
  <c r="W244" i="1"/>
  <c r="W242" i="1"/>
  <c r="W255" i="1"/>
  <c r="W252" i="1"/>
  <c r="W264" i="1"/>
  <c r="W284" i="1"/>
  <c r="W269" i="1"/>
  <c r="W278" i="1"/>
  <c r="W272" i="1"/>
  <c r="W271" i="1"/>
  <c r="W298" i="1"/>
  <c r="W276" i="1"/>
  <c r="W282" i="1"/>
  <c r="W290" i="1"/>
  <c r="W292" i="1"/>
  <c r="W299" i="1"/>
  <c r="W291" i="1"/>
  <c r="W280" i="1"/>
  <c r="W273" i="1"/>
  <c r="W279" i="1"/>
  <c r="W285" i="1"/>
  <c r="W281" i="1"/>
  <c r="W296" i="1"/>
  <c r="W300" i="1"/>
  <c r="W302" i="1"/>
  <c r="W304" i="1"/>
  <c r="W294" i="1"/>
  <c r="W274" i="1"/>
  <c r="W270" i="1"/>
  <c r="W297" i="1"/>
  <c r="W268" i="1"/>
  <c r="W293" i="1"/>
  <c r="W305" i="1"/>
  <c r="W289" i="1"/>
  <c r="W301" i="1"/>
  <c r="W288" i="1"/>
  <c r="W286" i="1"/>
  <c r="W295" i="1"/>
  <c r="W275" i="1"/>
  <c r="W283" i="1"/>
  <c r="W287" i="1"/>
  <c r="W303" i="1"/>
  <c r="W277" i="1"/>
  <c r="W314" i="1"/>
  <c r="W310" i="1"/>
  <c r="W313" i="1"/>
  <c r="W341" i="1"/>
  <c r="W329" i="1"/>
  <c r="W324" i="1"/>
  <c r="W336" i="1"/>
  <c r="W337" i="1"/>
  <c r="W332" i="1"/>
  <c r="W317" i="1"/>
  <c r="W330" i="1"/>
  <c r="W315" i="1"/>
  <c r="W326" i="1"/>
  <c r="W335" i="1"/>
  <c r="W325" i="1"/>
  <c r="W327" i="1"/>
  <c r="W318" i="1"/>
  <c r="W307" i="1"/>
  <c r="W333" i="1"/>
  <c r="W334" i="1"/>
  <c r="W312" i="1"/>
  <c r="W328" i="1"/>
  <c r="W306" i="1"/>
  <c r="W311" i="1"/>
  <c r="W321" i="1"/>
  <c r="W309" i="1"/>
  <c r="W339" i="1"/>
  <c r="W323" i="1"/>
  <c r="W320" i="1"/>
  <c r="W338" i="1"/>
  <c r="W340" i="1"/>
  <c r="W331" i="1"/>
  <c r="W308" i="1"/>
  <c r="W319" i="1"/>
  <c r="W322" i="1"/>
  <c r="W316" i="1"/>
  <c r="W364" i="1"/>
  <c r="W377" i="1"/>
  <c r="W343" i="1"/>
  <c r="W381" i="1"/>
  <c r="W355" i="1"/>
  <c r="W378" i="1"/>
  <c r="W353" i="1"/>
  <c r="W342" i="1"/>
  <c r="W380" i="1"/>
  <c r="W374" i="1"/>
  <c r="W347" i="1"/>
  <c r="W366" i="1"/>
  <c r="W371" i="1"/>
  <c r="W369" i="1"/>
  <c r="W375" i="1"/>
  <c r="W357" i="1"/>
  <c r="W362" i="1"/>
  <c r="W363" i="1"/>
  <c r="W349" i="1"/>
  <c r="W379" i="1"/>
  <c r="W367" i="1"/>
  <c r="W345" i="1"/>
  <c r="W348" i="1"/>
  <c r="W351" i="1"/>
  <c r="W365" i="1"/>
  <c r="W376" i="1"/>
  <c r="W352" i="1"/>
  <c r="W346" i="1"/>
  <c r="W350" i="1"/>
  <c r="W358" i="1"/>
  <c r="W360" i="1"/>
  <c r="W372" i="1"/>
  <c r="W373" i="1"/>
  <c r="W354" i="1"/>
  <c r="W368" i="1"/>
  <c r="W344" i="1"/>
  <c r="W370" i="1"/>
  <c r="W356" i="1"/>
  <c r="W361" i="1"/>
  <c r="W359" i="1"/>
  <c r="W416" i="1"/>
  <c r="W390" i="1"/>
  <c r="W394" i="1"/>
  <c r="W399" i="1"/>
  <c r="W391" i="1"/>
  <c r="W392" i="1"/>
  <c r="W417" i="1"/>
  <c r="W384" i="1"/>
  <c r="W382" i="1"/>
  <c r="W410" i="1"/>
  <c r="W408" i="1"/>
  <c r="W402" i="1"/>
  <c r="W397" i="1"/>
  <c r="W386" i="1"/>
  <c r="W389" i="1"/>
  <c r="W412" i="1"/>
  <c r="W403" i="1"/>
  <c r="W413" i="1"/>
  <c r="W414" i="1"/>
  <c r="W387" i="1"/>
  <c r="W396" i="1"/>
  <c r="W395" i="1"/>
  <c r="W401" i="1"/>
  <c r="W383" i="1"/>
  <c r="W409" i="1"/>
  <c r="W407" i="1"/>
  <c r="W398" i="1"/>
  <c r="W411" i="1"/>
  <c r="W415" i="1"/>
  <c r="W405" i="1"/>
  <c r="W406" i="1"/>
  <c r="W393" i="1"/>
  <c r="W400" i="1"/>
  <c r="W385" i="1"/>
  <c r="W404" i="1"/>
  <c r="W388" i="1"/>
  <c r="W424" i="1"/>
  <c r="W430" i="1"/>
  <c r="W421" i="1"/>
  <c r="W438" i="1"/>
  <c r="W425" i="1"/>
  <c r="W429" i="1"/>
  <c r="W426" i="1"/>
  <c r="W423" i="1"/>
  <c r="W420" i="1"/>
  <c r="W435" i="1"/>
  <c r="W440" i="1"/>
  <c r="W418" i="1"/>
  <c r="W449" i="1"/>
  <c r="W427" i="1"/>
  <c r="W441" i="1"/>
  <c r="W431" i="1"/>
  <c r="W439" i="1"/>
  <c r="W437" i="1"/>
  <c r="W445" i="1"/>
  <c r="W446" i="1"/>
  <c r="W448" i="1"/>
  <c r="W452" i="1"/>
  <c r="W442" i="1"/>
  <c r="W444" i="1"/>
  <c r="W433" i="1"/>
  <c r="W422" i="1"/>
  <c r="W428" i="1"/>
  <c r="W432" i="1"/>
  <c r="W434" i="1"/>
  <c r="W453" i="1"/>
  <c r="W443" i="1"/>
  <c r="W419" i="1"/>
  <c r="W450" i="1"/>
  <c r="W447" i="1"/>
  <c r="W436" i="1"/>
  <c r="W451" i="1"/>
  <c r="W458" i="1"/>
  <c r="W482" i="1"/>
  <c r="W465" i="1"/>
  <c r="W477" i="1"/>
  <c r="W457" i="1"/>
  <c r="W483" i="1"/>
  <c r="W480" i="1"/>
  <c r="W473" i="1"/>
  <c r="W468" i="1"/>
  <c r="W461" i="1"/>
  <c r="W464" i="1"/>
  <c r="W456" i="1"/>
  <c r="W462" i="1"/>
  <c r="W471" i="1"/>
  <c r="W466" i="1"/>
  <c r="W481" i="1"/>
  <c r="W479" i="1"/>
  <c r="W469" i="1"/>
  <c r="W460" i="1"/>
  <c r="W470" i="1"/>
  <c r="W478" i="1"/>
  <c r="W459" i="1"/>
  <c r="W472" i="1"/>
  <c r="W467" i="1"/>
  <c r="W476" i="1"/>
  <c r="W463" i="1"/>
  <c r="W454" i="1"/>
  <c r="W474" i="1"/>
  <c r="W455" i="1"/>
  <c r="W475" i="1"/>
  <c r="W487" i="1"/>
  <c r="W495" i="1"/>
  <c r="W511" i="1"/>
  <c r="W508" i="1"/>
  <c r="W507" i="1"/>
  <c r="W488" i="1"/>
  <c r="W490" i="1"/>
  <c r="W510" i="1"/>
  <c r="W485" i="1"/>
  <c r="W499" i="1"/>
  <c r="W494" i="1"/>
  <c r="W491" i="1"/>
  <c r="W504" i="1"/>
  <c r="W513" i="1"/>
  <c r="W519" i="1"/>
  <c r="W512" i="1"/>
  <c r="W505" i="1"/>
  <c r="W515" i="1"/>
  <c r="W503" i="1"/>
  <c r="W506" i="1"/>
  <c r="W500" i="1"/>
  <c r="W497" i="1"/>
  <c r="W484" i="1"/>
  <c r="W518" i="1"/>
  <c r="W489" i="1"/>
  <c r="W498" i="1"/>
  <c r="W509" i="1"/>
  <c r="W493" i="1"/>
  <c r="W514" i="1"/>
  <c r="W502" i="1"/>
  <c r="W496" i="1"/>
  <c r="W486" i="1"/>
  <c r="W516" i="1"/>
  <c r="W501" i="1"/>
  <c r="W492" i="1"/>
  <c r="W517" i="1"/>
  <c r="W554" i="1"/>
  <c r="W529" i="1"/>
  <c r="W541" i="1"/>
  <c r="W520" i="1"/>
  <c r="W542" i="1"/>
  <c r="W527" i="1"/>
  <c r="W547" i="1"/>
  <c r="W524" i="1"/>
  <c r="W534" i="1"/>
  <c r="W544" i="1"/>
  <c r="W530" i="1"/>
  <c r="W552" i="1"/>
  <c r="W550" i="1"/>
  <c r="W537" i="1"/>
  <c r="W551" i="1"/>
  <c r="W525" i="1"/>
  <c r="W523" i="1"/>
  <c r="W528" i="1"/>
  <c r="W538" i="1"/>
  <c r="W532" i="1"/>
  <c r="W535" i="1"/>
  <c r="W548" i="1"/>
  <c r="W539" i="1"/>
  <c r="W540" i="1"/>
  <c r="W536" i="1"/>
  <c r="W521" i="1"/>
  <c r="W522" i="1"/>
  <c r="W549" i="1"/>
  <c r="W546" i="1"/>
  <c r="W531" i="1"/>
  <c r="W553" i="1"/>
  <c r="W533" i="1"/>
  <c r="W555" i="1"/>
  <c r="W543" i="1"/>
  <c r="W526" i="1"/>
  <c r="W556" i="1"/>
  <c r="W545" i="1"/>
  <c r="W569" i="1"/>
  <c r="W565" i="1"/>
  <c r="W558" i="1"/>
  <c r="W576" i="1"/>
  <c r="W557" i="1"/>
  <c r="W582" i="1"/>
  <c r="W567" i="1"/>
  <c r="W572" i="1"/>
  <c r="W575" i="1"/>
  <c r="W566" i="1"/>
  <c r="W570" i="1"/>
  <c r="W559" i="1"/>
  <c r="W585" i="1"/>
  <c r="W561" i="1"/>
  <c r="W571" i="1"/>
  <c r="W573" i="1"/>
  <c r="W587" i="1"/>
  <c r="W578" i="1"/>
  <c r="W560" i="1"/>
  <c r="W577" i="1"/>
  <c r="W564" i="1"/>
  <c r="W581" i="1"/>
  <c r="W563" i="1"/>
  <c r="W584" i="1"/>
  <c r="W574" i="1"/>
  <c r="W562" i="1"/>
  <c r="W580" i="1"/>
  <c r="W579" i="1"/>
  <c r="W583" i="1"/>
  <c r="W586" i="1"/>
  <c r="W568" i="1"/>
  <c r="W599" i="1"/>
  <c r="W598" i="1"/>
  <c r="W597" i="1"/>
  <c r="W593" i="1"/>
  <c r="W604" i="1"/>
  <c r="W616" i="1"/>
  <c r="W596" i="1"/>
  <c r="W591" i="1"/>
  <c r="W621" i="1"/>
  <c r="W609" i="1"/>
  <c r="W622" i="1"/>
  <c r="W600" i="1"/>
  <c r="W592" i="1"/>
  <c r="W588" i="1"/>
  <c r="W623" i="1"/>
  <c r="W603" i="1"/>
  <c r="W610" i="1"/>
  <c r="W595" i="1"/>
  <c r="W601" i="1"/>
  <c r="W608" i="1"/>
  <c r="W594" i="1"/>
  <c r="W614" i="1"/>
  <c r="W625" i="1"/>
  <c r="W620" i="1"/>
  <c r="W606" i="1"/>
  <c r="W618" i="1"/>
  <c r="W605" i="1"/>
  <c r="W607" i="1"/>
  <c r="W611" i="1"/>
  <c r="W615" i="1"/>
  <c r="W589" i="1"/>
  <c r="W590" i="1"/>
  <c r="W602" i="1"/>
  <c r="W613" i="1"/>
  <c r="W624" i="1"/>
  <c r="W619" i="1"/>
  <c r="W612" i="1"/>
  <c r="W617" i="1"/>
  <c r="W645" i="1"/>
  <c r="W631" i="1"/>
  <c r="W635" i="1"/>
  <c r="W633" i="1"/>
  <c r="W656" i="1"/>
  <c r="W658" i="1"/>
  <c r="W649" i="1"/>
  <c r="W641" i="1"/>
  <c r="W642" i="1"/>
  <c r="W650" i="1"/>
  <c r="W632" i="1"/>
  <c r="W634" i="1"/>
  <c r="W654" i="1"/>
  <c r="W644" i="1"/>
  <c r="W628" i="1"/>
  <c r="W639" i="1"/>
  <c r="W637" i="1"/>
  <c r="W652" i="1"/>
  <c r="W647" i="1"/>
  <c r="W657" i="1"/>
  <c r="W655" i="1"/>
  <c r="W648" i="1"/>
  <c r="W627" i="1"/>
  <c r="W640" i="1"/>
  <c r="W629" i="1"/>
  <c r="W651" i="1"/>
  <c r="W630" i="1"/>
  <c r="W626" i="1"/>
  <c r="W646" i="1"/>
  <c r="W653" i="1"/>
  <c r="W636" i="1"/>
  <c r="W643" i="1"/>
  <c r="W638" i="1"/>
  <c r="W6" i="1"/>
  <c r="W5" i="1"/>
  <c r="W4" i="1"/>
  <c r="W3" i="1"/>
  <c r="V32" i="1"/>
  <c r="V28" i="1"/>
  <c r="V25" i="1"/>
  <c r="V13" i="1"/>
  <c r="V33" i="1"/>
  <c r="V15" i="1"/>
  <c r="V26" i="1"/>
  <c r="V34" i="1"/>
  <c r="V35" i="1"/>
  <c r="V36" i="1"/>
  <c r="V18" i="1"/>
  <c r="V27" i="1"/>
  <c r="V29" i="1"/>
  <c r="V31" i="1"/>
  <c r="V23" i="1"/>
  <c r="V24" i="1"/>
  <c r="V10" i="1"/>
  <c r="V37" i="1"/>
  <c r="V38" i="1"/>
  <c r="V20" i="1"/>
  <c r="V17" i="1"/>
  <c r="V16" i="1"/>
  <c r="V12" i="1"/>
  <c r="V11" i="1"/>
  <c r="V19" i="1"/>
  <c r="V9" i="1"/>
  <c r="V39" i="1"/>
  <c r="V14" i="1"/>
  <c r="V22" i="1"/>
  <c r="V21" i="1"/>
  <c r="V30" i="1"/>
  <c r="V40" i="1"/>
  <c r="V51" i="1"/>
  <c r="V43" i="1"/>
  <c r="V48" i="1"/>
  <c r="V59" i="1"/>
  <c r="V46" i="1"/>
  <c r="V52" i="1"/>
  <c r="V60" i="1"/>
  <c r="V44" i="1"/>
  <c r="V41" i="1"/>
  <c r="V57" i="1"/>
  <c r="V61" i="1"/>
  <c r="V49" i="1"/>
  <c r="V55" i="1"/>
  <c r="V50" i="1"/>
  <c r="V58" i="1"/>
  <c r="V62" i="1"/>
  <c r="V63" i="1"/>
  <c r="V64" i="1"/>
  <c r="V53" i="1"/>
  <c r="V56" i="1"/>
  <c r="V65" i="1"/>
  <c r="V42" i="1"/>
  <c r="V47" i="1"/>
  <c r="V66" i="1"/>
  <c r="V67" i="1"/>
  <c r="V54" i="1"/>
  <c r="V45" i="1"/>
  <c r="V68" i="1"/>
  <c r="V74" i="1"/>
  <c r="V78" i="1"/>
  <c r="V79" i="1"/>
  <c r="V80" i="1"/>
  <c r="V72" i="1"/>
  <c r="V77" i="1"/>
  <c r="V73" i="1"/>
  <c r="V69" i="1"/>
  <c r="V81" i="1"/>
  <c r="V76" i="1"/>
  <c r="V71" i="1"/>
  <c r="V82" i="1"/>
  <c r="V83" i="1"/>
  <c r="V70" i="1"/>
  <c r="V84" i="1"/>
  <c r="V75" i="1"/>
  <c r="V85" i="1"/>
  <c r="V116" i="1"/>
  <c r="V118" i="1"/>
  <c r="V100" i="1"/>
  <c r="V91" i="1"/>
  <c r="V87" i="1"/>
  <c r="V113" i="1"/>
  <c r="V108" i="1"/>
  <c r="V111" i="1"/>
  <c r="V107" i="1"/>
  <c r="V99" i="1"/>
  <c r="V114" i="1"/>
  <c r="V105" i="1"/>
  <c r="V103" i="1"/>
  <c r="V86" i="1"/>
  <c r="V119" i="1"/>
  <c r="V88" i="1"/>
  <c r="V93" i="1"/>
  <c r="V109" i="1"/>
  <c r="V102" i="1"/>
  <c r="V115" i="1"/>
  <c r="V117" i="1"/>
  <c r="V97" i="1"/>
  <c r="V112" i="1"/>
  <c r="V96" i="1"/>
  <c r="V106" i="1"/>
  <c r="V90" i="1"/>
  <c r="V94" i="1"/>
  <c r="V110" i="1"/>
  <c r="V89" i="1"/>
  <c r="V104" i="1"/>
  <c r="V92" i="1"/>
  <c r="V101" i="1"/>
  <c r="V98" i="1"/>
  <c r="V120" i="1"/>
  <c r="V95" i="1"/>
  <c r="V145" i="1"/>
  <c r="V131" i="1"/>
  <c r="V133" i="1"/>
  <c r="V134" i="1"/>
  <c r="V141" i="1"/>
  <c r="V127" i="1"/>
  <c r="V125" i="1"/>
  <c r="V135" i="1"/>
  <c r="V143" i="1"/>
  <c r="V121" i="1"/>
  <c r="V140" i="1"/>
  <c r="V132" i="1"/>
  <c r="V144" i="1"/>
  <c r="V151" i="1"/>
  <c r="V148" i="1"/>
  <c r="V149" i="1"/>
  <c r="V147" i="1"/>
  <c r="V137" i="1"/>
  <c r="V136" i="1"/>
  <c r="V138" i="1"/>
  <c r="V124" i="1"/>
  <c r="V122" i="1"/>
  <c r="V128" i="1"/>
  <c r="V142" i="1"/>
  <c r="V123" i="1"/>
  <c r="V126" i="1"/>
  <c r="V129" i="1"/>
  <c r="V139" i="1"/>
  <c r="V146" i="1"/>
  <c r="V150" i="1"/>
  <c r="V130" i="1"/>
  <c r="V176" i="1"/>
  <c r="V160" i="1"/>
  <c r="V169" i="1"/>
  <c r="V161" i="1"/>
  <c r="V154" i="1"/>
  <c r="V165" i="1"/>
  <c r="V170" i="1"/>
  <c r="V168" i="1"/>
  <c r="V175" i="1"/>
  <c r="V166" i="1"/>
  <c r="V171" i="1"/>
  <c r="V152" i="1"/>
  <c r="V155" i="1"/>
  <c r="V153" i="1"/>
  <c r="V174" i="1"/>
  <c r="V177" i="1"/>
  <c r="V178" i="1"/>
  <c r="V158" i="1"/>
  <c r="V156" i="1"/>
  <c r="V159" i="1"/>
  <c r="V162" i="1"/>
  <c r="V163" i="1"/>
  <c r="V172" i="1"/>
  <c r="V173" i="1"/>
  <c r="V157" i="1"/>
  <c r="V164" i="1"/>
  <c r="V167" i="1"/>
  <c r="V180" i="1"/>
  <c r="V205" i="1"/>
  <c r="V181" i="1"/>
  <c r="V207" i="1"/>
  <c r="V195" i="1"/>
  <c r="V197" i="1"/>
  <c r="V193" i="1"/>
  <c r="V194" i="1"/>
  <c r="V200" i="1"/>
  <c r="V198" i="1"/>
  <c r="V182" i="1"/>
  <c r="V196" i="1"/>
  <c r="V199" i="1"/>
  <c r="V192" i="1"/>
  <c r="V190" i="1"/>
  <c r="V206" i="1"/>
  <c r="V208" i="1"/>
  <c r="V191" i="1"/>
  <c r="V185" i="1"/>
  <c r="V179" i="1"/>
  <c r="V203" i="1"/>
  <c r="V183" i="1"/>
  <c r="V184" i="1"/>
  <c r="V189" i="1"/>
  <c r="V204" i="1"/>
  <c r="V188" i="1"/>
  <c r="V187" i="1"/>
  <c r="V186" i="1"/>
  <c r="V202" i="1"/>
  <c r="V201" i="1"/>
  <c r="V228" i="1"/>
  <c r="V221" i="1"/>
  <c r="V225" i="1"/>
  <c r="V209" i="1"/>
  <c r="V233" i="1"/>
  <c r="V227" i="1"/>
  <c r="V216" i="1"/>
  <c r="V217" i="1"/>
  <c r="V223" i="1"/>
  <c r="V230" i="1"/>
  <c r="V219" i="1"/>
  <c r="V226" i="1"/>
  <c r="V232" i="1"/>
  <c r="V229" i="1"/>
  <c r="V236" i="1"/>
  <c r="V235" i="1"/>
  <c r="V237" i="1"/>
  <c r="V212" i="1"/>
  <c r="V213" i="1"/>
  <c r="V210" i="1"/>
  <c r="V211" i="1"/>
  <c r="V234" i="1"/>
  <c r="V224" i="1"/>
  <c r="V239" i="1"/>
  <c r="V238" i="1"/>
  <c r="V231" i="1"/>
  <c r="V220" i="1"/>
  <c r="V218" i="1"/>
  <c r="V214" i="1"/>
  <c r="V215" i="1"/>
  <c r="V222" i="1"/>
  <c r="V246" i="1"/>
  <c r="V265" i="1"/>
  <c r="V259" i="1"/>
  <c r="V266" i="1"/>
  <c r="V263" i="1"/>
  <c r="V267" i="1"/>
  <c r="V250" i="1"/>
  <c r="V262" i="1"/>
  <c r="V260" i="1"/>
  <c r="V253" i="1"/>
  <c r="V257" i="1"/>
  <c r="V251" i="1"/>
  <c r="V261" i="1"/>
  <c r="V240" i="1"/>
  <c r="V249" i="1"/>
  <c r="V248" i="1"/>
  <c r="V241" i="1"/>
  <c r="V256" i="1"/>
  <c r="V245" i="1"/>
  <c r="V247" i="1"/>
  <c r="V243" i="1"/>
  <c r="V254" i="1"/>
  <c r="V258" i="1"/>
  <c r="V244" i="1"/>
  <c r="V242" i="1"/>
  <c r="V255" i="1"/>
  <c r="V252" i="1"/>
  <c r="V264" i="1"/>
  <c r="V284" i="1"/>
  <c r="V269" i="1"/>
  <c r="V278" i="1"/>
  <c r="V272" i="1"/>
  <c r="V271" i="1"/>
  <c r="V298" i="1"/>
  <c r="V276" i="1"/>
  <c r="V282" i="1"/>
  <c r="V290" i="1"/>
  <c r="V292" i="1"/>
  <c r="V299" i="1"/>
  <c r="V291" i="1"/>
  <c r="V280" i="1"/>
  <c r="V273" i="1"/>
  <c r="V279" i="1"/>
  <c r="V285" i="1"/>
  <c r="V281" i="1"/>
  <c r="V296" i="1"/>
  <c r="V300" i="1"/>
  <c r="V302" i="1"/>
  <c r="V304" i="1"/>
  <c r="V294" i="1"/>
  <c r="V274" i="1"/>
  <c r="V270" i="1"/>
  <c r="V297" i="1"/>
  <c r="V268" i="1"/>
  <c r="V293" i="1"/>
  <c r="V305" i="1"/>
  <c r="V289" i="1"/>
  <c r="V301" i="1"/>
  <c r="V288" i="1"/>
  <c r="V286" i="1"/>
  <c r="V295" i="1"/>
  <c r="V275" i="1"/>
  <c r="V283" i="1"/>
  <c r="V287" i="1"/>
  <c r="V303" i="1"/>
  <c r="V277" i="1"/>
  <c r="V314" i="1"/>
  <c r="V310" i="1"/>
  <c r="V313" i="1"/>
  <c r="V341" i="1"/>
  <c r="V329" i="1"/>
  <c r="V324" i="1"/>
  <c r="V336" i="1"/>
  <c r="V337" i="1"/>
  <c r="V332" i="1"/>
  <c r="V317" i="1"/>
  <c r="V330" i="1"/>
  <c r="V315" i="1"/>
  <c r="V326" i="1"/>
  <c r="V335" i="1"/>
  <c r="V325" i="1"/>
  <c r="V327" i="1"/>
  <c r="V318" i="1"/>
  <c r="V307" i="1"/>
  <c r="V333" i="1"/>
  <c r="V334" i="1"/>
  <c r="V312" i="1"/>
  <c r="V328" i="1"/>
  <c r="V306" i="1"/>
  <c r="V311" i="1"/>
  <c r="V321" i="1"/>
  <c r="V309" i="1"/>
  <c r="V339" i="1"/>
  <c r="V323" i="1"/>
  <c r="V320" i="1"/>
  <c r="V338" i="1"/>
  <c r="V340" i="1"/>
  <c r="V331" i="1"/>
  <c r="V308" i="1"/>
  <c r="V319" i="1"/>
  <c r="V322" i="1"/>
  <c r="V316" i="1"/>
  <c r="V364" i="1"/>
  <c r="V377" i="1"/>
  <c r="V343" i="1"/>
  <c r="V381" i="1"/>
  <c r="V355" i="1"/>
  <c r="V378" i="1"/>
  <c r="V353" i="1"/>
  <c r="V342" i="1"/>
  <c r="V380" i="1"/>
  <c r="V374" i="1"/>
  <c r="V347" i="1"/>
  <c r="V366" i="1"/>
  <c r="V371" i="1"/>
  <c r="V369" i="1"/>
  <c r="V375" i="1"/>
  <c r="V357" i="1"/>
  <c r="V362" i="1"/>
  <c r="V363" i="1"/>
  <c r="V349" i="1"/>
  <c r="V379" i="1"/>
  <c r="V367" i="1"/>
  <c r="V345" i="1"/>
  <c r="V348" i="1"/>
  <c r="V351" i="1"/>
  <c r="V365" i="1"/>
  <c r="V376" i="1"/>
  <c r="V352" i="1"/>
  <c r="V346" i="1"/>
  <c r="V350" i="1"/>
  <c r="V358" i="1"/>
  <c r="V360" i="1"/>
  <c r="V372" i="1"/>
  <c r="V373" i="1"/>
  <c r="V354" i="1"/>
  <c r="V368" i="1"/>
  <c r="V344" i="1"/>
  <c r="V370" i="1"/>
  <c r="V356" i="1"/>
  <c r="V361" i="1"/>
  <c r="V359" i="1"/>
  <c r="V416" i="1"/>
  <c r="V390" i="1"/>
  <c r="V394" i="1"/>
  <c r="V399" i="1"/>
  <c r="V391" i="1"/>
  <c r="V392" i="1"/>
  <c r="V417" i="1"/>
  <c r="V384" i="1"/>
  <c r="V382" i="1"/>
  <c r="V410" i="1"/>
  <c r="V408" i="1"/>
  <c r="V402" i="1"/>
  <c r="V397" i="1"/>
  <c r="V386" i="1"/>
  <c r="V389" i="1"/>
  <c r="V412" i="1"/>
  <c r="V403" i="1"/>
  <c r="V413" i="1"/>
  <c r="V414" i="1"/>
  <c r="V387" i="1"/>
  <c r="V396" i="1"/>
  <c r="V395" i="1"/>
  <c r="V401" i="1"/>
  <c r="V383" i="1"/>
  <c r="V409" i="1"/>
  <c r="V407" i="1"/>
  <c r="V398" i="1"/>
  <c r="V411" i="1"/>
  <c r="V415" i="1"/>
  <c r="V405" i="1"/>
  <c r="V406" i="1"/>
  <c r="V393" i="1"/>
  <c r="V400" i="1"/>
  <c r="V385" i="1"/>
  <c r="V404" i="1"/>
  <c r="V388" i="1"/>
  <c r="V424" i="1"/>
  <c r="V430" i="1"/>
  <c r="V421" i="1"/>
  <c r="V438" i="1"/>
  <c r="V425" i="1"/>
  <c r="V429" i="1"/>
  <c r="V426" i="1"/>
  <c r="V423" i="1"/>
  <c r="V420" i="1"/>
  <c r="V435" i="1"/>
  <c r="V440" i="1"/>
  <c r="V418" i="1"/>
  <c r="V449" i="1"/>
  <c r="V427" i="1"/>
  <c r="V441" i="1"/>
  <c r="V431" i="1"/>
  <c r="V439" i="1"/>
  <c r="V437" i="1"/>
  <c r="V445" i="1"/>
  <c r="V446" i="1"/>
  <c r="V448" i="1"/>
  <c r="V452" i="1"/>
  <c r="V442" i="1"/>
  <c r="V444" i="1"/>
  <c r="V433" i="1"/>
  <c r="V422" i="1"/>
  <c r="V428" i="1"/>
  <c r="V432" i="1"/>
  <c r="V434" i="1"/>
  <c r="V453" i="1"/>
  <c r="V443" i="1"/>
  <c r="V419" i="1"/>
  <c r="V450" i="1"/>
  <c r="V447" i="1"/>
  <c r="V436" i="1"/>
  <c r="V451" i="1"/>
  <c r="V458" i="1"/>
  <c r="V482" i="1"/>
  <c r="V465" i="1"/>
  <c r="V477" i="1"/>
  <c r="V457" i="1"/>
  <c r="V483" i="1"/>
  <c r="V480" i="1"/>
  <c r="V473" i="1"/>
  <c r="V468" i="1"/>
  <c r="V461" i="1"/>
  <c r="V464" i="1"/>
  <c r="V456" i="1"/>
  <c r="V462" i="1"/>
  <c r="V471" i="1"/>
  <c r="V466" i="1"/>
  <c r="V481" i="1"/>
  <c r="V479" i="1"/>
  <c r="V469" i="1"/>
  <c r="V460" i="1"/>
  <c r="V470" i="1"/>
  <c r="V478" i="1"/>
  <c r="V459" i="1"/>
  <c r="V472" i="1"/>
  <c r="V467" i="1"/>
  <c r="V476" i="1"/>
  <c r="V463" i="1"/>
  <c r="V454" i="1"/>
  <c r="V474" i="1"/>
  <c r="V455" i="1"/>
  <c r="V475" i="1"/>
  <c r="V487" i="1"/>
  <c r="V495" i="1"/>
  <c r="V511" i="1"/>
  <c r="V508" i="1"/>
  <c r="V507" i="1"/>
  <c r="V488" i="1"/>
  <c r="V490" i="1"/>
  <c r="V510" i="1"/>
  <c r="V485" i="1"/>
  <c r="V499" i="1"/>
  <c r="V494" i="1"/>
  <c r="V491" i="1"/>
  <c r="V504" i="1"/>
  <c r="V513" i="1"/>
  <c r="V519" i="1"/>
  <c r="V512" i="1"/>
  <c r="V505" i="1"/>
  <c r="V515" i="1"/>
  <c r="V503" i="1"/>
  <c r="V506" i="1"/>
  <c r="V500" i="1"/>
  <c r="V497" i="1"/>
  <c r="V484" i="1"/>
  <c r="V518" i="1"/>
  <c r="V489" i="1"/>
  <c r="V498" i="1"/>
  <c r="V509" i="1"/>
  <c r="V493" i="1"/>
  <c r="V514" i="1"/>
  <c r="V502" i="1"/>
  <c r="V496" i="1"/>
  <c r="V486" i="1"/>
  <c r="V516" i="1"/>
  <c r="V501" i="1"/>
  <c r="V492" i="1"/>
  <c r="V517" i="1"/>
  <c r="V554" i="1"/>
  <c r="V529" i="1"/>
  <c r="V541" i="1"/>
  <c r="V520" i="1"/>
  <c r="V542" i="1"/>
  <c r="V527" i="1"/>
  <c r="V547" i="1"/>
  <c r="V524" i="1"/>
  <c r="V534" i="1"/>
  <c r="V544" i="1"/>
  <c r="V530" i="1"/>
  <c r="V552" i="1"/>
  <c r="V550" i="1"/>
  <c r="V537" i="1"/>
  <c r="V551" i="1"/>
  <c r="V525" i="1"/>
  <c r="V523" i="1"/>
  <c r="V528" i="1"/>
  <c r="V538" i="1"/>
  <c r="V532" i="1"/>
  <c r="V535" i="1"/>
  <c r="V548" i="1"/>
  <c r="V539" i="1"/>
  <c r="V540" i="1"/>
  <c r="V536" i="1"/>
  <c r="V521" i="1"/>
  <c r="V522" i="1"/>
  <c r="V549" i="1"/>
  <c r="V546" i="1"/>
  <c r="V531" i="1"/>
  <c r="V553" i="1"/>
  <c r="V533" i="1"/>
  <c r="V555" i="1"/>
  <c r="V543" i="1"/>
  <c r="V526" i="1"/>
  <c r="V556" i="1"/>
  <c r="V545" i="1"/>
  <c r="V569" i="1"/>
  <c r="V565" i="1"/>
  <c r="V558" i="1"/>
  <c r="V576" i="1"/>
  <c r="V557" i="1"/>
  <c r="V582" i="1"/>
  <c r="V567" i="1"/>
  <c r="V572" i="1"/>
  <c r="V575" i="1"/>
  <c r="V566" i="1"/>
  <c r="V570" i="1"/>
  <c r="V559" i="1"/>
  <c r="V585" i="1"/>
  <c r="V561" i="1"/>
  <c r="V571" i="1"/>
  <c r="V573" i="1"/>
  <c r="V587" i="1"/>
  <c r="V578" i="1"/>
  <c r="V560" i="1"/>
  <c r="V577" i="1"/>
  <c r="V564" i="1"/>
  <c r="V581" i="1"/>
  <c r="V563" i="1"/>
  <c r="V584" i="1"/>
  <c r="V574" i="1"/>
  <c r="V562" i="1"/>
  <c r="V580" i="1"/>
  <c r="V579" i="1"/>
  <c r="V583" i="1"/>
  <c r="V586" i="1"/>
  <c r="V568" i="1"/>
  <c r="V599" i="1"/>
  <c r="V598" i="1"/>
  <c r="V597" i="1"/>
  <c r="V593" i="1"/>
  <c r="V604" i="1"/>
  <c r="V616" i="1"/>
  <c r="V596" i="1"/>
  <c r="V591" i="1"/>
  <c r="V621" i="1"/>
  <c r="V609" i="1"/>
  <c r="V622" i="1"/>
  <c r="V600" i="1"/>
  <c r="V592" i="1"/>
  <c r="V588" i="1"/>
  <c r="V623" i="1"/>
  <c r="V603" i="1"/>
  <c r="V610" i="1"/>
  <c r="V595" i="1"/>
  <c r="V601" i="1"/>
  <c r="V608" i="1"/>
  <c r="V594" i="1"/>
  <c r="V614" i="1"/>
  <c r="V625" i="1"/>
  <c r="V620" i="1"/>
  <c r="V606" i="1"/>
  <c r="V618" i="1"/>
  <c r="V605" i="1"/>
  <c r="V607" i="1"/>
  <c r="V611" i="1"/>
  <c r="V615" i="1"/>
  <c r="V589" i="1"/>
  <c r="V590" i="1"/>
  <c r="V602" i="1"/>
  <c r="V613" i="1"/>
  <c r="V624" i="1"/>
  <c r="V619" i="1"/>
  <c r="V612" i="1"/>
  <c r="V617" i="1"/>
  <c r="V645" i="1"/>
  <c r="V631" i="1"/>
  <c r="V635" i="1"/>
  <c r="V633" i="1"/>
  <c r="V656" i="1"/>
  <c r="V658" i="1"/>
  <c r="V649" i="1"/>
  <c r="V641" i="1"/>
  <c r="V642" i="1"/>
  <c r="V650" i="1"/>
  <c r="V632" i="1"/>
  <c r="V634" i="1"/>
  <c r="V654" i="1"/>
  <c r="V644" i="1"/>
  <c r="V628" i="1"/>
  <c r="V639" i="1"/>
  <c r="V637" i="1"/>
  <c r="V652" i="1"/>
  <c r="V647" i="1"/>
  <c r="V657" i="1"/>
  <c r="V655" i="1"/>
  <c r="V648" i="1"/>
  <c r="V627" i="1"/>
  <c r="V640" i="1"/>
  <c r="V629" i="1"/>
  <c r="V651" i="1"/>
  <c r="V630" i="1"/>
  <c r="V626" i="1"/>
  <c r="V646" i="1"/>
  <c r="V653" i="1"/>
  <c r="V636" i="1"/>
  <c r="V643" i="1"/>
  <c r="V638" i="1"/>
  <c r="V6" i="1"/>
  <c r="V5" i="1"/>
  <c r="V4" i="1"/>
  <c r="V3" i="1"/>
  <c r="U32" i="1"/>
  <c r="U28" i="1"/>
  <c r="U25" i="1"/>
  <c r="U13" i="1"/>
  <c r="U33" i="1"/>
  <c r="U15" i="1"/>
  <c r="U26" i="1"/>
  <c r="U34" i="1"/>
  <c r="U35" i="1"/>
  <c r="U36" i="1"/>
  <c r="U18" i="1"/>
  <c r="U27" i="1"/>
  <c r="U29" i="1"/>
  <c r="U31" i="1"/>
  <c r="U23" i="1"/>
  <c r="U24" i="1"/>
  <c r="U10" i="1"/>
  <c r="U37" i="1"/>
  <c r="U38" i="1"/>
  <c r="U20" i="1"/>
  <c r="U17" i="1"/>
  <c r="U16" i="1"/>
  <c r="U12" i="1"/>
  <c r="U11" i="1"/>
  <c r="U19" i="1"/>
  <c r="U9" i="1"/>
  <c r="U39" i="1"/>
  <c r="U14" i="1"/>
  <c r="U22" i="1"/>
  <c r="U21" i="1"/>
  <c r="U30" i="1"/>
  <c r="U40" i="1"/>
  <c r="U51" i="1"/>
  <c r="U43" i="1"/>
  <c r="U48" i="1"/>
  <c r="U59" i="1"/>
  <c r="U46" i="1"/>
  <c r="U52" i="1"/>
  <c r="U60" i="1"/>
  <c r="U44" i="1"/>
  <c r="U41" i="1"/>
  <c r="U57" i="1"/>
  <c r="U61" i="1"/>
  <c r="U49" i="1"/>
  <c r="U55" i="1"/>
  <c r="U50" i="1"/>
  <c r="U58" i="1"/>
  <c r="U62" i="1"/>
  <c r="U63" i="1"/>
  <c r="U64" i="1"/>
  <c r="U53" i="1"/>
  <c r="U56" i="1"/>
  <c r="U65" i="1"/>
  <c r="U42" i="1"/>
  <c r="U47" i="1"/>
  <c r="U66" i="1"/>
  <c r="U67" i="1"/>
  <c r="U54" i="1"/>
  <c r="U45" i="1"/>
  <c r="U68" i="1"/>
  <c r="U74" i="1"/>
  <c r="U78" i="1"/>
  <c r="U79" i="1"/>
  <c r="U80" i="1"/>
  <c r="U72" i="1"/>
  <c r="U77" i="1"/>
  <c r="U73" i="1"/>
  <c r="U69" i="1"/>
  <c r="U81" i="1"/>
  <c r="U76" i="1"/>
  <c r="U71" i="1"/>
  <c r="U82" i="1"/>
  <c r="U83" i="1"/>
  <c r="U70" i="1"/>
  <c r="U84" i="1"/>
  <c r="U75" i="1"/>
  <c r="U85" i="1"/>
  <c r="U116" i="1"/>
  <c r="U118" i="1"/>
  <c r="U100" i="1"/>
  <c r="U91" i="1"/>
  <c r="U87" i="1"/>
  <c r="U113" i="1"/>
  <c r="U108" i="1"/>
  <c r="U111" i="1"/>
  <c r="U107" i="1"/>
  <c r="U99" i="1"/>
  <c r="U114" i="1"/>
  <c r="U105" i="1"/>
  <c r="U103" i="1"/>
  <c r="U86" i="1"/>
  <c r="U119" i="1"/>
  <c r="U88" i="1"/>
  <c r="U93" i="1"/>
  <c r="U109" i="1"/>
  <c r="U102" i="1"/>
  <c r="U115" i="1"/>
  <c r="U117" i="1"/>
  <c r="U97" i="1"/>
  <c r="U112" i="1"/>
  <c r="U96" i="1"/>
  <c r="U106" i="1"/>
  <c r="U90" i="1"/>
  <c r="U94" i="1"/>
  <c r="U110" i="1"/>
  <c r="U89" i="1"/>
  <c r="U104" i="1"/>
  <c r="U92" i="1"/>
  <c r="U101" i="1"/>
  <c r="U98" i="1"/>
  <c r="U120" i="1"/>
  <c r="U95" i="1"/>
  <c r="U145" i="1"/>
  <c r="U131" i="1"/>
  <c r="U133" i="1"/>
  <c r="U134" i="1"/>
  <c r="U141" i="1"/>
  <c r="U127" i="1"/>
  <c r="U125" i="1"/>
  <c r="U135" i="1"/>
  <c r="U143" i="1"/>
  <c r="U121" i="1"/>
  <c r="U140" i="1"/>
  <c r="U132" i="1"/>
  <c r="U144" i="1"/>
  <c r="U151" i="1"/>
  <c r="U148" i="1"/>
  <c r="U149" i="1"/>
  <c r="U147" i="1"/>
  <c r="U137" i="1"/>
  <c r="U136" i="1"/>
  <c r="U138" i="1"/>
  <c r="U124" i="1"/>
  <c r="U122" i="1"/>
  <c r="U128" i="1"/>
  <c r="U142" i="1"/>
  <c r="U123" i="1"/>
  <c r="U126" i="1"/>
  <c r="U129" i="1"/>
  <c r="U139" i="1"/>
  <c r="U146" i="1"/>
  <c r="U150" i="1"/>
  <c r="U130" i="1"/>
  <c r="U176" i="1"/>
  <c r="U160" i="1"/>
  <c r="U169" i="1"/>
  <c r="U161" i="1"/>
  <c r="U154" i="1"/>
  <c r="U165" i="1"/>
  <c r="U170" i="1"/>
  <c r="U168" i="1"/>
  <c r="U175" i="1"/>
  <c r="U166" i="1"/>
  <c r="U171" i="1"/>
  <c r="U152" i="1"/>
  <c r="U155" i="1"/>
  <c r="U153" i="1"/>
  <c r="U174" i="1"/>
  <c r="U177" i="1"/>
  <c r="U178" i="1"/>
  <c r="U158" i="1"/>
  <c r="U156" i="1"/>
  <c r="U159" i="1"/>
  <c r="U162" i="1"/>
  <c r="U163" i="1"/>
  <c r="U172" i="1"/>
  <c r="U173" i="1"/>
  <c r="U157" i="1"/>
  <c r="U164" i="1"/>
  <c r="U167" i="1"/>
  <c r="U180" i="1"/>
  <c r="U205" i="1"/>
  <c r="U181" i="1"/>
  <c r="U207" i="1"/>
  <c r="U195" i="1"/>
  <c r="U197" i="1"/>
  <c r="U193" i="1"/>
  <c r="U194" i="1"/>
  <c r="U200" i="1"/>
  <c r="U198" i="1"/>
  <c r="U182" i="1"/>
  <c r="U196" i="1"/>
  <c r="U199" i="1"/>
  <c r="U192" i="1"/>
  <c r="U190" i="1"/>
  <c r="U206" i="1"/>
  <c r="U208" i="1"/>
  <c r="U191" i="1"/>
  <c r="U185" i="1"/>
  <c r="U179" i="1"/>
  <c r="U203" i="1"/>
  <c r="U183" i="1"/>
  <c r="U184" i="1"/>
  <c r="U189" i="1"/>
  <c r="U204" i="1"/>
  <c r="U188" i="1"/>
  <c r="U187" i="1"/>
  <c r="U186" i="1"/>
  <c r="U202" i="1"/>
  <c r="U201" i="1"/>
  <c r="U228" i="1"/>
  <c r="U221" i="1"/>
  <c r="U225" i="1"/>
  <c r="U209" i="1"/>
  <c r="U233" i="1"/>
  <c r="U227" i="1"/>
  <c r="U216" i="1"/>
  <c r="U217" i="1"/>
  <c r="U223" i="1"/>
  <c r="U230" i="1"/>
  <c r="U219" i="1"/>
  <c r="U226" i="1"/>
  <c r="U232" i="1"/>
  <c r="U229" i="1"/>
  <c r="U236" i="1"/>
  <c r="U235" i="1"/>
  <c r="U237" i="1"/>
  <c r="U212" i="1"/>
  <c r="U213" i="1"/>
  <c r="U210" i="1"/>
  <c r="U211" i="1"/>
  <c r="U234" i="1"/>
  <c r="U224" i="1"/>
  <c r="U239" i="1"/>
  <c r="U238" i="1"/>
  <c r="U231" i="1"/>
  <c r="U220" i="1"/>
  <c r="U218" i="1"/>
  <c r="U214" i="1"/>
  <c r="U215" i="1"/>
  <c r="U222" i="1"/>
  <c r="U246" i="1"/>
  <c r="U265" i="1"/>
  <c r="U259" i="1"/>
  <c r="U266" i="1"/>
  <c r="U263" i="1"/>
  <c r="U267" i="1"/>
  <c r="U250" i="1"/>
  <c r="U262" i="1"/>
  <c r="U260" i="1"/>
  <c r="U253" i="1"/>
  <c r="U257" i="1"/>
  <c r="U251" i="1"/>
  <c r="U261" i="1"/>
  <c r="U240" i="1"/>
  <c r="U249" i="1"/>
  <c r="U248" i="1"/>
  <c r="U241" i="1"/>
  <c r="U256" i="1"/>
  <c r="U245" i="1"/>
  <c r="U247" i="1"/>
  <c r="U243" i="1"/>
  <c r="U254" i="1"/>
  <c r="U258" i="1"/>
  <c r="U244" i="1"/>
  <c r="U242" i="1"/>
  <c r="U255" i="1"/>
  <c r="U252" i="1"/>
  <c r="U264" i="1"/>
  <c r="U284" i="1"/>
  <c r="U269" i="1"/>
  <c r="U278" i="1"/>
  <c r="U272" i="1"/>
  <c r="U271" i="1"/>
  <c r="U298" i="1"/>
  <c r="U276" i="1"/>
  <c r="U282" i="1"/>
  <c r="U290" i="1"/>
  <c r="U292" i="1"/>
  <c r="U299" i="1"/>
  <c r="U291" i="1"/>
  <c r="U280" i="1"/>
  <c r="U273" i="1"/>
  <c r="U279" i="1"/>
  <c r="U285" i="1"/>
  <c r="U281" i="1"/>
  <c r="U296" i="1"/>
  <c r="U300" i="1"/>
  <c r="U302" i="1"/>
  <c r="U304" i="1"/>
  <c r="U294" i="1"/>
  <c r="U274" i="1"/>
  <c r="U270" i="1"/>
  <c r="U297" i="1"/>
  <c r="U268" i="1"/>
  <c r="U293" i="1"/>
  <c r="U305" i="1"/>
  <c r="U289" i="1"/>
  <c r="U301" i="1"/>
  <c r="U288" i="1"/>
  <c r="U286" i="1"/>
  <c r="U295" i="1"/>
  <c r="U275" i="1"/>
  <c r="U283" i="1"/>
  <c r="U287" i="1"/>
  <c r="U303" i="1"/>
  <c r="U277" i="1"/>
  <c r="U314" i="1"/>
  <c r="U310" i="1"/>
  <c r="U313" i="1"/>
  <c r="U341" i="1"/>
  <c r="U329" i="1"/>
  <c r="U324" i="1"/>
  <c r="U336" i="1"/>
  <c r="U337" i="1"/>
  <c r="U332" i="1"/>
  <c r="U317" i="1"/>
  <c r="U330" i="1"/>
  <c r="U315" i="1"/>
  <c r="U326" i="1"/>
  <c r="U335" i="1"/>
  <c r="U325" i="1"/>
  <c r="U327" i="1"/>
  <c r="U318" i="1"/>
  <c r="U307" i="1"/>
  <c r="U333" i="1"/>
  <c r="U334" i="1"/>
  <c r="U312" i="1"/>
  <c r="U328" i="1"/>
  <c r="U306" i="1"/>
  <c r="U311" i="1"/>
  <c r="U321" i="1"/>
  <c r="U309" i="1"/>
  <c r="U339" i="1"/>
  <c r="U323" i="1"/>
  <c r="U320" i="1"/>
  <c r="U338" i="1"/>
  <c r="U340" i="1"/>
  <c r="U331" i="1"/>
  <c r="U308" i="1"/>
  <c r="U319" i="1"/>
  <c r="U322" i="1"/>
  <c r="U316" i="1"/>
  <c r="U364" i="1"/>
  <c r="U377" i="1"/>
  <c r="U343" i="1"/>
  <c r="U381" i="1"/>
  <c r="U355" i="1"/>
  <c r="U378" i="1"/>
  <c r="U353" i="1"/>
  <c r="U342" i="1"/>
  <c r="U380" i="1"/>
  <c r="U374" i="1"/>
  <c r="U347" i="1"/>
  <c r="U366" i="1"/>
  <c r="U371" i="1"/>
  <c r="U369" i="1"/>
  <c r="U375" i="1"/>
  <c r="U357" i="1"/>
  <c r="U362" i="1"/>
  <c r="U363" i="1"/>
  <c r="U349" i="1"/>
  <c r="U379" i="1"/>
  <c r="U367" i="1"/>
  <c r="U345" i="1"/>
  <c r="U348" i="1"/>
  <c r="U351" i="1"/>
  <c r="U365" i="1"/>
  <c r="U376" i="1"/>
  <c r="U352" i="1"/>
  <c r="U346" i="1"/>
  <c r="U350" i="1"/>
  <c r="U358" i="1"/>
  <c r="U360" i="1"/>
  <c r="U372" i="1"/>
  <c r="U373" i="1"/>
  <c r="U354" i="1"/>
  <c r="U368" i="1"/>
  <c r="U344" i="1"/>
  <c r="U370" i="1"/>
  <c r="U356" i="1"/>
  <c r="U361" i="1"/>
  <c r="U359" i="1"/>
  <c r="U416" i="1"/>
  <c r="U390" i="1"/>
  <c r="U394" i="1"/>
  <c r="U399" i="1"/>
  <c r="U391" i="1"/>
  <c r="U392" i="1"/>
  <c r="U417" i="1"/>
  <c r="U384" i="1"/>
  <c r="U382" i="1"/>
  <c r="U410" i="1"/>
  <c r="U408" i="1"/>
  <c r="U402" i="1"/>
  <c r="U397" i="1"/>
  <c r="U386" i="1"/>
  <c r="U389" i="1"/>
  <c r="U412" i="1"/>
  <c r="U403" i="1"/>
  <c r="U413" i="1"/>
  <c r="U414" i="1"/>
  <c r="U387" i="1"/>
  <c r="U396" i="1"/>
  <c r="U395" i="1"/>
  <c r="U401" i="1"/>
  <c r="U383" i="1"/>
  <c r="U409" i="1"/>
  <c r="U407" i="1"/>
  <c r="U398" i="1"/>
  <c r="U411" i="1"/>
  <c r="U415" i="1"/>
  <c r="U405" i="1"/>
  <c r="U406" i="1"/>
  <c r="U393" i="1"/>
  <c r="U400" i="1"/>
  <c r="U385" i="1"/>
  <c r="U404" i="1"/>
  <c r="U388" i="1"/>
  <c r="U424" i="1"/>
  <c r="U430" i="1"/>
  <c r="U421" i="1"/>
  <c r="U438" i="1"/>
  <c r="U425" i="1"/>
  <c r="U429" i="1"/>
  <c r="U426" i="1"/>
  <c r="U423" i="1"/>
  <c r="U420" i="1"/>
  <c r="U435" i="1"/>
  <c r="U440" i="1"/>
  <c r="U418" i="1"/>
  <c r="U449" i="1"/>
  <c r="U427" i="1"/>
  <c r="U441" i="1"/>
  <c r="U431" i="1"/>
  <c r="U439" i="1"/>
  <c r="U437" i="1"/>
  <c r="U445" i="1"/>
  <c r="U446" i="1"/>
  <c r="U448" i="1"/>
  <c r="U452" i="1"/>
  <c r="U442" i="1"/>
  <c r="U444" i="1"/>
  <c r="U433" i="1"/>
  <c r="U422" i="1"/>
  <c r="U428" i="1"/>
  <c r="U432" i="1"/>
  <c r="U434" i="1"/>
  <c r="U453" i="1"/>
  <c r="U443" i="1"/>
  <c r="U419" i="1"/>
  <c r="U450" i="1"/>
  <c r="U447" i="1"/>
  <c r="U436" i="1"/>
  <c r="U451" i="1"/>
  <c r="U458" i="1"/>
  <c r="U482" i="1"/>
  <c r="U465" i="1"/>
  <c r="U477" i="1"/>
  <c r="U457" i="1"/>
  <c r="U483" i="1"/>
  <c r="U480" i="1"/>
  <c r="U473" i="1"/>
  <c r="U468" i="1"/>
  <c r="U461" i="1"/>
  <c r="U464" i="1"/>
  <c r="U456" i="1"/>
  <c r="U462" i="1"/>
  <c r="U471" i="1"/>
  <c r="U466" i="1"/>
  <c r="U481" i="1"/>
  <c r="U479" i="1"/>
  <c r="U469" i="1"/>
  <c r="U460" i="1"/>
  <c r="U470" i="1"/>
  <c r="U478" i="1"/>
  <c r="U459" i="1"/>
  <c r="U472" i="1"/>
  <c r="U467" i="1"/>
  <c r="U476" i="1"/>
  <c r="U463" i="1"/>
  <c r="U454" i="1"/>
  <c r="U474" i="1"/>
  <c r="U455" i="1"/>
  <c r="U475" i="1"/>
  <c r="U487" i="1"/>
  <c r="U495" i="1"/>
  <c r="U511" i="1"/>
  <c r="U508" i="1"/>
  <c r="U507" i="1"/>
  <c r="U488" i="1"/>
  <c r="U490" i="1"/>
  <c r="U510" i="1"/>
  <c r="U485" i="1"/>
  <c r="U499" i="1"/>
  <c r="U494" i="1"/>
  <c r="U491" i="1"/>
  <c r="U504" i="1"/>
  <c r="U513" i="1"/>
  <c r="U519" i="1"/>
  <c r="U512" i="1"/>
  <c r="U505" i="1"/>
  <c r="U515" i="1"/>
  <c r="U503" i="1"/>
  <c r="U506" i="1"/>
  <c r="U500" i="1"/>
  <c r="U497" i="1"/>
  <c r="U484" i="1"/>
  <c r="U518" i="1"/>
  <c r="U489" i="1"/>
  <c r="U498" i="1"/>
  <c r="U509" i="1"/>
  <c r="U493" i="1"/>
  <c r="U514" i="1"/>
  <c r="U502" i="1"/>
  <c r="U496" i="1"/>
  <c r="U486" i="1"/>
  <c r="U516" i="1"/>
  <c r="U501" i="1"/>
  <c r="U492" i="1"/>
  <c r="U517" i="1"/>
  <c r="U554" i="1"/>
  <c r="U529" i="1"/>
  <c r="U541" i="1"/>
  <c r="U520" i="1"/>
  <c r="U542" i="1"/>
  <c r="U527" i="1"/>
  <c r="U547" i="1"/>
  <c r="U524" i="1"/>
  <c r="U534" i="1"/>
  <c r="U544" i="1"/>
  <c r="U530" i="1"/>
  <c r="U552" i="1"/>
  <c r="U550" i="1"/>
  <c r="U537" i="1"/>
  <c r="U551" i="1"/>
  <c r="U525" i="1"/>
  <c r="U523" i="1"/>
  <c r="U528" i="1"/>
  <c r="U538" i="1"/>
  <c r="U532" i="1"/>
  <c r="U535" i="1"/>
  <c r="U548" i="1"/>
  <c r="U539" i="1"/>
  <c r="U540" i="1"/>
  <c r="U536" i="1"/>
  <c r="U521" i="1"/>
  <c r="U522" i="1"/>
  <c r="U549" i="1"/>
  <c r="U546" i="1"/>
  <c r="U531" i="1"/>
  <c r="U553" i="1"/>
  <c r="U533" i="1"/>
  <c r="U555" i="1"/>
  <c r="U543" i="1"/>
  <c r="U526" i="1"/>
  <c r="U556" i="1"/>
  <c r="U545" i="1"/>
  <c r="U569" i="1"/>
  <c r="U565" i="1"/>
  <c r="U558" i="1"/>
  <c r="U576" i="1"/>
  <c r="U557" i="1"/>
  <c r="U582" i="1"/>
  <c r="U567" i="1"/>
  <c r="U572" i="1"/>
  <c r="U575" i="1"/>
  <c r="U566" i="1"/>
  <c r="U570" i="1"/>
  <c r="U559" i="1"/>
  <c r="U585" i="1"/>
  <c r="U561" i="1"/>
  <c r="U571" i="1"/>
  <c r="U573" i="1"/>
  <c r="U587" i="1"/>
  <c r="U578" i="1"/>
  <c r="U560" i="1"/>
  <c r="U577" i="1"/>
  <c r="U564" i="1"/>
  <c r="U581" i="1"/>
  <c r="U563" i="1"/>
  <c r="U584" i="1"/>
  <c r="U574" i="1"/>
  <c r="U562" i="1"/>
  <c r="U580" i="1"/>
  <c r="U579" i="1"/>
  <c r="U583" i="1"/>
  <c r="U586" i="1"/>
  <c r="U568" i="1"/>
  <c r="U599" i="1"/>
  <c r="U598" i="1"/>
  <c r="U597" i="1"/>
  <c r="U593" i="1"/>
  <c r="U604" i="1"/>
  <c r="U616" i="1"/>
  <c r="U596" i="1"/>
  <c r="U591" i="1"/>
  <c r="U621" i="1"/>
  <c r="U609" i="1"/>
  <c r="U622" i="1"/>
  <c r="U600" i="1"/>
  <c r="U592" i="1"/>
  <c r="U588" i="1"/>
  <c r="U623" i="1"/>
  <c r="U603" i="1"/>
  <c r="U610" i="1"/>
  <c r="U595" i="1"/>
  <c r="U601" i="1"/>
  <c r="U608" i="1"/>
  <c r="U594" i="1"/>
  <c r="U614" i="1"/>
  <c r="U625" i="1"/>
  <c r="U620" i="1"/>
  <c r="U606" i="1"/>
  <c r="U618" i="1"/>
  <c r="U605" i="1"/>
  <c r="U607" i="1"/>
  <c r="U611" i="1"/>
  <c r="U615" i="1"/>
  <c r="U589" i="1"/>
  <c r="U590" i="1"/>
  <c r="U602" i="1"/>
  <c r="U613" i="1"/>
  <c r="U624" i="1"/>
  <c r="U619" i="1"/>
  <c r="U612" i="1"/>
  <c r="U617" i="1"/>
  <c r="U645" i="1"/>
  <c r="U631" i="1"/>
  <c r="U635" i="1"/>
  <c r="U633" i="1"/>
  <c r="U656" i="1"/>
  <c r="U658" i="1"/>
  <c r="U649" i="1"/>
  <c r="U641" i="1"/>
  <c r="U642" i="1"/>
  <c r="U650" i="1"/>
  <c r="U632" i="1"/>
  <c r="U634" i="1"/>
  <c r="U654" i="1"/>
  <c r="U644" i="1"/>
  <c r="U628" i="1"/>
  <c r="U639" i="1"/>
  <c r="U637" i="1"/>
  <c r="U652" i="1"/>
  <c r="U647" i="1"/>
  <c r="U657" i="1"/>
  <c r="U655" i="1"/>
  <c r="U648" i="1"/>
  <c r="U627" i="1"/>
  <c r="U640" i="1"/>
  <c r="U629" i="1"/>
  <c r="U651" i="1"/>
  <c r="U630" i="1"/>
  <c r="U626" i="1"/>
  <c r="U646" i="1"/>
  <c r="U653" i="1"/>
  <c r="U636" i="1"/>
  <c r="U643" i="1"/>
  <c r="U638" i="1"/>
  <c r="U6" i="1"/>
  <c r="U5" i="1"/>
  <c r="U4" i="1"/>
  <c r="U3" i="1"/>
  <c r="T32" i="1"/>
  <c r="T28" i="1"/>
  <c r="T25" i="1"/>
  <c r="T13" i="1"/>
  <c r="T33" i="1"/>
  <c r="T15" i="1"/>
  <c r="T26" i="1"/>
  <c r="T34" i="1"/>
  <c r="T35" i="1"/>
  <c r="T36" i="1"/>
  <c r="T18" i="1"/>
  <c r="T27" i="1"/>
  <c r="T29" i="1"/>
  <c r="T31" i="1"/>
  <c r="T23" i="1"/>
  <c r="T24" i="1"/>
  <c r="T10" i="1"/>
  <c r="T37" i="1"/>
  <c r="T38" i="1"/>
  <c r="T20" i="1"/>
  <c r="T17" i="1"/>
  <c r="T16" i="1"/>
  <c r="T12" i="1"/>
  <c r="T11" i="1"/>
  <c r="T19" i="1"/>
  <c r="T9" i="1"/>
  <c r="T39" i="1"/>
  <c r="T14" i="1"/>
  <c r="T22" i="1"/>
  <c r="T21" i="1"/>
  <c r="T30" i="1"/>
  <c r="T40" i="1"/>
  <c r="T51" i="1"/>
  <c r="T43" i="1"/>
  <c r="T48" i="1"/>
  <c r="T59" i="1"/>
  <c r="T46" i="1"/>
  <c r="T52" i="1"/>
  <c r="T60" i="1"/>
  <c r="T44" i="1"/>
  <c r="T41" i="1"/>
  <c r="T57" i="1"/>
  <c r="T61" i="1"/>
  <c r="T49" i="1"/>
  <c r="T55" i="1"/>
  <c r="T50" i="1"/>
  <c r="T58" i="1"/>
  <c r="T62" i="1"/>
  <c r="T63" i="1"/>
  <c r="T64" i="1"/>
  <c r="T53" i="1"/>
  <c r="T56" i="1"/>
  <c r="T65" i="1"/>
  <c r="T42" i="1"/>
  <c r="T47" i="1"/>
  <c r="T66" i="1"/>
  <c r="T67" i="1"/>
  <c r="T54" i="1"/>
  <c r="T45" i="1"/>
  <c r="T68" i="1"/>
  <c r="T74" i="1"/>
  <c r="T78" i="1"/>
  <c r="T79" i="1"/>
  <c r="T80" i="1"/>
  <c r="T72" i="1"/>
  <c r="T77" i="1"/>
  <c r="T73" i="1"/>
  <c r="T69" i="1"/>
  <c r="T81" i="1"/>
  <c r="T76" i="1"/>
  <c r="T71" i="1"/>
  <c r="T82" i="1"/>
  <c r="T83" i="1"/>
  <c r="T70" i="1"/>
  <c r="T84" i="1"/>
  <c r="T75" i="1"/>
  <c r="T85" i="1"/>
  <c r="T116" i="1"/>
  <c r="T118" i="1"/>
  <c r="T100" i="1"/>
  <c r="T91" i="1"/>
  <c r="T87" i="1"/>
  <c r="T113" i="1"/>
  <c r="T108" i="1"/>
  <c r="T111" i="1"/>
  <c r="T107" i="1"/>
  <c r="T99" i="1"/>
  <c r="T114" i="1"/>
  <c r="T105" i="1"/>
  <c r="T103" i="1"/>
  <c r="T86" i="1"/>
  <c r="T119" i="1"/>
  <c r="T88" i="1"/>
  <c r="T93" i="1"/>
  <c r="T109" i="1"/>
  <c r="T102" i="1"/>
  <c r="T115" i="1"/>
  <c r="T117" i="1"/>
  <c r="T97" i="1"/>
  <c r="T112" i="1"/>
  <c r="T96" i="1"/>
  <c r="T106" i="1"/>
  <c r="T90" i="1"/>
  <c r="T94" i="1"/>
  <c r="T110" i="1"/>
  <c r="T89" i="1"/>
  <c r="T104" i="1"/>
  <c r="T92" i="1"/>
  <c r="T101" i="1"/>
  <c r="T98" i="1"/>
  <c r="T120" i="1"/>
  <c r="T95" i="1"/>
  <c r="T145" i="1"/>
  <c r="T131" i="1"/>
  <c r="T133" i="1"/>
  <c r="T134" i="1"/>
  <c r="T141" i="1"/>
  <c r="T127" i="1"/>
  <c r="T125" i="1"/>
  <c r="T135" i="1"/>
  <c r="T143" i="1"/>
  <c r="T121" i="1"/>
  <c r="T140" i="1"/>
  <c r="T132" i="1"/>
  <c r="T144" i="1"/>
  <c r="T151" i="1"/>
  <c r="T148" i="1"/>
  <c r="T149" i="1"/>
  <c r="T147" i="1"/>
  <c r="T137" i="1"/>
  <c r="T136" i="1"/>
  <c r="T138" i="1"/>
  <c r="T124" i="1"/>
  <c r="T122" i="1"/>
  <c r="T128" i="1"/>
  <c r="T142" i="1"/>
  <c r="T123" i="1"/>
  <c r="T126" i="1"/>
  <c r="T129" i="1"/>
  <c r="T139" i="1"/>
  <c r="T146" i="1"/>
  <c r="T150" i="1"/>
  <c r="T130" i="1"/>
  <c r="T176" i="1"/>
  <c r="T160" i="1"/>
  <c r="T169" i="1"/>
  <c r="T161" i="1"/>
  <c r="T154" i="1"/>
  <c r="T165" i="1"/>
  <c r="T170" i="1"/>
  <c r="T168" i="1"/>
  <c r="T175" i="1"/>
  <c r="T166" i="1"/>
  <c r="T171" i="1"/>
  <c r="T152" i="1"/>
  <c r="T155" i="1"/>
  <c r="T153" i="1"/>
  <c r="T174" i="1"/>
  <c r="T177" i="1"/>
  <c r="T178" i="1"/>
  <c r="T158" i="1"/>
  <c r="T156" i="1"/>
  <c r="T159" i="1"/>
  <c r="T162" i="1"/>
  <c r="T163" i="1"/>
  <c r="T172" i="1"/>
  <c r="T173" i="1"/>
  <c r="T157" i="1"/>
  <c r="T164" i="1"/>
  <c r="T167" i="1"/>
  <c r="T180" i="1"/>
  <c r="T205" i="1"/>
  <c r="T181" i="1"/>
  <c r="T207" i="1"/>
  <c r="T195" i="1"/>
  <c r="T197" i="1"/>
  <c r="T193" i="1"/>
  <c r="T194" i="1"/>
  <c r="T200" i="1"/>
  <c r="T198" i="1"/>
  <c r="T182" i="1"/>
  <c r="T196" i="1"/>
  <c r="T199" i="1"/>
  <c r="T192" i="1"/>
  <c r="T190" i="1"/>
  <c r="T206" i="1"/>
  <c r="T208" i="1"/>
  <c r="T191" i="1"/>
  <c r="T185" i="1"/>
  <c r="T179" i="1"/>
  <c r="T203" i="1"/>
  <c r="T183" i="1"/>
  <c r="T184" i="1"/>
  <c r="T189" i="1"/>
  <c r="T204" i="1"/>
  <c r="T188" i="1"/>
  <c r="T187" i="1"/>
  <c r="T186" i="1"/>
  <c r="T202" i="1"/>
  <c r="T201" i="1"/>
  <c r="T228" i="1"/>
  <c r="T221" i="1"/>
  <c r="T225" i="1"/>
  <c r="T209" i="1"/>
  <c r="T233" i="1"/>
  <c r="T227" i="1"/>
  <c r="T216" i="1"/>
  <c r="T217" i="1"/>
  <c r="T223" i="1"/>
  <c r="T230" i="1"/>
  <c r="T219" i="1"/>
  <c r="T226" i="1"/>
  <c r="T232" i="1"/>
  <c r="T229" i="1"/>
  <c r="T236" i="1"/>
  <c r="T235" i="1"/>
  <c r="T237" i="1"/>
  <c r="T212" i="1"/>
  <c r="T213" i="1"/>
  <c r="T210" i="1"/>
  <c r="T211" i="1"/>
  <c r="T234" i="1"/>
  <c r="T224" i="1"/>
  <c r="T239" i="1"/>
  <c r="T238" i="1"/>
  <c r="T231" i="1"/>
  <c r="T220" i="1"/>
  <c r="T218" i="1"/>
  <c r="T214" i="1"/>
  <c r="T215" i="1"/>
  <c r="T222" i="1"/>
  <c r="T246" i="1"/>
  <c r="T265" i="1"/>
  <c r="T259" i="1"/>
  <c r="T266" i="1"/>
  <c r="T263" i="1"/>
  <c r="T267" i="1"/>
  <c r="T250" i="1"/>
  <c r="T262" i="1"/>
  <c r="T260" i="1"/>
  <c r="T253" i="1"/>
  <c r="T257" i="1"/>
  <c r="T251" i="1"/>
  <c r="T261" i="1"/>
  <c r="T240" i="1"/>
  <c r="T249" i="1"/>
  <c r="T248" i="1"/>
  <c r="T241" i="1"/>
  <c r="T256" i="1"/>
  <c r="T245" i="1"/>
  <c r="T247" i="1"/>
  <c r="T243" i="1"/>
  <c r="T254" i="1"/>
  <c r="T258" i="1"/>
  <c r="T244" i="1"/>
  <c r="T242" i="1"/>
  <c r="T255" i="1"/>
  <c r="T252" i="1"/>
  <c r="T264" i="1"/>
  <c r="T284" i="1"/>
  <c r="T269" i="1"/>
  <c r="T278" i="1"/>
  <c r="T272" i="1"/>
  <c r="T271" i="1"/>
  <c r="T298" i="1"/>
  <c r="T276" i="1"/>
  <c r="T282" i="1"/>
  <c r="T290" i="1"/>
  <c r="T292" i="1"/>
  <c r="T299" i="1"/>
  <c r="T291" i="1"/>
  <c r="T280" i="1"/>
  <c r="T273" i="1"/>
  <c r="T279" i="1"/>
  <c r="T285" i="1"/>
  <c r="T281" i="1"/>
  <c r="T296" i="1"/>
  <c r="T300" i="1"/>
  <c r="T302" i="1"/>
  <c r="T304" i="1"/>
  <c r="T294" i="1"/>
  <c r="T274" i="1"/>
  <c r="T270" i="1"/>
  <c r="T297" i="1"/>
  <c r="T268" i="1"/>
  <c r="T293" i="1"/>
  <c r="T305" i="1"/>
  <c r="T289" i="1"/>
  <c r="T301" i="1"/>
  <c r="T288" i="1"/>
  <c r="T286" i="1"/>
  <c r="T295" i="1"/>
  <c r="T275" i="1"/>
  <c r="T283" i="1"/>
  <c r="T287" i="1"/>
  <c r="T303" i="1"/>
  <c r="T277" i="1"/>
  <c r="T314" i="1"/>
  <c r="T310" i="1"/>
  <c r="T313" i="1"/>
  <c r="T341" i="1"/>
  <c r="T329" i="1"/>
  <c r="T324" i="1"/>
  <c r="T336" i="1"/>
  <c r="T337" i="1"/>
  <c r="T332" i="1"/>
  <c r="T317" i="1"/>
  <c r="T330" i="1"/>
  <c r="T315" i="1"/>
  <c r="T326" i="1"/>
  <c r="T335" i="1"/>
  <c r="T325" i="1"/>
  <c r="T327" i="1"/>
  <c r="T318" i="1"/>
  <c r="T307" i="1"/>
  <c r="T333" i="1"/>
  <c r="T334" i="1"/>
  <c r="T312" i="1"/>
  <c r="T328" i="1"/>
  <c r="T306" i="1"/>
  <c r="T311" i="1"/>
  <c r="T321" i="1"/>
  <c r="T309" i="1"/>
  <c r="T339" i="1"/>
  <c r="T323" i="1"/>
  <c r="T320" i="1"/>
  <c r="T338" i="1"/>
  <c r="T340" i="1"/>
  <c r="T331" i="1"/>
  <c r="T308" i="1"/>
  <c r="T319" i="1"/>
  <c r="T322" i="1"/>
  <c r="T316" i="1"/>
  <c r="T364" i="1"/>
  <c r="T377" i="1"/>
  <c r="T343" i="1"/>
  <c r="T381" i="1"/>
  <c r="T355" i="1"/>
  <c r="T378" i="1"/>
  <c r="T353" i="1"/>
  <c r="T342" i="1"/>
  <c r="T380" i="1"/>
  <c r="T374" i="1"/>
  <c r="T347" i="1"/>
  <c r="T366" i="1"/>
  <c r="T371" i="1"/>
  <c r="T369" i="1"/>
  <c r="T375" i="1"/>
  <c r="T357" i="1"/>
  <c r="T362" i="1"/>
  <c r="T363" i="1"/>
  <c r="T349" i="1"/>
  <c r="T379" i="1"/>
  <c r="T367" i="1"/>
  <c r="T345" i="1"/>
  <c r="T348" i="1"/>
  <c r="T351" i="1"/>
  <c r="T365" i="1"/>
  <c r="T376" i="1"/>
  <c r="T352" i="1"/>
  <c r="T346" i="1"/>
  <c r="T350" i="1"/>
  <c r="T358" i="1"/>
  <c r="T360" i="1"/>
  <c r="T372" i="1"/>
  <c r="T373" i="1"/>
  <c r="T354" i="1"/>
  <c r="T368" i="1"/>
  <c r="T344" i="1"/>
  <c r="T370" i="1"/>
  <c r="T356" i="1"/>
  <c r="T361" i="1"/>
  <c r="T359" i="1"/>
  <c r="T416" i="1"/>
  <c r="T390" i="1"/>
  <c r="T394" i="1"/>
  <c r="T399" i="1"/>
  <c r="T391" i="1"/>
  <c r="T392" i="1"/>
  <c r="T417" i="1"/>
  <c r="T384" i="1"/>
  <c r="T382" i="1"/>
  <c r="T410" i="1"/>
  <c r="T408" i="1"/>
  <c r="T402" i="1"/>
  <c r="T397" i="1"/>
  <c r="T386" i="1"/>
  <c r="T389" i="1"/>
  <c r="T412" i="1"/>
  <c r="T403" i="1"/>
  <c r="T413" i="1"/>
  <c r="T414" i="1"/>
  <c r="T387" i="1"/>
  <c r="T396" i="1"/>
  <c r="T395" i="1"/>
  <c r="T401" i="1"/>
  <c r="T383" i="1"/>
  <c r="T409" i="1"/>
  <c r="T407" i="1"/>
  <c r="T398" i="1"/>
  <c r="T411" i="1"/>
  <c r="T415" i="1"/>
  <c r="T405" i="1"/>
  <c r="T406" i="1"/>
  <c r="T393" i="1"/>
  <c r="T400" i="1"/>
  <c r="T385" i="1"/>
  <c r="T404" i="1"/>
  <c r="T388" i="1"/>
  <c r="T424" i="1"/>
  <c r="T430" i="1"/>
  <c r="T421" i="1"/>
  <c r="T438" i="1"/>
  <c r="T425" i="1"/>
  <c r="T429" i="1"/>
  <c r="T426" i="1"/>
  <c r="T423" i="1"/>
  <c r="T420" i="1"/>
  <c r="T435" i="1"/>
  <c r="T440" i="1"/>
  <c r="T418" i="1"/>
  <c r="T449" i="1"/>
  <c r="T427" i="1"/>
  <c r="T441" i="1"/>
  <c r="T431" i="1"/>
  <c r="T439" i="1"/>
  <c r="T437" i="1"/>
  <c r="T445" i="1"/>
  <c r="T446" i="1"/>
  <c r="T448" i="1"/>
  <c r="T452" i="1"/>
  <c r="T442" i="1"/>
  <c r="T444" i="1"/>
  <c r="T433" i="1"/>
  <c r="T422" i="1"/>
  <c r="T428" i="1"/>
  <c r="T432" i="1"/>
  <c r="T434" i="1"/>
  <c r="T453" i="1"/>
  <c r="T443" i="1"/>
  <c r="T419" i="1"/>
  <c r="T450" i="1"/>
  <c r="T447" i="1"/>
  <c r="T436" i="1"/>
  <c r="T451" i="1"/>
  <c r="T458" i="1"/>
  <c r="T482" i="1"/>
  <c r="T465" i="1"/>
  <c r="T477" i="1"/>
  <c r="T457" i="1"/>
  <c r="T483" i="1"/>
  <c r="T480" i="1"/>
  <c r="T473" i="1"/>
  <c r="T468" i="1"/>
  <c r="T461" i="1"/>
  <c r="T464" i="1"/>
  <c r="T456" i="1"/>
  <c r="T462" i="1"/>
  <c r="T471" i="1"/>
  <c r="T466" i="1"/>
  <c r="T481" i="1"/>
  <c r="T479" i="1"/>
  <c r="T469" i="1"/>
  <c r="T460" i="1"/>
  <c r="T470" i="1"/>
  <c r="T478" i="1"/>
  <c r="T459" i="1"/>
  <c r="T472" i="1"/>
  <c r="T467" i="1"/>
  <c r="T476" i="1"/>
  <c r="T463" i="1"/>
  <c r="T454" i="1"/>
  <c r="T474" i="1"/>
  <c r="T455" i="1"/>
  <c r="T475" i="1"/>
  <c r="T487" i="1"/>
  <c r="T495" i="1"/>
  <c r="T511" i="1"/>
  <c r="T508" i="1"/>
  <c r="T507" i="1"/>
  <c r="T488" i="1"/>
  <c r="T490" i="1"/>
  <c r="T510" i="1"/>
  <c r="T485" i="1"/>
  <c r="T499" i="1"/>
  <c r="T494" i="1"/>
  <c r="T491" i="1"/>
  <c r="T504" i="1"/>
  <c r="T513" i="1"/>
  <c r="T519" i="1"/>
  <c r="T512" i="1"/>
  <c r="T505" i="1"/>
  <c r="T515" i="1"/>
  <c r="T503" i="1"/>
  <c r="T506" i="1"/>
  <c r="T500" i="1"/>
  <c r="T497" i="1"/>
  <c r="T484" i="1"/>
  <c r="T518" i="1"/>
  <c r="T489" i="1"/>
  <c r="T498" i="1"/>
  <c r="T509" i="1"/>
  <c r="T493" i="1"/>
  <c r="T514" i="1"/>
  <c r="T502" i="1"/>
  <c r="T496" i="1"/>
  <c r="T486" i="1"/>
  <c r="T516" i="1"/>
  <c r="T501" i="1"/>
  <c r="T492" i="1"/>
  <c r="T517" i="1"/>
  <c r="T554" i="1"/>
  <c r="T529" i="1"/>
  <c r="T541" i="1"/>
  <c r="T520" i="1"/>
  <c r="T542" i="1"/>
  <c r="T527" i="1"/>
  <c r="T547" i="1"/>
  <c r="T524" i="1"/>
  <c r="T534" i="1"/>
  <c r="T544" i="1"/>
  <c r="T530" i="1"/>
  <c r="T552" i="1"/>
  <c r="T550" i="1"/>
  <c r="T537" i="1"/>
  <c r="T551" i="1"/>
  <c r="T525" i="1"/>
  <c r="T523" i="1"/>
  <c r="T528" i="1"/>
  <c r="T538" i="1"/>
  <c r="T532" i="1"/>
  <c r="T535" i="1"/>
  <c r="T548" i="1"/>
  <c r="T539" i="1"/>
  <c r="T540" i="1"/>
  <c r="T536" i="1"/>
  <c r="T521" i="1"/>
  <c r="T522" i="1"/>
  <c r="T549" i="1"/>
  <c r="T546" i="1"/>
  <c r="T531" i="1"/>
  <c r="T553" i="1"/>
  <c r="T533" i="1"/>
  <c r="T555" i="1"/>
  <c r="T543" i="1"/>
  <c r="T526" i="1"/>
  <c r="T556" i="1"/>
  <c r="T545" i="1"/>
  <c r="T569" i="1"/>
  <c r="T565" i="1"/>
  <c r="T558" i="1"/>
  <c r="T576" i="1"/>
  <c r="T557" i="1"/>
  <c r="T582" i="1"/>
  <c r="T567" i="1"/>
  <c r="T572" i="1"/>
  <c r="T575" i="1"/>
  <c r="T566" i="1"/>
  <c r="T570" i="1"/>
  <c r="T559" i="1"/>
  <c r="T585" i="1"/>
  <c r="T561" i="1"/>
  <c r="T571" i="1"/>
  <c r="T573" i="1"/>
  <c r="T587" i="1"/>
  <c r="T578" i="1"/>
  <c r="T560" i="1"/>
  <c r="T577" i="1"/>
  <c r="T564" i="1"/>
  <c r="T581" i="1"/>
  <c r="T563" i="1"/>
  <c r="T584" i="1"/>
  <c r="T574" i="1"/>
  <c r="T562" i="1"/>
  <c r="T580" i="1"/>
  <c r="T579" i="1"/>
  <c r="T583" i="1"/>
  <c r="T586" i="1"/>
  <c r="T568" i="1"/>
  <c r="T599" i="1"/>
  <c r="T598" i="1"/>
  <c r="T597" i="1"/>
  <c r="T593" i="1"/>
  <c r="T604" i="1"/>
  <c r="T616" i="1"/>
  <c r="T596" i="1"/>
  <c r="T591" i="1"/>
  <c r="T621" i="1"/>
  <c r="T609" i="1"/>
  <c r="T622" i="1"/>
  <c r="T600" i="1"/>
  <c r="T592" i="1"/>
  <c r="T588" i="1"/>
  <c r="T623" i="1"/>
  <c r="T603" i="1"/>
  <c r="T610" i="1"/>
  <c r="T595" i="1"/>
  <c r="T601" i="1"/>
  <c r="T608" i="1"/>
  <c r="T594" i="1"/>
  <c r="T614" i="1"/>
  <c r="T625" i="1"/>
  <c r="T620" i="1"/>
  <c r="T606" i="1"/>
  <c r="T618" i="1"/>
  <c r="T605" i="1"/>
  <c r="T607" i="1"/>
  <c r="T611" i="1"/>
  <c r="T615" i="1"/>
  <c r="T589" i="1"/>
  <c r="T590" i="1"/>
  <c r="T602" i="1"/>
  <c r="T613" i="1"/>
  <c r="T624" i="1"/>
  <c r="T619" i="1"/>
  <c r="T612" i="1"/>
  <c r="T617" i="1"/>
  <c r="T645" i="1"/>
  <c r="T631" i="1"/>
  <c r="T635" i="1"/>
  <c r="T633" i="1"/>
  <c r="T656" i="1"/>
  <c r="T658" i="1"/>
  <c r="T649" i="1"/>
  <c r="T641" i="1"/>
  <c r="T642" i="1"/>
  <c r="T650" i="1"/>
  <c r="T632" i="1"/>
  <c r="T634" i="1"/>
  <c r="T654" i="1"/>
  <c r="T644" i="1"/>
  <c r="T628" i="1"/>
  <c r="T639" i="1"/>
  <c r="T637" i="1"/>
  <c r="T652" i="1"/>
  <c r="T647" i="1"/>
  <c r="T657" i="1"/>
  <c r="T655" i="1"/>
  <c r="T648" i="1"/>
  <c r="T627" i="1"/>
  <c r="T640" i="1"/>
  <c r="T629" i="1"/>
  <c r="T651" i="1"/>
  <c r="T630" i="1"/>
  <c r="T626" i="1"/>
  <c r="T646" i="1"/>
  <c r="T653" i="1"/>
  <c r="T636" i="1"/>
  <c r="T643" i="1"/>
  <c r="T638" i="1"/>
  <c r="T6" i="1"/>
  <c r="T5" i="1"/>
  <c r="T4" i="1"/>
  <c r="T3" i="1"/>
  <c r="S32" i="1"/>
  <c r="S28" i="1"/>
  <c r="S25" i="1"/>
  <c r="S13" i="1"/>
  <c r="S33" i="1"/>
  <c r="S15" i="1"/>
  <c r="S26" i="1"/>
  <c r="S34" i="1"/>
  <c r="S35" i="1"/>
  <c r="S36" i="1"/>
  <c r="S18" i="1"/>
  <c r="S27" i="1"/>
  <c r="S29" i="1"/>
  <c r="S31" i="1"/>
  <c r="S23" i="1"/>
  <c r="S24" i="1"/>
  <c r="S10" i="1"/>
  <c r="S37" i="1"/>
  <c r="S38" i="1"/>
  <c r="S20" i="1"/>
  <c r="S17" i="1"/>
  <c r="S16" i="1"/>
  <c r="S12" i="1"/>
  <c r="S11" i="1"/>
  <c r="S19" i="1"/>
  <c r="S9" i="1"/>
  <c r="S39" i="1"/>
  <c r="S14" i="1"/>
  <c r="S22" i="1"/>
  <c r="S21" i="1"/>
  <c r="S30" i="1"/>
  <c r="S40" i="1"/>
  <c r="S51" i="1"/>
  <c r="S43" i="1"/>
  <c r="S48" i="1"/>
  <c r="S59" i="1"/>
  <c r="S46" i="1"/>
  <c r="S52" i="1"/>
  <c r="S60" i="1"/>
  <c r="S44" i="1"/>
  <c r="S41" i="1"/>
  <c r="S57" i="1"/>
  <c r="S61" i="1"/>
  <c r="S49" i="1"/>
  <c r="S55" i="1"/>
  <c r="S50" i="1"/>
  <c r="S58" i="1"/>
  <c r="S62" i="1"/>
  <c r="S63" i="1"/>
  <c r="S64" i="1"/>
  <c r="S53" i="1"/>
  <c r="S56" i="1"/>
  <c r="S65" i="1"/>
  <c r="S42" i="1"/>
  <c r="S47" i="1"/>
  <c r="S66" i="1"/>
  <c r="S67" i="1"/>
  <c r="S54" i="1"/>
  <c r="S45" i="1"/>
  <c r="S68" i="1"/>
  <c r="S74" i="1"/>
  <c r="S78" i="1"/>
  <c r="S79" i="1"/>
  <c r="S80" i="1"/>
  <c r="S72" i="1"/>
  <c r="S77" i="1"/>
  <c r="S73" i="1"/>
  <c r="S69" i="1"/>
  <c r="S81" i="1"/>
  <c r="S76" i="1"/>
  <c r="S71" i="1"/>
  <c r="S82" i="1"/>
  <c r="S83" i="1"/>
  <c r="S70" i="1"/>
  <c r="S84" i="1"/>
  <c r="S75" i="1"/>
  <c r="S85" i="1"/>
  <c r="S116" i="1"/>
  <c r="S118" i="1"/>
  <c r="S100" i="1"/>
  <c r="S91" i="1"/>
  <c r="S87" i="1"/>
  <c r="S113" i="1"/>
  <c r="S108" i="1"/>
  <c r="S111" i="1"/>
  <c r="S107" i="1"/>
  <c r="S99" i="1"/>
  <c r="S114" i="1"/>
  <c r="S105" i="1"/>
  <c r="S103" i="1"/>
  <c r="S86" i="1"/>
  <c r="S119" i="1"/>
  <c r="S88" i="1"/>
  <c r="S93" i="1"/>
  <c r="S109" i="1"/>
  <c r="S102" i="1"/>
  <c r="S115" i="1"/>
  <c r="S117" i="1"/>
  <c r="S97" i="1"/>
  <c r="S112" i="1"/>
  <c r="S96" i="1"/>
  <c r="S106" i="1"/>
  <c r="S90" i="1"/>
  <c r="S94" i="1"/>
  <c r="S110" i="1"/>
  <c r="S89" i="1"/>
  <c r="S104" i="1"/>
  <c r="S92" i="1"/>
  <c r="S101" i="1"/>
  <c r="S98" i="1"/>
  <c r="S120" i="1"/>
  <c r="S95" i="1"/>
  <c r="S145" i="1"/>
  <c r="S131" i="1"/>
  <c r="S133" i="1"/>
  <c r="S134" i="1"/>
  <c r="S141" i="1"/>
  <c r="S127" i="1"/>
  <c r="S125" i="1"/>
  <c r="S135" i="1"/>
  <c r="S143" i="1"/>
  <c r="S121" i="1"/>
  <c r="S140" i="1"/>
  <c r="S132" i="1"/>
  <c r="S144" i="1"/>
  <c r="S151" i="1"/>
  <c r="S148" i="1"/>
  <c r="S149" i="1"/>
  <c r="S147" i="1"/>
  <c r="S137" i="1"/>
  <c r="S136" i="1"/>
  <c r="S138" i="1"/>
  <c r="S124" i="1"/>
  <c r="S122" i="1"/>
  <c r="S128" i="1"/>
  <c r="S142" i="1"/>
  <c r="S123" i="1"/>
  <c r="S126" i="1"/>
  <c r="S129" i="1"/>
  <c r="S139" i="1"/>
  <c r="S146" i="1"/>
  <c r="S150" i="1"/>
  <c r="S130" i="1"/>
  <c r="S176" i="1"/>
  <c r="S160" i="1"/>
  <c r="S169" i="1"/>
  <c r="S161" i="1"/>
  <c r="S154" i="1"/>
  <c r="S165" i="1"/>
  <c r="S170" i="1"/>
  <c r="S168" i="1"/>
  <c r="S175" i="1"/>
  <c r="S166" i="1"/>
  <c r="S171" i="1"/>
  <c r="S152" i="1"/>
  <c r="S155" i="1"/>
  <c r="S153" i="1"/>
  <c r="S174" i="1"/>
  <c r="S177" i="1"/>
  <c r="S178" i="1"/>
  <c r="S158" i="1"/>
  <c r="S156" i="1"/>
  <c r="S159" i="1"/>
  <c r="S162" i="1"/>
  <c r="S163" i="1"/>
  <c r="S172" i="1"/>
  <c r="S173" i="1"/>
  <c r="S157" i="1"/>
  <c r="S164" i="1"/>
  <c r="S167" i="1"/>
  <c r="S180" i="1"/>
  <c r="S205" i="1"/>
  <c r="S181" i="1"/>
  <c r="S207" i="1"/>
  <c r="S195" i="1"/>
  <c r="S197" i="1"/>
  <c r="S193" i="1"/>
  <c r="S194" i="1"/>
  <c r="S200" i="1"/>
  <c r="S198" i="1"/>
  <c r="S182" i="1"/>
  <c r="S196" i="1"/>
  <c r="S199" i="1"/>
  <c r="S192" i="1"/>
  <c r="S190" i="1"/>
  <c r="S206" i="1"/>
  <c r="S208" i="1"/>
  <c r="S191" i="1"/>
  <c r="S185" i="1"/>
  <c r="S179" i="1"/>
  <c r="S203" i="1"/>
  <c r="S183" i="1"/>
  <c r="S184" i="1"/>
  <c r="S189" i="1"/>
  <c r="S204" i="1"/>
  <c r="S188" i="1"/>
  <c r="S187" i="1"/>
  <c r="S186" i="1"/>
  <c r="S202" i="1"/>
  <c r="S201" i="1"/>
  <c r="S228" i="1"/>
  <c r="S221" i="1"/>
  <c r="S225" i="1"/>
  <c r="S209" i="1"/>
  <c r="S233" i="1"/>
  <c r="S227" i="1"/>
  <c r="S216" i="1"/>
  <c r="S217" i="1"/>
  <c r="S223" i="1"/>
  <c r="S230" i="1"/>
  <c r="S219" i="1"/>
  <c r="S226" i="1"/>
  <c r="S232" i="1"/>
  <c r="S229" i="1"/>
  <c r="S236" i="1"/>
  <c r="S235" i="1"/>
  <c r="S237" i="1"/>
  <c r="S212" i="1"/>
  <c r="S213" i="1"/>
  <c r="S210" i="1"/>
  <c r="S211" i="1"/>
  <c r="S234" i="1"/>
  <c r="S224" i="1"/>
  <c r="S239" i="1"/>
  <c r="S238" i="1"/>
  <c r="S231" i="1"/>
  <c r="S220" i="1"/>
  <c r="S218" i="1"/>
  <c r="S214" i="1"/>
  <c r="S215" i="1"/>
  <c r="S222" i="1"/>
  <c r="S246" i="1"/>
  <c r="S265" i="1"/>
  <c r="S259" i="1"/>
  <c r="S266" i="1"/>
  <c r="S263" i="1"/>
  <c r="S267" i="1"/>
  <c r="S250" i="1"/>
  <c r="S262" i="1"/>
  <c r="S260" i="1"/>
  <c r="S253" i="1"/>
  <c r="S257" i="1"/>
  <c r="S251" i="1"/>
  <c r="S261" i="1"/>
  <c r="S240" i="1"/>
  <c r="S249" i="1"/>
  <c r="S248" i="1"/>
  <c r="S241" i="1"/>
  <c r="S256" i="1"/>
  <c r="S245" i="1"/>
  <c r="S247" i="1"/>
  <c r="S243" i="1"/>
  <c r="S254" i="1"/>
  <c r="S258" i="1"/>
  <c r="S244" i="1"/>
  <c r="S242" i="1"/>
  <c r="S255" i="1"/>
  <c r="S252" i="1"/>
  <c r="S264" i="1"/>
  <c r="S284" i="1"/>
  <c r="S269" i="1"/>
  <c r="S278" i="1"/>
  <c r="S272" i="1"/>
  <c r="S271" i="1"/>
  <c r="S298" i="1"/>
  <c r="S276" i="1"/>
  <c r="S282" i="1"/>
  <c r="S290" i="1"/>
  <c r="S292" i="1"/>
  <c r="S299" i="1"/>
  <c r="S291" i="1"/>
  <c r="S280" i="1"/>
  <c r="S273" i="1"/>
  <c r="S279" i="1"/>
  <c r="S285" i="1"/>
  <c r="S281" i="1"/>
  <c r="S296" i="1"/>
  <c r="S300" i="1"/>
  <c r="S302" i="1"/>
  <c r="S304" i="1"/>
  <c r="S294" i="1"/>
  <c r="S274" i="1"/>
  <c r="S270" i="1"/>
  <c r="S297" i="1"/>
  <c r="S268" i="1"/>
  <c r="S293" i="1"/>
  <c r="S305" i="1"/>
  <c r="S289" i="1"/>
  <c r="S301" i="1"/>
  <c r="S288" i="1"/>
  <c r="S286" i="1"/>
  <c r="S295" i="1"/>
  <c r="S275" i="1"/>
  <c r="S283" i="1"/>
  <c r="S287" i="1"/>
  <c r="S303" i="1"/>
  <c r="S277" i="1"/>
  <c r="S314" i="1"/>
  <c r="S310" i="1"/>
  <c r="S313" i="1"/>
  <c r="S341" i="1"/>
  <c r="S329" i="1"/>
  <c r="S324" i="1"/>
  <c r="S336" i="1"/>
  <c r="S337" i="1"/>
  <c r="S332" i="1"/>
  <c r="S317" i="1"/>
  <c r="S330" i="1"/>
  <c r="S315" i="1"/>
  <c r="S326" i="1"/>
  <c r="S335" i="1"/>
  <c r="S325" i="1"/>
  <c r="S327" i="1"/>
  <c r="S318" i="1"/>
  <c r="S307" i="1"/>
  <c r="S333" i="1"/>
  <c r="S334" i="1"/>
  <c r="S312" i="1"/>
  <c r="S328" i="1"/>
  <c r="S306" i="1"/>
  <c r="S311" i="1"/>
  <c r="S321" i="1"/>
  <c r="S309" i="1"/>
  <c r="S339" i="1"/>
  <c r="S323" i="1"/>
  <c r="S320" i="1"/>
  <c r="S338" i="1"/>
  <c r="S340" i="1"/>
  <c r="S331" i="1"/>
  <c r="S308" i="1"/>
  <c r="S319" i="1"/>
  <c r="S322" i="1"/>
  <c r="S316" i="1"/>
  <c r="S364" i="1"/>
  <c r="S377" i="1"/>
  <c r="S343" i="1"/>
  <c r="S381" i="1"/>
  <c r="S355" i="1"/>
  <c r="S378" i="1"/>
  <c r="S353" i="1"/>
  <c r="S342" i="1"/>
  <c r="S380" i="1"/>
  <c r="S374" i="1"/>
  <c r="S347" i="1"/>
  <c r="S366" i="1"/>
  <c r="S371" i="1"/>
  <c r="S369" i="1"/>
  <c r="S375" i="1"/>
  <c r="S357" i="1"/>
  <c r="S362" i="1"/>
  <c r="S363" i="1"/>
  <c r="S349" i="1"/>
  <c r="S379" i="1"/>
  <c r="S367" i="1"/>
  <c r="S345" i="1"/>
  <c r="S348" i="1"/>
  <c r="S351" i="1"/>
  <c r="S365" i="1"/>
  <c r="S376" i="1"/>
  <c r="S352" i="1"/>
  <c r="S346" i="1"/>
  <c r="S350" i="1"/>
  <c r="S358" i="1"/>
  <c r="S360" i="1"/>
  <c r="S372" i="1"/>
  <c r="S373" i="1"/>
  <c r="S354" i="1"/>
  <c r="S368" i="1"/>
  <c r="S344" i="1"/>
  <c r="S370" i="1"/>
  <c r="S356" i="1"/>
  <c r="S361" i="1"/>
  <c r="S359" i="1"/>
  <c r="S416" i="1"/>
  <c r="S390" i="1"/>
  <c r="S394" i="1"/>
  <c r="S399" i="1"/>
  <c r="S391" i="1"/>
  <c r="S392" i="1"/>
  <c r="S417" i="1"/>
  <c r="S384" i="1"/>
  <c r="S382" i="1"/>
  <c r="S410" i="1"/>
  <c r="S408" i="1"/>
  <c r="S402" i="1"/>
  <c r="S397" i="1"/>
  <c r="S386" i="1"/>
  <c r="S389" i="1"/>
  <c r="S412" i="1"/>
  <c r="S403" i="1"/>
  <c r="S413" i="1"/>
  <c r="S414" i="1"/>
  <c r="S387" i="1"/>
  <c r="S396" i="1"/>
  <c r="S395" i="1"/>
  <c r="S401" i="1"/>
  <c r="S383" i="1"/>
  <c r="S409" i="1"/>
  <c r="S407" i="1"/>
  <c r="S398" i="1"/>
  <c r="S411" i="1"/>
  <c r="S415" i="1"/>
  <c r="S405" i="1"/>
  <c r="S406" i="1"/>
  <c r="S393" i="1"/>
  <c r="S400" i="1"/>
  <c r="S385" i="1"/>
  <c r="S404" i="1"/>
  <c r="S388" i="1"/>
  <c r="S424" i="1"/>
  <c r="S430" i="1"/>
  <c r="S421" i="1"/>
  <c r="S438" i="1"/>
  <c r="S425" i="1"/>
  <c r="S429" i="1"/>
  <c r="S426" i="1"/>
  <c r="S423" i="1"/>
  <c r="S420" i="1"/>
  <c r="S435" i="1"/>
  <c r="S440" i="1"/>
  <c r="S418" i="1"/>
  <c r="S449" i="1"/>
  <c r="S427" i="1"/>
  <c r="S441" i="1"/>
  <c r="S431" i="1"/>
  <c r="S439" i="1"/>
  <c r="S437" i="1"/>
  <c r="S445" i="1"/>
  <c r="S446" i="1"/>
  <c r="S448" i="1"/>
  <c r="S452" i="1"/>
  <c r="S442" i="1"/>
  <c r="S444" i="1"/>
  <c r="S433" i="1"/>
  <c r="S422" i="1"/>
  <c r="S428" i="1"/>
  <c r="S432" i="1"/>
  <c r="S434" i="1"/>
  <c r="S453" i="1"/>
  <c r="S443" i="1"/>
  <c r="S419" i="1"/>
  <c r="S450" i="1"/>
  <c r="S447" i="1"/>
  <c r="S436" i="1"/>
  <c r="S451" i="1"/>
  <c r="S458" i="1"/>
  <c r="S482" i="1"/>
  <c r="S465" i="1"/>
  <c r="S477" i="1"/>
  <c r="S457" i="1"/>
  <c r="S483" i="1"/>
  <c r="S480" i="1"/>
  <c r="S473" i="1"/>
  <c r="S468" i="1"/>
  <c r="S461" i="1"/>
  <c r="S464" i="1"/>
  <c r="S456" i="1"/>
  <c r="S462" i="1"/>
  <c r="S471" i="1"/>
  <c r="S466" i="1"/>
  <c r="S481" i="1"/>
  <c r="S479" i="1"/>
  <c r="S469" i="1"/>
  <c r="S460" i="1"/>
  <c r="S470" i="1"/>
  <c r="S478" i="1"/>
  <c r="S459" i="1"/>
  <c r="S472" i="1"/>
  <c r="S467" i="1"/>
  <c r="S476" i="1"/>
  <c r="S463" i="1"/>
  <c r="S454" i="1"/>
  <c r="S474" i="1"/>
  <c r="S455" i="1"/>
  <c r="S475" i="1"/>
  <c r="S487" i="1"/>
  <c r="S495" i="1"/>
  <c r="S511" i="1"/>
  <c r="S508" i="1"/>
  <c r="S507" i="1"/>
  <c r="S488" i="1"/>
  <c r="S490" i="1"/>
  <c r="S510" i="1"/>
  <c r="S485" i="1"/>
  <c r="S499" i="1"/>
  <c r="S494" i="1"/>
  <c r="S491" i="1"/>
  <c r="S504" i="1"/>
  <c r="S513" i="1"/>
  <c r="S519" i="1"/>
  <c r="S512" i="1"/>
  <c r="S505" i="1"/>
  <c r="S515" i="1"/>
  <c r="S503" i="1"/>
  <c r="S506" i="1"/>
  <c r="S500" i="1"/>
  <c r="S497" i="1"/>
  <c r="S484" i="1"/>
  <c r="S518" i="1"/>
  <c r="S489" i="1"/>
  <c r="S498" i="1"/>
  <c r="S509" i="1"/>
  <c r="S493" i="1"/>
  <c r="S514" i="1"/>
  <c r="S502" i="1"/>
  <c r="S496" i="1"/>
  <c r="S486" i="1"/>
  <c r="S516" i="1"/>
  <c r="S501" i="1"/>
  <c r="S492" i="1"/>
  <c r="S517" i="1"/>
  <c r="S554" i="1"/>
  <c r="S529" i="1"/>
  <c r="S541" i="1"/>
  <c r="S520" i="1"/>
  <c r="S542" i="1"/>
  <c r="S527" i="1"/>
  <c r="S547" i="1"/>
  <c r="S524" i="1"/>
  <c r="S534" i="1"/>
  <c r="S544" i="1"/>
  <c r="S530" i="1"/>
  <c r="S552" i="1"/>
  <c r="S550" i="1"/>
  <c r="S537" i="1"/>
  <c r="S551" i="1"/>
  <c r="S525" i="1"/>
  <c r="S523" i="1"/>
  <c r="S528" i="1"/>
  <c r="S538" i="1"/>
  <c r="S532" i="1"/>
  <c r="S535" i="1"/>
  <c r="S548" i="1"/>
  <c r="S539" i="1"/>
  <c r="S540" i="1"/>
  <c r="S536" i="1"/>
  <c r="S521" i="1"/>
  <c r="S522" i="1"/>
  <c r="S549" i="1"/>
  <c r="S546" i="1"/>
  <c r="S531" i="1"/>
  <c r="S553" i="1"/>
  <c r="S533" i="1"/>
  <c r="S555" i="1"/>
  <c r="S543" i="1"/>
  <c r="S526" i="1"/>
  <c r="S556" i="1"/>
  <c r="S545" i="1"/>
  <c r="S569" i="1"/>
  <c r="S565" i="1"/>
  <c r="S558" i="1"/>
  <c r="S576" i="1"/>
  <c r="S557" i="1"/>
  <c r="S582" i="1"/>
  <c r="S567" i="1"/>
  <c r="S572" i="1"/>
  <c r="S575" i="1"/>
  <c r="S566" i="1"/>
  <c r="S570" i="1"/>
  <c r="S559" i="1"/>
  <c r="S585" i="1"/>
  <c r="S561" i="1"/>
  <c r="S571" i="1"/>
  <c r="S573" i="1"/>
  <c r="S587" i="1"/>
  <c r="S578" i="1"/>
  <c r="S560" i="1"/>
  <c r="S577" i="1"/>
  <c r="S564" i="1"/>
  <c r="S581" i="1"/>
  <c r="S563" i="1"/>
  <c r="S584" i="1"/>
  <c r="S574" i="1"/>
  <c r="S562" i="1"/>
  <c r="S580" i="1"/>
  <c r="S579" i="1"/>
  <c r="S583" i="1"/>
  <c r="S586" i="1"/>
  <c r="S568" i="1"/>
  <c r="S599" i="1"/>
  <c r="S598" i="1"/>
  <c r="S597" i="1"/>
  <c r="S593" i="1"/>
  <c r="S604" i="1"/>
  <c r="S616" i="1"/>
  <c r="S596" i="1"/>
  <c r="S591" i="1"/>
  <c r="S621" i="1"/>
  <c r="S609" i="1"/>
  <c r="S622" i="1"/>
  <c r="S600" i="1"/>
  <c r="S592" i="1"/>
  <c r="S588" i="1"/>
  <c r="S623" i="1"/>
  <c r="S603" i="1"/>
  <c r="S610" i="1"/>
  <c r="S595" i="1"/>
  <c r="S601" i="1"/>
  <c r="S608" i="1"/>
  <c r="S594" i="1"/>
  <c r="S614" i="1"/>
  <c r="S625" i="1"/>
  <c r="S620" i="1"/>
  <c r="S606" i="1"/>
  <c r="S618" i="1"/>
  <c r="S605" i="1"/>
  <c r="S607" i="1"/>
  <c r="S611" i="1"/>
  <c r="S615" i="1"/>
  <c r="S589" i="1"/>
  <c r="S590" i="1"/>
  <c r="S602" i="1"/>
  <c r="S613" i="1"/>
  <c r="S624" i="1"/>
  <c r="S619" i="1"/>
  <c r="S612" i="1"/>
  <c r="S617" i="1"/>
  <c r="S645" i="1"/>
  <c r="S631" i="1"/>
  <c r="S635" i="1"/>
  <c r="S633" i="1"/>
  <c r="S656" i="1"/>
  <c r="S658" i="1"/>
  <c r="S649" i="1"/>
  <c r="S641" i="1"/>
  <c r="S642" i="1"/>
  <c r="S650" i="1"/>
  <c r="S632" i="1"/>
  <c r="S634" i="1"/>
  <c r="S654" i="1"/>
  <c r="S644" i="1"/>
  <c r="S628" i="1"/>
  <c r="S639" i="1"/>
  <c r="S637" i="1"/>
  <c r="S652" i="1"/>
  <c r="S647" i="1"/>
  <c r="S657" i="1"/>
  <c r="S655" i="1"/>
  <c r="S648" i="1"/>
  <c r="S627" i="1"/>
  <c r="S640" i="1"/>
  <c r="S629" i="1"/>
  <c r="S651" i="1"/>
  <c r="S630" i="1"/>
  <c r="S626" i="1"/>
  <c r="S646" i="1"/>
  <c r="S653" i="1"/>
  <c r="S636" i="1"/>
  <c r="S643" i="1"/>
  <c r="S638" i="1"/>
  <c r="S6" i="1"/>
  <c r="S5" i="1"/>
  <c r="S4" i="1"/>
  <c r="S3" i="1"/>
  <c r="R32" i="1"/>
  <c r="R28" i="1"/>
  <c r="R25" i="1"/>
  <c r="R13" i="1"/>
  <c r="R33" i="1"/>
  <c r="R15" i="1"/>
  <c r="R26" i="1"/>
  <c r="R34" i="1"/>
  <c r="R35" i="1"/>
  <c r="R36" i="1"/>
  <c r="R18" i="1"/>
  <c r="R27" i="1"/>
  <c r="R29" i="1"/>
  <c r="R31" i="1"/>
  <c r="R23" i="1"/>
  <c r="R24" i="1"/>
  <c r="R10" i="1"/>
  <c r="R37" i="1"/>
  <c r="R38" i="1"/>
  <c r="R20" i="1"/>
  <c r="R17" i="1"/>
  <c r="R16" i="1"/>
  <c r="R12" i="1"/>
  <c r="R11" i="1"/>
  <c r="R19" i="1"/>
  <c r="R9" i="1"/>
  <c r="R39" i="1"/>
  <c r="R14" i="1"/>
  <c r="R22" i="1"/>
  <c r="R21" i="1"/>
  <c r="R30" i="1"/>
  <c r="R40" i="1"/>
  <c r="R51" i="1"/>
  <c r="R43" i="1"/>
  <c r="R48" i="1"/>
  <c r="R59" i="1"/>
  <c r="R46" i="1"/>
  <c r="R52" i="1"/>
  <c r="R60" i="1"/>
  <c r="R44" i="1"/>
  <c r="R41" i="1"/>
  <c r="R57" i="1"/>
  <c r="R61" i="1"/>
  <c r="R49" i="1"/>
  <c r="R55" i="1"/>
  <c r="R50" i="1"/>
  <c r="R58" i="1"/>
  <c r="R62" i="1"/>
  <c r="R63" i="1"/>
  <c r="R64" i="1"/>
  <c r="R53" i="1"/>
  <c r="R56" i="1"/>
  <c r="R65" i="1"/>
  <c r="R42" i="1"/>
  <c r="R47" i="1"/>
  <c r="R66" i="1"/>
  <c r="R67" i="1"/>
  <c r="R54" i="1"/>
  <c r="R45" i="1"/>
  <c r="R68" i="1"/>
  <c r="R74" i="1"/>
  <c r="R78" i="1"/>
  <c r="R79" i="1"/>
  <c r="R80" i="1"/>
  <c r="R72" i="1"/>
  <c r="R77" i="1"/>
  <c r="R73" i="1"/>
  <c r="R69" i="1"/>
  <c r="R81" i="1"/>
  <c r="R76" i="1"/>
  <c r="R71" i="1"/>
  <c r="R82" i="1"/>
  <c r="R83" i="1"/>
  <c r="R70" i="1"/>
  <c r="R84" i="1"/>
  <c r="R75" i="1"/>
  <c r="R85" i="1"/>
  <c r="R116" i="1"/>
  <c r="R118" i="1"/>
  <c r="R100" i="1"/>
  <c r="R91" i="1"/>
  <c r="R87" i="1"/>
  <c r="R113" i="1"/>
  <c r="R108" i="1"/>
  <c r="R111" i="1"/>
  <c r="R107" i="1"/>
  <c r="R99" i="1"/>
  <c r="R114" i="1"/>
  <c r="R105" i="1"/>
  <c r="R103" i="1"/>
  <c r="R86" i="1"/>
  <c r="R119" i="1"/>
  <c r="R88" i="1"/>
  <c r="R93" i="1"/>
  <c r="R109" i="1"/>
  <c r="R102" i="1"/>
  <c r="R115" i="1"/>
  <c r="R117" i="1"/>
  <c r="R97" i="1"/>
  <c r="R112" i="1"/>
  <c r="R96" i="1"/>
  <c r="R106" i="1"/>
  <c r="R90" i="1"/>
  <c r="R94" i="1"/>
  <c r="R110" i="1"/>
  <c r="R89" i="1"/>
  <c r="R104" i="1"/>
  <c r="R92" i="1"/>
  <c r="R101" i="1"/>
  <c r="R98" i="1"/>
  <c r="R120" i="1"/>
  <c r="R95" i="1"/>
  <c r="R145" i="1"/>
  <c r="R131" i="1"/>
  <c r="R133" i="1"/>
  <c r="R134" i="1"/>
  <c r="R141" i="1"/>
  <c r="R127" i="1"/>
  <c r="R125" i="1"/>
  <c r="R135" i="1"/>
  <c r="R143" i="1"/>
  <c r="R121" i="1"/>
  <c r="R140" i="1"/>
  <c r="R132" i="1"/>
  <c r="R144" i="1"/>
  <c r="R151" i="1"/>
  <c r="R148" i="1"/>
  <c r="R149" i="1"/>
  <c r="R147" i="1"/>
  <c r="R137" i="1"/>
  <c r="R136" i="1"/>
  <c r="R138" i="1"/>
  <c r="R124" i="1"/>
  <c r="R122" i="1"/>
  <c r="R128" i="1"/>
  <c r="R142" i="1"/>
  <c r="R123" i="1"/>
  <c r="R126" i="1"/>
  <c r="R129" i="1"/>
  <c r="R139" i="1"/>
  <c r="R146" i="1"/>
  <c r="R150" i="1"/>
  <c r="R130" i="1"/>
  <c r="R176" i="1"/>
  <c r="R160" i="1"/>
  <c r="R169" i="1"/>
  <c r="R161" i="1"/>
  <c r="R154" i="1"/>
  <c r="R165" i="1"/>
  <c r="R170" i="1"/>
  <c r="R168" i="1"/>
  <c r="R175" i="1"/>
  <c r="R166" i="1"/>
  <c r="R171" i="1"/>
  <c r="R152" i="1"/>
  <c r="R155" i="1"/>
  <c r="R153" i="1"/>
  <c r="R174" i="1"/>
  <c r="R177" i="1"/>
  <c r="R178" i="1"/>
  <c r="R158" i="1"/>
  <c r="R156" i="1"/>
  <c r="R159" i="1"/>
  <c r="R162" i="1"/>
  <c r="R163" i="1"/>
  <c r="R172" i="1"/>
  <c r="R173" i="1"/>
  <c r="R157" i="1"/>
  <c r="R164" i="1"/>
  <c r="R167" i="1"/>
  <c r="R180" i="1"/>
  <c r="R205" i="1"/>
  <c r="R181" i="1"/>
  <c r="R207" i="1"/>
  <c r="R195" i="1"/>
  <c r="R197" i="1"/>
  <c r="R193" i="1"/>
  <c r="R194" i="1"/>
  <c r="R200" i="1"/>
  <c r="R198" i="1"/>
  <c r="R182" i="1"/>
  <c r="R196" i="1"/>
  <c r="R199" i="1"/>
  <c r="R192" i="1"/>
  <c r="R190" i="1"/>
  <c r="R206" i="1"/>
  <c r="R208" i="1"/>
  <c r="R191" i="1"/>
  <c r="R185" i="1"/>
  <c r="R179" i="1"/>
  <c r="R203" i="1"/>
  <c r="R183" i="1"/>
  <c r="R184" i="1"/>
  <c r="R189" i="1"/>
  <c r="R204" i="1"/>
  <c r="R188" i="1"/>
  <c r="R187" i="1"/>
  <c r="R186" i="1"/>
  <c r="R202" i="1"/>
  <c r="R201" i="1"/>
  <c r="R228" i="1"/>
  <c r="R221" i="1"/>
  <c r="R225" i="1"/>
  <c r="R209" i="1"/>
  <c r="R233" i="1"/>
  <c r="R227" i="1"/>
  <c r="R216" i="1"/>
  <c r="R217" i="1"/>
  <c r="R223" i="1"/>
  <c r="R230" i="1"/>
  <c r="R219" i="1"/>
  <c r="R226" i="1"/>
  <c r="R232" i="1"/>
  <c r="R229" i="1"/>
  <c r="R236" i="1"/>
  <c r="R235" i="1"/>
  <c r="R237" i="1"/>
  <c r="R212" i="1"/>
  <c r="R213" i="1"/>
  <c r="R210" i="1"/>
  <c r="R211" i="1"/>
  <c r="R234" i="1"/>
  <c r="R224" i="1"/>
  <c r="R239" i="1"/>
  <c r="R238" i="1"/>
  <c r="R231" i="1"/>
  <c r="R220" i="1"/>
  <c r="R218" i="1"/>
  <c r="R214" i="1"/>
  <c r="R215" i="1"/>
  <c r="R222" i="1"/>
  <c r="R246" i="1"/>
  <c r="R265" i="1"/>
  <c r="R259" i="1"/>
  <c r="R266" i="1"/>
  <c r="R263" i="1"/>
  <c r="R267" i="1"/>
  <c r="R250" i="1"/>
  <c r="R262" i="1"/>
  <c r="R260" i="1"/>
  <c r="R253" i="1"/>
  <c r="R257" i="1"/>
  <c r="R251" i="1"/>
  <c r="R261" i="1"/>
  <c r="R240" i="1"/>
  <c r="R249" i="1"/>
  <c r="R248" i="1"/>
  <c r="R241" i="1"/>
  <c r="R256" i="1"/>
  <c r="R245" i="1"/>
  <c r="R247" i="1"/>
  <c r="R243" i="1"/>
  <c r="R254" i="1"/>
  <c r="R258" i="1"/>
  <c r="R244" i="1"/>
  <c r="R242" i="1"/>
  <c r="R255" i="1"/>
  <c r="R252" i="1"/>
  <c r="R264" i="1"/>
  <c r="R284" i="1"/>
  <c r="R269" i="1"/>
  <c r="R278" i="1"/>
  <c r="R272" i="1"/>
  <c r="R271" i="1"/>
  <c r="R298" i="1"/>
  <c r="R276" i="1"/>
  <c r="R282" i="1"/>
  <c r="R290" i="1"/>
  <c r="R292" i="1"/>
  <c r="R299" i="1"/>
  <c r="R291" i="1"/>
  <c r="R280" i="1"/>
  <c r="R273" i="1"/>
  <c r="R279" i="1"/>
  <c r="R285" i="1"/>
  <c r="R281" i="1"/>
  <c r="R296" i="1"/>
  <c r="R300" i="1"/>
  <c r="R302" i="1"/>
  <c r="R304" i="1"/>
  <c r="R294" i="1"/>
  <c r="R274" i="1"/>
  <c r="R270" i="1"/>
  <c r="R297" i="1"/>
  <c r="R268" i="1"/>
  <c r="R293" i="1"/>
  <c r="R305" i="1"/>
  <c r="R289" i="1"/>
  <c r="R301" i="1"/>
  <c r="R288" i="1"/>
  <c r="R286" i="1"/>
  <c r="R295" i="1"/>
  <c r="R275" i="1"/>
  <c r="R283" i="1"/>
  <c r="R287" i="1"/>
  <c r="R303" i="1"/>
  <c r="R277" i="1"/>
  <c r="R314" i="1"/>
  <c r="R310" i="1"/>
  <c r="R313" i="1"/>
  <c r="R341" i="1"/>
  <c r="R329" i="1"/>
  <c r="R324" i="1"/>
  <c r="R336" i="1"/>
  <c r="R337" i="1"/>
  <c r="R332" i="1"/>
  <c r="R317" i="1"/>
  <c r="R330" i="1"/>
  <c r="R315" i="1"/>
  <c r="R326" i="1"/>
  <c r="R335" i="1"/>
  <c r="R325" i="1"/>
  <c r="R327" i="1"/>
  <c r="R318" i="1"/>
  <c r="R307" i="1"/>
  <c r="R333" i="1"/>
  <c r="R334" i="1"/>
  <c r="R312" i="1"/>
  <c r="R328" i="1"/>
  <c r="R306" i="1"/>
  <c r="R311" i="1"/>
  <c r="R321" i="1"/>
  <c r="R309" i="1"/>
  <c r="R339" i="1"/>
  <c r="R323" i="1"/>
  <c r="R320" i="1"/>
  <c r="R338" i="1"/>
  <c r="R340" i="1"/>
  <c r="R331" i="1"/>
  <c r="R308" i="1"/>
  <c r="R319" i="1"/>
  <c r="R322" i="1"/>
  <c r="R316" i="1"/>
  <c r="R364" i="1"/>
  <c r="R377" i="1"/>
  <c r="R343" i="1"/>
  <c r="R381" i="1"/>
  <c r="R355" i="1"/>
  <c r="R378" i="1"/>
  <c r="R353" i="1"/>
  <c r="R342" i="1"/>
  <c r="R380" i="1"/>
  <c r="R374" i="1"/>
  <c r="R347" i="1"/>
  <c r="R366" i="1"/>
  <c r="R371" i="1"/>
  <c r="R369" i="1"/>
  <c r="R375" i="1"/>
  <c r="R357" i="1"/>
  <c r="R362" i="1"/>
  <c r="R363" i="1"/>
  <c r="R349" i="1"/>
  <c r="R379" i="1"/>
  <c r="R367" i="1"/>
  <c r="R345" i="1"/>
  <c r="R348" i="1"/>
  <c r="R351" i="1"/>
  <c r="R365" i="1"/>
  <c r="R376" i="1"/>
  <c r="R352" i="1"/>
  <c r="R346" i="1"/>
  <c r="R350" i="1"/>
  <c r="R358" i="1"/>
  <c r="R360" i="1"/>
  <c r="R372" i="1"/>
  <c r="R373" i="1"/>
  <c r="R354" i="1"/>
  <c r="R368" i="1"/>
  <c r="R344" i="1"/>
  <c r="R370" i="1"/>
  <c r="R356" i="1"/>
  <c r="R361" i="1"/>
  <c r="R359" i="1"/>
  <c r="R416" i="1"/>
  <c r="R390" i="1"/>
  <c r="R394" i="1"/>
  <c r="R399" i="1"/>
  <c r="R391" i="1"/>
  <c r="R392" i="1"/>
  <c r="R417" i="1"/>
  <c r="R384" i="1"/>
  <c r="R382" i="1"/>
  <c r="R410" i="1"/>
  <c r="R408" i="1"/>
  <c r="R402" i="1"/>
  <c r="R397" i="1"/>
  <c r="R386" i="1"/>
  <c r="R389" i="1"/>
  <c r="R412" i="1"/>
  <c r="R403" i="1"/>
  <c r="R413" i="1"/>
  <c r="R414" i="1"/>
  <c r="R387" i="1"/>
  <c r="R396" i="1"/>
  <c r="R395" i="1"/>
  <c r="R401" i="1"/>
  <c r="R383" i="1"/>
  <c r="R409" i="1"/>
  <c r="R407" i="1"/>
  <c r="R398" i="1"/>
  <c r="R411" i="1"/>
  <c r="R415" i="1"/>
  <c r="R405" i="1"/>
  <c r="R406" i="1"/>
  <c r="R393" i="1"/>
  <c r="R400" i="1"/>
  <c r="R385" i="1"/>
  <c r="R404" i="1"/>
  <c r="R388" i="1"/>
  <c r="R424" i="1"/>
  <c r="R430" i="1"/>
  <c r="R421" i="1"/>
  <c r="R438" i="1"/>
  <c r="R425" i="1"/>
  <c r="R429" i="1"/>
  <c r="R426" i="1"/>
  <c r="R423" i="1"/>
  <c r="R420" i="1"/>
  <c r="R435" i="1"/>
  <c r="R440" i="1"/>
  <c r="R418" i="1"/>
  <c r="R449" i="1"/>
  <c r="R427" i="1"/>
  <c r="R441" i="1"/>
  <c r="R431" i="1"/>
  <c r="R439" i="1"/>
  <c r="R437" i="1"/>
  <c r="R445" i="1"/>
  <c r="R446" i="1"/>
  <c r="R448" i="1"/>
  <c r="R452" i="1"/>
  <c r="R442" i="1"/>
  <c r="R444" i="1"/>
  <c r="R433" i="1"/>
  <c r="R422" i="1"/>
  <c r="R428" i="1"/>
  <c r="R432" i="1"/>
  <c r="R434" i="1"/>
  <c r="R453" i="1"/>
  <c r="R443" i="1"/>
  <c r="R419" i="1"/>
  <c r="R450" i="1"/>
  <c r="R447" i="1"/>
  <c r="R436" i="1"/>
  <c r="R451" i="1"/>
  <c r="R458" i="1"/>
  <c r="R482" i="1"/>
  <c r="R465" i="1"/>
  <c r="R477" i="1"/>
  <c r="R457" i="1"/>
  <c r="R483" i="1"/>
  <c r="R480" i="1"/>
  <c r="R473" i="1"/>
  <c r="R468" i="1"/>
  <c r="R461" i="1"/>
  <c r="R464" i="1"/>
  <c r="R456" i="1"/>
  <c r="R462" i="1"/>
  <c r="R471" i="1"/>
  <c r="R466" i="1"/>
  <c r="R481" i="1"/>
  <c r="R479" i="1"/>
  <c r="R469" i="1"/>
  <c r="R460" i="1"/>
  <c r="R470" i="1"/>
  <c r="R478" i="1"/>
  <c r="R459" i="1"/>
  <c r="R472" i="1"/>
  <c r="R467" i="1"/>
  <c r="R476" i="1"/>
  <c r="R463" i="1"/>
  <c r="R454" i="1"/>
  <c r="R474" i="1"/>
  <c r="R455" i="1"/>
  <c r="R475" i="1"/>
  <c r="R487" i="1"/>
  <c r="R495" i="1"/>
  <c r="R511" i="1"/>
  <c r="R508" i="1"/>
  <c r="R507" i="1"/>
  <c r="R488" i="1"/>
  <c r="R490" i="1"/>
  <c r="R510" i="1"/>
  <c r="R485" i="1"/>
  <c r="R499" i="1"/>
  <c r="R494" i="1"/>
  <c r="R491" i="1"/>
  <c r="R504" i="1"/>
  <c r="R513" i="1"/>
  <c r="R519" i="1"/>
  <c r="R512" i="1"/>
  <c r="R505" i="1"/>
  <c r="R515" i="1"/>
  <c r="R503" i="1"/>
  <c r="R506" i="1"/>
  <c r="R500" i="1"/>
  <c r="R497" i="1"/>
  <c r="R484" i="1"/>
  <c r="R518" i="1"/>
  <c r="R489" i="1"/>
  <c r="R498" i="1"/>
  <c r="R509" i="1"/>
  <c r="R493" i="1"/>
  <c r="R514" i="1"/>
  <c r="R502" i="1"/>
  <c r="R496" i="1"/>
  <c r="R486" i="1"/>
  <c r="R516" i="1"/>
  <c r="R501" i="1"/>
  <c r="R492" i="1"/>
  <c r="R517" i="1"/>
  <c r="R554" i="1"/>
  <c r="R529" i="1"/>
  <c r="R541" i="1"/>
  <c r="R520" i="1"/>
  <c r="R542" i="1"/>
  <c r="R527" i="1"/>
  <c r="R547" i="1"/>
  <c r="R524" i="1"/>
  <c r="R534" i="1"/>
  <c r="R544" i="1"/>
  <c r="R530" i="1"/>
  <c r="R552" i="1"/>
  <c r="R550" i="1"/>
  <c r="R537" i="1"/>
  <c r="R551" i="1"/>
  <c r="R525" i="1"/>
  <c r="R523" i="1"/>
  <c r="R528" i="1"/>
  <c r="R538" i="1"/>
  <c r="R532" i="1"/>
  <c r="R535" i="1"/>
  <c r="R548" i="1"/>
  <c r="R539" i="1"/>
  <c r="R540" i="1"/>
  <c r="R536" i="1"/>
  <c r="R521" i="1"/>
  <c r="R522" i="1"/>
  <c r="R549" i="1"/>
  <c r="R546" i="1"/>
  <c r="R531" i="1"/>
  <c r="R553" i="1"/>
  <c r="R533" i="1"/>
  <c r="R555" i="1"/>
  <c r="R543" i="1"/>
  <c r="R526" i="1"/>
  <c r="R556" i="1"/>
  <c r="R545" i="1"/>
  <c r="R569" i="1"/>
  <c r="R565" i="1"/>
  <c r="R558" i="1"/>
  <c r="R576" i="1"/>
  <c r="R557" i="1"/>
  <c r="R582" i="1"/>
  <c r="R567" i="1"/>
  <c r="R572" i="1"/>
  <c r="R575" i="1"/>
  <c r="R566" i="1"/>
  <c r="R570" i="1"/>
  <c r="R559" i="1"/>
  <c r="R585" i="1"/>
  <c r="R561" i="1"/>
  <c r="R571" i="1"/>
  <c r="R573" i="1"/>
  <c r="R587" i="1"/>
  <c r="R578" i="1"/>
  <c r="R560" i="1"/>
  <c r="R577" i="1"/>
  <c r="R564" i="1"/>
  <c r="R581" i="1"/>
  <c r="R563" i="1"/>
  <c r="R584" i="1"/>
  <c r="R574" i="1"/>
  <c r="R562" i="1"/>
  <c r="R580" i="1"/>
  <c r="R579" i="1"/>
  <c r="R583" i="1"/>
  <c r="R586" i="1"/>
  <c r="R568" i="1"/>
  <c r="R599" i="1"/>
  <c r="R598" i="1"/>
  <c r="R597" i="1"/>
  <c r="R593" i="1"/>
  <c r="R604" i="1"/>
  <c r="R616" i="1"/>
  <c r="R596" i="1"/>
  <c r="R591" i="1"/>
  <c r="R621" i="1"/>
  <c r="R609" i="1"/>
  <c r="R622" i="1"/>
  <c r="R600" i="1"/>
  <c r="R592" i="1"/>
  <c r="R588" i="1"/>
  <c r="R623" i="1"/>
  <c r="R603" i="1"/>
  <c r="R610" i="1"/>
  <c r="R595" i="1"/>
  <c r="R601" i="1"/>
  <c r="R608" i="1"/>
  <c r="R594" i="1"/>
  <c r="R614" i="1"/>
  <c r="R625" i="1"/>
  <c r="R620" i="1"/>
  <c r="R606" i="1"/>
  <c r="R618" i="1"/>
  <c r="R605" i="1"/>
  <c r="R607" i="1"/>
  <c r="R611" i="1"/>
  <c r="R615" i="1"/>
  <c r="R589" i="1"/>
  <c r="R590" i="1"/>
  <c r="R602" i="1"/>
  <c r="R613" i="1"/>
  <c r="R624" i="1"/>
  <c r="R619" i="1"/>
  <c r="R612" i="1"/>
  <c r="R617" i="1"/>
  <c r="R645" i="1"/>
  <c r="R631" i="1"/>
  <c r="R635" i="1"/>
  <c r="R633" i="1"/>
  <c r="R656" i="1"/>
  <c r="R658" i="1"/>
  <c r="R649" i="1"/>
  <c r="R641" i="1"/>
  <c r="R642" i="1"/>
  <c r="R650" i="1"/>
  <c r="R632" i="1"/>
  <c r="R634" i="1"/>
  <c r="R654" i="1"/>
  <c r="R644" i="1"/>
  <c r="R628" i="1"/>
  <c r="R639" i="1"/>
  <c r="R637" i="1"/>
  <c r="R652" i="1"/>
  <c r="R647" i="1"/>
  <c r="R657" i="1"/>
  <c r="R655" i="1"/>
  <c r="R648" i="1"/>
  <c r="R627" i="1"/>
  <c r="R640" i="1"/>
  <c r="R629" i="1"/>
  <c r="R651" i="1"/>
  <c r="R630" i="1"/>
  <c r="R626" i="1"/>
  <c r="R646" i="1"/>
  <c r="R653" i="1"/>
  <c r="R636" i="1"/>
  <c r="R643" i="1"/>
  <c r="R638" i="1"/>
  <c r="R6" i="1"/>
  <c r="R5" i="1"/>
  <c r="R4" i="1"/>
  <c r="R3" i="1"/>
  <c r="Q32" i="1"/>
  <c r="Q28" i="1"/>
  <c r="Q25" i="1"/>
  <c r="Q13" i="1"/>
  <c r="Q33" i="1"/>
  <c r="Q15" i="1"/>
  <c r="Q26" i="1"/>
  <c r="Q34" i="1"/>
  <c r="Q35" i="1"/>
  <c r="Q36" i="1"/>
  <c r="Q18" i="1"/>
  <c r="Q27" i="1"/>
  <c r="Q29" i="1"/>
  <c r="Q31" i="1"/>
  <c r="Q23" i="1"/>
  <c r="Q24" i="1"/>
  <c r="Q10" i="1"/>
  <c r="Q37" i="1"/>
  <c r="Q38" i="1"/>
  <c r="Q20" i="1"/>
  <c r="Q17" i="1"/>
  <c r="Q16" i="1"/>
  <c r="Q12" i="1"/>
  <c r="Q11" i="1"/>
  <c r="Q19" i="1"/>
  <c r="Q9" i="1"/>
  <c r="Q39" i="1"/>
  <c r="Q14" i="1"/>
  <c r="Q22" i="1"/>
  <c r="Q21" i="1"/>
  <c r="Q30" i="1"/>
  <c r="Q40" i="1"/>
  <c r="Q51" i="1"/>
  <c r="Q43" i="1"/>
  <c r="Q48" i="1"/>
  <c r="Q59" i="1"/>
  <c r="Q46" i="1"/>
  <c r="Q52" i="1"/>
  <c r="Q60" i="1"/>
  <c r="Q44" i="1"/>
  <c r="Q41" i="1"/>
  <c r="Q57" i="1"/>
  <c r="Q61" i="1"/>
  <c r="Q49" i="1"/>
  <c r="Q55" i="1"/>
  <c r="Q50" i="1"/>
  <c r="Q58" i="1"/>
  <c r="Q62" i="1"/>
  <c r="Q63" i="1"/>
  <c r="Q64" i="1"/>
  <c r="Q53" i="1"/>
  <c r="Q56" i="1"/>
  <c r="Q65" i="1"/>
  <c r="Q42" i="1"/>
  <c r="Q47" i="1"/>
  <c r="Q66" i="1"/>
  <c r="Q67" i="1"/>
  <c r="Q54" i="1"/>
  <c r="Q45" i="1"/>
  <c r="Q68" i="1"/>
  <c r="Q74" i="1"/>
  <c r="Q78" i="1"/>
  <c r="Q79" i="1"/>
  <c r="Q80" i="1"/>
  <c r="Q72" i="1"/>
  <c r="Q77" i="1"/>
  <c r="Q73" i="1"/>
  <c r="Q69" i="1"/>
  <c r="Q81" i="1"/>
  <c r="Q76" i="1"/>
  <c r="Q71" i="1"/>
  <c r="Q82" i="1"/>
  <c r="Q83" i="1"/>
  <c r="Q70" i="1"/>
  <c r="Q84" i="1"/>
  <c r="Q75" i="1"/>
  <c r="Q85" i="1"/>
  <c r="Q116" i="1"/>
  <c r="Q118" i="1"/>
  <c r="Q100" i="1"/>
  <c r="Q91" i="1"/>
  <c r="Q87" i="1"/>
  <c r="Q113" i="1"/>
  <c r="Q108" i="1"/>
  <c r="Q111" i="1"/>
  <c r="Q107" i="1"/>
  <c r="Q99" i="1"/>
  <c r="Q114" i="1"/>
  <c r="Q105" i="1"/>
  <c r="Q103" i="1"/>
  <c r="Q86" i="1"/>
  <c r="Q119" i="1"/>
  <c r="Q88" i="1"/>
  <c r="Q93" i="1"/>
  <c r="Q109" i="1"/>
  <c r="Q102" i="1"/>
  <c r="Q115" i="1"/>
  <c r="Q117" i="1"/>
  <c r="Q97" i="1"/>
  <c r="Q112" i="1"/>
  <c r="Q96" i="1"/>
  <c r="Q106" i="1"/>
  <c r="Q90" i="1"/>
  <c r="Q94" i="1"/>
  <c r="Q110" i="1"/>
  <c r="Q89" i="1"/>
  <c r="Q104" i="1"/>
  <c r="Q92" i="1"/>
  <c r="Q101" i="1"/>
  <c r="Q98" i="1"/>
  <c r="Q120" i="1"/>
  <c r="Q95" i="1"/>
  <c r="Q145" i="1"/>
  <c r="Q131" i="1"/>
  <c r="Q133" i="1"/>
  <c r="Q134" i="1"/>
  <c r="Q141" i="1"/>
  <c r="Q127" i="1"/>
  <c r="Q125" i="1"/>
  <c r="Q135" i="1"/>
  <c r="Q143" i="1"/>
  <c r="Q121" i="1"/>
  <c r="Q140" i="1"/>
  <c r="Q132" i="1"/>
  <c r="Q144" i="1"/>
  <c r="Q151" i="1"/>
  <c r="Q148" i="1"/>
  <c r="Q149" i="1"/>
  <c r="Q147" i="1"/>
  <c r="Q137" i="1"/>
  <c r="Q136" i="1"/>
  <c r="Q138" i="1"/>
  <c r="Q124" i="1"/>
  <c r="Q122" i="1"/>
  <c r="Q128" i="1"/>
  <c r="Q142" i="1"/>
  <c r="Q123" i="1"/>
  <c r="Q126" i="1"/>
  <c r="Q129" i="1"/>
  <c r="Q139" i="1"/>
  <c r="Q146" i="1"/>
  <c r="Q150" i="1"/>
  <c r="Q130" i="1"/>
  <c r="Q176" i="1"/>
  <c r="Q160" i="1"/>
  <c r="Q169" i="1"/>
  <c r="Q161" i="1"/>
  <c r="Q154" i="1"/>
  <c r="Q165" i="1"/>
  <c r="Q170" i="1"/>
  <c r="Q168" i="1"/>
  <c r="Q175" i="1"/>
  <c r="Q166" i="1"/>
  <c r="Q171" i="1"/>
  <c r="Q152" i="1"/>
  <c r="Q155" i="1"/>
  <c r="Q153" i="1"/>
  <c r="Q174" i="1"/>
  <c r="Q177" i="1"/>
  <c r="Q178" i="1"/>
  <c r="Q158" i="1"/>
  <c r="Q156" i="1"/>
  <c r="Q159" i="1"/>
  <c r="Q162" i="1"/>
  <c r="Q163" i="1"/>
  <c r="Q172" i="1"/>
  <c r="Q173" i="1"/>
  <c r="Q157" i="1"/>
  <c r="Q164" i="1"/>
  <c r="Q167" i="1"/>
  <c r="Q180" i="1"/>
  <c r="Q205" i="1"/>
  <c r="Q181" i="1"/>
  <c r="Q207" i="1"/>
  <c r="Q195" i="1"/>
  <c r="Q197" i="1"/>
  <c r="Q193" i="1"/>
  <c r="Q194" i="1"/>
  <c r="Q200" i="1"/>
  <c r="Q198" i="1"/>
  <c r="Q182" i="1"/>
  <c r="Q196" i="1"/>
  <c r="Q199" i="1"/>
  <c r="Q192" i="1"/>
  <c r="Q190" i="1"/>
  <c r="Q206" i="1"/>
  <c r="Q208" i="1"/>
  <c r="Q191" i="1"/>
  <c r="Q185" i="1"/>
  <c r="Q179" i="1"/>
  <c r="Q203" i="1"/>
  <c r="Q183" i="1"/>
  <c r="Q184" i="1"/>
  <c r="Q189" i="1"/>
  <c r="Q204" i="1"/>
  <c r="Q188" i="1"/>
  <c r="Q187" i="1"/>
  <c r="Q186" i="1"/>
  <c r="Q202" i="1"/>
  <c r="Q201" i="1"/>
  <c r="Q228" i="1"/>
  <c r="Q221" i="1"/>
  <c r="Q225" i="1"/>
  <c r="Q209" i="1"/>
  <c r="Q233" i="1"/>
  <c r="Q227" i="1"/>
  <c r="Q216" i="1"/>
  <c r="Q217" i="1"/>
  <c r="Q223" i="1"/>
  <c r="Q230" i="1"/>
  <c r="Q219" i="1"/>
  <c r="Q226" i="1"/>
  <c r="Q232" i="1"/>
  <c r="Q229" i="1"/>
  <c r="Q236" i="1"/>
  <c r="Q235" i="1"/>
  <c r="Q237" i="1"/>
  <c r="Q212" i="1"/>
  <c r="Q213" i="1"/>
  <c r="Q210" i="1"/>
  <c r="Q211" i="1"/>
  <c r="Q234" i="1"/>
  <c r="Q224" i="1"/>
  <c r="Q239" i="1"/>
  <c r="Q238" i="1"/>
  <c r="Q231" i="1"/>
  <c r="Q220" i="1"/>
  <c r="Q218" i="1"/>
  <c r="Q214" i="1"/>
  <c r="Q215" i="1"/>
  <c r="Q222" i="1"/>
  <c r="Q246" i="1"/>
  <c r="Q265" i="1"/>
  <c r="Q259" i="1"/>
  <c r="Q266" i="1"/>
  <c r="Q263" i="1"/>
  <c r="Q267" i="1"/>
  <c r="Q250" i="1"/>
  <c r="Q262" i="1"/>
  <c r="Q260" i="1"/>
  <c r="Q253" i="1"/>
  <c r="Q257" i="1"/>
  <c r="Q251" i="1"/>
  <c r="Q261" i="1"/>
  <c r="Q240" i="1"/>
  <c r="Q249" i="1"/>
  <c r="Q248" i="1"/>
  <c r="Q241" i="1"/>
  <c r="Q256" i="1"/>
  <c r="Q245" i="1"/>
  <c r="Q247" i="1"/>
  <c r="Q243" i="1"/>
  <c r="Q254" i="1"/>
  <c r="Q258" i="1"/>
  <c r="Q244" i="1"/>
  <c r="Q242" i="1"/>
  <c r="Q255" i="1"/>
  <c r="Q252" i="1"/>
  <c r="Q264" i="1"/>
  <c r="Q284" i="1"/>
  <c r="Q269" i="1"/>
  <c r="Q278" i="1"/>
  <c r="Q272" i="1"/>
  <c r="Q271" i="1"/>
  <c r="Q298" i="1"/>
  <c r="Q276" i="1"/>
  <c r="Q282" i="1"/>
  <c r="Q290" i="1"/>
  <c r="Q292" i="1"/>
  <c r="Q299" i="1"/>
  <c r="Q291" i="1"/>
  <c r="Q280" i="1"/>
  <c r="Q273" i="1"/>
  <c r="Q279" i="1"/>
  <c r="Q285" i="1"/>
  <c r="Q281" i="1"/>
  <c r="Q296" i="1"/>
  <c r="Q300" i="1"/>
  <c r="Q302" i="1"/>
  <c r="Q304" i="1"/>
  <c r="Q294" i="1"/>
  <c r="Q274" i="1"/>
  <c r="Q270" i="1"/>
  <c r="Q297" i="1"/>
  <c r="Q268" i="1"/>
  <c r="Q293" i="1"/>
  <c r="Q305" i="1"/>
  <c r="Q289" i="1"/>
  <c r="Q301" i="1"/>
  <c r="Q288" i="1"/>
  <c r="Q286" i="1"/>
  <c r="Q295" i="1"/>
  <c r="Q275" i="1"/>
  <c r="Q283" i="1"/>
  <c r="Q287" i="1"/>
  <c r="Q303" i="1"/>
  <c r="Q277" i="1"/>
  <c r="Q314" i="1"/>
  <c r="Q310" i="1"/>
  <c r="Q313" i="1"/>
  <c r="Q341" i="1"/>
  <c r="Q329" i="1"/>
  <c r="Q324" i="1"/>
  <c r="Q336" i="1"/>
  <c r="Q337" i="1"/>
  <c r="Q332" i="1"/>
  <c r="Q317" i="1"/>
  <c r="Q330" i="1"/>
  <c r="Q315" i="1"/>
  <c r="Q326" i="1"/>
  <c r="Q335" i="1"/>
  <c r="Q325" i="1"/>
  <c r="Q327" i="1"/>
  <c r="Q318" i="1"/>
  <c r="Q307" i="1"/>
  <c r="Q333" i="1"/>
  <c r="Q334" i="1"/>
  <c r="Q312" i="1"/>
  <c r="Q328" i="1"/>
  <c r="Q306" i="1"/>
  <c r="Q311" i="1"/>
  <c r="Q321" i="1"/>
  <c r="Q309" i="1"/>
  <c r="Q339" i="1"/>
  <c r="Q323" i="1"/>
  <c r="Q320" i="1"/>
  <c r="Q338" i="1"/>
  <c r="Q340" i="1"/>
  <c r="Q331" i="1"/>
  <c r="Q308" i="1"/>
  <c r="Q319" i="1"/>
  <c r="Q322" i="1"/>
  <c r="Q316" i="1"/>
  <c r="Q364" i="1"/>
  <c r="Q377" i="1"/>
  <c r="Q343" i="1"/>
  <c r="Q381" i="1"/>
  <c r="Q355" i="1"/>
  <c r="Q378" i="1"/>
  <c r="Q353" i="1"/>
  <c r="Q342" i="1"/>
  <c r="Q380" i="1"/>
  <c r="Q374" i="1"/>
  <c r="Q347" i="1"/>
  <c r="Q366" i="1"/>
  <c r="Q371" i="1"/>
  <c r="Q369" i="1"/>
  <c r="Q375" i="1"/>
  <c r="Q357" i="1"/>
  <c r="Q362" i="1"/>
  <c r="Q363" i="1"/>
  <c r="Q349" i="1"/>
  <c r="Q379" i="1"/>
  <c r="Q367" i="1"/>
  <c r="Q345" i="1"/>
  <c r="Q348" i="1"/>
  <c r="Q351" i="1"/>
  <c r="Q365" i="1"/>
  <c r="Q376" i="1"/>
  <c r="Q352" i="1"/>
  <c r="Q346" i="1"/>
  <c r="Q350" i="1"/>
  <c r="Q358" i="1"/>
  <c r="Q360" i="1"/>
  <c r="Q372" i="1"/>
  <c r="Q373" i="1"/>
  <c r="Q354" i="1"/>
  <c r="Q368" i="1"/>
  <c r="Q344" i="1"/>
  <c r="Q370" i="1"/>
  <c r="Q356" i="1"/>
  <c r="Q361" i="1"/>
  <c r="Q359" i="1"/>
  <c r="Q416" i="1"/>
  <c r="Q390" i="1"/>
  <c r="Q394" i="1"/>
  <c r="Q399" i="1"/>
  <c r="Q391" i="1"/>
  <c r="Q392" i="1"/>
  <c r="Q417" i="1"/>
  <c r="Q384" i="1"/>
  <c r="Q382" i="1"/>
  <c r="Q410" i="1"/>
  <c r="Q408" i="1"/>
  <c r="Q402" i="1"/>
  <c r="Q397" i="1"/>
  <c r="Q386" i="1"/>
  <c r="Q389" i="1"/>
  <c r="Q412" i="1"/>
  <c r="Q403" i="1"/>
  <c r="Q413" i="1"/>
  <c r="Q414" i="1"/>
  <c r="Q387" i="1"/>
  <c r="Q396" i="1"/>
  <c r="Q395" i="1"/>
  <c r="Q401" i="1"/>
  <c r="Q383" i="1"/>
  <c r="Q409" i="1"/>
  <c r="Q407" i="1"/>
  <c r="Q398" i="1"/>
  <c r="Q411" i="1"/>
  <c r="Q415" i="1"/>
  <c r="Q405" i="1"/>
  <c r="Q406" i="1"/>
  <c r="Q393" i="1"/>
  <c r="Q400" i="1"/>
  <c r="Q385" i="1"/>
  <c r="Q404" i="1"/>
  <c r="Q388" i="1"/>
  <c r="Q424" i="1"/>
  <c r="Q430" i="1"/>
  <c r="Q421" i="1"/>
  <c r="Q438" i="1"/>
  <c r="Q425" i="1"/>
  <c r="Q429" i="1"/>
  <c r="Q426" i="1"/>
  <c r="Q423" i="1"/>
  <c r="Q420" i="1"/>
  <c r="Q435" i="1"/>
  <c r="Q440" i="1"/>
  <c r="Q418" i="1"/>
  <c r="Q449" i="1"/>
  <c r="Q427" i="1"/>
  <c r="Q441" i="1"/>
  <c r="Q431" i="1"/>
  <c r="Q439" i="1"/>
  <c r="Q437" i="1"/>
  <c r="Q445" i="1"/>
  <c r="Q446" i="1"/>
  <c r="Q448" i="1"/>
  <c r="Q452" i="1"/>
  <c r="Q442" i="1"/>
  <c r="Q444" i="1"/>
  <c r="Q433" i="1"/>
  <c r="Q422" i="1"/>
  <c r="Q428" i="1"/>
  <c r="Q432" i="1"/>
  <c r="Q434" i="1"/>
  <c r="Q453" i="1"/>
  <c r="Q443" i="1"/>
  <c r="Q419" i="1"/>
  <c r="Q450" i="1"/>
  <c r="Q447" i="1"/>
  <c r="Q436" i="1"/>
  <c r="Q451" i="1"/>
  <c r="Q458" i="1"/>
  <c r="Q482" i="1"/>
  <c r="Q465" i="1"/>
  <c r="Q477" i="1"/>
  <c r="Q457" i="1"/>
  <c r="Q483" i="1"/>
  <c r="Q480" i="1"/>
  <c r="Q473" i="1"/>
  <c r="Q468" i="1"/>
  <c r="Q461" i="1"/>
  <c r="Q464" i="1"/>
  <c r="Q456" i="1"/>
  <c r="Q462" i="1"/>
  <c r="Q471" i="1"/>
  <c r="Q466" i="1"/>
  <c r="Q481" i="1"/>
  <c r="Q479" i="1"/>
  <c r="Q469" i="1"/>
  <c r="Q460" i="1"/>
  <c r="Q470" i="1"/>
  <c r="Q478" i="1"/>
  <c r="Q459" i="1"/>
  <c r="Q472" i="1"/>
  <c r="Q467" i="1"/>
  <c r="Q476" i="1"/>
  <c r="Q463" i="1"/>
  <c r="Q454" i="1"/>
  <c r="Q474" i="1"/>
  <c r="Q455" i="1"/>
  <c r="Q475" i="1"/>
  <c r="Q487" i="1"/>
  <c r="Q495" i="1"/>
  <c r="Q511" i="1"/>
  <c r="Q508" i="1"/>
  <c r="Q507" i="1"/>
  <c r="Q488" i="1"/>
  <c r="Q490" i="1"/>
  <c r="Q510" i="1"/>
  <c r="Q485" i="1"/>
  <c r="Q499" i="1"/>
  <c r="Q494" i="1"/>
  <c r="Q491" i="1"/>
  <c r="Q504" i="1"/>
  <c r="Q513" i="1"/>
  <c r="Q519" i="1"/>
  <c r="Q512" i="1"/>
  <c r="Q505" i="1"/>
  <c r="Q515" i="1"/>
  <c r="Q503" i="1"/>
  <c r="Q506" i="1"/>
  <c r="Q500" i="1"/>
  <c r="Q497" i="1"/>
  <c r="Q484" i="1"/>
  <c r="Q518" i="1"/>
  <c r="Q489" i="1"/>
  <c r="Q498" i="1"/>
  <c r="Q509" i="1"/>
  <c r="Q493" i="1"/>
  <c r="Q514" i="1"/>
  <c r="Q502" i="1"/>
  <c r="Q496" i="1"/>
  <c r="Q486" i="1"/>
  <c r="Q516" i="1"/>
  <c r="Q501" i="1"/>
  <c r="Q492" i="1"/>
  <c r="Q517" i="1"/>
  <c r="Q554" i="1"/>
  <c r="Q529" i="1"/>
  <c r="Q541" i="1"/>
  <c r="Q520" i="1"/>
  <c r="Q542" i="1"/>
  <c r="Q527" i="1"/>
  <c r="Q547" i="1"/>
  <c r="Q524" i="1"/>
  <c r="Q534" i="1"/>
  <c r="Q544" i="1"/>
  <c r="Q530" i="1"/>
  <c r="Q552" i="1"/>
  <c r="Q550" i="1"/>
  <c r="Q537" i="1"/>
  <c r="Q551" i="1"/>
  <c r="Q525" i="1"/>
  <c r="Q523" i="1"/>
  <c r="Q528" i="1"/>
  <c r="Q538" i="1"/>
  <c r="Q532" i="1"/>
  <c r="Q535" i="1"/>
  <c r="Q548" i="1"/>
  <c r="Q539" i="1"/>
  <c r="Q540" i="1"/>
  <c r="Q536" i="1"/>
  <c r="Q521" i="1"/>
  <c r="Q522" i="1"/>
  <c r="Q549" i="1"/>
  <c r="Q546" i="1"/>
  <c r="Q531" i="1"/>
  <c r="Q553" i="1"/>
  <c r="Q533" i="1"/>
  <c r="Q555" i="1"/>
  <c r="Q543" i="1"/>
  <c r="Q526" i="1"/>
  <c r="Q556" i="1"/>
  <c r="Q545" i="1"/>
  <c r="Q569" i="1"/>
  <c r="Q565" i="1"/>
  <c r="Q558" i="1"/>
  <c r="Q576" i="1"/>
  <c r="Q557" i="1"/>
  <c r="Q582" i="1"/>
  <c r="Q567" i="1"/>
  <c r="Q572" i="1"/>
  <c r="Q575" i="1"/>
  <c r="Q566" i="1"/>
  <c r="Q570" i="1"/>
  <c r="Q559" i="1"/>
  <c r="Q585" i="1"/>
  <c r="Q561" i="1"/>
  <c r="Q571" i="1"/>
  <c r="Q573" i="1"/>
  <c r="Q587" i="1"/>
  <c r="Q578" i="1"/>
  <c r="Q560" i="1"/>
  <c r="Q577" i="1"/>
  <c r="Q564" i="1"/>
  <c r="Q581" i="1"/>
  <c r="Q563" i="1"/>
  <c r="Q584" i="1"/>
  <c r="Q574" i="1"/>
  <c r="Q562" i="1"/>
  <c r="Q580" i="1"/>
  <c r="Q579" i="1"/>
  <c r="Q583" i="1"/>
  <c r="Q586" i="1"/>
  <c r="Q568" i="1"/>
  <c r="Q599" i="1"/>
  <c r="Q598" i="1"/>
  <c r="Q597" i="1"/>
  <c r="Q593" i="1"/>
  <c r="Q604" i="1"/>
  <c r="Q616" i="1"/>
  <c r="Q596" i="1"/>
  <c r="Q591" i="1"/>
  <c r="Q621" i="1"/>
  <c r="Q609" i="1"/>
  <c r="Q622" i="1"/>
  <c r="Q600" i="1"/>
  <c r="Q592" i="1"/>
  <c r="Q588" i="1"/>
  <c r="Q623" i="1"/>
  <c r="Q603" i="1"/>
  <c r="Q610" i="1"/>
  <c r="Q595" i="1"/>
  <c r="Q601" i="1"/>
  <c r="Q608" i="1"/>
  <c r="Q594" i="1"/>
  <c r="Q614" i="1"/>
  <c r="Q625" i="1"/>
  <c r="Q620" i="1"/>
  <c r="Q606" i="1"/>
  <c r="Q618" i="1"/>
  <c r="Q605" i="1"/>
  <c r="Q607" i="1"/>
  <c r="Q611" i="1"/>
  <c r="Q615" i="1"/>
  <c r="Q589" i="1"/>
  <c r="Q590" i="1"/>
  <c r="Q602" i="1"/>
  <c r="Q613" i="1"/>
  <c r="Q624" i="1"/>
  <c r="Q619" i="1"/>
  <c r="Q612" i="1"/>
  <c r="Q617" i="1"/>
  <c r="Q645" i="1"/>
  <c r="Q631" i="1"/>
  <c r="Q635" i="1"/>
  <c r="Q633" i="1"/>
  <c r="Q656" i="1"/>
  <c r="Q658" i="1"/>
  <c r="Q649" i="1"/>
  <c r="Q641" i="1"/>
  <c r="Q642" i="1"/>
  <c r="Q650" i="1"/>
  <c r="Q632" i="1"/>
  <c r="Q634" i="1"/>
  <c r="Q654" i="1"/>
  <c r="Q644" i="1"/>
  <c r="Q628" i="1"/>
  <c r="Q639" i="1"/>
  <c r="Q637" i="1"/>
  <c r="Q652" i="1"/>
  <c r="Q647" i="1"/>
  <c r="Q657" i="1"/>
  <c r="Q655" i="1"/>
  <c r="Q648" i="1"/>
  <c r="Q627" i="1"/>
  <c r="Q640" i="1"/>
  <c r="Q629" i="1"/>
  <c r="Q651" i="1"/>
  <c r="Q630" i="1"/>
  <c r="Q626" i="1"/>
  <c r="Q646" i="1"/>
  <c r="Q653" i="1"/>
  <c r="Q636" i="1"/>
  <c r="Q643" i="1"/>
  <c r="Q638" i="1"/>
  <c r="Q6" i="1"/>
  <c r="Q5" i="1"/>
  <c r="Q4" i="1"/>
  <c r="Q3" i="1"/>
  <c r="P32" i="1"/>
  <c r="P28" i="1"/>
  <c r="P25" i="1"/>
  <c r="P13" i="1"/>
  <c r="P33" i="1"/>
  <c r="P15" i="1"/>
  <c r="P26" i="1"/>
  <c r="P34" i="1"/>
  <c r="P35" i="1"/>
  <c r="P36" i="1"/>
  <c r="P18" i="1"/>
  <c r="P27" i="1"/>
  <c r="P29" i="1"/>
  <c r="P31" i="1"/>
  <c r="P23" i="1"/>
  <c r="P24" i="1"/>
  <c r="P10" i="1"/>
  <c r="P37" i="1"/>
  <c r="P38" i="1"/>
  <c r="P20" i="1"/>
  <c r="P17" i="1"/>
  <c r="P16" i="1"/>
  <c r="P12" i="1"/>
  <c r="P11" i="1"/>
  <c r="P19" i="1"/>
  <c r="P9" i="1"/>
  <c r="P39" i="1"/>
  <c r="P14" i="1"/>
  <c r="P22" i="1"/>
  <c r="P21" i="1"/>
  <c r="P30" i="1"/>
  <c r="P40" i="1"/>
  <c r="P51" i="1"/>
  <c r="P43" i="1"/>
  <c r="P48" i="1"/>
  <c r="P59" i="1"/>
  <c r="P46" i="1"/>
  <c r="P52" i="1"/>
  <c r="P60" i="1"/>
  <c r="P44" i="1"/>
  <c r="P41" i="1"/>
  <c r="P57" i="1"/>
  <c r="P61" i="1"/>
  <c r="P49" i="1"/>
  <c r="P55" i="1"/>
  <c r="P50" i="1"/>
  <c r="P58" i="1"/>
  <c r="P62" i="1"/>
  <c r="P63" i="1"/>
  <c r="P64" i="1"/>
  <c r="P53" i="1"/>
  <c r="P56" i="1"/>
  <c r="P65" i="1"/>
  <c r="P42" i="1"/>
  <c r="P47" i="1"/>
  <c r="P66" i="1"/>
  <c r="P67" i="1"/>
  <c r="P54" i="1"/>
  <c r="P45" i="1"/>
  <c r="P68" i="1"/>
  <c r="P74" i="1"/>
  <c r="P78" i="1"/>
  <c r="P79" i="1"/>
  <c r="P80" i="1"/>
  <c r="P72" i="1"/>
  <c r="P77" i="1"/>
  <c r="P73" i="1"/>
  <c r="P69" i="1"/>
  <c r="P81" i="1"/>
  <c r="P76" i="1"/>
  <c r="P71" i="1"/>
  <c r="P82" i="1"/>
  <c r="P83" i="1"/>
  <c r="P70" i="1"/>
  <c r="P84" i="1"/>
  <c r="P75" i="1"/>
  <c r="P85" i="1"/>
  <c r="P116" i="1"/>
  <c r="P118" i="1"/>
  <c r="P100" i="1"/>
  <c r="P91" i="1"/>
  <c r="P87" i="1"/>
  <c r="P113" i="1"/>
  <c r="P108" i="1"/>
  <c r="P111" i="1"/>
  <c r="P107" i="1"/>
  <c r="P99" i="1"/>
  <c r="P114" i="1"/>
  <c r="P105" i="1"/>
  <c r="P103" i="1"/>
  <c r="P86" i="1"/>
  <c r="P119" i="1"/>
  <c r="P88" i="1"/>
  <c r="P93" i="1"/>
  <c r="P109" i="1"/>
  <c r="P102" i="1"/>
  <c r="P115" i="1"/>
  <c r="P117" i="1"/>
  <c r="P97" i="1"/>
  <c r="P112" i="1"/>
  <c r="P96" i="1"/>
  <c r="P106" i="1"/>
  <c r="P90" i="1"/>
  <c r="P94" i="1"/>
  <c r="P110" i="1"/>
  <c r="P89" i="1"/>
  <c r="P104" i="1"/>
  <c r="P92" i="1"/>
  <c r="P101" i="1"/>
  <c r="P98" i="1"/>
  <c r="P120" i="1"/>
  <c r="P95" i="1"/>
  <c r="P145" i="1"/>
  <c r="P131" i="1"/>
  <c r="P133" i="1"/>
  <c r="P134" i="1"/>
  <c r="P141" i="1"/>
  <c r="P127" i="1"/>
  <c r="P125" i="1"/>
  <c r="P135" i="1"/>
  <c r="P143" i="1"/>
  <c r="P121" i="1"/>
  <c r="P140" i="1"/>
  <c r="P132" i="1"/>
  <c r="P144" i="1"/>
  <c r="P151" i="1"/>
  <c r="P148" i="1"/>
  <c r="P149" i="1"/>
  <c r="P147" i="1"/>
  <c r="P137" i="1"/>
  <c r="P136" i="1"/>
  <c r="P138" i="1"/>
  <c r="P124" i="1"/>
  <c r="P122" i="1"/>
  <c r="P128" i="1"/>
  <c r="P142" i="1"/>
  <c r="P123" i="1"/>
  <c r="P126" i="1"/>
  <c r="P129" i="1"/>
  <c r="P139" i="1"/>
  <c r="P146" i="1"/>
  <c r="P150" i="1"/>
  <c r="P130" i="1"/>
  <c r="P176" i="1"/>
  <c r="P160" i="1"/>
  <c r="P169" i="1"/>
  <c r="P161" i="1"/>
  <c r="P154" i="1"/>
  <c r="P165" i="1"/>
  <c r="P170" i="1"/>
  <c r="P168" i="1"/>
  <c r="P175" i="1"/>
  <c r="P166" i="1"/>
  <c r="P171" i="1"/>
  <c r="P152" i="1"/>
  <c r="P155" i="1"/>
  <c r="P153" i="1"/>
  <c r="P174" i="1"/>
  <c r="P177" i="1"/>
  <c r="P178" i="1"/>
  <c r="P158" i="1"/>
  <c r="P156" i="1"/>
  <c r="P159" i="1"/>
  <c r="P162" i="1"/>
  <c r="P163" i="1"/>
  <c r="P172" i="1"/>
  <c r="P173" i="1"/>
  <c r="P157" i="1"/>
  <c r="P164" i="1"/>
  <c r="P167" i="1"/>
  <c r="P180" i="1"/>
  <c r="P205" i="1"/>
  <c r="P181" i="1"/>
  <c r="P207" i="1"/>
  <c r="P195" i="1"/>
  <c r="P197" i="1"/>
  <c r="P193" i="1"/>
  <c r="P194" i="1"/>
  <c r="P200" i="1"/>
  <c r="P198" i="1"/>
  <c r="P182" i="1"/>
  <c r="P196" i="1"/>
  <c r="P199" i="1"/>
  <c r="P192" i="1"/>
  <c r="P190" i="1"/>
  <c r="P206" i="1"/>
  <c r="P208" i="1"/>
  <c r="P191" i="1"/>
  <c r="P185" i="1"/>
  <c r="P179" i="1"/>
  <c r="P203" i="1"/>
  <c r="P183" i="1"/>
  <c r="P184" i="1"/>
  <c r="P189" i="1"/>
  <c r="P204" i="1"/>
  <c r="P188" i="1"/>
  <c r="P187" i="1"/>
  <c r="P186" i="1"/>
  <c r="P202" i="1"/>
  <c r="P201" i="1"/>
  <c r="P228" i="1"/>
  <c r="P221" i="1"/>
  <c r="P225" i="1"/>
  <c r="P209" i="1"/>
  <c r="P233" i="1"/>
  <c r="P227" i="1"/>
  <c r="P216" i="1"/>
  <c r="P217" i="1"/>
  <c r="P223" i="1"/>
  <c r="P230" i="1"/>
  <c r="P219" i="1"/>
  <c r="P226" i="1"/>
  <c r="P232" i="1"/>
  <c r="P229" i="1"/>
  <c r="P236" i="1"/>
  <c r="P235" i="1"/>
  <c r="P237" i="1"/>
  <c r="P212" i="1"/>
  <c r="P213" i="1"/>
  <c r="P210" i="1"/>
  <c r="P211" i="1"/>
  <c r="P234" i="1"/>
  <c r="P224" i="1"/>
  <c r="P239" i="1"/>
  <c r="P238" i="1"/>
  <c r="P231" i="1"/>
  <c r="P220" i="1"/>
  <c r="P218" i="1"/>
  <c r="P214" i="1"/>
  <c r="P215" i="1"/>
  <c r="P222" i="1"/>
  <c r="P246" i="1"/>
  <c r="P265" i="1"/>
  <c r="P259" i="1"/>
  <c r="P266" i="1"/>
  <c r="P263" i="1"/>
  <c r="P267" i="1"/>
  <c r="P250" i="1"/>
  <c r="P262" i="1"/>
  <c r="P260" i="1"/>
  <c r="P253" i="1"/>
  <c r="P257" i="1"/>
  <c r="P251" i="1"/>
  <c r="P261" i="1"/>
  <c r="P240" i="1"/>
  <c r="P249" i="1"/>
  <c r="P248" i="1"/>
  <c r="P241" i="1"/>
  <c r="P256" i="1"/>
  <c r="P245" i="1"/>
  <c r="P247" i="1"/>
  <c r="P243" i="1"/>
  <c r="P254" i="1"/>
  <c r="P258" i="1"/>
  <c r="P244" i="1"/>
  <c r="P242" i="1"/>
  <c r="P255" i="1"/>
  <c r="P252" i="1"/>
  <c r="P264" i="1"/>
  <c r="P284" i="1"/>
  <c r="P269" i="1"/>
  <c r="P278" i="1"/>
  <c r="P272" i="1"/>
  <c r="P271" i="1"/>
  <c r="P298" i="1"/>
  <c r="P276" i="1"/>
  <c r="P282" i="1"/>
  <c r="P290" i="1"/>
  <c r="P292" i="1"/>
  <c r="P299" i="1"/>
  <c r="P291" i="1"/>
  <c r="P280" i="1"/>
  <c r="P273" i="1"/>
  <c r="P279" i="1"/>
  <c r="P285" i="1"/>
  <c r="P281" i="1"/>
  <c r="P296" i="1"/>
  <c r="P300" i="1"/>
  <c r="P302" i="1"/>
  <c r="P304" i="1"/>
  <c r="P294" i="1"/>
  <c r="P274" i="1"/>
  <c r="P270" i="1"/>
  <c r="P297" i="1"/>
  <c r="P268" i="1"/>
  <c r="P293" i="1"/>
  <c r="P305" i="1"/>
  <c r="P289" i="1"/>
  <c r="P301" i="1"/>
  <c r="P288" i="1"/>
  <c r="P286" i="1"/>
  <c r="P295" i="1"/>
  <c r="P275" i="1"/>
  <c r="P283" i="1"/>
  <c r="P287" i="1"/>
  <c r="P303" i="1"/>
  <c r="P277" i="1"/>
  <c r="P314" i="1"/>
  <c r="P310" i="1"/>
  <c r="P313" i="1"/>
  <c r="P341" i="1"/>
  <c r="P329" i="1"/>
  <c r="P324" i="1"/>
  <c r="P336" i="1"/>
  <c r="P337" i="1"/>
  <c r="P332" i="1"/>
  <c r="P317" i="1"/>
  <c r="P330" i="1"/>
  <c r="P315" i="1"/>
  <c r="P326" i="1"/>
  <c r="P335" i="1"/>
  <c r="P325" i="1"/>
  <c r="P327" i="1"/>
  <c r="P318" i="1"/>
  <c r="P307" i="1"/>
  <c r="P333" i="1"/>
  <c r="P334" i="1"/>
  <c r="P312" i="1"/>
  <c r="P328" i="1"/>
  <c r="P306" i="1"/>
  <c r="P311" i="1"/>
  <c r="P321" i="1"/>
  <c r="P309" i="1"/>
  <c r="P339" i="1"/>
  <c r="P323" i="1"/>
  <c r="P320" i="1"/>
  <c r="P338" i="1"/>
  <c r="P340" i="1"/>
  <c r="P331" i="1"/>
  <c r="P308" i="1"/>
  <c r="P319" i="1"/>
  <c r="P322" i="1"/>
  <c r="P316" i="1"/>
  <c r="P364" i="1"/>
  <c r="P377" i="1"/>
  <c r="P343" i="1"/>
  <c r="P381" i="1"/>
  <c r="P355" i="1"/>
  <c r="P378" i="1"/>
  <c r="P353" i="1"/>
  <c r="P342" i="1"/>
  <c r="P380" i="1"/>
  <c r="P374" i="1"/>
  <c r="P347" i="1"/>
  <c r="P366" i="1"/>
  <c r="P371" i="1"/>
  <c r="P369" i="1"/>
  <c r="P375" i="1"/>
  <c r="P357" i="1"/>
  <c r="P362" i="1"/>
  <c r="P363" i="1"/>
  <c r="P349" i="1"/>
  <c r="P379" i="1"/>
  <c r="P367" i="1"/>
  <c r="P345" i="1"/>
  <c r="P348" i="1"/>
  <c r="P351" i="1"/>
  <c r="P365" i="1"/>
  <c r="P376" i="1"/>
  <c r="P352" i="1"/>
  <c r="P346" i="1"/>
  <c r="P350" i="1"/>
  <c r="P358" i="1"/>
  <c r="P360" i="1"/>
  <c r="P372" i="1"/>
  <c r="P373" i="1"/>
  <c r="P354" i="1"/>
  <c r="P368" i="1"/>
  <c r="P344" i="1"/>
  <c r="P370" i="1"/>
  <c r="P356" i="1"/>
  <c r="P361" i="1"/>
  <c r="P359" i="1"/>
  <c r="P416" i="1"/>
  <c r="P390" i="1"/>
  <c r="P394" i="1"/>
  <c r="P399" i="1"/>
  <c r="P391" i="1"/>
  <c r="P392" i="1"/>
  <c r="P417" i="1"/>
  <c r="P384" i="1"/>
  <c r="P382" i="1"/>
  <c r="P410" i="1"/>
  <c r="P408" i="1"/>
  <c r="P402" i="1"/>
  <c r="P397" i="1"/>
  <c r="P386" i="1"/>
  <c r="P389" i="1"/>
  <c r="P412" i="1"/>
  <c r="P403" i="1"/>
  <c r="P413" i="1"/>
  <c r="P414" i="1"/>
  <c r="P387" i="1"/>
  <c r="P396" i="1"/>
  <c r="P395" i="1"/>
  <c r="P401" i="1"/>
  <c r="P383" i="1"/>
  <c r="P409" i="1"/>
  <c r="P407" i="1"/>
  <c r="P398" i="1"/>
  <c r="P411" i="1"/>
  <c r="P415" i="1"/>
  <c r="P405" i="1"/>
  <c r="P406" i="1"/>
  <c r="P393" i="1"/>
  <c r="P400" i="1"/>
  <c r="P385" i="1"/>
  <c r="P404" i="1"/>
  <c r="P388" i="1"/>
  <c r="P424" i="1"/>
  <c r="P430" i="1"/>
  <c r="P421" i="1"/>
  <c r="P438" i="1"/>
  <c r="P425" i="1"/>
  <c r="P429" i="1"/>
  <c r="P426" i="1"/>
  <c r="P423" i="1"/>
  <c r="P420" i="1"/>
  <c r="P435" i="1"/>
  <c r="P440" i="1"/>
  <c r="P418" i="1"/>
  <c r="P449" i="1"/>
  <c r="P427" i="1"/>
  <c r="P441" i="1"/>
  <c r="P431" i="1"/>
  <c r="P439" i="1"/>
  <c r="P437" i="1"/>
  <c r="P445" i="1"/>
  <c r="P446" i="1"/>
  <c r="P448" i="1"/>
  <c r="P452" i="1"/>
  <c r="P442" i="1"/>
  <c r="P444" i="1"/>
  <c r="P433" i="1"/>
  <c r="P422" i="1"/>
  <c r="P428" i="1"/>
  <c r="P432" i="1"/>
  <c r="P434" i="1"/>
  <c r="P453" i="1"/>
  <c r="P443" i="1"/>
  <c r="P419" i="1"/>
  <c r="P450" i="1"/>
  <c r="P447" i="1"/>
  <c r="P436" i="1"/>
  <c r="P451" i="1"/>
  <c r="P458" i="1"/>
  <c r="P482" i="1"/>
  <c r="P465" i="1"/>
  <c r="P477" i="1"/>
  <c r="P457" i="1"/>
  <c r="P483" i="1"/>
  <c r="P480" i="1"/>
  <c r="P473" i="1"/>
  <c r="P468" i="1"/>
  <c r="P461" i="1"/>
  <c r="P464" i="1"/>
  <c r="P456" i="1"/>
  <c r="P462" i="1"/>
  <c r="P471" i="1"/>
  <c r="P466" i="1"/>
  <c r="P481" i="1"/>
  <c r="P479" i="1"/>
  <c r="P469" i="1"/>
  <c r="P460" i="1"/>
  <c r="P470" i="1"/>
  <c r="P478" i="1"/>
  <c r="P459" i="1"/>
  <c r="P472" i="1"/>
  <c r="P467" i="1"/>
  <c r="P476" i="1"/>
  <c r="P463" i="1"/>
  <c r="P454" i="1"/>
  <c r="P474" i="1"/>
  <c r="P455" i="1"/>
  <c r="P475" i="1"/>
  <c r="P487" i="1"/>
  <c r="P495" i="1"/>
  <c r="P511" i="1"/>
  <c r="P508" i="1"/>
  <c r="P507" i="1"/>
  <c r="P488" i="1"/>
  <c r="P490" i="1"/>
  <c r="P510" i="1"/>
  <c r="P485" i="1"/>
  <c r="P499" i="1"/>
  <c r="P494" i="1"/>
  <c r="P491" i="1"/>
  <c r="P504" i="1"/>
  <c r="P513" i="1"/>
  <c r="P519" i="1"/>
  <c r="P512" i="1"/>
  <c r="P505" i="1"/>
  <c r="P515" i="1"/>
  <c r="P503" i="1"/>
  <c r="P506" i="1"/>
  <c r="P500" i="1"/>
  <c r="P497" i="1"/>
  <c r="P484" i="1"/>
  <c r="P518" i="1"/>
  <c r="P489" i="1"/>
  <c r="P498" i="1"/>
  <c r="P509" i="1"/>
  <c r="P493" i="1"/>
  <c r="P514" i="1"/>
  <c r="P502" i="1"/>
  <c r="P496" i="1"/>
  <c r="P486" i="1"/>
  <c r="P516" i="1"/>
  <c r="P501" i="1"/>
  <c r="P492" i="1"/>
  <c r="P517" i="1"/>
  <c r="P554" i="1"/>
  <c r="P529" i="1"/>
  <c r="P541" i="1"/>
  <c r="P520" i="1"/>
  <c r="P542" i="1"/>
  <c r="P527" i="1"/>
  <c r="P547" i="1"/>
  <c r="P524" i="1"/>
  <c r="P534" i="1"/>
  <c r="P544" i="1"/>
  <c r="P530" i="1"/>
  <c r="P552" i="1"/>
  <c r="P550" i="1"/>
  <c r="P537" i="1"/>
  <c r="P551" i="1"/>
  <c r="P525" i="1"/>
  <c r="P523" i="1"/>
  <c r="P528" i="1"/>
  <c r="P538" i="1"/>
  <c r="P532" i="1"/>
  <c r="P535" i="1"/>
  <c r="P548" i="1"/>
  <c r="P539" i="1"/>
  <c r="P540" i="1"/>
  <c r="P536" i="1"/>
  <c r="P521" i="1"/>
  <c r="P522" i="1"/>
  <c r="P549" i="1"/>
  <c r="P546" i="1"/>
  <c r="P531" i="1"/>
  <c r="P553" i="1"/>
  <c r="P533" i="1"/>
  <c r="P555" i="1"/>
  <c r="P543" i="1"/>
  <c r="P526" i="1"/>
  <c r="P556" i="1"/>
  <c r="P545" i="1"/>
  <c r="P569" i="1"/>
  <c r="P565" i="1"/>
  <c r="P558" i="1"/>
  <c r="P576" i="1"/>
  <c r="P557" i="1"/>
  <c r="P582" i="1"/>
  <c r="P567" i="1"/>
  <c r="P572" i="1"/>
  <c r="P575" i="1"/>
  <c r="P566" i="1"/>
  <c r="P570" i="1"/>
  <c r="P559" i="1"/>
  <c r="P585" i="1"/>
  <c r="P561" i="1"/>
  <c r="P571" i="1"/>
  <c r="P573" i="1"/>
  <c r="P587" i="1"/>
  <c r="P578" i="1"/>
  <c r="P560" i="1"/>
  <c r="P577" i="1"/>
  <c r="P564" i="1"/>
  <c r="P581" i="1"/>
  <c r="P563" i="1"/>
  <c r="P584" i="1"/>
  <c r="P574" i="1"/>
  <c r="P562" i="1"/>
  <c r="P580" i="1"/>
  <c r="P579" i="1"/>
  <c r="P583" i="1"/>
  <c r="P586" i="1"/>
  <c r="P568" i="1"/>
  <c r="P599" i="1"/>
  <c r="P598" i="1"/>
  <c r="P597" i="1"/>
  <c r="P593" i="1"/>
  <c r="P604" i="1"/>
  <c r="P616" i="1"/>
  <c r="P596" i="1"/>
  <c r="P591" i="1"/>
  <c r="P621" i="1"/>
  <c r="P609" i="1"/>
  <c r="P622" i="1"/>
  <c r="P600" i="1"/>
  <c r="P592" i="1"/>
  <c r="P588" i="1"/>
  <c r="P623" i="1"/>
  <c r="P603" i="1"/>
  <c r="P610" i="1"/>
  <c r="P595" i="1"/>
  <c r="P601" i="1"/>
  <c r="P608" i="1"/>
  <c r="P594" i="1"/>
  <c r="P614" i="1"/>
  <c r="P625" i="1"/>
  <c r="P620" i="1"/>
  <c r="P606" i="1"/>
  <c r="P618" i="1"/>
  <c r="P605" i="1"/>
  <c r="P607" i="1"/>
  <c r="P611" i="1"/>
  <c r="P615" i="1"/>
  <c r="P589" i="1"/>
  <c r="P590" i="1"/>
  <c r="P602" i="1"/>
  <c r="P613" i="1"/>
  <c r="P624" i="1"/>
  <c r="P619" i="1"/>
  <c r="P612" i="1"/>
  <c r="P617" i="1"/>
  <c r="P645" i="1"/>
  <c r="P631" i="1"/>
  <c r="P635" i="1"/>
  <c r="P633" i="1"/>
  <c r="P656" i="1"/>
  <c r="P658" i="1"/>
  <c r="P649" i="1"/>
  <c r="P641" i="1"/>
  <c r="P642" i="1"/>
  <c r="P650" i="1"/>
  <c r="P632" i="1"/>
  <c r="P634" i="1"/>
  <c r="P654" i="1"/>
  <c r="P644" i="1"/>
  <c r="P628" i="1"/>
  <c r="P639" i="1"/>
  <c r="P637" i="1"/>
  <c r="P652" i="1"/>
  <c r="P647" i="1"/>
  <c r="P657" i="1"/>
  <c r="P655" i="1"/>
  <c r="P648" i="1"/>
  <c r="P627" i="1"/>
  <c r="P640" i="1"/>
  <c r="P629" i="1"/>
  <c r="P651" i="1"/>
  <c r="P630" i="1"/>
  <c r="P626" i="1"/>
  <c r="P646" i="1"/>
  <c r="P653" i="1"/>
  <c r="P636" i="1"/>
  <c r="P643" i="1"/>
  <c r="P638" i="1"/>
  <c r="P4" i="1"/>
  <c r="P5" i="1"/>
  <c r="P6" i="1"/>
  <c r="P3" i="1"/>
  <c r="N28" i="1"/>
  <c r="O28" i="1"/>
  <c r="N25" i="1"/>
  <c r="O25" i="1"/>
  <c r="N13" i="1"/>
  <c r="O13" i="1"/>
  <c r="N33" i="1"/>
  <c r="O33" i="1"/>
  <c r="N15" i="1"/>
  <c r="O15" i="1"/>
  <c r="N26" i="1"/>
  <c r="O26" i="1"/>
  <c r="N34" i="1"/>
  <c r="O34" i="1"/>
  <c r="N35" i="1"/>
  <c r="O35" i="1"/>
  <c r="N36" i="1"/>
  <c r="O36" i="1"/>
  <c r="N18" i="1"/>
  <c r="O18" i="1"/>
  <c r="N27" i="1"/>
  <c r="O27" i="1"/>
  <c r="N29" i="1"/>
  <c r="O29" i="1"/>
  <c r="N31" i="1"/>
  <c r="O31" i="1"/>
  <c r="N23" i="1"/>
  <c r="O23" i="1"/>
  <c r="N24" i="1"/>
  <c r="O24" i="1"/>
  <c r="N10" i="1"/>
  <c r="O10" i="1"/>
  <c r="N37" i="1"/>
  <c r="O37" i="1"/>
  <c r="N38" i="1"/>
  <c r="O38" i="1"/>
  <c r="N20" i="1"/>
  <c r="O20" i="1"/>
  <c r="N17" i="1"/>
  <c r="O17" i="1"/>
  <c r="N16" i="1"/>
  <c r="O16" i="1"/>
  <c r="N12" i="1"/>
  <c r="O12" i="1"/>
  <c r="N11" i="1"/>
  <c r="O11" i="1"/>
  <c r="N19" i="1"/>
  <c r="O19" i="1"/>
  <c r="N9" i="1"/>
  <c r="O9" i="1"/>
  <c r="N39" i="1"/>
  <c r="O39" i="1"/>
  <c r="N14" i="1"/>
  <c r="O14" i="1"/>
  <c r="N22" i="1"/>
  <c r="O22" i="1"/>
  <c r="N21" i="1"/>
  <c r="O21" i="1"/>
  <c r="N30" i="1"/>
  <c r="O30" i="1"/>
  <c r="N40" i="1"/>
  <c r="O40" i="1"/>
  <c r="N51" i="1"/>
  <c r="O51" i="1"/>
  <c r="N43" i="1"/>
  <c r="O43" i="1"/>
  <c r="N48" i="1"/>
  <c r="O48" i="1"/>
  <c r="N59" i="1"/>
  <c r="O59" i="1"/>
  <c r="N46" i="1"/>
  <c r="O46" i="1"/>
  <c r="N52" i="1"/>
  <c r="O52" i="1"/>
  <c r="N60" i="1"/>
  <c r="O60" i="1"/>
  <c r="N44" i="1"/>
  <c r="O44" i="1"/>
  <c r="N41" i="1"/>
  <c r="O41" i="1"/>
  <c r="N57" i="1"/>
  <c r="O57" i="1"/>
  <c r="N61" i="1"/>
  <c r="O61" i="1"/>
  <c r="N49" i="1"/>
  <c r="O49" i="1"/>
  <c r="N55" i="1"/>
  <c r="O55" i="1"/>
  <c r="N50" i="1"/>
  <c r="O50" i="1"/>
  <c r="N58" i="1"/>
  <c r="O58" i="1"/>
  <c r="N62" i="1"/>
  <c r="O62" i="1"/>
  <c r="N63" i="1"/>
  <c r="O63" i="1"/>
  <c r="N64" i="1"/>
  <c r="O64" i="1"/>
  <c r="N53" i="1"/>
  <c r="O53" i="1"/>
  <c r="N56" i="1"/>
  <c r="O56" i="1"/>
  <c r="N65" i="1"/>
  <c r="O65" i="1"/>
  <c r="N42" i="1"/>
  <c r="O42" i="1"/>
  <c r="N47" i="1"/>
  <c r="O47" i="1"/>
  <c r="N66" i="1"/>
  <c r="O66" i="1"/>
  <c r="N67" i="1"/>
  <c r="O67" i="1"/>
  <c r="N54" i="1"/>
  <c r="O54" i="1"/>
  <c r="N45" i="1"/>
  <c r="O45" i="1"/>
  <c r="N68" i="1"/>
  <c r="O68" i="1"/>
  <c r="N74" i="1"/>
  <c r="O74" i="1"/>
  <c r="N78" i="1"/>
  <c r="O78" i="1"/>
  <c r="N79" i="1"/>
  <c r="O79" i="1"/>
  <c r="N80" i="1"/>
  <c r="O80" i="1"/>
  <c r="N72" i="1"/>
  <c r="O72" i="1"/>
  <c r="N77" i="1"/>
  <c r="O77" i="1"/>
  <c r="N73" i="1"/>
  <c r="O73" i="1"/>
  <c r="N69" i="1"/>
  <c r="O69" i="1"/>
  <c r="N81" i="1"/>
  <c r="O81" i="1"/>
  <c r="N76" i="1"/>
  <c r="O76" i="1"/>
  <c r="N71" i="1"/>
  <c r="O71" i="1"/>
  <c r="N82" i="1"/>
  <c r="O82" i="1"/>
  <c r="N83" i="1"/>
  <c r="O83" i="1"/>
  <c r="N70" i="1"/>
  <c r="O70" i="1"/>
  <c r="N84" i="1"/>
  <c r="O84" i="1"/>
  <c r="N75" i="1"/>
  <c r="O75" i="1"/>
  <c r="N85" i="1"/>
  <c r="O85" i="1"/>
  <c r="N116" i="1"/>
  <c r="O116" i="1"/>
  <c r="N118" i="1"/>
  <c r="O118" i="1"/>
  <c r="N100" i="1"/>
  <c r="O100" i="1"/>
  <c r="N91" i="1"/>
  <c r="O91" i="1"/>
  <c r="N87" i="1"/>
  <c r="O87" i="1"/>
  <c r="N113" i="1"/>
  <c r="O113" i="1"/>
  <c r="N108" i="1"/>
  <c r="O108" i="1"/>
  <c r="N111" i="1"/>
  <c r="O111" i="1"/>
  <c r="N107" i="1"/>
  <c r="O107" i="1"/>
  <c r="N99" i="1"/>
  <c r="O99" i="1"/>
  <c r="N114" i="1"/>
  <c r="O114" i="1"/>
  <c r="N105" i="1"/>
  <c r="O105" i="1"/>
  <c r="N103" i="1"/>
  <c r="O103" i="1"/>
  <c r="N86" i="1"/>
  <c r="O86" i="1"/>
  <c r="N119" i="1"/>
  <c r="O119" i="1"/>
  <c r="N88" i="1"/>
  <c r="O88" i="1"/>
  <c r="N93" i="1"/>
  <c r="O93" i="1"/>
  <c r="N109" i="1"/>
  <c r="O109" i="1"/>
  <c r="N102" i="1"/>
  <c r="O102" i="1"/>
  <c r="N115" i="1"/>
  <c r="O115" i="1"/>
  <c r="N117" i="1"/>
  <c r="O117" i="1"/>
  <c r="N97" i="1"/>
  <c r="O97" i="1"/>
  <c r="N112" i="1"/>
  <c r="O112" i="1"/>
  <c r="N96" i="1"/>
  <c r="O96" i="1"/>
  <c r="N106" i="1"/>
  <c r="O106" i="1"/>
  <c r="N90" i="1"/>
  <c r="O90" i="1"/>
  <c r="N94" i="1"/>
  <c r="O94" i="1"/>
  <c r="N110" i="1"/>
  <c r="O110" i="1"/>
  <c r="N89" i="1"/>
  <c r="O89" i="1"/>
  <c r="N104" i="1"/>
  <c r="O104" i="1"/>
  <c r="N92" i="1"/>
  <c r="O92" i="1"/>
  <c r="N101" i="1"/>
  <c r="O101" i="1"/>
  <c r="N98" i="1"/>
  <c r="O98" i="1"/>
  <c r="N120" i="1"/>
  <c r="O120" i="1"/>
  <c r="N95" i="1"/>
  <c r="O95" i="1"/>
  <c r="N145" i="1"/>
  <c r="O145" i="1"/>
  <c r="N131" i="1"/>
  <c r="O131" i="1"/>
  <c r="N133" i="1"/>
  <c r="O133" i="1"/>
  <c r="N134" i="1"/>
  <c r="O134" i="1"/>
  <c r="N141" i="1"/>
  <c r="O141" i="1"/>
  <c r="N127" i="1"/>
  <c r="O127" i="1"/>
  <c r="N125" i="1"/>
  <c r="O125" i="1"/>
  <c r="N135" i="1"/>
  <c r="O135" i="1"/>
  <c r="N143" i="1"/>
  <c r="O143" i="1"/>
  <c r="N121" i="1"/>
  <c r="O121" i="1"/>
  <c r="N140" i="1"/>
  <c r="O140" i="1"/>
  <c r="N132" i="1"/>
  <c r="O132" i="1"/>
  <c r="N144" i="1"/>
  <c r="O144" i="1"/>
  <c r="N151" i="1"/>
  <c r="O151" i="1"/>
  <c r="N148" i="1"/>
  <c r="O148" i="1"/>
  <c r="N149" i="1"/>
  <c r="O149" i="1"/>
  <c r="N147" i="1"/>
  <c r="O147" i="1"/>
  <c r="N137" i="1"/>
  <c r="O137" i="1"/>
  <c r="N136" i="1"/>
  <c r="O136" i="1"/>
  <c r="N138" i="1"/>
  <c r="O138" i="1"/>
  <c r="N124" i="1"/>
  <c r="O124" i="1"/>
  <c r="N122" i="1"/>
  <c r="O122" i="1"/>
  <c r="N128" i="1"/>
  <c r="O128" i="1"/>
  <c r="N142" i="1"/>
  <c r="O142" i="1"/>
  <c r="N123" i="1"/>
  <c r="O123" i="1"/>
  <c r="N126" i="1"/>
  <c r="O126" i="1"/>
  <c r="N129" i="1"/>
  <c r="O129" i="1"/>
  <c r="N139" i="1"/>
  <c r="O139" i="1"/>
  <c r="N146" i="1"/>
  <c r="O146" i="1"/>
  <c r="N150" i="1"/>
  <c r="O150" i="1"/>
  <c r="N130" i="1"/>
  <c r="O130" i="1"/>
  <c r="N176" i="1"/>
  <c r="O176" i="1"/>
  <c r="N160" i="1"/>
  <c r="O160" i="1"/>
  <c r="N169" i="1"/>
  <c r="O169" i="1"/>
  <c r="N161" i="1"/>
  <c r="O161" i="1"/>
  <c r="N154" i="1"/>
  <c r="O154" i="1"/>
  <c r="N165" i="1"/>
  <c r="O165" i="1"/>
  <c r="N170" i="1"/>
  <c r="O170" i="1"/>
  <c r="N168" i="1"/>
  <c r="O168" i="1"/>
  <c r="N175" i="1"/>
  <c r="O175" i="1"/>
  <c r="N166" i="1"/>
  <c r="O166" i="1"/>
  <c r="N171" i="1"/>
  <c r="O171" i="1"/>
  <c r="N152" i="1"/>
  <c r="O152" i="1"/>
  <c r="N155" i="1"/>
  <c r="O155" i="1"/>
  <c r="N153" i="1"/>
  <c r="O153" i="1"/>
  <c r="N174" i="1"/>
  <c r="O174" i="1"/>
  <c r="N177" i="1"/>
  <c r="O177" i="1"/>
  <c r="N178" i="1"/>
  <c r="O178" i="1"/>
  <c r="N158" i="1"/>
  <c r="O158" i="1"/>
  <c r="N156" i="1"/>
  <c r="O156" i="1"/>
  <c r="N159" i="1"/>
  <c r="O159" i="1"/>
  <c r="N162" i="1"/>
  <c r="O162" i="1"/>
  <c r="N163" i="1"/>
  <c r="O163" i="1"/>
  <c r="N172" i="1"/>
  <c r="O172" i="1"/>
  <c r="N173" i="1"/>
  <c r="O173" i="1"/>
  <c r="N157" i="1"/>
  <c r="O157" i="1"/>
  <c r="N164" i="1"/>
  <c r="O164" i="1"/>
  <c r="N167" i="1"/>
  <c r="O167" i="1"/>
  <c r="N180" i="1"/>
  <c r="O180" i="1"/>
  <c r="N205" i="1"/>
  <c r="O205" i="1"/>
  <c r="N181" i="1"/>
  <c r="O181" i="1"/>
  <c r="N207" i="1"/>
  <c r="O207" i="1"/>
  <c r="N195" i="1"/>
  <c r="O195" i="1"/>
  <c r="N197" i="1"/>
  <c r="O197" i="1"/>
  <c r="N193" i="1"/>
  <c r="O193" i="1"/>
  <c r="N194" i="1"/>
  <c r="O194" i="1"/>
  <c r="N200" i="1"/>
  <c r="O200" i="1"/>
  <c r="N198" i="1"/>
  <c r="O198" i="1"/>
  <c r="N182" i="1"/>
  <c r="O182" i="1"/>
  <c r="N196" i="1"/>
  <c r="O196" i="1"/>
  <c r="N199" i="1"/>
  <c r="O199" i="1"/>
  <c r="N192" i="1"/>
  <c r="O192" i="1"/>
  <c r="N190" i="1"/>
  <c r="O190" i="1"/>
  <c r="N206" i="1"/>
  <c r="O206" i="1"/>
  <c r="N208" i="1"/>
  <c r="O208" i="1"/>
  <c r="N191" i="1"/>
  <c r="O191" i="1"/>
  <c r="N185" i="1"/>
  <c r="O185" i="1"/>
  <c r="N179" i="1"/>
  <c r="O179" i="1"/>
  <c r="N203" i="1"/>
  <c r="O203" i="1"/>
  <c r="N183" i="1"/>
  <c r="O183" i="1"/>
  <c r="N184" i="1"/>
  <c r="O184" i="1"/>
  <c r="N189" i="1"/>
  <c r="O189" i="1"/>
  <c r="N204" i="1"/>
  <c r="O204" i="1"/>
  <c r="N188" i="1"/>
  <c r="O188" i="1"/>
  <c r="N187" i="1"/>
  <c r="O187" i="1"/>
  <c r="N186" i="1"/>
  <c r="O186" i="1"/>
  <c r="N202" i="1"/>
  <c r="O202" i="1"/>
  <c r="N201" i="1"/>
  <c r="O201" i="1"/>
  <c r="N228" i="1"/>
  <c r="O228" i="1"/>
  <c r="N221" i="1"/>
  <c r="O221" i="1"/>
  <c r="N225" i="1"/>
  <c r="O225" i="1"/>
  <c r="N209" i="1"/>
  <c r="O209" i="1"/>
  <c r="N233" i="1"/>
  <c r="O233" i="1"/>
  <c r="N227" i="1"/>
  <c r="O227" i="1"/>
  <c r="N216" i="1"/>
  <c r="O216" i="1"/>
  <c r="N217" i="1"/>
  <c r="O217" i="1"/>
  <c r="N223" i="1"/>
  <c r="O223" i="1"/>
  <c r="N230" i="1"/>
  <c r="O230" i="1"/>
  <c r="N219" i="1"/>
  <c r="O219" i="1"/>
  <c r="N226" i="1"/>
  <c r="O226" i="1"/>
  <c r="N232" i="1"/>
  <c r="O232" i="1"/>
  <c r="N229" i="1"/>
  <c r="O229" i="1"/>
  <c r="N236" i="1"/>
  <c r="O236" i="1"/>
  <c r="N235" i="1"/>
  <c r="O235" i="1"/>
  <c r="N237" i="1"/>
  <c r="O237" i="1"/>
  <c r="N212" i="1"/>
  <c r="O212" i="1"/>
  <c r="N213" i="1"/>
  <c r="O213" i="1"/>
  <c r="N210" i="1"/>
  <c r="O210" i="1"/>
  <c r="N211" i="1"/>
  <c r="O211" i="1"/>
  <c r="N234" i="1"/>
  <c r="O234" i="1"/>
  <c r="N224" i="1"/>
  <c r="O224" i="1"/>
  <c r="N239" i="1"/>
  <c r="O239" i="1"/>
  <c r="N238" i="1"/>
  <c r="O238" i="1"/>
  <c r="N231" i="1"/>
  <c r="O231" i="1"/>
  <c r="N220" i="1"/>
  <c r="O220" i="1"/>
  <c r="N218" i="1"/>
  <c r="O218" i="1"/>
  <c r="N214" i="1"/>
  <c r="O214" i="1"/>
  <c r="N215" i="1"/>
  <c r="O215" i="1"/>
  <c r="N222" i="1"/>
  <c r="O222" i="1"/>
  <c r="N246" i="1"/>
  <c r="O246" i="1"/>
  <c r="N265" i="1"/>
  <c r="O265" i="1"/>
  <c r="N259" i="1"/>
  <c r="O259" i="1"/>
  <c r="N266" i="1"/>
  <c r="O266" i="1"/>
  <c r="N263" i="1"/>
  <c r="O263" i="1"/>
  <c r="N267" i="1"/>
  <c r="O267" i="1"/>
  <c r="N250" i="1"/>
  <c r="O250" i="1"/>
  <c r="N262" i="1"/>
  <c r="O262" i="1"/>
  <c r="N260" i="1"/>
  <c r="O260" i="1"/>
  <c r="N253" i="1"/>
  <c r="O253" i="1"/>
  <c r="N257" i="1"/>
  <c r="O257" i="1"/>
  <c r="N251" i="1"/>
  <c r="O251" i="1"/>
  <c r="N261" i="1"/>
  <c r="O261" i="1"/>
  <c r="N240" i="1"/>
  <c r="O240" i="1"/>
  <c r="N249" i="1"/>
  <c r="O249" i="1"/>
  <c r="N248" i="1"/>
  <c r="O248" i="1"/>
  <c r="N241" i="1"/>
  <c r="O241" i="1"/>
  <c r="N256" i="1"/>
  <c r="O256" i="1"/>
  <c r="N245" i="1"/>
  <c r="O245" i="1"/>
  <c r="N247" i="1"/>
  <c r="O247" i="1"/>
  <c r="N243" i="1"/>
  <c r="O243" i="1"/>
  <c r="N254" i="1"/>
  <c r="O254" i="1"/>
  <c r="N258" i="1"/>
  <c r="O258" i="1"/>
  <c r="N244" i="1"/>
  <c r="O244" i="1"/>
  <c r="N242" i="1"/>
  <c r="O242" i="1"/>
  <c r="N255" i="1"/>
  <c r="O255" i="1"/>
  <c r="N252" i="1"/>
  <c r="O252" i="1"/>
  <c r="N264" i="1"/>
  <c r="O264" i="1"/>
  <c r="N284" i="1"/>
  <c r="O284" i="1"/>
  <c r="N269" i="1"/>
  <c r="O269" i="1"/>
  <c r="N278" i="1"/>
  <c r="O278" i="1"/>
  <c r="N272" i="1"/>
  <c r="O272" i="1"/>
  <c r="N271" i="1"/>
  <c r="O271" i="1"/>
  <c r="N298" i="1"/>
  <c r="O298" i="1"/>
  <c r="N276" i="1"/>
  <c r="O276" i="1"/>
  <c r="N282" i="1"/>
  <c r="O282" i="1"/>
  <c r="N290" i="1"/>
  <c r="O290" i="1"/>
  <c r="N292" i="1"/>
  <c r="O292" i="1"/>
  <c r="N299" i="1"/>
  <c r="O299" i="1"/>
  <c r="N291" i="1"/>
  <c r="O291" i="1"/>
  <c r="N280" i="1"/>
  <c r="O280" i="1"/>
  <c r="N273" i="1"/>
  <c r="O273" i="1"/>
  <c r="N279" i="1"/>
  <c r="O279" i="1"/>
  <c r="N285" i="1"/>
  <c r="O285" i="1"/>
  <c r="N281" i="1"/>
  <c r="O281" i="1"/>
  <c r="N296" i="1"/>
  <c r="O296" i="1"/>
  <c r="N300" i="1"/>
  <c r="O300" i="1"/>
  <c r="N302" i="1"/>
  <c r="O302" i="1"/>
  <c r="N304" i="1"/>
  <c r="O304" i="1"/>
  <c r="N294" i="1"/>
  <c r="O294" i="1"/>
  <c r="N274" i="1"/>
  <c r="O274" i="1"/>
  <c r="N270" i="1"/>
  <c r="O270" i="1"/>
  <c r="N297" i="1"/>
  <c r="O297" i="1"/>
  <c r="N268" i="1"/>
  <c r="O268" i="1"/>
  <c r="N293" i="1"/>
  <c r="O293" i="1"/>
  <c r="N305" i="1"/>
  <c r="O305" i="1"/>
  <c r="N289" i="1"/>
  <c r="O289" i="1"/>
  <c r="N301" i="1"/>
  <c r="O301" i="1"/>
  <c r="N288" i="1"/>
  <c r="O288" i="1"/>
  <c r="N286" i="1"/>
  <c r="O286" i="1"/>
  <c r="N295" i="1"/>
  <c r="O295" i="1"/>
  <c r="N275" i="1"/>
  <c r="O275" i="1"/>
  <c r="N283" i="1"/>
  <c r="O283" i="1"/>
  <c r="N287" i="1"/>
  <c r="O287" i="1"/>
  <c r="N303" i="1"/>
  <c r="O303" i="1"/>
  <c r="N277" i="1"/>
  <c r="O277" i="1"/>
  <c r="N314" i="1"/>
  <c r="O314" i="1"/>
  <c r="N310" i="1"/>
  <c r="O310" i="1"/>
  <c r="N313" i="1"/>
  <c r="O313" i="1"/>
  <c r="N341" i="1"/>
  <c r="O341" i="1"/>
  <c r="N329" i="1"/>
  <c r="O329" i="1"/>
  <c r="N324" i="1"/>
  <c r="O324" i="1"/>
  <c r="N336" i="1"/>
  <c r="O336" i="1"/>
  <c r="N337" i="1"/>
  <c r="O337" i="1"/>
  <c r="N332" i="1"/>
  <c r="O332" i="1"/>
  <c r="N317" i="1"/>
  <c r="O317" i="1"/>
  <c r="N330" i="1"/>
  <c r="O330" i="1"/>
  <c r="N315" i="1"/>
  <c r="O315" i="1"/>
  <c r="N326" i="1"/>
  <c r="O326" i="1"/>
  <c r="N335" i="1"/>
  <c r="O335" i="1"/>
  <c r="N325" i="1"/>
  <c r="O325" i="1"/>
  <c r="N327" i="1"/>
  <c r="O327" i="1"/>
  <c r="N318" i="1"/>
  <c r="O318" i="1"/>
  <c r="N307" i="1"/>
  <c r="O307" i="1"/>
  <c r="N333" i="1"/>
  <c r="O333" i="1"/>
  <c r="N334" i="1"/>
  <c r="O334" i="1"/>
  <c r="N312" i="1"/>
  <c r="O312" i="1"/>
  <c r="N328" i="1"/>
  <c r="O328" i="1"/>
  <c r="N306" i="1"/>
  <c r="O306" i="1"/>
  <c r="N311" i="1"/>
  <c r="O311" i="1"/>
  <c r="N321" i="1"/>
  <c r="O321" i="1"/>
  <c r="N309" i="1"/>
  <c r="O309" i="1"/>
  <c r="N339" i="1"/>
  <c r="O339" i="1"/>
  <c r="N323" i="1"/>
  <c r="O323" i="1"/>
  <c r="N320" i="1"/>
  <c r="O320" i="1"/>
  <c r="N338" i="1"/>
  <c r="O338" i="1"/>
  <c r="N340" i="1"/>
  <c r="O340" i="1"/>
  <c r="N331" i="1"/>
  <c r="O331" i="1"/>
  <c r="N308" i="1"/>
  <c r="O308" i="1"/>
  <c r="N319" i="1"/>
  <c r="O319" i="1"/>
  <c r="N322" i="1"/>
  <c r="O322" i="1"/>
  <c r="N316" i="1"/>
  <c r="O316" i="1"/>
  <c r="N364" i="1"/>
  <c r="O364" i="1"/>
  <c r="N377" i="1"/>
  <c r="O377" i="1"/>
  <c r="N343" i="1"/>
  <c r="O343" i="1"/>
  <c r="N381" i="1"/>
  <c r="O381" i="1"/>
  <c r="N355" i="1"/>
  <c r="O355" i="1"/>
  <c r="N378" i="1"/>
  <c r="O378" i="1"/>
  <c r="N353" i="1"/>
  <c r="O353" i="1"/>
  <c r="N342" i="1"/>
  <c r="O342" i="1"/>
  <c r="N380" i="1"/>
  <c r="O380" i="1"/>
  <c r="N374" i="1"/>
  <c r="O374" i="1"/>
  <c r="N347" i="1"/>
  <c r="O347" i="1"/>
  <c r="N366" i="1"/>
  <c r="O366" i="1"/>
  <c r="N371" i="1"/>
  <c r="O371" i="1"/>
  <c r="N369" i="1"/>
  <c r="O369" i="1"/>
  <c r="N375" i="1"/>
  <c r="O375" i="1"/>
  <c r="N357" i="1"/>
  <c r="O357" i="1"/>
  <c r="N362" i="1"/>
  <c r="O362" i="1"/>
  <c r="N363" i="1"/>
  <c r="O363" i="1"/>
  <c r="N349" i="1"/>
  <c r="O349" i="1"/>
  <c r="N379" i="1"/>
  <c r="O379" i="1"/>
  <c r="N367" i="1"/>
  <c r="O367" i="1"/>
  <c r="N345" i="1"/>
  <c r="O345" i="1"/>
  <c r="N348" i="1"/>
  <c r="O348" i="1"/>
  <c r="N351" i="1"/>
  <c r="O351" i="1"/>
  <c r="N365" i="1"/>
  <c r="O365" i="1"/>
  <c r="N376" i="1"/>
  <c r="O376" i="1"/>
  <c r="N352" i="1"/>
  <c r="O352" i="1"/>
  <c r="N346" i="1"/>
  <c r="O346" i="1"/>
  <c r="N350" i="1"/>
  <c r="O350" i="1"/>
  <c r="N358" i="1"/>
  <c r="O358" i="1"/>
  <c r="N360" i="1"/>
  <c r="O360" i="1"/>
  <c r="N372" i="1"/>
  <c r="O372" i="1"/>
  <c r="N373" i="1"/>
  <c r="O373" i="1"/>
  <c r="N354" i="1"/>
  <c r="O354" i="1"/>
  <c r="N368" i="1"/>
  <c r="O368" i="1"/>
  <c r="N344" i="1"/>
  <c r="O344" i="1"/>
  <c r="N370" i="1"/>
  <c r="O370" i="1"/>
  <c r="N356" i="1"/>
  <c r="O356" i="1"/>
  <c r="N361" i="1"/>
  <c r="O361" i="1"/>
  <c r="N359" i="1"/>
  <c r="O359" i="1"/>
  <c r="N416" i="1"/>
  <c r="O416" i="1"/>
  <c r="N390" i="1"/>
  <c r="O390" i="1"/>
  <c r="N394" i="1"/>
  <c r="O394" i="1"/>
  <c r="N399" i="1"/>
  <c r="O399" i="1"/>
  <c r="N391" i="1"/>
  <c r="O391" i="1"/>
  <c r="N392" i="1"/>
  <c r="O392" i="1"/>
  <c r="N417" i="1"/>
  <c r="O417" i="1"/>
  <c r="N384" i="1"/>
  <c r="O384" i="1"/>
  <c r="N382" i="1"/>
  <c r="O382" i="1"/>
  <c r="N410" i="1"/>
  <c r="O410" i="1"/>
  <c r="N408" i="1"/>
  <c r="O408" i="1"/>
  <c r="N402" i="1"/>
  <c r="O402" i="1"/>
  <c r="N397" i="1"/>
  <c r="O397" i="1"/>
  <c r="N386" i="1"/>
  <c r="O386" i="1"/>
  <c r="N389" i="1"/>
  <c r="O389" i="1"/>
  <c r="N412" i="1"/>
  <c r="O412" i="1"/>
  <c r="N403" i="1"/>
  <c r="O403" i="1"/>
  <c r="N413" i="1"/>
  <c r="O413" i="1"/>
  <c r="N414" i="1"/>
  <c r="O414" i="1"/>
  <c r="N387" i="1"/>
  <c r="O387" i="1"/>
  <c r="N396" i="1"/>
  <c r="O396" i="1"/>
  <c r="N395" i="1"/>
  <c r="O395" i="1"/>
  <c r="N401" i="1"/>
  <c r="O401" i="1"/>
  <c r="N383" i="1"/>
  <c r="O383" i="1"/>
  <c r="N409" i="1"/>
  <c r="O409" i="1"/>
  <c r="N407" i="1"/>
  <c r="O407" i="1"/>
  <c r="N398" i="1"/>
  <c r="O398" i="1"/>
  <c r="N411" i="1"/>
  <c r="O411" i="1"/>
  <c r="N415" i="1"/>
  <c r="O415" i="1"/>
  <c r="N405" i="1"/>
  <c r="O405" i="1"/>
  <c r="N406" i="1"/>
  <c r="O406" i="1"/>
  <c r="N393" i="1"/>
  <c r="O393" i="1"/>
  <c r="N400" i="1"/>
  <c r="O400" i="1"/>
  <c r="N385" i="1"/>
  <c r="O385" i="1"/>
  <c r="N404" i="1"/>
  <c r="O404" i="1"/>
  <c r="N388" i="1"/>
  <c r="O388" i="1"/>
  <c r="N424" i="1"/>
  <c r="O424" i="1"/>
  <c r="N430" i="1"/>
  <c r="O430" i="1"/>
  <c r="N421" i="1"/>
  <c r="O421" i="1"/>
  <c r="N438" i="1"/>
  <c r="O438" i="1"/>
  <c r="N425" i="1"/>
  <c r="O425" i="1"/>
  <c r="N429" i="1"/>
  <c r="O429" i="1"/>
  <c r="N426" i="1"/>
  <c r="O426" i="1"/>
  <c r="N423" i="1"/>
  <c r="O423" i="1"/>
  <c r="N420" i="1"/>
  <c r="O420" i="1"/>
  <c r="N435" i="1"/>
  <c r="O435" i="1"/>
  <c r="N440" i="1"/>
  <c r="O440" i="1"/>
  <c r="N418" i="1"/>
  <c r="O418" i="1"/>
  <c r="N449" i="1"/>
  <c r="O449" i="1"/>
  <c r="N427" i="1"/>
  <c r="O427" i="1"/>
  <c r="N441" i="1"/>
  <c r="O441" i="1"/>
  <c r="N431" i="1"/>
  <c r="O431" i="1"/>
  <c r="N439" i="1"/>
  <c r="O439" i="1"/>
  <c r="N437" i="1"/>
  <c r="O437" i="1"/>
  <c r="N445" i="1"/>
  <c r="O445" i="1"/>
  <c r="N446" i="1"/>
  <c r="O446" i="1"/>
  <c r="N448" i="1"/>
  <c r="O448" i="1"/>
  <c r="N452" i="1"/>
  <c r="O452" i="1"/>
  <c r="N442" i="1"/>
  <c r="O442" i="1"/>
  <c r="N444" i="1"/>
  <c r="O444" i="1"/>
  <c r="N433" i="1"/>
  <c r="O433" i="1"/>
  <c r="N422" i="1"/>
  <c r="O422" i="1"/>
  <c r="N428" i="1"/>
  <c r="O428" i="1"/>
  <c r="N432" i="1"/>
  <c r="O432" i="1"/>
  <c r="N434" i="1"/>
  <c r="O434" i="1"/>
  <c r="N453" i="1"/>
  <c r="O453" i="1"/>
  <c r="N443" i="1"/>
  <c r="O443" i="1"/>
  <c r="N419" i="1"/>
  <c r="O419" i="1"/>
  <c r="N450" i="1"/>
  <c r="O450" i="1"/>
  <c r="N447" i="1"/>
  <c r="O447" i="1"/>
  <c r="N436" i="1"/>
  <c r="O436" i="1"/>
  <c r="N451" i="1"/>
  <c r="O451" i="1"/>
  <c r="N458" i="1"/>
  <c r="O458" i="1"/>
  <c r="N482" i="1"/>
  <c r="O482" i="1"/>
  <c r="N465" i="1"/>
  <c r="O465" i="1"/>
  <c r="N477" i="1"/>
  <c r="O477" i="1"/>
  <c r="N457" i="1"/>
  <c r="O457" i="1"/>
  <c r="N483" i="1"/>
  <c r="O483" i="1"/>
  <c r="N480" i="1"/>
  <c r="O480" i="1"/>
  <c r="N473" i="1"/>
  <c r="O473" i="1"/>
  <c r="N468" i="1"/>
  <c r="O468" i="1"/>
  <c r="N461" i="1"/>
  <c r="O461" i="1"/>
  <c r="N464" i="1"/>
  <c r="O464" i="1"/>
  <c r="N456" i="1"/>
  <c r="O456" i="1"/>
  <c r="N462" i="1"/>
  <c r="O462" i="1"/>
  <c r="N471" i="1"/>
  <c r="O471" i="1"/>
  <c r="N466" i="1"/>
  <c r="O466" i="1"/>
  <c r="N481" i="1"/>
  <c r="O481" i="1"/>
  <c r="N479" i="1"/>
  <c r="O479" i="1"/>
  <c r="N469" i="1"/>
  <c r="O469" i="1"/>
  <c r="N460" i="1"/>
  <c r="O460" i="1"/>
  <c r="N470" i="1"/>
  <c r="O470" i="1"/>
  <c r="N478" i="1"/>
  <c r="O478" i="1"/>
  <c r="N459" i="1"/>
  <c r="O459" i="1"/>
  <c r="N472" i="1"/>
  <c r="O472" i="1"/>
  <c r="N467" i="1"/>
  <c r="O467" i="1"/>
  <c r="N476" i="1"/>
  <c r="O476" i="1"/>
  <c r="N463" i="1"/>
  <c r="O463" i="1"/>
  <c r="N454" i="1"/>
  <c r="O454" i="1"/>
  <c r="N474" i="1"/>
  <c r="O474" i="1"/>
  <c r="N455" i="1"/>
  <c r="O455" i="1"/>
  <c r="N475" i="1"/>
  <c r="O475" i="1"/>
  <c r="N487" i="1"/>
  <c r="O487" i="1"/>
  <c r="N495" i="1"/>
  <c r="O495" i="1"/>
  <c r="N511" i="1"/>
  <c r="O511" i="1"/>
  <c r="N508" i="1"/>
  <c r="O508" i="1"/>
  <c r="N507" i="1"/>
  <c r="O507" i="1"/>
  <c r="N488" i="1"/>
  <c r="O488" i="1"/>
  <c r="N490" i="1"/>
  <c r="O490" i="1"/>
  <c r="N510" i="1"/>
  <c r="O510" i="1"/>
  <c r="N485" i="1"/>
  <c r="O485" i="1"/>
  <c r="N499" i="1"/>
  <c r="O499" i="1"/>
  <c r="N494" i="1"/>
  <c r="O494" i="1"/>
  <c r="N491" i="1"/>
  <c r="O491" i="1"/>
  <c r="N504" i="1"/>
  <c r="O504" i="1"/>
  <c r="N513" i="1"/>
  <c r="O513" i="1"/>
  <c r="N519" i="1"/>
  <c r="O519" i="1"/>
  <c r="N512" i="1"/>
  <c r="O512" i="1"/>
  <c r="N505" i="1"/>
  <c r="O505" i="1"/>
  <c r="N515" i="1"/>
  <c r="O515" i="1"/>
  <c r="N503" i="1"/>
  <c r="O503" i="1"/>
  <c r="N506" i="1"/>
  <c r="O506" i="1"/>
  <c r="N500" i="1"/>
  <c r="O500" i="1"/>
  <c r="N497" i="1"/>
  <c r="O497" i="1"/>
  <c r="N484" i="1"/>
  <c r="O484" i="1"/>
  <c r="N518" i="1"/>
  <c r="O518" i="1"/>
  <c r="N489" i="1"/>
  <c r="O489" i="1"/>
  <c r="N498" i="1"/>
  <c r="O498" i="1"/>
  <c r="N509" i="1"/>
  <c r="O509" i="1"/>
  <c r="N493" i="1"/>
  <c r="O493" i="1"/>
  <c r="N514" i="1"/>
  <c r="O514" i="1"/>
  <c r="N502" i="1"/>
  <c r="O502" i="1"/>
  <c r="N496" i="1"/>
  <c r="O496" i="1"/>
  <c r="N486" i="1"/>
  <c r="O486" i="1"/>
  <c r="N516" i="1"/>
  <c r="O516" i="1"/>
  <c r="N501" i="1"/>
  <c r="O501" i="1"/>
  <c r="N492" i="1"/>
  <c r="O492" i="1"/>
  <c r="N517" i="1"/>
  <c r="O517" i="1"/>
  <c r="N554" i="1"/>
  <c r="O554" i="1"/>
  <c r="N529" i="1"/>
  <c r="O529" i="1"/>
  <c r="N541" i="1"/>
  <c r="O541" i="1"/>
  <c r="N520" i="1"/>
  <c r="O520" i="1"/>
  <c r="N542" i="1"/>
  <c r="O542" i="1"/>
  <c r="N527" i="1"/>
  <c r="O527" i="1"/>
  <c r="N547" i="1"/>
  <c r="O547" i="1"/>
  <c r="N524" i="1"/>
  <c r="O524" i="1"/>
  <c r="N534" i="1"/>
  <c r="O534" i="1"/>
  <c r="N544" i="1"/>
  <c r="O544" i="1"/>
  <c r="N530" i="1"/>
  <c r="O530" i="1"/>
  <c r="N552" i="1"/>
  <c r="O552" i="1"/>
  <c r="N550" i="1"/>
  <c r="O550" i="1"/>
  <c r="N537" i="1"/>
  <c r="O537" i="1"/>
  <c r="N551" i="1"/>
  <c r="O551" i="1"/>
  <c r="N525" i="1"/>
  <c r="O525" i="1"/>
  <c r="N523" i="1"/>
  <c r="O523" i="1"/>
  <c r="N528" i="1"/>
  <c r="O528" i="1"/>
  <c r="N538" i="1"/>
  <c r="O538" i="1"/>
  <c r="N532" i="1"/>
  <c r="O532" i="1"/>
  <c r="N535" i="1"/>
  <c r="O535" i="1"/>
  <c r="N548" i="1"/>
  <c r="O548" i="1"/>
  <c r="N539" i="1"/>
  <c r="O539" i="1"/>
  <c r="N540" i="1"/>
  <c r="O540" i="1"/>
  <c r="N536" i="1"/>
  <c r="O536" i="1"/>
  <c r="N521" i="1"/>
  <c r="O521" i="1"/>
  <c r="N522" i="1"/>
  <c r="O522" i="1"/>
  <c r="N549" i="1"/>
  <c r="O549" i="1"/>
  <c r="N546" i="1"/>
  <c r="O546" i="1"/>
  <c r="N531" i="1"/>
  <c r="O531" i="1"/>
  <c r="N553" i="1"/>
  <c r="O553" i="1"/>
  <c r="N533" i="1"/>
  <c r="O533" i="1"/>
  <c r="N555" i="1"/>
  <c r="O555" i="1"/>
  <c r="N543" i="1"/>
  <c r="O543" i="1"/>
  <c r="N526" i="1"/>
  <c r="O526" i="1"/>
  <c r="N556" i="1"/>
  <c r="O556" i="1"/>
  <c r="N545" i="1"/>
  <c r="O545" i="1"/>
  <c r="N569" i="1"/>
  <c r="O569" i="1"/>
  <c r="N565" i="1"/>
  <c r="O565" i="1"/>
  <c r="N558" i="1"/>
  <c r="O558" i="1"/>
  <c r="N576" i="1"/>
  <c r="O576" i="1"/>
  <c r="N557" i="1"/>
  <c r="O557" i="1"/>
  <c r="N582" i="1"/>
  <c r="O582" i="1"/>
  <c r="N567" i="1"/>
  <c r="O567" i="1"/>
  <c r="N572" i="1"/>
  <c r="O572" i="1"/>
  <c r="N575" i="1"/>
  <c r="O575" i="1"/>
  <c r="N566" i="1"/>
  <c r="O566" i="1"/>
  <c r="N570" i="1"/>
  <c r="O570" i="1"/>
  <c r="N559" i="1"/>
  <c r="O559" i="1"/>
  <c r="N585" i="1"/>
  <c r="O585" i="1"/>
  <c r="N561" i="1"/>
  <c r="O561" i="1"/>
  <c r="N571" i="1"/>
  <c r="O571" i="1"/>
  <c r="N573" i="1"/>
  <c r="O573" i="1"/>
  <c r="N587" i="1"/>
  <c r="O587" i="1"/>
  <c r="N578" i="1"/>
  <c r="O578" i="1"/>
  <c r="N560" i="1"/>
  <c r="O560" i="1"/>
  <c r="N577" i="1"/>
  <c r="O577" i="1"/>
  <c r="N564" i="1"/>
  <c r="O564" i="1"/>
  <c r="N581" i="1"/>
  <c r="O581" i="1"/>
  <c r="N563" i="1"/>
  <c r="O563" i="1"/>
  <c r="N584" i="1"/>
  <c r="O584" i="1"/>
  <c r="N574" i="1"/>
  <c r="O574" i="1"/>
  <c r="N562" i="1"/>
  <c r="O562" i="1"/>
  <c r="N580" i="1"/>
  <c r="O580" i="1"/>
  <c r="N579" i="1"/>
  <c r="O579" i="1"/>
  <c r="N583" i="1"/>
  <c r="O583" i="1"/>
  <c r="N586" i="1"/>
  <c r="O586" i="1"/>
  <c r="N568" i="1"/>
  <c r="O568" i="1"/>
  <c r="N599" i="1"/>
  <c r="O599" i="1"/>
  <c r="N598" i="1"/>
  <c r="O598" i="1"/>
  <c r="N597" i="1"/>
  <c r="O597" i="1"/>
  <c r="N593" i="1"/>
  <c r="O593" i="1"/>
  <c r="N604" i="1"/>
  <c r="O604" i="1"/>
  <c r="N616" i="1"/>
  <c r="O616" i="1"/>
  <c r="N596" i="1"/>
  <c r="O596" i="1"/>
  <c r="N591" i="1"/>
  <c r="O591" i="1"/>
  <c r="N621" i="1"/>
  <c r="O621" i="1"/>
  <c r="N609" i="1"/>
  <c r="O609" i="1"/>
  <c r="N622" i="1"/>
  <c r="O622" i="1"/>
  <c r="N600" i="1"/>
  <c r="O600" i="1"/>
  <c r="N592" i="1"/>
  <c r="O592" i="1"/>
  <c r="N588" i="1"/>
  <c r="O588" i="1"/>
  <c r="N623" i="1"/>
  <c r="O623" i="1"/>
  <c r="N603" i="1"/>
  <c r="O603" i="1"/>
  <c r="N610" i="1"/>
  <c r="O610" i="1"/>
  <c r="N595" i="1"/>
  <c r="O595" i="1"/>
  <c r="N601" i="1"/>
  <c r="O601" i="1"/>
  <c r="N608" i="1"/>
  <c r="O608" i="1"/>
  <c r="N594" i="1"/>
  <c r="O594" i="1"/>
  <c r="N614" i="1"/>
  <c r="O614" i="1"/>
  <c r="N625" i="1"/>
  <c r="O625" i="1"/>
  <c r="N620" i="1"/>
  <c r="O620" i="1"/>
  <c r="N606" i="1"/>
  <c r="O606" i="1"/>
  <c r="N618" i="1"/>
  <c r="O618" i="1"/>
  <c r="N605" i="1"/>
  <c r="O605" i="1"/>
  <c r="N607" i="1"/>
  <c r="O607" i="1"/>
  <c r="N611" i="1"/>
  <c r="O611" i="1"/>
  <c r="N615" i="1"/>
  <c r="O615" i="1"/>
  <c r="N589" i="1"/>
  <c r="O589" i="1"/>
  <c r="N590" i="1"/>
  <c r="O590" i="1"/>
  <c r="N602" i="1"/>
  <c r="O602" i="1"/>
  <c r="N613" i="1"/>
  <c r="O613" i="1"/>
  <c r="N624" i="1"/>
  <c r="O624" i="1"/>
  <c r="N619" i="1"/>
  <c r="O619" i="1"/>
  <c r="N612" i="1"/>
  <c r="O612" i="1"/>
  <c r="N617" i="1"/>
  <c r="O617" i="1"/>
  <c r="N645" i="1"/>
  <c r="O645" i="1"/>
  <c r="N631" i="1"/>
  <c r="O631" i="1"/>
  <c r="N635" i="1"/>
  <c r="O635" i="1"/>
  <c r="N633" i="1"/>
  <c r="O633" i="1"/>
  <c r="N656" i="1"/>
  <c r="O656" i="1"/>
  <c r="N658" i="1"/>
  <c r="O658" i="1"/>
  <c r="N649" i="1"/>
  <c r="O649" i="1"/>
  <c r="N641" i="1"/>
  <c r="O641" i="1"/>
  <c r="N642" i="1"/>
  <c r="O642" i="1"/>
  <c r="N650" i="1"/>
  <c r="O650" i="1"/>
  <c r="N632" i="1"/>
  <c r="O632" i="1"/>
  <c r="N634" i="1"/>
  <c r="O634" i="1"/>
  <c r="N654" i="1"/>
  <c r="O654" i="1"/>
  <c r="N644" i="1"/>
  <c r="O644" i="1"/>
  <c r="N628" i="1"/>
  <c r="O628" i="1"/>
  <c r="N639" i="1"/>
  <c r="O639" i="1"/>
  <c r="N637" i="1"/>
  <c r="O637" i="1"/>
  <c r="N652" i="1"/>
  <c r="O652" i="1"/>
  <c r="N647" i="1"/>
  <c r="O647" i="1"/>
  <c r="N657" i="1"/>
  <c r="O657" i="1"/>
  <c r="N655" i="1"/>
  <c r="O655" i="1"/>
  <c r="N648" i="1"/>
  <c r="O648" i="1"/>
  <c r="N627" i="1"/>
  <c r="O627" i="1"/>
  <c r="N640" i="1"/>
  <c r="O640" i="1"/>
  <c r="N629" i="1"/>
  <c r="O629" i="1"/>
  <c r="N651" i="1"/>
  <c r="O651" i="1"/>
  <c r="N630" i="1"/>
  <c r="O630" i="1"/>
  <c r="N626" i="1"/>
  <c r="O626" i="1"/>
  <c r="N646" i="1"/>
  <c r="O646" i="1"/>
  <c r="N653" i="1"/>
  <c r="O653" i="1"/>
  <c r="N636" i="1"/>
  <c r="O636" i="1"/>
  <c r="N643" i="1"/>
  <c r="O643" i="1"/>
  <c r="N638" i="1"/>
  <c r="O638" i="1"/>
  <c r="N32" i="1"/>
  <c r="O32" i="1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N51" i="3"/>
  <c r="O51" i="3"/>
  <c r="N52" i="3"/>
  <c r="O52" i="3"/>
  <c r="N53" i="3"/>
  <c r="O53" i="3"/>
  <c r="N54" i="3"/>
  <c r="O54" i="3"/>
  <c r="N55" i="3"/>
  <c r="O55" i="3"/>
  <c r="N56" i="3"/>
  <c r="O56" i="3"/>
  <c r="N57" i="3"/>
  <c r="O57" i="3"/>
  <c r="N58" i="3"/>
  <c r="O58" i="3"/>
  <c r="N59" i="3"/>
  <c r="O59" i="3"/>
  <c r="N60" i="3"/>
  <c r="O60" i="3"/>
  <c r="N61" i="3"/>
  <c r="O61" i="3"/>
  <c r="N62" i="3"/>
  <c r="O62" i="3"/>
  <c r="N63" i="3"/>
  <c r="O63" i="3"/>
  <c r="N64" i="3"/>
  <c r="O64" i="3"/>
  <c r="N65" i="3"/>
  <c r="O65" i="3"/>
  <c r="N66" i="3"/>
  <c r="O66" i="3"/>
  <c r="N67" i="3"/>
  <c r="O67" i="3"/>
  <c r="N68" i="3"/>
  <c r="O68" i="3"/>
  <c r="N69" i="3"/>
  <c r="O69" i="3"/>
  <c r="N70" i="3"/>
  <c r="O70" i="3"/>
  <c r="N71" i="3"/>
  <c r="O71" i="3"/>
  <c r="N72" i="3"/>
  <c r="O72" i="3"/>
  <c r="N73" i="3"/>
  <c r="O73" i="3"/>
  <c r="N74" i="3"/>
  <c r="O74" i="3"/>
  <c r="N75" i="3"/>
  <c r="O75" i="3"/>
  <c r="N76" i="3"/>
  <c r="O76" i="3"/>
  <c r="N77" i="3"/>
  <c r="O77" i="3"/>
  <c r="N78" i="3"/>
  <c r="O78" i="3"/>
  <c r="N79" i="3"/>
  <c r="O79" i="3"/>
  <c r="N80" i="3"/>
  <c r="O80" i="3"/>
  <c r="N81" i="3"/>
  <c r="O81" i="3"/>
  <c r="N82" i="3"/>
  <c r="O82" i="3"/>
  <c r="N83" i="3"/>
  <c r="O83" i="3"/>
  <c r="N84" i="3"/>
  <c r="O84" i="3"/>
  <c r="N85" i="3"/>
  <c r="O85" i="3"/>
  <c r="N86" i="3"/>
  <c r="O86" i="3"/>
  <c r="N87" i="3"/>
  <c r="O87" i="3"/>
  <c r="N88" i="3"/>
  <c r="O88" i="3"/>
  <c r="N89" i="3"/>
  <c r="O89" i="3"/>
  <c r="N90" i="3"/>
  <c r="O90" i="3"/>
  <c r="N91" i="3"/>
  <c r="O91" i="3"/>
  <c r="N92" i="3"/>
  <c r="O92" i="3"/>
  <c r="N93" i="3"/>
  <c r="O93" i="3"/>
  <c r="N94" i="3"/>
  <c r="O94" i="3"/>
  <c r="N95" i="3"/>
  <c r="O95" i="3"/>
  <c r="N96" i="3"/>
  <c r="O96" i="3"/>
  <c r="N97" i="3"/>
  <c r="O97" i="3"/>
  <c r="N98" i="3"/>
  <c r="O98" i="3"/>
  <c r="N99" i="3"/>
  <c r="O99" i="3"/>
  <c r="N100" i="3"/>
  <c r="O100" i="3"/>
  <c r="N101" i="3"/>
  <c r="O101" i="3"/>
  <c r="N102" i="3"/>
  <c r="O102" i="3"/>
  <c r="N103" i="3"/>
  <c r="O103" i="3"/>
  <c r="N104" i="3"/>
  <c r="O104" i="3"/>
  <c r="N105" i="3"/>
  <c r="O105" i="3"/>
  <c r="N106" i="3"/>
  <c r="O106" i="3"/>
  <c r="N107" i="3"/>
  <c r="O107" i="3"/>
  <c r="N108" i="3"/>
  <c r="O108" i="3"/>
  <c r="N109" i="3"/>
  <c r="O109" i="3"/>
  <c r="N110" i="3"/>
  <c r="O110" i="3"/>
  <c r="N111" i="3"/>
  <c r="O111" i="3"/>
  <c r="N112" i="3"/>
  <c r="O112" i="3"/>
  <c r="N113" i="3"/>
  <c r="O113" i="3"/>
  <c r="N114" i="3"/>
  <c r="O114" i="3"/>
  <c r="N115" i="3"/>
  <c r="O115" i="3"/>
  <c r="N116" i="3"/>
  <c r="O116" i="3"/>
  <c r="N117" i="3"/>
  <c r="O117" i="3"/>
  <c r="N118" i="3"/>
  <c r="O118" i="3"/>
  <c r="N119" i="3"/>
  <c r="O119" i="3"/>
  <c r="N120" i="3"/>
  <c r="O120" i="3"/>
  <c r="N121" i="3"/>
  <c r="O121" i="3"/>
  <c r="N122" i="3"/>
  <c r="O122" i="3"/>
  <c r="N123" i="3"/>
  <c r="O123" i="3"/>
  <c r="N124" i="3"/>
  <c r="O124" i="3"/>
  <c r="N125" i="3"/>
  <c r="O125" i="3"/>
  <c r="N126" i="3"/>
  <c r="O126" i="3"/>
  <c r="N127" i="3"/>
  <c r="O127" i="3"/>
  <c r="N128" i="3"/>
  <c r="O128" i="3"/>
  <c r="N129" i="3"/>
  <c r="O129" i="3"/>
  <c r="N130" i="3"/>
  <c r="O130" i="3"/>
  <c r="N131" i="3"/>
  <c r="O131" i="3"/>
  <c r="N132" i="3"/>
  <c r="O132" i="3"/>
  <c r="N133" i="3"/>
  <c r="O133" i="3"/>
  <c r="N134" i="3"/>
  <c r="O134" i="3"/>
  <c r="N135" i="3"/>
  <c r="O135" i="3"/>
  <c r="N136" i="3"/>
  <c r="O136" i="3"/>
  <c r="N137" i="3"/>
  <c r="O137" i="3"/>
  <c r="N138" i="3"/>
  <c r="O138" i="3"/>
  <c r="N139" i="3"/>
  <c r="O139" i="3"/>
  <c r="N140" i="3"/>
  <c r="O140" i="3"/>
  <c r="N141" i="3"/>
  <c r="O141" i="3"/>
  <c r="N142" i="3"/>
  <c r="O142" i="3"/>
  <c r="N143" i="3"/>
  <c r="O143" i="3"/>
  <c r="N144" i="3"/>
  <c r="O144" i="3"/>
  <c r="N145" i="3"/>
  <c r="O145" i="3"/>
  <c r="N146" i="3"/>
  <c r="O146" i="3"/>
  <c r="N147" i="3"/>
  <c r="O147" i="3"/>
  <c r="N148" i="3"/>
  <c r="O148" i="3"/>
  <c r="N149" i="3"/>
  <c r="O149" i="3"/>
  <c r="N150" i="3"/>
  <c r="O150" i="3"/>
  <c r="N151" i="3"/>
  <c r="O151" i="3"/>
  <c r="N152" i="3"/>
  <c r="O152" i="3"/>
  <c r="N153" i="3"/>
  <c r="O153" i="3"/>
  <c r="N154" i="3"/>
  <c r="O154" i="3"/>
  <c r="N155" i="3"/>
  <c r="O155" i="3"/>
  <c r="N156" i="3"/>
  <c r="O156" i="3"/>
  <c r="N157" i="3"/>
  <c r="O157" i="3"/>
  <c r="N158" i="3"/>
  <c r="O158" i="3"/>
  <c r="N159" i="3"/>
  <c r="O159" i="3"/>
  <c r="N160" i="3"/>
  <c r="O160" i="3"/>
  <c r="N161" i="3"/>
  <c r="O161" i="3"/>
  <c r="N162" i="3"/>
  <c r="O162" i="3"/>
  <c r="N163" i="3"/>
  <c r="O163" i="3"/>
  <c r="N164" i="3"/>
  <c r="O164" i="3"/>
  <c r="N165" i="3"/>
  <c r="O165" i="3"/>
  <c r="N166" i="3"/>
  <c r="O166" i="3"/>
  <c r="N167" i="3"/>
  <c r="O167" i="3"/>
  <c r="N168" i="3"/>
  <c r="O168" i="3"/>
  <c r="N169" i="3"/>
  <c r="O169" i="3"/>
  <c r="N170" i="3"/>
  <c r="O170" i="3"/>
  <c r="N171" i="3"/>
  <c r="O171" i="3"/>
  <c r="N172" i="3"/>
  <c r="O172" i="3"/>
  <c r="N173" i="3"/>
  <c r="O173" i="3"/>
  <c r="N174" i="3"/>
  <c r="O174" i="3"/>
  <c r="N175" i="3"/>
  <c r="O175" i="3"/>
  <c r="N176" i="3"/>
  <c r="O176" i="3"/>
  <c r="N177" i="3"/>
  <c r="O177" i="3"/>
  <c r="N178" i="3"/>
  <c r="O178" i="3"/>
  <c r="N179" i="3"/>
  <c r="O179" i="3"/>
  <c r="N180" i="3"/>
  <c r="O180" i="3"/>
  <c r="N181" i="3"/>
  <c r="O181" i="3"/>
  <c r="N182" i="3"/>
  <c r="O182" i="3"/>
  <c r="N183" i="3"/>
  <c r="O183" i="3"/>
  <c r="N184" i="3"/>
  <c r="O184" i="3"/>
  <c r="N185" i="3"/>
  <c r="O185" i="3"/>
  <c r="N186" i="3"/>
  <c r="O186" i="3"/>
  <c r="N187" i="3"/>
  <c r="O187" i="3"/>
  <c r="N188" i="3"/>
  <c r="O188" i="3"/>
  <c r="N189" i="3"/>
  <c r="O189" i="3"/>
  <c r="N190" i="3"/>
  <c r="O190" i="3"/>
  <c r="N191" i="3"/>
  <c r="O191" i="3"/>
  <c r="N192" i="3"/>
  <c r="O192" i="3"/>
  <c r="N193" i="3"/>
  <c r="O193" i="3"/>
  <c r="N194" i="3"/>
  <c r="O194" i="3"/>
  <c r="N195" i="3"/>
  <c r="O195" i="3"/>
  <c r="N196" i="3"/>
  <c r="O196" i="3"/>
  <c r="N197" i="3"/>
  <c r="O197" i="3"/>
  <c r="N198" i="3"/>
  <c r="O198" i="3"/>
  <c r="N199" i="3"/>
  <c r="O199" i="3"/>
  <c r="N200" i="3"/>
  <c r="O200" i="3"/>
  <c r="N201" i="3"/>
  <c r="O201" i="3"/>
  <c r="N202" i="3"/>
  <c r="O202" i="3"/>
  <c r="N203" i="3"/>
  <c r="O203" i="3"/>
  <c r="N204" i="3"/>
  <c r="O204" i="3"/>
  <c r="N205" i="3"/>
  <c r="O205" i="3"/>
  <c r="N206" i="3"/>
  <c r="O206" i="3"/>
  <c r="N207" i="3"/>
  <c r="O207" i="3"/>
  <c r="N208" i="3"/>
  <c r="O208" i="3"/>
  <c r="N209" i="3"/>
  <c r="O209" i="3"/>
  <c r="N210" i="3"/>
  <c r="O210" i="3"/>
  <c r="N211" i="3"/>
  <c r="O211" i="3"/>
  <c r="N212" i="3"/>
  <c r="O212" i="3"/>
  <c r="N213" i="3"/>
  <c r="O213" i="3"/>
  <c r="N214" i="3"/>
  <c r="O214" i="3"/>
  <c r="N215" i="3"/>
  <c r="O215" i="3"/>
  <c r="N216" i="3"/>
  <c r="O216" i="3"/>
  <c r="N217" i="3"/>
  <c r="O217" i="3"/>
  <c r="N218" i="3"/>
  <c r="O218" i="3"/>
  <c r="N219" i="3"/>
  <c r="O219" i="3"/>
  <c r="N220" i="3"/>
  <c r="O220" i="3"/>
  <c r="N221" i="3"/>
  <c r="O221" i="3"/>
  <c r="N222" i="3"/>
  <c r="O222" i="3"/>
  <c r="N223" i="3"/>
  <c r="O223" i="3"/>
  <c r="N224" i="3"/>
  <c r="O224" i="3"/>
  <c r="N225" i="3"/>
  <c r="O225" i="3"/>
  <c r="N226" i="3"/>
  <c r="O226" i="3"/>
  <c r="N227" i="3"/>
  <c r="O227" i="3"/>
  <c r="N228" i="3"/>
  <c r="O228" i="3"/>
  <c r="N229" i="3"/>
  <c r="O229" i="3"/>
  <c r="N230" i="3"/>
  <c r="O230" i="3"/>
  <c r="N231" i="3"/>
  <c r="O231" i="3"/>
  <c r="N232" i="3"/>
  <c r="O232" i="3"/>
  <c r="N233" i="3"/>
  <c r="O233" i="3"/>
  <c r="N234" i="3"/>
  <c r="O234" i="3"/>
  <c r="N235" i="3"/>
  <c r="O235" i="3"/>
  <c r="N236" i="3"/>
  <c r="O236" i="3"/>
  <c r="N237" i="3"/>
  <c r="O237" i="3"/>
  <c r="N238" i="3"/>
  <c r="O238" i="3"/>
  <c r="N239" i="3"/>
  <c r="O239" i="3"/>
  <c r="N240" i="3"/>
  <c r="O240" i="3"/>
  <c r="N241" i="3"/>
  <c r="O241" i="3"/>
  <c r="N242" i="3"/>
  <c r="O242" i="3"/>
  <c r="N243" i="3"/>
  <c r="O243" i="3"/>
  <c r="N244" i="3"/>
  <c r="O244" i="3"/>
  <c r="N245" i="3"/>
  <c r="O245" i="3"/>
  <c r="N246" i="3"/>
  <c r="O246" i="3"/>
  <c r="N247" i="3"/>
  <c r="O247" i="3"/>
  <c r="N248" i="3"/>
  <c r="O248" i="3"/>
  <c r="N249" i="3"/>
  <c r="O249" i="3"/>
  <c r="N250" i="3"/>
  <c r="O250" i="3"/>
  <c r="N251" i="3"/>
  <c r="O251" i="3"/>
  <c r="N252" i="3"/>
  <c r="O252" i="3"/>
  <c r="N253" i="3"/>
  <c r="O253" i="3"/>
  <c r="N254" i="3"/>
  <c r="O254" i="3"/>
  <c r="N255" i="3"/>
  <c r="O255" i="3"/>
  <c r="N256" i="3"/>
  <c r="O256" i="3"/>
  <c r="N257" i="3"/>
  <c r="O257" i="3"/>
  <c r="N258" i="3"/>
  <c r="O258" i="3"/>
  <c r="N259" i="3"/>
  <c r="O259" i="3"/>
  <c r="N260" i="3"/>
  <c r="O260" i="3"/>
  <c r="N261" i="3"/>
  <c r="O261" i="3"/>
  <c r="N262" i="3"/>
  <c r="O262" i="3"/>
  <c r="N263" i="3"/>
  <c r="O263" i="3"/>
  <c r="N264" i="3"/>
  <c r="O264" i="3"/>
  <c r="N265" i="3"/>
  <c r="O265" i="3"/>
  <c r="N266" i="3"/>
  <c r="O266" i="3"/>
  <c r="N267" i="3"/>
  <c r="O267" i="3"/>
  <c r="N268" i="3"/>
  <c r="O268" i="3"/>
  <c r="N269" i="3"/>
  <c r="O269" i="3"/>
  <c r="N270" i="3"/>
  <c r="O270" i="3"/>
  <c r="N271" i="3"/>
  <c r="O271" i="3"/>
  <c r="N272" i="3"/>
  <c r="O272" i="3"/>
  <c r="N273" i="3"/>
  <c r="O273" i="3"/>
  <c r="N274" i="3"/>
  <c r="O274" i="3"/>
  <c r="N275" i="3"/>
  <c r="O275" i="3"/>
  <c r="N276" i="3"/>
  <c r="O276" i="3"/>
  <c r="N277" i="3"/>
  <c r="O277" i="3"/>
  <c r="N278" i="3"/>
  <c r="O278" i="3"/>
  <c r="N279" i="3"/>
  <c r="O279" i="3"/>
  <c r="N280" i="3"/>
  <c r="O280" i="3"/>
  <c r="N281" i="3"/>
  <c r="O281" i="3"/>
  <c r="N282" i="3"/>
  <c r="O282" i="3"/>
  <c r="N283" i="3"/>
  <c r="O283" i="3"/>
  <c r="N284" i="3"/>
  <c r="O284" i="3"/>
  <c r="N285" i="3"/>
  <c r="O285" i="3"/>
  <c r="N286" i="3"/>
  <c r="O286" i="3"/>
  <c r="N287" i="3"/>
  <c r="O287" i="3"/>
  <c r="N288" i="3"/>
  <c r="O288" i="3"/>
  <c r="N289" i="3"/>
  <c r="O289" i="3"/>
  <c r="N290" i="3"/>
  <c r="O290" i="3"/>
  <c r="N291" i="3"/>
  <c r="O291" i="3"/>
  <c r="N292" i="3"/>
  <c r="O292" i="3"/>
  <c r="N293" i="3"/>
  <c r="O293" i="3"/>
  <c r="N294" i="3"/>
  <c r="O294" i="3"/>
  <c r="N295" i="3"/>
  <c r="O295" i="3"/>
  <c r="N296" i="3"/>
  <c r="O296" i="3"/>
  <c r="N297" i="3"/>
  <c r="O297" i="3"/>
  <c r="N298" i="3"/>
  <c r="O298" i="3"/>
  <c r="N299" i="3"/>
  <c r="O299" i="3"/>
  <c r="N300" i="3"/>
  <c r="O300" i="3"/>
  <c r="N301" i="3"/>
  <c r="O301" i="3"/>
  <c r="N302" i="3"/>
  <c r="O302" i="3"/>
  <c r="N303" i="3"/>
  <c r="O303" i="3"/>
  <c r="N304" i="3"/>
  <c r="O304" i="3"/>
  <c r="N305" i="3"/>
  <c r="O305" i="3"/>
  <c r="N306" i="3"/>
  <c r="O306" i="3"/>
  <c r="N307" i="3"/>
  <c r="O307" i="3"/>
  <c r="N308" i="3"/>
  <c r="O308" i="3"/>
  <c r="N309" i="3"/>
  <c r="O309" i="3"/>
  <c r="N310" i="3"/>
  <c r="O310" i="3"/>
  <c r="N311" i="3"/>
  <c r="O311" i="3"/>
  <c r="N312" i="3"/>
  <c r="O312" i="3"/>
  <c r="N313" i="3"/>
  <c r="O313" i="3"/>
  <c r="N314" i="3"/>
  <c r="O314" i="3"/>
  <c r="N315" i="3"/>
  <c r="O315" i="3"/>
  <c r="N316" i="3"/>
  <c r="O316" i="3"/>
  <c r="N317" i="3"/>
  <c r="O317" i="3"/>
  <c r="N318" i="3"/>
  <c r="O318" i="3"/>
  <c r="N319" i="3"/>
  <c r="O319" i="3"/>
  <c r="N320" i="3"/>
  <c r="O320" i="3"/>
  <c r="N321" i="3"/>
  <c r="O321" i="3"/>
  <c r="N322" i="3"/>
  <c r="O322" i="3"/>
  <c r="N323" i="3"/>
  <c r="O323" i="3"/>
  <c r="N324" i="3"/>
  <c r="O324" i="3"/>
  <c r="N325" i="3"/>
  <c r="O325" i="3"/>
  <c r="N326" i="3"/>
  <c r="O326" i="3"/>
  <c r="N327" i="3"/>
  <c r="O327" i="3"/>
  <c r="N328" i="3"/>
  <c r="O328" i="3"/>
  <c r="N329" i="3"/>
  <c r="O329" i="3"/>
  <c r="N330" i="3"/>
  <c r="O330" i="3"/>
  <c r="N331" i="3"/>
  <c r="O331" i="3"/>
  <c r="N332" i="3"/>
  <c r="O332" i="3"/>
  <c r="N333" i="3"/>
  <c r="O333" i="3"/>
  <c r="N334" i="3"/>
  <c r="O334" i="3"/>
  <c r="N335" i="3"/>
  <c r="O335" i="3"/>
  <c r="N336" i="3"/>
  <c r="O336" i="3"/>
  <c r="N337" i="3"/>
  <c r="O337" i="3"/>
  <c r="N338" i="3"/>
  <c r="O338" i="3"/>
  <c r="N339" i="3"/>
  <c r="O339" i="3"/>
  <c r="N340" i="3"/>
  <c r="O340" i="3"/>
  <c r="N341" i="3"/>
  <c r="O341" i="3"/>
  <c r="N342" i="3"/>
  <c r="O342" i="3"/>
  <c r="N343" i="3"/>
  <c r="O343" i="3"/>
  <c r="N344" i="3"/>
  <c r="O344" i="3"/>
  <c r="N345" i="3"/>
  <c r="O345" i="3"/>
  <c r="N346" i="3"/>
  <c r="O346" i="3"/>
  <c r="N347" i="3"/>
  <c r="O347" i="3"/>
  <c r="N348" i="3"/>
  <c r="O348" i="3"/>
  <c r="N349" i="3"/>
  <c r="O349" i="3"/>
  <c r="N350" i="3"/>
  <c r="O350" i="3"/>
  <c r="N351" i="3"/>
  <c r="O351" i="3"/>
  <c r="N352" i="3"/>
  <c r="O352" i="3"/>
  <c r="N353" i="3"/>
  <c r="O353" i="3"/>
  <c r="N354" i="3"/>
  <c r="O354" i="3"/>
  <c r="N355" i="3"/>
  <c r="O355" i="3"/>
  <c r="N356" i="3"/>
  <c r="O356" i="3"/>
  <c r="N357" i="3"/>
  <c r="O357" i="3"/>
  <c r="N358" i="3"/>
  <c r="O358" i="3"/>
  <c r="N359" i="3"/>
  <c r="O359" i="3"/>
  <c r="N360" i="3"/>
  <c r="O360" i="3"/>
  <c r="N361" i="3"/>
  <c r="O361" i="3"/>
  <c r="N362" i="3"/>
  <c r="O362" i="3"/>
  <c r="N363" i="3"/>
  <c r="O363" i="3"/>
  <c r="N364" i="3"/>
  <c r="O364" i="3"/>
  <c r="N365" i="3"/>
  <c r="O365" i="3"/>
  <c r="N366" i="3"/>
  <c r="O366" i="3"/>
  <c r="N367" i="3"/>
  <c r="O367" i="3"/>
  <c r="N368" i="3"/>
  <c r="O368" i="3"/>
  <c r="N369" i="3"/>
  <c r="O369" i="3"/>
  <c r="N370" i="3"/>
  <c r="O370" i="3"/>
  <c r="N371" i="3"/>
  <c r="O371" i="3"/>
  <c r="N372" i="3"/>
  <c r="O372" i="3"/>
  <c r="N373" i="3"/>
  <c r="O373" i="3"/>
  <c r="N374" i="3"/>
  <c r="O374" i="3"/>
  <c r="N375" i="3"/>
  <c r="O375" i="3"/>
  <c r="N376" i="3"/>
  <c r="O376" i="3"/>
  <c r="N377" i="3"/>
  <c r="O377" i="3"/>
  <c r="N378" i="3"/>
  <c r="O378" i="3"/>
  <c r="N379" i="3"/>
  <c r="O379" i="3"/>
  <c r="N380" i="3"/>
  <c r="O380" i="3"/>
  <c r="N381" i="3"/>
  <c r="O381" i="3"/>
  <c r="N382" i="3"/>
  <c r="O382" i="3"/>
  <c r="N383" i="3"/>
  <c r="O383" i="3"/>
  <c r="N384" i="3"/>
  <c r="O384" i="3"/>
  <c r="N385" i="3"/>
  <c r="O385" i="3"/>
  <c r="N386" i="3"/>
  <c r="O386" i="3"/>
  <c r="N387" i="3"/>
  <c r="O387" i="3"/>
  <c r="N388" i="3"/>
  <c r="O388" i="3"/>
  <c r="N389" i="3"/>
  <c r="O389" i="3"/>
  <c r="N390" i="3"/>
  <c r="O390" i="3"/>
  <c r="N391" i="3"/>
  <c r="O391" i="3"/>
  <c r="N392" i="3"/>
  <c r="O392" i="3"/>
  <c r="N393" i="3"/>
  <c r="O393" i="3"/>
  <c r="N394" i="3"/>
  <c r="O394" i="3"/>
  <c r="N395" i="3"/>
  <c r="O395" i="3"/>
  <c r="N396" i="3"/>
  <c r="O396" i="3"/>
  <c r="N397" i="3"/>
  <c r="O397" i="3"/>
  <c r="N398" i="3"/>
  <c r="O398" i="3"/>
  <c r="N399" i="3"/>
  <c r="O399" i="3"/>
  <c r="N400" i="3"/>
  <c r="O400" i="3"/>
  <c r="N401" i="3"/>
  <c r="O401" i="3"/>
  <c r="N402" i="3"/>
  <c r="O402" i="3"/>
  <c r="N403" i="3"/>
  <c r="O403" i="3"/>
  <c r="N404" i="3"/>
  <c r="O404" i="3"/>
  <c r="N405" i="3"/>
  <c r="O405" i="3"/>
  <c r="N406" i="3"/>
  <c r="O406" i="3"/>
  <c r="N407" i="3"/>
  <c r="O407" i="3"/>
  <c r="N408" i="3"/>
  <c r="O408" i="3"/>
  <c r="N409" i="3"/>
  <c r="O409" i="3"/>
  <c r="N410" i="3"/>
  <c r="O410" i="3"/>
  <c r="N411" i="3"/>
  <c r="O411" i="3"/>
  <c r="N412" i="3"/>
  <c r="O412" i="3"/>
  <c r="N413" i="3"/>
  <c r="O413" i="3"/>
  <c r="N414" i="3"/>
  <c r="O414" i="3"/>
  <c r="N415" i="3"/>
  <c r="O415" i="3"/>
  <c r="N416" i="3"/>
  <c r="O416" i="3"/>
  <c r="N417" i="3"/>
  <c r="O417" i="3"/>
  <c r="N418" i="3"/>
  <c r="O418" i="3"/>
  <c r="N419" i="3"/>
  <c r="O419" i="3"/>
  <c r="N420" i="3"/>
  <c r="O420" i="3"/>
  <c r="N421" i="3"/>
  <c r="O421" i="3"/>
  <c r="N422" i="3"/>
  <c r="O422" i="3"/>
  <c r="N423" i="3"/>
  <c r="O423" i="3"/>
  <c r="N424" i="3"/>
  <c r="O424" i="3"/>
  <c r="N425" i="3"/>
  <c r="O425" i="3"/>
  <c r="N426" i="3"/>
  <c r="O426" i="3"/>
  <c r="N427" i="3"/>
  <c r="O427" i="3"/>
  <c r="N428" i="3"/>
  <c r="O428" i="3"/>
  <c r="N429" i="3"/>
  <c r="O429" i="3"/>
  <c r="N430" i="3"/>
  <c r="O430" i="3"/>
  <c r="N431" i="3"/>
  <c r="O431" i="3"/>
  <c r="N432" i="3"/>
  <c r="O432" i="3"/>
  <c r="N433" i="3"/>
  <c r="O433" i="3"/>
  <c r="N434" i="3"/>
  <c r="O434" i="3"/>
  <c r="N435" i="3"/>
  <c r="O435" i="3"/>
  <c r="N436" i="3"/>
  <c r="O436" i="3"/>
  <c r="N437" i="3"/>
  <c r="O437" i="3"/>
  <c r="N438" i="3"/>
  <c r="O438" i="3"/>
  <c r="N439" i="3"/>
  <c r="O439" i="3"/>
  <c r="N440" i="3"/>
  <c r="O440" i="3"/>
  <c r="N441" i="3"/>
  <c r="O441" i="3"/>
  <c r="N442" i="3"/>
  <c r="O442" i="3"/>
  <c r="N443" i="3"/>
  <c r="O443" i="3"/>
  <c r="N444" i="3"/>
  <c r="O444" i="3"/>
  <c r="N445" i="3"/>
  <c r="O445" i="3"/>
  <c r="N446" i="3"/>
  <c r="O446" i="3"/>
  <c r="N447" i="3"/>
  <c r="O447" i="3"/>
  <c r="N448" i="3"/>
  <c r="O448" i="3"/>
  <c r="N449" i="3"/>
  <c r="O449" i="3"/>
  <c r="N450" i="3"/>
  <c r="O450" i="3"/>
  <c r="N451" i="3"/>
  <c r="O451" i="3"/>
  <c r="N452" i="3"/>
  <c r="O452" i="3"/>
  <c r="N453" i="3"/>
  <c r="O453" i="3"/>
  <c r="N454" i="3"/>
  <c r="O454" i="3"/>
  <c r="N455" i="3"/>
  <c r="O455" i="3"/>
  <c r="N456" i="3"/>
  <c r="O456" i="3"/>
  <c r="N457" i="3"/>
  <c r="O457" i="3"/>
  <c r="N458" i="3"/>
  <c r="O458" i="3"/>
  <c r="N459" i="3"/>
  <c r="O459" i="3"/>
  <c r="N460" i="3"/>
  <c r="O460" i="3"/>
  <c r="N461" i="3"/>
  <c r="O461" i="3"/>
  <c r="N462" i="3"/>
  <c r="O462" i="3"/>
  <c r="N463" i="3"/>
  <c r="O463" i="3"/>
  <c r="N464" i="3"/>
  <c r="O464" i="3"/>
  <c r="N465" i="3"/>
  <c r="O465" i="3"/>
  <c r="N466" i="3"/>
  <c r="O466" i="3"/>
  <c r="N467" i="3"/>
  <c r="O467" i="3"/>
  <c r="N468" i="3"/>
  <c r="O468" i="3"/>
  <c r="N469" i="3"/>
  <c r="O469" i="3"/>
  <c r="N470" i="3"/>
  <c r="O470" i="3"/>
  <c r="N471" i="3"/>
  <c r="O471" i="3"/>
  <c r="N472" i="3"/>
  <c r="O472" i="3"/>
  <c r="N473" i="3"/>
  <c r="O473" i="3"/>
  <c r="N474" i="3"/>
  <c r="O474" i="3"/>
  <c r="N475" i="3"/>
  <c r="O475" i="3"/>
  <c r="N476" i="3"/>
  <c r="O476" i="3"/>
  <c r="N477" i="3"/>
  <c r="O477" i="3"/>
  <c r="N478" i="3"/>
  <c r="O478" i="3"/>
  <c r="N479" i="3"/>
  <c r="O479" i="3"/>
  <c r="N480" i="3"/>
  <c r="O480" i="3"/>
  <c r="N481" i="3"/>
  <c r="O481" i="3"/>
  <c r="N482" i="3"/>
  <c r="O482" i="3"/>
  <c r="N483" i="3"/>
  <c r="O483" i="3"/>
  <c r="N484" i="3"/>
  <c r="O484" i="3"/>
  <c r="N485" i="3"/>
  <c r="O485" i="3"/>
  <c r="N486" i="3"/>
  <c r="O486" i="3"/>
  <c r="N487" i="3"/>
  <c r="O487" i="3"/>
  <c r="N488" i="3"/>
  <c r="O488" i="3"/>
  <c r="N489" i="3"/>
  <c r="O489" i="3"/>
  <c r="N490" i="3"/>
  <c r="O490" i="3"/>
  <c r="N491" i="3"/>
  <c r="O491" i="3"/>
  <c r="N492" i="3"/>
  <c r="O492" i="3"/>
  <c r="N493" i="3"/>
  <c r="O493" i="3"/>
  <c r="N494" i="3"/>
  <c r="O494" i="3"/>
  <c r="N495" i="3"/>
  <c r="O495" i="3"/>
  <c r="N496" i="3"/>
  <c r="O496" i="3"/>
  <c r="N497" i="3"/>
  <c r="O497" i="3"/>
  <c r="N498" i="3"/>
  <c r="O498" i="3"/>
  <c r="N499" i="3"/>
  <c r="O499" i="3"/>
  <c r="N500" i="3"/>
  <c r="O500" i="3"/>
  <c r="N501" i="3"/>
  <c r="O501" i="3"/>
  <c r="N502" i="3"/>
  <c r="O502" i="3"/>
  <c r="N503" i="3"/>
  <c r="O503" i="3"/>
  <c r="N504" i="3"/>
  <c r="O504" i="3"/>
  <c r="N505" i="3"/>
  <c r="O505" i="3"/>
  <c r="N506" i="3"/>
  <c r="O506" i="3"/>
  <c r="N507" i="3"/>
  <c r="O507" i="3"/>
  <c r="N508" i="3"/>
  <c r="O508" i="3"/>
  <c r="N509" i="3"/>
  <c r="O509" i="3"/>
  <c r="N510" i="3"/>
  <c r="O510" i="3"/>
  <c r="N511" i="3"/>
  <c r="O511" i="3"/>
  <c r="N512" i="3"/>
  <c r="O512" i="3"/>
  <c r="N513" i="3"/>
  <c r="O513" i="3"/>
  <c r="N514" i="3"/>
  <c r="O514" i="3"/>
  <c r="N515" i="3"/>
  <c r="O515" i="3"/>
  <c r="N516" i="3"/>
  <c r="O516" i="3"/>
  <c r="N517" i="3"/>
  <c r="O517" i="3"/>
  <c r="N518" i="3"/>
  <c r="O518" i="3"/>
  <c r="N519" i="3"/>
  <c r="O519" i="3"/>
  <c r="N520" i="3"/>
  <c r="O520" i="3"/>
  <c r="N521" i="3"/>
  <c r="O521" i="3"/>
  <c r="N522" i="3"/>
  <c r="O522" i="3"/>
  <c r="N523" i="3"/>
  <c r="O523" i="3"/>
  <c r="N524" i="3"/>
  <c r="O524" i="3"/>
  <c r="N525" i="3"/>
  <c r="O525" i="3"/>
  <c r="N526" i="3"/>
  <c r="O526" i="3"/>
  <c r="N527" i="3"/>
  <c r="O527" i="3"/>
  <c r="N528" i="3"/>
  <c r="O528" i="3"/>
  <c r="N529" i="3"/>
  <c r="O529" i="3"/>
  <c r="N530" i="3"/>
  <c r="O530" i="3"/>
  <c r="N531" i="3"/>
  <c r="O531" i="3"/>
  <c r="N532" i="3"/>
  <c r="O532" i="3"/>
  <c r="N533" i="3"/>
  <c r="O533" i="3"/>
  <c r="N534" i="3"/>
  <c r="O534" i="3"/>
  <c r="N535" i="3"/>
  <c r="O535" i="3"/>
  <c r="N536" i="3"/>
  <c r="O536" i="3"/>
  <c r="N537" i="3"/>
  <c r="O537" i="3"/>
  <c r="N538" i="3"/>
  <c r="O538" i="3"/>
  <c r="N539" i="3"/>
  <c r="O539" i="3"/>
  <c r="N540" i="3"/>
  <c r="O540" i="3"/>
  <c r="N541" i="3"/>
  <c r="O541" i="3"/>
  <c r="N542" i="3"/>
  <c r="O542" i="3"/>
  <c r="N543" i="3"/>
  <c r="O543" i="3"/>
  <c r="N544" i="3"/>
  <c r="O544" i="3"/>
  <c r="N545" i="3"/>
  <c r="O545" i="3"/>
  <c r="N546" i="3"/>
  <c r="O546" i="3"/>
  <c r="N547" i="3"/>
  <c r="O547" i="3"/>
  <c r="N548" i="3"/>
  <c r="O548" i="3"/>
  <c r="N549" i="3"/>
  <c r="O549" i="3"/>
  <c r="N550" i="3"/>
  <c r="O550" i="3"/>
  <c r="N551" i="3"/>
  <c r="O551" i="3"/>
  <c r="N552" i="3"/>
  <c r="O552" i="3"/>
  <c r="N553" i="3"/>
  <c r="O553" i="3"/>
  <c r="N554" i="3"/>
  <c r="O554" i="3"/>
  <c r="N555" i="3"/>
  <c r="O555" i="3"/>
  <c r="N556" i="3"/>
  <c r="O556" i="3"/>
  <c r="N557" i="3"/>
  <c r="O557" i="3"/>
  <c r="N558" i="3"/>
  <c r="O558" i="3"/>
  <c r="N559" i="3"/>
  <c r="O559" i="3"/>
  <c r="N560" i="3"/>
  <c r="O560" i="3"/>
  <c r="N561" i="3"/>
  <c r="O561" i="3"/>
  <c r="N562" i="3"/>
  <c r="O562" i="3"/>
  <c r="N563" i="3"/>
  <c r="O563" i="3"/>
  <c r="N564" i="3"/>
  <c r="O564" i="3"/>
  <c r="N565" i="3"/>
  <c r="O565" i="3"/>
  <c r="N566" i="3"/>
  <c r="O566" i="3"/>
  <c r="N567" i="3"/>
  <c r="O567" i="3"/>
  <c r="N568" i="3"/>
  <c r="O568" i="3"/>
  <c r="N569" i="3"/>
  <c r="O569" i="3"/>
  <c r="N570" i="3"/>
  <c r="O570" i="3"/>
  <c r="N571" i="3"/>
  <c r="O571" i="3"/>
  <c r="N572" i="3"/>
  <c r="O572" i="3"/>
  <c r="N573" i="3"/>
  <c r="O573" i="3"/>
  <c r="N574" i="3"/>
  <c r="O574" i="3"/>
  <c r="N575" i="3"/>
  <c r="O575" i="3"/>
  <c r="N576" i="3"/>
  <c r="O576" i="3"/>
  <c r="N577" i="3"/>
  <c r="O577" i="3"/>
  <c r="N578" i="3"/>
  <c r="O578" i="3"/>
  <c r="N579" i="3"/>
  <c r="O579" i="3"/>
  <c r="N580" i="3"/>
  <c r="O580" i="3"/>
  <c r="N581" i="3"/>
  <c r="O581" i="3"/>
  <c r="N582" i="3"/>
  <c r="O582" i="3"/>
  <c r="N583" i="3"/>
  <c r="O583" i="3"/>
  <c r="N584" i="3"/>
  <c r="O584" i="3"/>
  <c r="N585" i="3"/>
  <c r="O585" i="3"/>
  <c r="N586" i="3"/>
  <c r="O586" i="3"/>
  <c r="N587" i="3"/>
  <c r="O587" i="3"/>
  <c r="N588" i="3"/>
  <c r="O588" i="3"/>
  <c r="N589" i="3"/>
  <c r="O589" i="3"/>
  <c r="N590" i="3"/>
  <c r="O590" i="3"/>
  <c r="N591" i="3"/>
  <c r="O591" i="3"/>
  <c r="N592" i="3"/>
  <c r="O592" i="3"/>
  <c r="N593" i="3"/>
  <c r="O593" i="3"/>
  <c r="N594" i="3"/>
  <c r="O594" i="3"/>
  <c r="N595" i="3"/>
  <c r="O595" i="3"/>
  <c r="N596" i="3"/>
  <c r="O596" i="3"/>
  <c r="N597" i="3"/>
  <c r="O597" i="3"/>
  <c r="N598" i="3"/>
  <c r="O598" i="3"/>
  <c r="N599" i="3"/>
  <c r="O599" i="3"/>
  <c r="N600" i="3"/>
  <c r="O600" i="3"/>
  <c r="N601" i="3"/>
  <c r="O601" i="3"/>
  <c r="N602" i="3"/>
  <c r="O602" i="3"/>
  <c r="N603" i="3"/>
  <c r="O603" i="3"/>
  <c r="N604" i="3"/>
  <c r="O604" i="3"/>
  <c r="N605" i="3"/>
  <c r="O605" i="3"/>
  <c r="N606" i="3"/>
  <c r="O606" i="3"/>
  <c r="N607" i="3"/>
  <c r="O607" i="3"/>
  <c r="N608" i="3"/>
  <c r="O608" i="3"/>
  <c r="N609" i="3"/>
  <c r="O609" i="3"/>
  <c r="N610" i="3"/>
  <c r="O610" i="3"/>
  <c r="N611" i="3"/>
  <c r="O611" i="3"/>
  <c r="N612" i="3"/>
  <c r="O612" i="3"/>
  <c r="N613" i="3"/>
  <c r="O613" i="3"/>
  <c r="N614" i="3"/>
  <c r="O614" i="3"/>
  <c r="N615" i="3"/>
  <c r="O615" i="3"/>
  <c r="N616" i="3"/>
  <c r="O616" i="3"/>
  <c r="N617" i="3"/>
  <c r="O617" i="3"/>
  <c r="N618" i="3"/>
  <c r="O618" i="3"/>
  <c r="N619" i="3"/>
  <c r="O619" i="3"/>
  <c r="N620" i="3"/>
  <c r="O620" i="3"/>
  <c r="N621" i="3"/>
  <c r="O621" i="3"/>
  <c r="N622" i="3"/>
  <c r="O622" i="3"/>
  <c r="N623" i="3"/>
  <c r="O623" i="3"/>
  <c r="N624" i="3"/>
  <c r="O624" i="3"/>
  <c r="N625" i="3"/>
  <c r="O625" i="3"/>
  <c r="N626" i="3"/>
  <c r="O626" i="3"/>
  <c r="N627" i="3"/>
  <c r="O627" i="3"/>
  <c r="N628" i="3"/>
  <c r="O628" i="3"/>
  <c r="N629" i="3"/>
  <c r="O629" i="3"/>
  <c r="N630" i="3"/>
  <c r="O630" i="3"/>
  <c r="N631" i="3"/>
  <c r="O631" i="3"/>
  <c r="N632" i="3"/>
  <c r="O632" i="3"/>
  <c r="N633" i="3"/>
  <c r="O633" i="3"/>
  <c r="N634" i="3"/>
  <c r="O634" i="3"/>
  <c r="N635" i="3"/>
  <c r="O635" i="3"/>
  <c r="N636" i="3"/>
  <c r="O636" i="3"/>
  <c r="N637" i="3"/>
  <c r="O637" i="3"/>
  <c r="N638" i="3"/>
  <c r="O638" i="3"/>
  <c r="N639" i="3"/>
  <c r="O639" i="3"/>
  <c r="N640" i="3"/>
  <c r="O640" i="3"/>
  <c r="N641" i="3"/>
  <c r="O641" i="3"/>
  <c r="N642" i="3"/>
  <c r="O642" i="3"/>
  <c r="N643" i="3"/>
  <c r="O643" i="3"/>
  <c r="N644" i="3"/>
  <c r="O644" i="3"/>
  <c r="N645" i="3"/>
  <c r="O645" i="3"/>
  <c r="N646" i="3"/>
  <c r="O646" i="3"/>
  <c r="N647" i="3"/>
  <c r="O647" i="3"/>
  <c r="N648" i="3"/>
  <c r="O648" i="3"/>
  <c r="N649" i="3"/>
  <c r="O649" i="3"/>
  <c r="N650" i="3"/>
  <c r="O650" i="3"/>
  <c r="N651" i="3"/>
  <c r="O651" i="3"/>
  <c r="N652" i="3"/>
  <c r="O652" i="3"/>
  <c r="N653" i="3"/>
  <c r="O653" i="3"/>
  <c r="N654" i="3"/>
  <c r="O654" i="3"/>
  <c r="N655" i="3"/>
  <c r="O655" i="3"/>
  <c r="N656" i="3"/>
  <c r="O656" i="3"/>
  <c r="N657" i="3"/>
  <c r="O657" i="3"/>
  <c r="N658" i="3"/>
  <c r="O658" i="3"/>
  <c r="N10" i="3"/>
  <c r="O10" i="3"/>
  <c r="N11" i="3"/>
  <c r="O11" i="3"/>
  <c r="N9" i="3"/>
  <c r="O9" i="3"/>
  <c r="D4" i="3"/>
  <c r="D3" i="1"/>
  <c r="G7" i="3"/>
  <c r="H7" i="3"/>
  <c r="I7" i="3"/>
  <c r="J7" i="3"/>
  <c r="K7" i="3"/>
  <c r="L7" i="3"/>
  <c r="M7" i="3"/>
  <c r="F7" i="3"/>
  <c r="G6" i="3"/>
  <c r="H6" i="3"/>
  <c r="I6" i="3"/>
  <c r="J6" i="3"/>
  <c r="K6" i="3"/>
  <c r="L6" i="3"/>
  <c r="M6" i="3"/>
  <c r="F6" i="3"/>
  <c r="G5" i="3"/>
  <c r="H5" i="3"/>
  <c r="I5" i="3"/>
  <c r="J5" i="3"/>
  <c r="K5" i="3"/>
  <c r="L5" i="3"/>
  <c r="M5" i="3"/>
  <c r="F5" i="3"/>
  <c r="G4" i="3"/>
  <c r="H4" i="3"/>
  <c r="I4" i="3"/>
  <c r="J4" i="3"/>
  <c r="K4" i="3"/>
  <c r="L4" i="3"/>
  <c r="M4" i="3"/>
  <c r="F4" i="3"/>
  <c r="G5" i="1"/>
  <c r="H5" i="1"/>
  <c r="I5" i="1"/>
  <c r="J5" i="1"/>
  <c r="K5" i="1"/>
  <c r="L5" i="1"/>
  <c r="M5" i="1"/>
  <c r="F5" i="1"/>
  <c r="G4" i="1"/>
  <c r="H4" i="1"/>
  <c r="I4" i="1"/>
  <c r="J4" i="1"/>
  <c r="K4" i="1"/>
  <c r="L4" i="1"/>
  <c r="M4" i="1"/>
  <c r="F4" i="1"/>
  <c r="G3" i="1"/>
  <c r="H3" i="1"/>
  <c r="I3" i="1"/>
  <c r="J3" i="1"/>
  <c r="K3" i="1"/>
  <c r="L3" i="1"/>
  <c r="M3" i="1"/>
  <c r="F3" i="1"/>
  <c r="G6" i="1"/>
  <c r="H6" i="1"/>
  <c r="I6" i="1"/>
  <c r="J6" i="1"/>
  <c r="K6" i="1"/>
  <c r="L6" i="1"/>
  <c r="M6" i="1"/>
  <c r="F6" i="1"/>
</calcChain>
</file>

<file path=xl/connections.xml><?xml version="1.0" encoding="utf-8"?>
<connections xmlns="http://schemas.openxmlformats.org/spreadsheetml/2006/main">
  <connection id="1" name="electdata_2010ug" type="6" refreshedVersion="4" background="1" saveData="1">
    <textPr codePage="850" sourceFile="\\smb-maths.eps.surrey.ac.uk\jr0007\Desktop\electdata_2010ug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lectdata_2010ug1" type="6" refreshedVersion="4" background="1" saveData="1">
    <textPr codePage="850" sourceFile="\\smb-maths.eps.surrey.ac.uk\jr0007\Desktop\electdata_2010ug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<sst xmlns="http://schemas.openxmlformats.org/spreadsheetml/2006/main" count="11729" uniqueCount="1692">
  <si>
    <t>Region</t>
  </si>
  <si>
    <t>County Area</t>
  </si>
  <si>
    <t>Electorate</t>
  </si>
  <si>
    <t>CON</t>
  </si>
  <si>
    <t>LAB</t>
  </si>
  <si>
    <t>LIB</t>
  </si>
  <si>
    <t>UKIP</t>
  </si>
  <si>
    <t>Green</t>
  </si>
  <si>
    <t>Aldershot</t>
  </si>
  <si>
    <t>Gerald Howarth</t>
  </si>
  <si>
    <t>Hampshire</t>
  </si>
  <si>
    <t>Aldridge-Brownhills</t>
  </si>
  <si>
    <t>Wendy Morton</t>
  </si>
  <si>
    <t>Black Country</t>
  </si>
  <si>
    <t>Altrincham and Sale West</t>
  </si>
  <si>
    <t>Graham Brady</t>
  </si>
  <si>
    <t>Central Manchester</t>
  </si>
  <si>
    <t>Amber Valley</t>
  </si>
  <si>
    <t>Nigel Mills</t>
  </si>
  <si>
    <t>Derbyshire</t>
  </si>
  <si>
    <t>Arundel and South Downs</t>
  </si>
  <si>
    <t>Nick Herbert</t>
  </si>
  <si>
    <t>West Sussex</t>
  </si>
  <si>
    <t>Ashfield</t>
  </si>
  <si>
    <t>Gloria de Piero</t>
  </si>
  <si>
    <t>Nottinghamshire</t>
  </si>
  <si>
    <t>Ashford</t>
  </si>
  <si>
    <t>Damien Green</t>
  </si>
  <si>
    <t>Kent</t>
  </si>
  <si>
    <t>Ashton under Lyne</t>
  </si>
  <si>
    <t>Angela Rayner</t>
  </si>
  <si>
    <t>Eastern Manchester</t>
  </si>
  <si>
    <t>Aylesbury</t>
  </si>
  <si>
    <t>David Liddington</t>
  </si>
  <si>
    <t>Buckinghamshire</t>
  </si>
  <si>
    <t>Banbury</t>
  </si>
  <si>
    <t>Victoria Prentis</t>
  </si>
  <si>
    <t>Oxfordshire</t>
  </si>
  <si>
    <t>Barking</t>
  </si>
  <si>
    <t>Margaret Hodge</t>
  </si>
  <si>
    <t>Barking and Dagenham</t>
  </si>
  <si>
    <t>Barnsley Central</t>
  </si>
  <si>
    <t>Dan Jarvis</t>
  </si>
  <si>
    <t>South Yorkshire</t>
  </si>
  <si>
    <t>Barnsley East</t>
  </si>
  <si>
    <t>Michael Dugher</t>
  </si>
  <si>
    <t>Barrow and Furness</t>
  </si>
  <si>
    <t>John Woodcock</t>
  </si>
  <si>
    <t>Cumbria</t>
  </si>
  <si>
    <t>Basildon and Billericay</t>
  </si>
  <si>
    <t>John Baron</t>
  </si>
  <si>
    <t>Essex</t>
  </si>
  <si>
    <t>Basildon South and East Thurrock</t>
  </si>
  <si>
    <t>Stephen Metcalfe</t>
  </si>
  <si>
    <t>Basingstoke</t>
  </si>
  <si>
    <t>Maria Miller</t>
  </si>
  <si>
    <t>Bassetlaw</t>
  </si>
  <si>
    <t>John Mann</t>
  </si>
  <si>
    <t>Bath</t>
  </si>
  <si>
    <t>Ben Howlett</t>
  </si>
  <si>
    <t>Bristol area</t>
  </si>
  <si>
    <t>Batley and Spen</t>
  </si>
  <si>
    <t>Jo Cox</t>
  </si>
  <si>
    <t>West Yorkshire</t>
  </si>
  <si>
    <t>Battersea</t>
  </si>
  <si>
    <t>Jane Ellison</t>
  </si>
  <si>
    <t>Wandsworth</t>
  </si>
  <si>
    <t>Beaconsfield</t>
  </si>
  <si>
    <t>Dominic Grieve</t>
  </si>
  <si>
    <t>Beckenham</t>
  </si>
  <si>
    <t>Bob Stewart</t>
  </si>
  <si>
    <t>Bromley</t>
  </si>
  <si>
    <t>Bedford</t>
  </si>
  <si>
    <t>Richard Fuller</t>
  </si>
  <si>
    <t>Bedfordshire</t>
  </si>
  <si>
    <t>Bedfordshire Mid</t>
  </si>
  <si>
    <t>Nadine Dorries</t>
  </si>
  <si>
    <t>Bedfordshire North East</t>
  </si>
  <si>
    <t>Alistair Burt</t>
  </si>
  <si>
    <t>Bedfordshire South West</t>
  </si>
  <si>
    <t>Andrew Selous</t>
  </si>
  <si>
    <t>Bermondsey and Old Southwark</t>
  </si>
  <si>
    <t>Neil Coyle</t>
  </si>
  <si>
    <t>Southwark</t>
  </si>
  <si>
    <t>Berwick-upon-Tweed</t>
  </si>
  <si>
    <t>Anne-Marie Trevelyan</t>
  </si>
  <si>
    <t>Northumberland</t>
  </si>
  <si>
    <t>Bethnal Green and Bow</t>
  </si>
  <si>
    <t>Rushanara Ali</t>
  </si>
  <si>
    <t>Tower Hamlets</t>
  </si>
  <si>
    <t>Beverley and Holderness</t>
  </si>
  <si>
    <t>Graham Stuart</t>
  </si>
  <si>
    <t>Humber area</t>
  </si>
  <si>
    <t>Bexhill and Battle</t>
  </si>
  <si>
    <t>Huw Merriman</t>
  </si>
  <si>
    <t>East Sussex</t>
  </si>
  <si>
    <t>Bexleyheath and Crayford</t>
  </si>
  <si>
    <t>David Evennett</t>
  </si>
  <si>
    <t>Bexley</t>
  </si>
  <si>
    <t>Birkenhead</t>
  </si>
  <si>
    <t>Frank Field</t>
  </si>
  <si>
    <t>Merseyside</t>
  </si>
  <si>
    <t>Birmingham Edgbaston</t>
  </si>
  <si>
    <t>Gisela Stuart</t>
  </si>
  <si>
    <t>Birmingham</t>
  </si>
  <si>
    <t>Birmingham Erdington</t>
  </si>
  <si>
    <t>Jack Dromey</t>
  </si>
  <si>
    <t>Birmingham Hall Green</t>
  </si>
  <si>
    <t>Roger Godsiff</t>
  </si>
  <si>
    <t>Birmingham Hodge Hill</t>
  </si>
  <si>
    <t>Liam Byrne</t>
  </si>
  <si>
    <t>Birmingham Ladywood</t>
  </si>
  <si>
    <t>Shabana Mahmood</t>
  </si>
  <si>
    <t>Birmingham Northfield</t>
  </si>
  <si>
    <t>Richard Burden</t>
  </si>
  <si>
    <t>Birmingham Perry Barr</t>
  </si>
  <si>
    <t>Khalid Mahmood</t>
  </si>
  <si>
    <t>Birmingham Selly Oak</t>
  </si>
  <si>
    <t>Stephen McCabe</t>
  </si>
  <si>
    <t>Birmingham Yardley</t>
  </si>
  <si>
    <t>Jess Phillips</t>
  </si>
  <si>
    <t>Bishop Auckland</t>
  </si>
  <si>
    <t>Helen Goodman</t>
  </si>
  <si>
    <t>Durham</t>
  </si>
  <si>
    <t>Blackburn</t>
  </si>
  <si>
    <t>Kate Hollern</t>
  </si>
  <si>
    <t>Lancashire</t>
  </si>
  <si>
    <t>Blackley and Broughton</t>
  </si>
  <si>
    <t>Graham Stringer</t>
  </si>
  <si>
    <t>Blackpool North and Cleveleys</t>
  </si>
  <si>
    <t>Paul Maynard</t>
  </si>
  <si>
    <t>Blackpool South</t>
  </si>
  <si>
    <t>Gordon Marsden</t>
  </si>
  <si>
    <t>Blaydon</t>
  </si>
  <si>
    <t>David Anderson</t>
  </si>
  <si>
    <t>Newcastle area</t>
  </si>
  <si>
    <t>Blyth Valley</t>
  </si>
  <si>
    <t>Ronnie Campbell</t>
  </si>
  <si>
    <t>Bognor Regis and Littlehampton</t>
  </si>
  <si>
    <t>Nick Gibb</t>
  </si>
  <si>
    <t>Bolsover</t>
  </si>
  <si>
    <t>Dennis Skinner</t>
  </si>
  <si>
    <t>Bolton North East</t>
  </si>
  <si>
    <t>David Crausby</t>
  </si>
  <si>
    <t>Western Manchester</t>
  </si>
  <si>
    <t>Bolton South East</t>
  </si>
  <si>
    <t>Yasmin Qureshi</t>
  </si>
  <si>
    <t>Bolton West</t>
  </si>
  <si>
    <t>Chris Green</t>
  </si>
  <si>
    <t>Bootle</t>
  </si>
  <si>
    <t>Peter Dowd</t>
  </si>
  <si>
    <t>Boston and Skegness</t>
  </si>
  <si>
    <t>Matt Warman</t>
  </si>
  <si>
    <t>Lincolnshire</t>
  </si>
  <si>
    <t>Bosworth</t>
  </si>
  <si>
    <t>David Tredinnick</t>
  </si>
  <si>
    <t>Leicestershire</t>
  </si>
  <si>
    <t>Bournemouth East</t>
  </si>
  <si>
    <t>Tobias Ellwood</t>
  </si>
  <si>
    <t>Dorset</t>
  </si>
  <si>
    <t>Bournemouth West</t>
  </si>
  <si>
    <t>Conor Burns</t>
  </si>
  <si>
    <t>Bracknell</t>
  </si>
  <si>
    <t>Phillip Lee</t>
  </si>
  <si>
    <t>Berkshire</t>
  </si>
  <si>
    <t>Bradford East</t>
  </si>
  <si>
    <t>Imran Hussain</t>
  </si>
  <si>
    <t>Bradford South</t>
  </si>
  <si>
    <t>Judith Cummins</t>
  </si>
  <si>
    <t>Bradford West</t>
  </si>
  <si>
    <t>Naseem Shah</t>
  </si>
  <si>
    <t>Braintree</t>
  </si>
  <si>
    <t>James Cleverly</t>
  </si>
  <si>
    <t>Brent Central</t>
  </si>
  <si>
    <t>Dawn Butler</t>
  </si>
  <si>
    <t>Brent</t>
  </si>
  <si>
    <t>Brent North</t>
  </si>
  <si>
    <t>Barry Gardiner</t>
  </si>
  <si>
    <t>Brentford and Isleworth</t>
  </si>
  <si>
    <t>Ruth Cadbury</t>
  </si>
  <si>
    <t>Hounslow</t>
  </si>
  <si>
    <t>Brentwood and Ongar</t>
  </si>
  <si>
    <t>Eric Pickles</t>
  </si>
  <si>
    <t>Bridgwater and West Somerset</t>
  </si>
  <si>
    <t>Ian Liddell-Grainger</t>
  </si>
  <si>
    <t>Somerset</t>
  </si>
  <si>
    <t>Brigg and Goole</t>
  </si>
  <si>
    <t>Andrew Percy</t>
  </si>
  <si>
    <t>Brighton Kemptown</t>
  </si>
  <si>
    <t>Simon Kirby</t>
  </si>
  <si>
    <t>Brighton Pavilion</t>
  </si>
  <si>
    <t>Caroline Lucas</t>
  </si>
  <si>
    <t>Bristol East</t>
  </si>
  <si>
    <t>Kerry McCarthy</t>
  </si>
  <si>
    <t>Bristol North West</t>
  </si>
  <si>
    <t>Charlotte Leslie</t>
  </si>
  <si>
    <t>Bristol South</t>
  </si>
  <si>
    <t>Karin Smyth</t>
  </si>
  <si>
    <t>Bristol West</t>
  </si>
  <si>
    <t>Thangam Debbonaire</t>
  </si>
  <si>
    <t>Broadland</t>
  </si>
  <si>
    <t>Keith Simpson</t>
  </si>
  <si>
    <t>Norfolk</t>
  </si>
  <si>
    <t>Bromley and Chislehurst</t>
  </si>
  <si>
    <t>Bob Neill</t>
  </si>
  <si>
    <t>Bromsgrove</t>
  </si>
  <si>
    <t>Sajid Javid</t>
  </si>
  <si>
    <t>Hereford and Worcestershire</t>
  </si>
  <si>
    <t>Broxbourne</t>
  </si>
  <si>
    <t>Charles Walker</t>
  </si>
  <si>
    <t>Hertfordshire</t>
  </si>
  <si>
    <t>Broxtowe</t>
  </si>
  <si>
    <t>Anna Soubry</t>
  </si>
  <si>
    <t>Buckingham</t>
  </si>
  <si>
    <t>John Bercow</t>
  </si>
  <si>
    <t>Burnley</t>
  </si>
  <si>
    <t>Julie Cooper</t>
  </si>
  <si>
    <t>Burton</t>
  </si>
  <si>
    <t>Andrew Griffiths</t>
  </si>
  <si>
    <t>Staffordshire</t>
  </si>
  <si>
    <t>Bury North</t>
  </si>
  <si>
    <t>David Nuttall</t>
  </si>
  <si>
    <t>Bury South</t>
  </si>
  <si>
    <t>Ivan Lewis</t>
  </si>
  <si>
    <t>Bury St Edmunds</t>
  </si>
  <si>
    <t>Jo Churchill</t>
  </si>
  <si>
    <t>Suffolk</t>
  </si>
  <si>
    <t>Calder Valley</t>
  </si>
  <si>
    <t>Craig Whittaker</t>
  </si>
  <si>
    <t>Camberwell and Peckham</t>
  </si>
  <si>
    <t>Harriet Harman</t>
  </si>
  <si>
    <t>Camborne and Redruth</t>
  </si>
  <si>
    <t>George Eustice</t>
  </si>
  <si>
    <t>Cornwall</t>
  </si>
  <si>
    <t>Cambridge</t>
  </si>
  <si>
    <t>Daniel Zeichner</t>
  </si>
  <si>
    <t>Cambridgeshire</t>
  </si>
  <si>
    <t>Cambridgeshire North East</t>
  </si>
  <si>
    <t>Stephen Barclay</t>
  </si>
  <si>
    <t>Cambridgeshire North West</t>
  </si>
  <si>
    <t>Shailesh Vara</t>
  </si>
  <si>
    <t>Cambridgeshire South</t>
  </si>
  <si>
    <t>Heidi Allen</t>
  </si>
  <si>
    <t>Cambridgeshire South East</t>
  </si>
  <si>
    <t>Lucy Frazer</t>
  </si>
  <si>
    <t>Cannock Chase</t>
  </si>
  <si>
    <t>Amanda Milling</t>
  </si>
  <si>
    <t>Canterbury</t>
  </si>
  <si>
    <t>Julian Brazier</t>
  </si>
  <si>
    <t>Carlisle</t>
  </si>
  <si>
    <t>John Stevenson</t>
  </si>
  <si>
    <t>Carshalton and Wallington</t>
  </si>
  <si>
    <t>Tom Brake</t>
  </si>
  <si>
    <t>Sutton</t>
  </si>
  <si>
    <t>Castle Point</t>
  </si>
  <si>
    <t>Rebecca Harris</t>
  </si>
  <si>
    <t>Charnwood</t>
  </si>
  <si>
    <t>Edward Argar</t>
  </si>
  <si>
    <t>Chatham and Aylesford</t>
  </si>
  <si>
    <t>Tracey Crouch</t>
  </si>
  <si>
    <t>Cheadle</t>
  </si>
  <si>
    <t>Mary Robinson</t>
  </si>
  <si>
    <t>Chelmsford</t>
  </si>
  <si>
    <t>Simon Burns</t>
  </si>
  <si>
    <t>Chelsea and Fulham</t>
  </si>
  <si>
    <t>Greg Hands</t>
  </si>
  <si>
    <t>Hammersmith and Fulham</t>
  </si>
  <si>
    <t>Cheltenham</t>
  </si>
  <si>
    <t>Alex Chalk</t>
  </si>
  <si>
    <t>Gloucestershire</t>
  </si>
  <si>
    <t>Chesham and Amersham</t>
  </si>
  <si>
    <t>Cheryl Gillan</t>
  </si>
  <si>
    <t>Chester, City of</t>
  </si>
  <si>
    <t>Chris Matheson</t>
  </si>
  <si>
    <t>Cheshire</t>
  </si>
  <si>
    <t>Chesterfield</t>
  </si>
  <si>
    <t>Toby Perkins</t>
  </si>
  <si>
    <t>Chichester</t>
  </si>
  <si>
    <t>Andrew Tyrie</t>
  </si>
  <si>
    <t>Chingford and Woodford Green</t>
  </si>
  <si>
    <t>Iain Duncan Smith</t>
  </si>
  <si>
    <t>Waltham Forest</t>
  </si>
  <si>
    <t>Chippenham</t>
  </si>
  <si>
    <t>Michelle Donelan</t>
  </si>
  <si>
    <t>Wiltshire</t>
  </si>
  <si>
    <t>Chipping Barnet</t>
  </si>
  <si>
    <t>Theresa Villiers</t>
  </si>
  <si>
    <t>Barnet</t>
  </si>
  <si>
    <t>Chorley</t>
  </si>
  <si>
    <t>Lindsay Hoyle</t>
  </si>
  <si>
    <t>Christchurch</t>
  </si>
  <si>
    <t>Christopher Chope</t>
  </si>
  <si>
    <t>Cities of London and Westminster</t>
  </si>
  <si>
    <t>Mark Field</t>
  </si>
  <si>
    <t>City of Westminster</t>
  </si>
  <si>
    <t>Clacton</t>
  </si>
  <si>
    <t>Douglas Carswell</t>
  </si>
  <si>
    <t>Cleethorpes</t>
  </si>
  <si>
    <t>Martin Vickers</t>
  </si>
  <si>
    <t>Colchester</t>
  </si>
  <si>
    <t>Will Quince</t>
  </si>
  <si>
    <t>Colne Valley</t>
  </si>
  <si>
    <t>Jason McCartney</t>
  </si>
  <si>
    <t>Congleton</t>
  </si>
  <si>
    <t>Fiona Bruce</t>
  </si>
  <si>
    <t>Copeland</t>
  </si>
  <si>
    <t>Jamie Reed</t>
  </si>
  <si>
    <t>Corby</t>
  </si>
  <si>
    <t>Tom Pursglove</t>
  </si>
  <si>
    <t>Northamptonshire</t>
  </si>
  <si>
    <t>Cornwall North</t>
  </si>
  <si>
    <t>Scott Mann</t>
  </si>
  <si>
    <t>Cornwall South East</t>
  </si>
  <si>
    <t>Sheryll Murray</t>
  </si>
  <si>
    <t>Cotswolds, The</t>
  </si>
  <si>
    <t>Geoffrey Clifton-Brown</t>
  </si>
  <si>
    <t>Coventry North East</t>
  </si>
  <si>
    <t>Colleen Fletcher</t>
  </si>
  <si>
    <t>Coventry and Solihull</t>
  </si>
  <si>
    <t>Coventry North West</t>
  </si>
  <si>
    <t>Geoffrey Robinson</t>
  </si>
  <si>
    <t>Coventry South</t>
  </si>
  <si>
    <t>Jim Cunningham</t>
  </si>
  <si>
    <t>Crawley</t>
  </si>
  <si>
    <t>Henry Smith</t>
  </si>
  <si>
    <t>Crewe and Nantwich</t>
  </si>
  <si>
    <t>Edward Timpson</t>
  </si>
  <si>
    <t>Croydon Central</t>
  </si>
  <si>
    <t>Gavin Barwell</t>
  </si>
  <si>
    <t>Croydon</t>
  </si>
  <si>
    <t>Croydon North</t>
  </si>
  <si>
    <t>Steve Reed</t>
  </si>
  <si>
    <t>Croydon South</t>
  </si>
  <si>
    <t>Chris Philp</t>
  </si>
  <si>
    <t>Dagenham and Rainham</t>
  </si>
  <si>
    <t>Jon Cruddas</t>
  </si>
  <si>
    <t>Darlington</t>
  </si>
  <si>
    <t>Jenny Chapman</t>
  </si>
  <si>
    <t>Dartford</t>
  </si>
  <si>
    <t>Gareth Johnson</t>
  </si>
  <si>
    <t>Daventry</t>
  </si>
  <si>
    <t>Chris Heaton-Harris</t>
  </si>
  <si>
    <t>Denton and Reddish</t>
  </si>
  <si>
    <t>Andrew Gwynne</t>
  </si>
  <si>
    <t>Derby North</t>
  </si>
  <si>
    <t>Amanda Solloway</t>
  </si>
  <si>
    <t>Derby South</t>
  </si>
  <si>
    <t>Margaret Beckett</t>
  </si>
  <si>
    <t>Derbyshire Dales</t>
  </si>
  <si>
    <t>Patrick McLoughlin</t>
  </si>
  <si>
    <t>Derbyshire Mid</t>
  </si>
  <si>
    <t>Pauline Latham</t>
  </si>
  <si>
    <t>Derbyshire North East</t>
  </si>
  <si>
    <t>Natascha Engel</t>
  </si>
  <si>
    <t>Derbyshire South</t>
  </si>
  <si>
    <t>Heather Wheeler</t>
  </si>
  <si>
    <t>Devizes</t>
  </si>
  <si>
    <t>Claire Perry</t>
  </si>
  <si>
    <t>Devon Central</t>
  </si>
  <si>
    <t>Mel Stride</t>
  </si>
  <si>
    <t>Devon</t>
  </si>
  <si>
    <t>Devon East</t>
  </si>
  <si>
    <t>Hugo Swire</t>
  </si>
  <si>
    <t>Devon North</t>
  </si>
  <si>
    <t>Peter Heaton-Jones</t>
  </si>
  <si>
    <t>Devon South West</t>
  </si>
  <si>
    <t>Gary Streeter</t>
  </si>
  <si>
    <t>Devon West and Torridge</t>
  </si>
  <si>
    <t>Geoffrey Cox</t>
  </si>
  <si>
    <t>Dewsbury</t>
  </si>
  <si>
    <t>Paula Sherriff</t>
  </si>
  <si>
    <t>Don Valley</t>
  </si>
  <si>
    <t>Caroline Flint</t>
  </si>
  <si>
    <t>Doncaster Central</t>
  </si>
  <si>
    <t>Rosie Winterton</t>
  </si>
  <si>
    <t>Doncaster North</t>
  </si>
  <si>
    <t>Ed Miliband</t>
  </si>
  <si>
    <t>Dorset Mid and Poole North</t>
  </si>
  <si>
    <t>Michael Tomlinson</t>
  </si>
  <si>
    <t>Dorset North</t>
  </si>
  <si>
    <t>Simon Hoare</t>
  </si>
  <si>
    <t>Dorset South</t>
  </si>
  <si>
    <t>Richard Drax</t>
  </si>
  <si>
    <t>Dorset West</t>
  </si>
  <si>
    <t>Oliver Letwin</t>
  </si>
  <si>
    <t>Dover</t>
  </si>
  <si>
    <t>Charlie Elphicke</t>
  </si>
  <si>
    <t>Dudley North</t>
  </si>
  <si>
    <t>Ian Austin</t>
  </si>
  <si>
    <t>Dudley South</t>
  </si>
  <si>
    <t>Mike Wood</t>
  </si>
  <si>
    <t>Dulwich and West Norwood</t>
  </si>
  <si>
    <t>Helen Hayes</t>
  </si>
  <si>
    <t>Lambeth</t>
  </si>
  <si>
    <t>Durham North</t>
  </si>
  <si>
    <t>Kevan Jones</t>
  </si>
  <si>
    <t>Durham North West</t>
  </si>
  <si>
    <t>Pat Glass</t>
  </si>
  <si>
    <t>Durham, City of</t>
  </si>
  <si>
    <t>Roberta Blackman-Woods</t>
  </si>
  <si>
    <t>Ealing Central and Acton</t>
  </si>
  <si>
    <t>Rupa Huq</t>
  </si>
  <si>
    <t>Ealing</t>
  </si>
  <si>
    <t>Ealing North</t>
  </si>
  <si>
    <t>Stephen Pound</t>
  </si>
  <si>
    <t>Ealing Southall</t>
  </si>
  <si>
    <t>Virendra Sharma</t>
  </si>
  <si>
    <t>Easington</t>
  </si>
  <si>
    <t>Grahame Morris</t>
  </si>
  <si>
    <t>East Ham</t>
  </si>
  <si>
    <t>Stephen Timms</t>
  </si>
  <si>
    <t>Newham</t>
  </si>
  <si>
    <t>Eastbourne</t>
  </si>
  <si>
    <t>Caroline Ansell</t>
  </si>
  <si>
    <t>Eastleigh</t>
  </si>
  <si>
    <t>Mims Davies</t>
  </si>
  <si>
    <t>Eddisbury</t>
  </si>
  <si>
    <t>Antoinette Sandbach</t>
  </si>
  <si>
    <t>Edmonton</t>
  </si>
  <si>
    <t>Kate Osamor</t>
  </si>
  <si>
    <t>Enfield</t>
  </si>
  <si>
    <t>Ellesmere Port and Neston</t>
  </si>
  <si>
    <t>Justin Madders</t>
  </si>
  <si>
    <t>Elmet and Rothwell</t>
  </si>
  <si>
    <t>Alec Shelbrooke</t>
  </si>
  <si>
    <t>Eltham</t>
  </si>
  <si>
    <t>Clive Efford</t>
  </si>
  <si>
    <t>Greenwich</t>
  </si>
  <si>
    <t>Enfield North</t>
  </si>
  <si>
    <t>Joan Ryan</t>
  </si>
  <si>
    <t>Enfield Southgate</t>
  </si>
  <si>
    <t>David Burrowes</t>
  </si>
  <si>
    <t>Epping Forest</t>
  </si>
  <si>
    <t>Eleanor Laing</t>
  </si>
  <si>
    <t>Epsom and Ewell</t>
  </si>
  <si>
    <t>Chris Grayling</t>
  </si>
  <si>
    <t>Surrey</t>
  </si>
  <si>
    <t>Erewash</t>
  </si>
  <si>
    <t>Maggie Throup</t>
  </si>
  <si>
    <t>Erith and Thamesmead</t>
  </si>
  <si>
    <t>Teresa Pearce</t>
  </si>
  <si>
    <t>Esher and Walton</t>
  </si>
  <si>
    <t>Dominic Raab</t>
  </si>
  <si>
    <t>Exeter</t>
  </si>
  <si>
    <t>Ben Bradshaw</t>
  </si>
  <si>
    <t>Fareham</t>
  </si>
  <si>
    <t>Suella Fernandes</t>
  </si>
  <si>
    <t>Faversham and Kent Mid</t>
  </si>
  <si>
    <t>Helen Whately</t>
  </si>
  <si>
    <t>Feltham and Heston</t>
  </si>
  <si>
    <t>Seema Malhotra</t>
  </si>
  <si>
    <t>Filton and Bradley Stoke</t>
  </si>
  <si>
    <t>Jack Lopresti</t>
  </si>
  <si>
    <t>Finchley and Golders Green</t>
  </si>
  <si>
    <t>Mike Freer</t>
  </si>
  <si>
    <t>Folkestone and Hythe</t>
  </si>
  <si>
    <t>Damian Collins</t>
  </si>
  <si>
    <t>Forest of Dean</t>
  </si>
  <si>
    <t>Mark Harper</t>
  </si>
  <si>
    <t>Fylde</t>
  </si>
  <si>
    <t>Mark Menzies</t>
  </si>
  <si>
    <t>Gainsborough</t>
  </si>
  <si>
    <t>Edward Leigh</t>
  </si>
  <si>
    <t>Garston and Halewood</t>
  </si>
  <si>
    <t>Maria Eagle</t>
  </si>
  <si>
    <t>Gateshead</t>
  </si>
  <si>
    <t>Ian Mearns</t>
  </si>
  <si>
    <t>Gedling</t>
  </si>
  <si>
    <t>Vernon Coaker</t>
  </si>
  <si>
    <t>Gillingham and Rainham</t>
  </si>
  <si>
    <t>Rehman Chishti</t>
  </si>
  <si>
    <t>Gloucester</t>
  </si>
  <si>
    <t>Richard Graham</t>
  </si>
  <si>
    <t>Gosport</t>
  </si>
  <si>
    <t>Caroline Dinenage</t>
  </si>
  <si>
    <t>Grantham and Stamford</t>
  </si>
  <si>
    <t>Nicholas Boles</t>
  </si>
  <si>
    <t>Gravesham</t>
  </si>
  <si>
    <t>Adam Holloway</t>
  </si>
  <si>
    <t>Great Grimsby</t>
  </si>
  <si>
    <t>Melanie Onn</t>
  </si>
  <si>
    <t>Great Yarmouth</t>
  </si>
  <si>
    <t>Brandon Lewis</t>
  </si>
  <si>
    <t>Greenwich and Woolwich</t>
  </si>
  <si>
    <t>Matthew Pennycook</t>
  </si>
  <si>
    <t>Guildford</t>
  </si>
  <si>
    <t>Anne Milton</t>
  </si>
  <si>
    <t>Hackney North and Stoke Newington</t>
  </si>
  <si>
    <t>Diane Abbott</t>
  </si>
  <si>
    <t>Hackney</t>
  </si>
  <si>
    <t>Hackney South and Shoreditch</t>
  </si>
  <si>
    <t>Meg Hillier</t>
  </si>
  <si>
    <t>Halesowen and Rowley Regis</t>
  </si>
  <si>
    <t>James Morris</t>
  </si>
  <si>
    <t>Halifax</t>
  </si>
  <si>
    <t>Holly Lynch</t>
  </si>
  <si>
    <t>Haltemprice and Howden</t>
  </si>
  <si>
    <t>David Davis</t>
  </si>
  <si>
    <t>Halton</t>
  </si>
  <si>
    <t>Derek Twigg</t>
  </si>
  <si>
    <t>Hammersmith</t>
  </si>
  <si>
    <t>Andy Slaughter</t>
  </si>
  <si>
    <t>Hampshire East</t>
  </si>
  <si>
    <t>Damian Hinds</t>
  </si>
  <si>
    <t>Hampshire North East</t>
  </si>
  <si>
    <t>Ranil Jayawardena</t>
  </si>
  <si>
    <t>Hampshire North West</t>
  </si>
  <si>
    <t>Kit Malthouse</t>
  </si>
  <si>
    <t>Hampstead and Kilburn</t>
  </si>
  <si>
    <t>Tulip Siddiq</t>
  </si>
  <si>
    <t>Camden</t>
  </si>
  <si>
    <t>Harborough</t>
  </si>
  <si>
    <t>Edward Garnier</t>
  </si>
  <si>
    <t>Harlow</t>
  </si>
  <si>
    <t>Robert Halfon</t>
  </si>
  <si>
    <t>Harrogate and Knaresborough</t>
  </si>
  <si>
    <t>Andrew Jones</t>
  </si>
  <si>
    <t>North Yorkshire</t>
  </si>
  <si>
    <t>Harrow East</t>
  </si>
  <si>
    <t>Bob Blackman</t>
  </si>
  <si>
    <t>Harrow</t>
  </si>
  <si>
    <t>Harrow West</t>
  </si>
  <si>
    <t>Gareth Thomas</t>
  </si>
  <si>
    <t>Hartlepool</t>
  </si>
  <si>
    <t>Iain Wright</t>
  </si>
  <si>
    <t>Teesside</t>
  </si>
  <si>
    <t>Harwich and North Essex</t>
  </si>
  <si>
    <t>Bernard Jenkin</t>
  </si>
  <si>
    <t>Hastings and Rye</t>
  </si>
  <si>
    <t>Amber Rudd</t>
  </si>
  <si>
    <t>Havant</t>
  </si>
  <si>
    <t>Alan Mak</t>
  </si>
  <si>
    <t>Hayes and Harlington</t>
  </si>
  <si>
    <t>John McDonnell</t>
  </si>
  <si>
    <t>Hillingdon</t>
  </si>
  <si>
    <t>Hazel Grove</t>
  </si>
  <si>
    <t>William Wragg</t>
  </si>
  <si>
    <t>Hemel Hempstead</t>
  </si>
  <si>
    <t>Michael Penning</t>
  </si>
  <si>
    <t>Hemsworth</t>
  </si>
  <si>
    <t>Jon Trickett</t>
  </si>
  <si>
    <t>Hendon</t>
  </si>
  <si>
    <t>Matthew Offord</t>
  </si>
  <si>
    <t>Henley</t>
  </si>
  <si>
    <t>John Howell</t>
  </si>
  <si>
    <t>Hereford and South Herefordshire</t>
  </si>
  <si>
    <t>Jesse Norman</t>
  </si>
  <si>
    <t>Herefordshire North</t>
  </si>
  <si>
    <t>Bill Wiggin</t>
  </si>
  <si>
    <t>Hertford and Stortford</t>
  </si>
  <si>
    <t>Mark Prisk</t>
  </si>
  <si>
    <t>Hertfordshire North East</t>
  </si>
  <si>
    <t>Oliver Heald</t>
  </si>
  <si>
    <t>Hertfordshire South West</t>
  </si>
  <si>
    <t>David Gauke</t>
  </si>
  <si>
    <t>Hertsmere</t>
  </si>
  <si>
    <t>Oliver Dowden</t>
  </si>
  <si>
    <t>Hexham</t>
  </si>
  <si>
    <t>Guy Opperman</t>
  </si>
  <si>
    <t>Heywood and Middleton</t>
  </si>
  <si>
    <t>Liz McInnes</t>
  </si>
  <si>
    <t>High Peak</t>
  </si>
  <si>
    <t>Andrew Bingham</t>
  </si>
  <si>
    <t>Hitchin and Harpenden</t>
  </si>
  <si>
    <t>Peter Lilley</t>
  </si>
  <si>
    <t>Holborn and St Pancras</t>
  </si>
  <si>
    <t>Keir Starmer</t>
  </si>
  <si>
    <t>Hornchurch and Upminster</t>
  </si>
  <si>
    <t>Angela Watkinson</t>
  </si>
  <si>
    <t>Havering</t>
  </si>
  <si>
    <t>Hornsey and Wood Green</t>
  </si>
  <si>
    <t>Catherine West</t>
  </si>
  <si>
    <t>Haringey</t>
  </si>
  <si>
    <t>Horsham</t>
  </si>
  <si>
    <t>Jeremy Quin</t>
  </si>
  <si>
    <t>Houghton and Sunderland South</t>
  </si>
  <si>
    <t>Bridget Phillipson</t>
  </si>
  <si>
    <t>Hove</t>
  </si>
  <si>
    <t>Peter Kyle</t>
  </si>
  <si>
    <t>Huddersfield</t>
  </si>
  <si>
    <t>Barry Sheerman</t>
  </si>
  <si>
    <t>Hull East</t>
  </si>
  <si>
    <t>Karl Turner</t>
  </si>
  <si>
    <t>Hull North</t>
  </si>
  <si>
    <t>Diana Johnson</t>
  </si>
  <si>
    <t>Hull West and Hessle</t>
  </si>
  <si>
    <t>Alan Johnson</t>
  </si>
  <si>
    <t>Huntingdon</t>
  </si>
  <si>
    <t>Jonathan Djanogly</t>
  </si>
  <si>
    <t>Hyndburn</t>
  </si>
  <si>
    <t>Graham Jones</t>
  </si>
  <si>
    <t>Ilford North</t>
  </si>
  <si>
    <t>Wes Streeting</t>
  </si>
  <si>
    <t>Redbridge</t>
  </si>
  <si>
    <t>Ilford South</t>
  </si>
  <si>
    <t>Mike Gapes</t>
  </si>
  <si>
    <t>Ipswich</t>
  </si>
  <si>
    <t>Ben Gummer</t>
  </si>
  <si>
    <t>Isle of Wight</t>
  </si>
  <si>
    <t>Andrew Turner</t>
  </si>
  <si>
    <t>Islington North</t>
  </si>
  <si>
    <t>Jeremy Corbyn</t>
  </si>
  <si>
    <t>Islington</t>
  </si>
  <si>
    <t>Islington South and Finsbury</t>
  </si>
  <si>
    <t>Emily Thornberry</t>
  </si>
  <si>
    <t>Jarrow</t>
  </si>
  <si>
    <t>Stephen Hepburn</t>
  </si>
  <si>
    <t>Keighley</t>
  </si>
  <si>
    <t>Kris Hopkins</t>
  </si>
  <si>
    <t>Kenilworth and Southam</t>
  </si>
  <si>
    <t>Jeremy Wright</t>
  </si>
  <si>
    <t>Warwickshire</t>
  </si>
  <si>
    <t>Kensington</t>
  </si>
  <si>
    <t>Victoria Borwick</t>
  </si>
  <si>
    <t>Kensington and Chelsea</t>
  </si>
  <si>
    <t>Kettering</t>
  </si>
  <si>
    <t>Philip Hollobone</t>
  </si>
  <si>
    <t>Kingston and Surbiton</t>
  </si>
  <si>
    <t>James Berry</t>
  </si>
  <si>
    <t>Kingston Upon Thames</t>
  </si>
  <si>
    <t>Kingswood</t>
  </si>
  <si>
    <t>Chris Skidmore</t>
  </si>
  <si>
    <t>Knowsley</t>
  </si>
  <si>
    <t>George Howarth</t>
  </si>
  <si>
    <t>Lancashire West</t>
  </si>
  <si>
    <t>Rosie Cooper</t>
  </si>
  <si>
    <t>Lancaster and Fleetwood</t>
  </si>
  <si>
    <t>Catherine Smith</t>
  </si>
  <si>
    <t>Leeds Central</t>
  </si>
  <si>
    <t>Hilary Benn</t>
  </si>
  <si>
    <t>Leeds East</t>
  </si>
  <si>
    <t>Richard Burgon</t>
  </si>
  <si>
    <t>Leeds North East</t>
  </si>
  <si>
    <t>Fabian Hamilton</t>
  </si>
  <si>
    <t>Leeds North West</t>
  </si>
  <si>
    <t>Greg Mulholland</t>
  </si>
  <si>
    <t>Leeds West</t>
  </si>
  <si>
    <t>Rachel Reeves</t>
  </si>
  <si>
    <t>Leicester East</t>
  </si>
  <si>
    <t>Keith Vaz</t>
  </si>
  <si>
    <t>Leicester South</t>
  </si>
  <si>
    <t>Jonathan Ashworth</t>
  </si>
  <si>
    <t>Leicester West</t>
  </si>
  <si>
    <t>Elizabeth Kendall</t>
  </si>
  <si>
    <t>Leicestershire North West</t>
  </si>
  <si>
    <t>Andrew Bridgen</t>
  </si>
  <si>
    <t>Leicestershire South</t>
  </si>
  <si>
    <t>Alberto Costa</t>
  </si>
  <si>
    <t>Leigh</t>
  </si>
  <si>
    <t>Andrew Burnham</t>
  </si>
  <si>
    <t>Lewes</t>
  </si>
  <si>
    <t>Maria Caulfield</t>
  </si>
  <si>
    <t>Lewisham Deptford</t>
  </si>
  <si>
    <t>Vicky Foxcroft</t>
  </si>
  <si>
    <t>Lewisham</t>
  </si>
  <si>
    <t>Lewisham East</t>
  </si>
  <si>
    <t>Heidi Alexander</t>
  </si>
  <si>
    <t>Lewisham West and Penge</t>
  </si>
  <si>
    <t>Jim Dowd</t>
  </si>
  <si>
    <t>Leyton and Wanstead</t>
  </si>
  <si>
    <t>John Cryer</t>
  </si>
  <si>
    <t>Lichfield</t>
  </si>
  <si>
    <t>Michael Fabricant</t>
  </si>
  <si>
    <t>Lincoln</t>
  </si>
  <si>
    <t>Karl McCartney</t>
  </si>
  <si>
    <t>Liverpool Riverside</t>
  </si>
  <si>
    <t>Louise Ellman</t>
  </si>
  <si>
    <t>Liverpool Walton</t>
  </si>
  <si>
    <t>Steve Rotheram</t>
  </si>
  <si>
    <t>Liverpool Wavertree</t>
  </si>
  <si>
    <t>Luciana Berger</t>
  </si>
  <si>
    <t>Liverpool West Derby</t>
  </si>
  <si>
    <t>Stephen Twigg</t>
  </si>
  <si>
    <t>Loughborough</t>
  </si>
  <si>
    <t>Nicky Morgan</t>
  </si>
  <si>
    <t>Louth and Horncastle</t>
  </si>
  <si>
    <t>Victoria Atkins</t>
  </si>
  <si>
    <t>Ludlow</t>
  </si>
  <si>
    <t>Philip Dunne</t>
  </si>
  <si>
    <t>Shropshire</t>
  </si>
  <si>
    <t>Luton North</t>
  </si>
  <si>
    <t>Kelvin Hopkins</t>
  </si>
  <si>
    <t>Luton South</t>
  </si>
  <si>
    <t>Gavin Shuker</t>
  </si>
  <si>
    <t>Macclesfield</t>
  </si>
  <si>
    <t>David Rutley</t>
  </si>
  <si>
    <t>Maidenhead</t>
  </si>
  <si>
    <t>Theresa May</t>
  </si>
  <si>
    <t>Maidstone and The Weald</t>
  </si>
  <si>
    <t>Helen Grant</t>
  </si>
  <si>
    <t>Makerfield</t>
  </si>
  <si>
    <t>Yvonne Fovargue</t>
  </si>
  <si>
    <t>Maldon</t>
  </si>
  <si>
    <t>John Whittingdale</t>
  </si>
  <si>
    <t>Manchester Central</t>
  </si>
  <si>
    <t>Lucy Powell</t>
  </si>
  <si>
    <t>Manchester Gorton</t>
  </si>
  <si>
    <t>Sir Gerald Kaufman</t>
  </si>
  <si>
    <t>Manchester Withington</t>
  </si>
  <si>
    <t>Jeff Smith</t>
  </si>
  <si>
    <t>Mansfield</t>
  </si>
  <si>
    <t>Alan Meale</t>
  </si>
  <si>
    <t>Meon Valley</t>
  </si>
  <si>
    <t>George Hollingbery</t>
  </si>
  <si>
    <t>Meriden</t>
  </si>
  <si>
    <t>Caroline Spelman</t>
  </si>
  <si>
    <t>Middlesbrough</t>
  </si>
  <si>
    <t>Andy McDonald</t>
  </si>
  <si>
    <t>Middlesbrough South and Cleveland East</t>
  </si>
  <si>
    <t>Tom Blenkinsop</t>
  </si>
  <si>
    <t>Milton Keynes North</t>
  </si>
  <si>
    <t>Mark Lancaster</t>
  </si>
  <si>
    <t>Milton Keynes South</t>
  </si>
  <si>
    <t>Iain Stewart</t>
  </si>
  <si>
    <t>Mitcham and Morden</t>
  </si>
  <si>
    <t>Siobhain McDonagh</t>
  </si>
  <si>
    <t>Merton</t>
  </si>
  <si>
    <t>Mole Valley</t>
  </si>
  <si>
    <t>Sir Paul Beresford</t>
  </si>
  <si>
    <t>Morecambe and Lunesdale</t>
  </si>
  <si>
    <t>David Morris</t>
  </si>
  <si>
    <t>Morley and Outwood</t>
  </si>
  <si>
    <t>Andrea Jenkyns</t>
  </si>
  <si>
    <t>New Forest East</t>
  </si>
  <si>
    <t>Julian Lewis</t>
  </si>
  <si>
    <t>New Forest West</t>
  </si>
  <si>
    <t>Desmond Swayne</t>
  </si>
  <si>
    <t>Newark</t>
  </si>
  <si>
    <t>Robert Jenrick</t>
  </si>
  <si>
    <t>Newbury</t>
  </si>
  <si>
    <t>Richard Benyon</t>
  </si>
  <si>
    <t>Newcastle upon Tyne Central</t>
  </si>
  <si>
    <t>Chi Onwurah</t>
  </si>
  <si>
    <t>Newcastle upon Tyne East</t>
  </si>
  <si>
    <t>Nick Brown</t>
  </si>
  <si>
    <t>Newcastle upon Tyne North</t>
  </si>
  <si>
    <t>Catherine McKinnell</t>
  </si>
  <si>
    <t>Newcastle-under-Lyme</t>
  </si>
  <si>
    <t>Paul Farrelly</t>
  </si>
  <si>
    <t>Newton Abbot</t>
  </si>
  <si>
    <t>Anne-Marie Morris</t>
  </si>
  <si>
    <t>Norfolk Mid</t>
  </si>
  <si>
    <t>George Freeman</t>
  </si>
  <si>
    <t>Norfolk North</t>
  </si>
  <si>
    <t>Norman Lamb</t>
  </si>
  <si>
    <t>Norfolk North West</t>
  </si>
  <si>
    <t>Henry Bellingham</t>
  </si>
  <si>
    <t>Norfolk South</t>
  </si>
  <si>
    <t>Richard Bacon</t>
  </si>
  <si>
    <t>Norfolk South West</t>
  </si>
  <si>
    <t>Elizabeth Truss</t>
  </si>
  <si>
    <t>Normanton, Pontefract and Castleford</t>
  </si>
  <si>
    <t>Yvette Cooper</t>
  </si>
  <si>
    <t>Northampton North</t>
  </si>
  <si>
    <t>Michael Ellis</t>
  </si>
  <si>
    <t>Northampton South</t>
  </si>
  <si>
    <t>David Mackintosh</t>
  </si>
  <si>
    <t>Northamptonshire South</t>
  </si>
  <si>
    <t>Andrea Leadsom</t>
  </si>
  <si>
    <t>Norwich North</t>
  </si>
  <si>
    <t>Chloe Smith</t>
  </si>
  <si>
    <t>Norwich South</t>
  </si>
  <si>
    <t>Clive Lewis</t>
  </si>
  <si>
    <t>Nottingham East</t>
  </si>
  <si>
    <t>Christopher Leslie</t>
  </si>
  <si>
    <t>Nottingham North</t>
  </si>
  <si>
    <t>Graham Allen</t>
  </si>
  <si>
    <t>Nottingham South</t>
  </si>
  <si>
    <t>Lillian Greenwood</t>
  </si>
  <si>
    <t>Nuneaton</t>
  </si>
  <si>
    <t>Marcus Jones</t>
  </si>
  <si>
    <t>Old Bexley and Sidcup</t>
  </si>
  <si>
    <t>James Brokenshire</t>
  </si>
  <si>
    <t>Oldham East and Saddleworth</t>
  </si>
  <si>
    <t>Debbie Abrahams</t>
  </si>
  <si>
    <t>Oldham West and Royton</t>
  </si>
  <si>
    <t>Michael Meacher</t>
  </si>
  <si>
    <t>Orpington</t>
  </si>
  <si>
    <t>Joseph Johnson</t>
  </si>
  <si>
    <t>Oxford East</t>
  </si>
  <si>
    <t>Andrew Smith</t>
  </si>
  <si>
    <t>Oxford West and Abingdon</t>
  </si>
  <si>
    <t>Nicola Blackwood</t>
  </si>
  <si>
    <t>Pendle</t>
  </si>
  <si>
    <t>Andrew Stephenson</t>
  </si>
  <si>
    <t>Penistone and Stocksbridge</t>
  </si>
  <si>
    <t>Angela Smith</t>
  </si>
  <si>
    <t>Penrith and The Border</t>
  </si>
  <si>
    <t>Rory Stewart</t>
  </si>
  <si>
    <t>Peterborough</t>
  </si>
  <si>
    <t>Stewart Jackson</t>
  </si>
  <si>
    <t>Plymouth Moor View</t>
  </si>
  <si>
    <t>Johnny Mercer</t>
  </si>
  <si>
    <t>Plymouth Sutton and Devonport</t>
  </si>
  <si>
    <t>Oliver Colville</t>
  </si>
  <si>
    <t>Poole</t>
  </si>
  <si>
    <t>Robert Syms</t>
  </si>
  <si>
    <t>Poplar and Limehouse</t>
  </si>
  <si>
    <t>Jim Fitzpatrick</t>
  </si>
  <si>
    <t>Portsmouth North</t>
  </si>
  <si>
    <t>Penny Mordaunt</t>
  </si>
  <si>
    <t>Portsmouth South</t>
  </si>
  <si>
    <t>Flick Drummond</t>
  </si>
  <si>
    <t>Preston</t>
  </si>
  <si>
    <t>Mark Hendrick</t>
  </si>
  <si>
    <t>Pudsey</t>
  </si>
  <si>
    <t>Stuart Andrew</t>
  </si>
  <si>
    <t>Putney</t>
  </si>
  <si>
    <t>Justine Greening</t>
  </si>
  <si>
    <t>Rayleigh and Wickford</t>
  </si>
  <si>
    <t>Mark Francois</t>
  </si>
  <si>
    <t>Reading East</t>
  </si>
  <si>
    <t>Rob Wilson</t>
  </si>
  <si>
    <t>Reading West</t>
  </si>
  <si>
    <t>Alok Sharma</t>
  </si>
  <si>
    <t>Redcar</t>
  </si>
  <si>
    <t>Anna Turley</t>
  </si>
  <si>
    <t>Redditch</t>
  </si>
  <si>
    <t>Karen Lumley</t>
  </si>
  <si>
    <t>Reigate</t>
  </si>
  <si>
    <t>Crispin Blunt</t>
  </si>
  <si>
    <t>Ribble South</t>
  </si>
  <si>
    <t>Seema Kennedy</t>
  </si>
  <si>
    <t>Ribble Valley</t>
  </si>
  <si>
    <t>Nigel Evans</t>
  </si>
  <si>
    <t>Richmond</t>
  </si>
  <si>
    <t>Rishi Sunak</t>
  </si>
  <si>
    <t>Richmond Park</t>
  </si>
  <si>
    <t>Zac Goldsmith</t>
  </si>
  <si>
    <t>Richmond Upon Thames</t>
  </si>
  <si>
    <t>Rochdale</t>
  </si>
  <si>
    <t>Simon Danczuk</t>
  </si>
  <si>
    <t>Rochester and Strood</t>
  </si>
  <si>
    <t>Kelly Tolhurst</t>
  </si>
  <si>
    <t>Rochford and Southend East</t>
  </si>
  <si>
    <t>James Duddridge</t>
  </si>
  <si>
    <t>Romford</t>
  </si>
  <si>
    <t>Andrew Rosindell</t>
  </si>
  <si>
    <t>Romsey and Southampton North</t>
  </si>
  <si>
    <t>Caroline Nokes</t>
  </si>
  <si>
    <t>Rossendale and Darwen</t>
  </si>
  <si>
    <t>Jake Berry</t>
  </si>
  <si>
    <t>Rother Valley</t>
  </si>
  <si>
    <t>Kevin Barron</t>
  </si>
  <si>
    <t>Rotherham</t>
  </si>
  <si>
    <t>Sarah Champion</t>
  </si>
  <si>
    <t>Rugby</t>
  </si>
  <si>
    <t>Mark Pawsey</t>
  </si>
  <si>
    <t>Ruislip, Northwood and Pinner</t>
  </si>
  <si>
    <t>Nick Hurd</t>
  </si>
  <si>
    <t>Runnymede and Weybridge</t>
  </si>
  <si>
    <t>Philip Hammond</t>
  </si>
  <si>
    <t>Rushcliffe</t>
  </si>
  <si>
    <t>Kenneth Clarke</t>
  </si>
  <si>
    <t>Rutland and Melton</t>
  </si>
  <si>
    <t>Alan Duncan</t>
  </si>
  <si>
    <t>Saffron Walden</t>
  </si>
  <si>
    <t>Sir Alan Haselhurst</t>
  </si>
  <si>
    <t>Salford and Eccles</t>
  </si>
  <si>
    <t>Rebecca Long-Bailey</t>
  </si>
  <si>
    <t>Salisbury</t>
  </si>
  <si>
    <t>John Glen</t>
  </si>
  <si>
    <t>Scarborough and Whitby</t>
  </si>
  <si>
    <t>Robert Goodwill</t>
  </si>
  <si>
    <t>Scunthorpe</t>
  </si>
  <si>
    <t>Nic Dakin</t>
  </si>
  <si>
    <t>Sedgefield</t>
  </si>
  <si>
    <t>Phil Wilson</t>
  </si>
  <si>
    <t>Sefton Central</t>
  </si>
  <si>
    <t>Bill Esterson</t>
  </si>
  <si>
    <t>Selby and Ainsty</t>
  </si>
  <si>
    <t>Nigel Adams</t>
  </si>
  <si>
    <t>Sevenoaks</t>
  </si>
  <si>
    <t>Michael Fallon</t>
  </si>
  <si>
    <t>Sheffield Brightside and Hillsborough</t>
  </si>
  <si>
    <t>Harry Harpham</t>
  </si>
  <si>
    <t>Sheffield Central</t>
  </si>
  <si>
    <t>Paul Blomfield</t>
  </si>
  <si>
    <t>Sheffield Hallam</t>
  </si>
  <si>
    <t>Nick Clegg</t>
  </si>
  <si>
    <t>Sheffield Heeley</t>
  </si>
  <si>
    <t>Louise Haigh</t>
  </si>
  <si>
    <t>Sheffield South East</t>
  </si>
  <si>
    <t>Clive Betts</t>
  </si>
  <si>
    <t>Sherwood</t>
  </si>
  <si>
    <t>Mark Spencer</t>
  </si>
  <si>
    <t>Shipley</t>
  </si>
  <si>
    <t>Philip Davies</t>
  </si>
  <si>
    <t>Shrewsbury and Atcham</t>
  </si>
  <si>
    <t>Daniel Kawczynski</t>
  </si>
  <si>
    <t>Shropshire North</t>
  </si>
  <si>
    <t>Owen Paterson</t>
  </si>
  <si>
    <t>Sittingbourne and Sheppey</t>
  </si>
  <si>
    <t>Gordon Henderson</t>
  </si>
  <si>
    <t>Skipton and Ripon</t>
  </si>
  <si>
    <t>Julian Smith</t>
  </si>
  <si>
    <t>Sleaford and North Hykeham</t>
  </si>
  <si>
    <t>Stephen Phillips</t>
  </si>
  <si>
    <t>Slough</t>
  </si>
  <si>
    <t>Fiona Mactaggart</t>
  </si>
  <si>
    <t>Solihull</t>
  </si>
  <si>
    <t>Julian Knight</t>
  </si>
  <si>
    <t>Somerset North</t>
  </si>
  <si>
    <t>Liam Fox</t>
  </si>
  <si>
    <t>Somerset North East</t>
  </si>
  <si>
    <t>Jacob Rees-Mogg</t>
  </si>
  <si>
    <t>Somerton and Frome</t>
  </si>
  <si>
    <t>David Warburton</t>
  </si>
  <si>
    <t>South Holland and The Deepings</t>
  </si>
  <si>
    <t>John Hayes</t>
  </si>
  <si>
    <t>South Shields</t>
  </si>
  <si>
    <t>Emma Lewell-Buck</t>
  </si>
  <si>
    <t>Southampton Itchen</t>
  </si>
  <si>
    <t>Royston Smith</t>
  </si>
  <si>
    <t>Southampton Test</t>
  </si>
  <si>
    <t>Alan Whitehead</t>
  </si>
  <si>
    <t>Southend West</t>
  </si>
  <si>
    <t>David Amess</t>
  </si>
  <si>
    <t>Southport</t>
  </si>
  <si>
    <t>John Pugh</t>
  </si>
  <si>
    <t>Spelthorne</t>
  </si>
  <si>
    <t>Kwasi Kwarteng</t>
  </si>
  <si>
    <t>St Albans</t>
  </si>
  <si>
    <t>Anne Main</t>
  </si>
  <si>
    <t>St Austell and Newquay</t>
  </si>
  <si>
    <t>Steve Double</t>
  </si>
  <si>
    <t>St Helens North</t>
  </si>
  <si>
    <t>Conor McGinn</t>
  </si>
  <si>
    <t>St Helens South and Whiston</t>
  </si>
  <si>
    <t>Marie Rimmer</t>
  </si>
  <si>
    <t>St Ives</t>
  </si>
  <si>
    <t>Derek Thomas</t>
  </si>
  <si>
    <t>Stafford</t>
  </si>
  <si>
    <t>Jeremy Lefroy</t>
  </si>
  <si>
    <t>Staffordshire Moorlands</t>
  </si>
  <si>
    <t>Karen Bradley</t>
  </si>
  <si>
    <t>Staffordshire South</t>
  </si>
  <si>
    <t>Gavin Williamson</t>
  </si>
  <si>
    <t>Stalybridge and Hyde</t>
  </si>
  <si>
    <t>Jonathan Reynolds</t>
  </si>
  <si>
    <t>Stevenage</t>
  </si>
  <si>
    <t>Stephen McPartland</t>
  </si>
  <si>
    <t>Stockport</t>
  </si>
  <si>
    <t>Ann Coffey</t>
  </si>
  <si>
    <t>Stockton North</t>
  </si>
  <si>
    <t>Alex Cunningham</t>
  </si>
  <si>
    <t>Stockton South</t>
  </si>
  <si>
    <t>James Wharton</t>
  </si>
  <si>
    <t>Stoke-on-Trent Central</t>
  </si>
  <si>
    <t>Tristram Hunt</t>
  </si>
  <si>
    <t>Stoke-on-Trent North</t>
  </si>
  <si>
    <t>Ruth Smeeth</t>
  </si>
  <si>
    <t>Stoke-on-Trent South</t>
  </si>
  <si>
    <t>Robert Flello</t>
  </si>
  <si>
    <t>Stone</t>
  </si>
  <si>
    <t>William Cash</t>
  </si>
  <si>
    <t>Stourbridge</t>
  </si>
  <si>
    <t>Margot James</t>
  </si>
  <si>
    <t>Stratford-on-Avon</t>
  </si>
  <si>
    <t>Nadhim Zahawi</t>
  </si>
  <si>
    <t>Streatham</t>
  </si>
  <si>
    <t>Chuka Umunna</t>
  </si>
  <si>
    <t>Stretford and Urmston</t>
  </si>
  <si>
    <t>Kate Green</t>
  </si>
  <si>
    <t>Stroud</t>
  </si>
  <si>
    <t>Neil Carmichael</t>
  </si>
  <si>
    <t>Suffolk Central and Ipswich North</t>
  </si>
  <si>
    <t>Daniel Poulter</t>
  </si>
  <si>
    <t>Suffolk Coastal</t>
  </si>
  <si>
    <t>Therese Coffey</t>
  </si>
  <si>
    <t>Suffolk South</t>
  </si>
  <si>
    <t>James Cartlidge</t>
  </si>
  <si>
    <t>Suffolk West</t>
  </si>
  <si>
    <t>Matthew Hancock</t>
  </si>
  <si>
    <t>Sunderland Central</t>
  </si>
  <si>
    <t>Julie Elliott</t>
  </si>
  <si>
    <t>Surrey East</t>
  </si>
  <si>
    <t>Sam Gyimah</t>
  </si>
  <si>
    <t>Surrey Heath</t>
  </si>
  <si>
    <t>Michael Gove</t>
  </si>
  <si>
    <t>Surrey South West</t>
  </si>
  <si>
    <t>Jeremy Hunt</t>
  </si>
  <si>
    <t>Sussex Mid</t>
  </si>
  <si>
    <t>Nicholas Soames</t>
  </si>
  <si>
    <t>Sutton and Cheam</t>
  </si>
  <si>
    <t>Paul Scully</t>
  </si>
  <si>
    <t>Sutton Coldfield</t>
  </si>
  <si>
    <t>Andrew Mitchell</t>
  </si>
  <si>
    <t>Swindon North</t>
  </si>
  <si>
    <t>Justin Tomlinson</t>
  </si>
  <si>
    <t>Swindon South</t>
  </si>
  <si>
    <t>Robert Buckland</t>
  </si>
  <si>
    <t>Tamworth</t>
  </si>
  <si>
    <t>Christopher Pincher</t>
  </si>
  <si>
    <t>Tatton</t>
  </si>
  <si>
    <t>George Osborne</t>
  </si>
  <si>
    <t>Taunton Deane</t>
  </si>
  <si>
    <t>Rebecca Pow</t>
  </si>
  <si>
    <t>Telford</t>
  </si>
  <si>
    <t>Lucy Allan</t>
  </si>
  <si>
    <t>Tewkesbury</t>
  </si>
  <si>
    <t>Laurence Robertson</t>
  </si>
  <si>
    <t>Thanet North</t>
  </si>
  <si>
    <t>Roger Gale</t>
  </si>
  <si>
    <t>Thanet South</t>
  </si>
  <si>
    <t>Craig Mackinlay</t>
  </si>
  <si>
    <t>Thirsk and Malton</t>
  </si>
  <si>
    <t>Kevin Hollinrake</t>
  </si>
  <si>
    <t>Thornbury and Yate</t>
  </si>
  <si>
    <t>Luke Hall</t>
  </si>
  <si>
    <t>Thurrock</t>
  </si>
  <si>
    <t>Jackie Doyle-Price</t>
  </si>
  <si>
    <t>Tiverton and Honiton</t>
  </si>
  <si>
    <t>Neil Parish</t>
  </si>
  <si>
    <t>Tonbridge and Malling</t>
  </si>
  <si>
    <t>Tom Tugendhat</t>
  </si>
  <si>
    <t>Tooting</t>
  </si>
  <si>
    <t>Sadiq Khan</t>
  </si>
  <si>
    <t>Torbay</t>
  </si>
  <si>
    <t>Kevin Foster</t>
  </si>
  <si>
    <t>Totnes</t>
  </si>
  <si>
    <t>Sarah Wollaston</t>
  </si>
  <si>
    <t>Tottenham</t>
  </si>
  <si>
    <t>David Lammy</t>
  </si>
  <si>
    <t>Truro and Falmouth</t>
  </si>
  <si>
    <t>Sarah Newton</t>
  </si>
  <si>
    <t>Tunbridge Wells</t>
  </si>
  <si>
    <t>Greg Clark</t>
  </si>
  <si>
    <t>Twickenham</t>
  </si>
  <si>
    <t>Tania Mathias</t>
  </si>
  <si>
    <t>Tynemouth</t>
  </si>
  <si>
    <t>Alan Campbell</t>
  </si>
  <si>
    <t>Tyneside North</t>
  </si>
  <si>
    <t>Mary Glindon</t>
  </si>
  <si>
    <t>Uxbridge and South Ruislip</t>
  </si>
  <si>
    <t>Boris Johnson</t>
  </si>
  <si>
    <t>Vauxhall</t>
  </si>
  <si>
    <t>Kate Hoey</t>
  </si>
  <si>
    <t>Wakefield</t>
  </si>
  <si>
    <t>Mary Creagh</t>
  </si>
  <si>
    <t>Wallasey</t>
  </si>
  <si>
    <t>Angela Eagle</t>
  </si>
  <si>
    <t>Walsall North</t>
  </si>
  <si>
    <t>David Winnick</t>
  </si>
  <si>
    <t>Walsall South</t>
  </si>
  <si>
    <t>Valerie Vaz</t>
  </si>
  <si>
    <t>Walthamstow</t>
  </si>
  <si>
    <t>Stella Creasy</t>
  </si>
  <si>
    <t>Wansbeck</t>
  </si>
  <si>
    <t>Ian Lavery</t>
  </si>
  <si>
    <t>Wantage</t>
  </si>
  <si>
    <t>Ed Vaizey</t>
  </si>
  <si>
    <t>Warley</t>
  </si>
  <si>
    <t>John Spellar</t>
  </si>
  <si>
    <t>Warrington North</t>
  </si>
  <si>
    <t>Helen Jones</t>
  </si>
  <si>
    <t>Warrington South</t>
  </si>
  <si>
    <t>David Mowat</t>
  </si>
  <si>
    <t>Warwick and Leamington</t>
  </si>
  <si>
    <t>Chris White</t>
  </si>
  <si>
    <t>Warwickshire North</t>
  </si>
  <si>
    <t>Craig Tracey</t>
  </si>
  <si>
    <t>Washington and Sunderland West</t>
  </si>
  <si>
    <t>Sharon Hodgson</t>
  </si>
  <si>
    <t>Watford</t>
  </si>
  <si>
    <t>Richard Harrington</t>
  </si>
  <si>
    <t>Waveney</t>
  </si>
  <si>
    <t>Peter Aldous</t>
  </si>
  <si>
    <t>Wealden</t>
  </si>
  <si>
    <t>Nus Ghani</t>
  </si>
  <si>
    <t>Weaver Vale</t>
  </si>
  <si>
    <t>Graham Evans</t>
  </si>
  <si>
    <t>Wellingborough</t>
  </si>
  <si>
    <t>Peter Bone</t>
  </si>
  <si>
    <t>Wells</t>
  </si>
  <si>
    <t>James Heappey</t>
  </si>
  <si>
    <t>Welwyn Hatfield</t>
  </si>
  <si>
    <t>Grant Shapps</t>
  </si>
  <si>
    <t>Wentworth and Dearne</t>
  </si>
  <si>
    <t>John Healey</t>
  </si>
  <si>
    <t>West Bromwich East</t>
  </si>
  <si>
    <t>Tom Watson</t>
  </si>
  <si>
    <t>West Bromwich West</t>
  </si>
  <si>
    <t>Adrian Bailey</t>
  </si>
  <si>
    <t>West Ham</t>
  </si>
  <si>
    <t>Lyn Brown</t>
  </si>
  <si>
    <t>Westminster North</t>
  </si>
  <si>
    <t>Karen Buck</t>
  </si>
  <si>
    <t>Westmorland and Lonsdale</t>
  </si>
  <si>
    <t>Tim Farron</t>
  </si>
  <si>
    <t>Weston-Super-Mare</t>
  </si>
  <si>
    <t>John Penrose</t>
  </si>
  <si>
    <t>Wigan</t>
  </si>
  <si>
    <t>Lisa Nandy</t>
  </si>
  <si>
    <t>Wiltshire North</t>
  </si>
  <si>
    <t>James Gray</t>
  </si>
  <si>
    <t>Wiltshire South West</t>
  </si>
  <si>
    <t>Andrew Murrison</t>
  </si>
  <si>
    <t>Wimbledon</t>
  </si>
  <si>
    <t>Stephen Hammond</t>
  </si>
  <si>
    <t>Winchester</t>
  </si>
  <si>
    <t>Steve Brine</t>
  </si>
  <si>
    <t>Windsor</t>
  </si>
  <si>
    <t>Adam Afriyie</t>
  </si>
  <si>
    <t>Wirral South</t>
  </si>
  <si>
    <t>Alison McGovern</t>
  </si>
  <si>
    <t>Wirral West</t>
  </si>
  <si>
    <t>Margaret Greenwood</t>
  </si>
  <si>
    <t>Witham</t>
  </si>
  <si>
    <t>Priti Patel</t>
  </si>
  <si>
    <t>Witney</t>
  </si>
  <si>
    <t>David Cameron</t>
  </si>
  <si>
    <t>Woking</t>
  </si>
  <si>
    <t>Jonathan Lord</t>
  </si>
  <si>
    <t>Wokingham</t>
  </si>
  <si>
    <t>John Redwood</t>
  </si>
  <si>
    <t>Wolverhampton North East</t>
  </si>
  <si>
    <t>Emma Reynolds</t>
  </si>
  <si>
    <t>Wolverhampton South East</t>
  </si>
  <si>
    <t>Pat McFadden</t>
  </si>
  <si>
    <t>Wolverhampton South West</t>
  </si>
  <si>
    <t>Rob Marris</t>
  </si>
  <si>
    <t>Worcester</t>
  </si>
  <si>
    <t>Robin Walker</t>
  </si>
  <si>
    <t>Worcestershire Mid</t>
  </si>
  <si>
    <t>Nigel Huddleston</t>
  </si>
  <si>
    <t>Worcestershire West</t>
  </si>
  <si>
    <t>Harriett Baldwin</t>
  </si>
  <si>
    <t>Workington</t>
  </si>
  <si>
    <t>Sue Hayman</t>
  </si>
  <si>
    <t>Worsley and Eccles South</t>
  </si>
  <si>
    <t>Barbara Keeley</t>
  </si>
  <si>
    <t>Worthing East and Shoreham</t>
  </si>
  <si>
    <t>Tim Loughton</t>
  </si>
  <si>
    <t>Worthing West</t>
  </si>
  <si>
    <t>Peter Bottomley</t>
  </si>
  <si>
    <t>Wrekin, The</t>
  </si>
  <si>
    <t>Mark Pritchard</t>
  </si>
  <si>
    <t>Wycombe</t>
  </si>
  <si>
    <t>Steven Baker</t>
  </si>
  <si>
    <t>Wyre and Preston North</t>
  </si>
  <si>
    <t>Ben Wallace</t>
  </si>
  <si>
    <t>Wyre Forest</t>
  </si>
  <si>
    <t>Mark Garnier</t>
  </si>
  <si>
    <t>Wythenshawe and Sale East</t>
  </si>
  <si>
    <t>Mike Kane</t>
  </si>
  <si>
    <t>Yeovil</t>
  </si>
  <si>
    <t>Marcus Fysh</t>
  </si>
  <si>
    <t>York Central</t>
  </si>
  <si>
    <t>Rachael Maskell</t>
  </si>
  <si>
    <t>York Outer</t>
  </si>
  <si>
    <t>Julian Sturdy</t>
  </si>
  <si>
    <t>Yorkshire East</t>
  </si>
  <si>
    <t>Greg Knight</t>
  </si>
  <si>
    <t>Aberavon</t>
  </si>
  <si>
    <t>Stephen Kinnock</t>
  </si>
  <si>
    <t>West Glamorgan</t>
  </si>
  <si>
    <t>Aberconwy</t>
  </si>
  <si>
    <t>Guto Bebb</t>
  </si>
  <si>
    <t>Clwyd</t>
  </si>
  <si>
    <t>Alyn and Deeside</t>
  </si>
  <si>
    <t>Mark Tami</t>
  </si>
  <si>
    <t>Arfon</t>
  </si>
  <si>
    <t>Hywel Williams</t>
  </si>
  <si>
    <t>Gwynedd</t>
  </si>
  <si>
    <t>Blaenau Gwent</t>
  </si>
  <si>
    <t>Nick Smith</t>
  </si>
  <si>
    <t>Gwent</t>
  </si>
  <si>
    <t>Brecon and Radnorshire</t>
  </si>
  <si>
    <t>Christopher Davies</t>
  </si>
  <si>
    <t>Powys</t>
  </si>
  <si>
    <t>Bridgend</t>
  </si>
  <si>
    <t>Madeleine Moon</t>
  </si>
  <si>
    <t>Mid Glamorgan</t>
  </si>
  <si>
    <t>Caerphilly</t>
  </si>
  <si>
    <t>Wayne David</t>
  </si>
  <si>
    <t>Cardiff Central</t>
  </si>
  <si>
    <t>Jo Stevens</t>
  </si>
  <si>
    <t>South Glamorgan</t>
  </si>
  <si>
    <t>Cardiff North</t>
  </si>
  <si>
    <t>Craig Williams</t>
  </si>
  <si>
    <t>Cardiff South and Penarth</t>
  </si>
  <si>
    <t>Stephen Doughty</t>
  </si>
  <si>
    <t>Cardiff West</t>
  </si>
  <si>
    <t>Kevin Brennan</t>
  </si>
  <si>
    <t>Carmarthen East and Dinefwr</t>
  </si>
  <si>
    <t>Jonathan Edwards</t>
  </si>
  <si>
    <t>Dyfed</t>
  </si>
  <si>
    <t>Carmarthen West and Pembrokeshire South</t>
  </si>
  <si>
    <t>Simon Hart</t>
  </si>
  <si>
    <t>Ceredigion</t>
  </si>
  <si>
    <t>Mark Williams</t>
  </si>
  <si>
    <t>Clwyd South</t>
  </si>
  <si>
    <t>Susan Elan Jones</t>
  </si>
  <si>
    <t>Clwyd West</t>
  </si>
  <si>
    <t>David Jones</t>
  </si>
  <si>
    <t>Cynon Valley</t>
  </si>
  <si>
    <t>Ann Clwyd</t>
  </si>
  <si>
    <t>Delyn</t>
  </si>
  <si>
    <t>David Hanson</t>
  </si>
  <si>
    <t>Dwyfor Meirionnydd</t>
  </si>
  <si>
    <t>Liz Saville Roberts</t>
  </si>
  <si>
    <t>Gower</t>
  </si>
  <si>
    <t>Byron Davies</t>
  </si>
  <si>
    <t>Islwyn</t>
  </si>
  <si>
    <t>Christopher Evans</t>
  </si>
  <si>
    <t>Llanelli</t>
  </si>
  <si>
    <t>Nia Griffith</t>
  </si>
  <si>
    <t>Merthyr Tydfil and Rhymney</t>
  </si>
  <si>
    <t>Gerald Jones</t>
  </si>
  <si>
    <t>Monmouth</t>
  </si>
  <si>
    <t>David Davies</t>
  </si>
  <si>
    <t>Montgomeryshire</t>
  </si>
  <si>
    <t>Glyn Davies</t>
  </si>
  <si>
    <t>Neath</t>
  </si>
  <si>
    <t>Christina Rees</t>
  </si>
  <si>
    <t>Newport East</t>
  </si>
  <si>
    <t>Jessica Morden</t>
  </si>
  <si>
    <t>Newport West</t>
  </si>
  <si>
    <t>Paul Flynn</t>
  </si>
  <si>
    <t>Ogmore</t>
  </si>
  <si>
    <t>Huw Irranca-Davies</t>
  </si>
  <si>
    <t>Pontypridd</t>
  </si>
  <si>
    <t>Owen Smith</t>
  </si>
  <si>
    <t>Preseli Pembrokeshire</t>
  </si>
  <si>
    <t>Stephen Crabb</t>
  </si>
  <si>
    <t>Rhondda</t>
  </si>
  <si>
    <t>Chris Bryant</t>
  </si>
  <si>
    <t>Swansea East</t>
  </si>
  <si>
    <t>Carolyn Harris</t>
  </si>
  <si>
    <t>Swansea West</t>
  </si>
  <si>
    <t>Geraint Davies</t>
  </si>
  <si>
    <t>Torfaen</t>
  </si>
  <si>
    <t>Nick Thomas-Symonds</t>
  </si>
  <si>
    <t>Vale of Clwyd</t>
  </si>
  <si>
    <t>James Davies</t>
  </si>
  <si>
    <t>Vale of Glamorgan</t>
  </si>
  <si>
    <t>Alun Cairns</t>
  </si>
  <si>
    <t>Wrexham</t>
  </si>
  <si>
    <t>Ian Lucas</t>
  </si>
  <si>
    <t>Ynys Mon</t>
  </si>
  <si>
    <t>Albert Owen</t>
  </si>
  <si>
    <t>Aberdeen North</t>
  </si>
  <si>
    <t>Kirsty Blackman</t>
  </si>
  <si>
    <t>Grampian</t>
  </si>
  <si>
    <t>Aberdeen South</t>
  </si>
  <si>
    <t>Callum McCaig</t>
  </si>
  <si>
    <t>Aberdeenshire West and Kincardine</t>
  </si>
  <si>
    <t>Stuart Donaldson</t>
  </si>
  <si>
    <t>Airdrie and Shotts</t>
  </si>
  <si>
    <t>Neil Gray</t>
  </si>
  <si>
    <t>Glasgow area</t>
  </si>
  <si>
    <t>Angus</t>
  </si>
  <si>
    <t>Michael Weir</t>
  </si>
  <si>
    <t>Tayside</t>
  </si>
  <si>
    <t>Argyll and Bute</t>
  </si>
  <si>
    <t>Brendan O'Hara</t>
  </si>
  <si>
    <t>Ayr Carrick and Cumnock</t>
  </si>
  <si>
    <t>Corri Wilson</t>
  </si>
  <si>
    <t>Ayrshire and Lanark</t>
  </si>
  <si>
    <t>Ayrshire Central</t>
  </si>
  <si>
    <t>Philippa Whitford</t>
  </si>
  <si>
    <t>Ayrshire North and Arran</t>
  </si>
  <si>
    <t>Patricia Gibson</t>
  </si>
  <si>
    <t>Banff and Buchan</t>
  </si>
  <si>
    <t>Eilidh Whiteford</t>
  </si>
  <si>
    <t>Berwickshire, Roxburgh and Selkirk</t>
  </si>
  <si>
    <t>Calum Kerr</t>
  </si>
  <si>
    <t>Borders</t>
  </si>
  <si>
    <t>Caithness Sutherland and Easter Ross</t>
  </si>
  <si>
    <t>Paul Monaghan</t>
  </si>
  <si>
    <t>Highland</t>
  </si>
  <si>
    <t>Coatbridge, Chryston and Bellshill</t>
  </si>
  <si>
    <t>Philip Boswell</t>
  </si>
  <si>
    <t>Cumbernauld, Kilsyth and Kirkintilloch East</t>
  </si>
  <si>
    <t>Stuart McDonald</t>
  </si>
  <si>
    <t>Dumfries and Galloway</t>
  </si>
  <si>
    <t>Richard Arkless</t>
  </si>
  <si>
    <t>Dumfriesshire, Clydesdale and Tweeddale</t>
  </si>
  <si>
    <t>David Mundell</t>
  </si>
  <si>
    <t>Dunbartonshire East</t>
  </si>
  <si>
    <t>John Nicolson</t>
  </si>
  <si>
    <t>Dunbartonshire West</t>
  </si>
  <si>
    <t>Martin Docherty</t>
  </si>
  <si>
    <t>Dundee East</t>
  </si>
  <si>
    <t>Stewart Hosie</t>
  </si>
  <si>
    <t>Dundee West</t>
  </si>
  <si>
    <t>Chris Law</t>
  </si>
  <si>
    <t>Dunfermline and West Fife</t>
  </si>
  <si>
    <t>Douglas Chapman</t>
  </si>
  <si>
    <t>Fife</t>
  </si>
  <si>
    <t>East Kilbride, Strathaven and Lesmahagow</t>
  </si>
  <si>
    <t>Lisa Cameron</t>
  </si>
  <si>
    <t>East Lothian</t>
  </si>
  <si>
    <t>George Kerevan</t>
  </si>
  <si>
    <t>Edinburgh area</t>
  </si>
  <si>
    <t>Edinburgh East</t>
  </si>
  <si>
    <t>Tommy Sheppard</t>
  </si>
  <si>
    <t>Edinburgh North and Leith</t>
  </si>
  <si>
    <t>Deidre Brock</t>
  </si>
  <si>
    <t>Edinburgh South</t>
  </si>
  <si>
    <t>Ian Murray</t>
  </si>
  <si>
    <t>Edinburgh South West</t>
  </si>
  <si>
    <t>Joanna Cherry</t>
  </si>
  <si>
    <t>Edinburgh West</t>
  </si>
  <si>
    <t>Michelle Thomson</t>
  </si>
  <si>
    <t>Falkirk</t>
  </si>
  <si>
    <t>John McNally</t>
  </si>
  <si>
    <t>Central</t>
  </si>
  <si>
    <t>Fife North East</t>
  </si>
  <si>
    <t>Stephen Gethins</t>
  </si>
  <si>
    <t>Glasgow Central</t>
  </si>
  <si>
    <t>Alison Thewliss</t>
  </si>
  <si>
    <t>Glasgow East</t>
  </si>
  <si>
    <t>Natalie McGarry</t>
  </si>
  <si>
    <t>Glasgow North</t>
  </si>
  <si>
    <t>Patrick Grady</t>
  </si>
  <si>
    <t>Glasgow North East</t>
  </si>
  <si>
    <t>Anne McLaughlin</t>
  </si>
  <si>
    <t>Glasgow North West</t>
  </si>
  <si>
    <t>Carol Monaghan</t>
  </si>
  <si>
    <t>Glasgow South</t>
  </si>
  <si>
    <t>Stewart McDonald</t>
  </si>
  <si>
    <t>Glasgow South West</t>
  </si>
  <si>
    <t>Christopher Stephens</t>
  </si>
  <si>
    <t>Glenrothes</t>
  </si>
  <si>
    <t>Peter Grant</t>
  </si>
  <si>
    <t>Gordon</t>
  </si>
  <si>
    <t>Alex Salmond</t>
  </si>
  <si>
    <t>Inverclyde</t>
  </si>
  <si>
    <t>Ronnie Cowan</t>
  </si>
  <si>
    <t>Inverness Nairn Badenoch and Strathspey</t>
  </si>
  <si>
    <t>Drew Hendry</t>
  </si>
  <si>
    <t>Kilmarnock and Loudoun</t>
  </si>
  <si>
    <t>Alan Brown</t>
  </si>
  <si>
    <t>Kirkcaldy and Cowdenbeath</t>
  </si>
  <si>
    <t>Roger Mullin</t>
  </si>
  <si>
    <t>Lanark and Hamilton East</t>
  </si>
  <si>
    <t>Angela Crawley</t>
  </si>
  <si>
    <t>Linlithgow and East Falkirk</t>
  </si>
  <si>
    <t>Martyn Day</t>
  </si>
  <si>
    <t>Livingston</t>
  </si>
  <si>
    <t>Hannah Bardell</t>
  </si>
  <si>
    <t>Midlothian</t>
  </si>
  <si>
    <t>Owen Thompson</t>
  </si>
  <si>
    <t>Moray</t>
  </si>
  <si>
    <t>Angus Robertson</t>
  </si>
  <si>
    <t>Motherwell and Wishaw</t>
  </si>
  <si>
    <t>Marion Fellows</t>
  </si>
  <si>
    <t>Na h-Eileanan An Iar (Western Isles)</t>
  </si>
  <si>
    <t>Angus MacNeil</t>
  </si>
  <si>
    <t>Western Isles</t>
  </si>
  <si>
    <t>Ochil and South Perthshire</t>
  </si>
  <si>
    <t>Tasmina Ahmed-Sheikh</t>
  </si>
  <si>
    <t>Orkney and Shetland</t>
  </si>
  <si>
    <t>Alistair Carmichael</t>
  </si>
  <si>
    <t>Paisley and Renfrewshire North</t>
  </si>
  <si>
    <t>Gavin Newlands</t>
  </si>
  <si>
    <t>Paisley and Renfrewshire South</t>
  </si>
  <si>
    <t>Mhairi Black</t>
  </si>
  <si>
    <t>Perth and North Perthshire</t>
  </si>
  <si>
    <t>Peter Wishart</t>
  </si>
  <si>
    <t>Renfrewshire East</t>
  </si>
  <si>
    <t>Kirsten Oswald</t>
  </si>
  <si>
    <t>Ross Skye and Lochaber</t>
  </si>
  <si>
    <t>Ian Blackford</t>
  </si>
  <si>
    <t>Rutherglen and Hamilton West</t>
  </si>
  <si>
    <t>Margaret Ferrier</t>
  </si>
  <si>
    <t>Stirling</t>
  </si>
  <si>
    <t>Steven Paterson</t>
  </si>
  <si>
    <t>Antrim East</t>
  </si>
  <si>
    <t>Sammy Wilson</t>
  </si>
  <si>
    <t>Antrim</t>
  </si>
  <si>
    <t>Antrim North</t>
  </si>
  <si>
    <t>Ian Paisley Jr</t>
  </si>
  <si>
    <t>Antrim South</t>
  </si>
  <si>
    <t>Danny Kinahan</t>
  </si>
  <si>
    <t>Belfast East</t>
  </si>
  <si>
    <t>Gavin Robinson</t>
  </si>
  <si>
    <t>Belfast North</t>
  </si>
  <si>
    <t>Nigel Dodds</t>
  </si>
  <si>
    <t>Belfast South</t>
  </si>
  <si>
    <t>Dr Alasdair McDonnell</t>
  </si>
  <si>
    <t>Belfast West</t>
  </si>
  <si>
    <t>Paul Maskey</t>
  </si>
  <si>
    <t>Down North</t>
  </si>
  <si>
    <t>Lady Sylvia Hermon</t>
  </si>
  <si>
    <t>Down</t>
  </si>
  <si>
    <t>Down South</t>
  </si>
  <si>
    <t>Margaret Ritchie</t>
  </si>
  <si>
    <t>Fermanagh and South Tyrone</t>
  </si>
  <si>
    <t>Tom Elliott</t>
  </si>
  <si>
    <t>Fermanagh</t>
  </si>
  <si>
    <t>Foyle</t>
  </si>
  <si>
    <t>Mark Durkan</t>
  </si>
  <si>
    <t>Londonderry</t>
  </si>
  <si>
    <t>Lagan Valley</t>
  </si>
  <si>
    <t>Jeffrey Donaldson</t>
  </si>
  <si>
    <t>Londonderry East</t>
  </si>
  <si>
    <t>Gregory Campbell</t>
  </si>
  <si>
    <t>Newry and Armagh</t>
  </si>
  <si>
    <t>Mickey Brady</t>
  </si>
  <si>
    <t>Armagh</t>
  </si>
  <si>
    <t>Strangford</t>
  </si>
  <si>
    <t>Jim Shannon</t>
  </si>
  <si>
    <t>Tyrone West</t>
  </si>
  <si>
    <t>Pat Doherty</t>
  </si>
  <si>
    <t>Tyrone</t>
  </si>
  <si>
    <t>Ulster Mid</t>
  </si>
  <si>
    <t>Francie Molloy</t>
  </si>
  <si>
    <t>Upper Bann</t>
  </si>
  <si>
    <t>David Simpson</t>
  </si>
  <si>
    <t>GENERAL ELECTION 2015 FINAL RESULTS</t>
  </si>
  <si>
    <t>Name of consttuency</t>
  </si>
  <si>
    <t>MP elected</t>
  </si>
  <si>
    <t>Minor</t>
  </si>
  <si>
    <t>Other</t>
  </si>
  <si>
    <t>Richard Shepherd</t>
  </si>
  <si>
    <t>David Heyes</t>
  </si>
  <si>
    <t>Tony Baldry</t>
  </si>
  <si>
    <t>Eric Illsley</t>
  </si>
  <si>
    <t>Don Foster</t>
  </si>
  <si>
    <t>Simon Hughes</t>
  </si>
  <si>
    <t>Alan Beith</t>
  </si>
  <si>
    <t>Greg Barker</t>
  </si>
  <si>
    <t>John Hemming</t>
  </si>
  <si>
    <t>Jack Straw</t>
  </si>
  <si>
    <t>Julie Hilling</t>
  </si>
  <si>
    <t>Joe Benton</t>
  </si>
  <si>
    <t>Mark Simmonds</t>
  </si>
  <si>
    <t>David Ward</t>
  </si>
  <si>
    <t>Gerry Sutcliffe</t>
  </si>
  <si>
    <t>Marsha Singh</t>
  </si>
  <si>
    <t>Brooks Newmark</t>
  </si>
  <si>
    <t>Sarah Teather</t>
  </si>
  <si>
    <t>Mary Macleod</t>
  </si>
  <si>
    <t>Dawn Primarolo</t>
  </si>
  <si>
    <t>Stephen Williams</t>
  </si>
  <si>
    <t>Gordon Birtwistle</t>
  </si>
  <si>
    <t>David Ruffley</t>
  </si>
  <si>
    <t>Julian Huppert</t>
  </si>
  <si>
    <t>Andrew Lansley</t>
  </si>
  <si>
    <t>James Paice</t>
  </si>
  <si>
    <t>Aidan Burley</t>
  </si>
  <si>
    <t>Stephen Dorrell</t>
  </si>
  <si>
    <t>Mark Hunter</t>
  </si>
  <si>
    <t>Martin Horwood</t>
  </si>
  <si>
    <t>Stephen Mosley</t>
  </si>
  <si>
    <t>Duncan Hames</t>
  </si>
  <si>
    <t>Bob Russell</t>
  </si>
  <si>
    <t>Louise Bagshaw</t>
  </si>
  <si>
    <t>Dan Rogerson</t>
  </si>
  <si>
    <t>Bob Ainsworth</t>
  </si>
  <si>
    <t>Malcolm Wicks</t>
  </si>
  <si>
    <t>Richard Ottaway</t>
  </si>
  <si>
    <t>Chris Williamson</t>
  </si>
  <si>
    <t>Nick Harvey</t>
  </si>
  <si>
    <t>Simon Reevell</t>
  </si>
  <si>
    <t>Annette Brooke</t>
  </si>
  <si>
    <t>Robert Walter</t>
  </si>
  <si>
    <t>Chris Kelly</t>
  </si>
  <si>
    <t>Tessa Jowell</t>
  </si>
  <si>
    <t>Angie Bray</t>
  </si>
  <si>
    <t>Stephen Lloyd</t>
  </si>
  <si>
    <t>Christopher Huhne</t>
  </si>
  <si>
    <t>Stephen O'Brien</t>
  </si>
  <si>
    <t>Andy Love</t>
  </si>
  <si>
    <t>Andrew Miller</t>
  </si>
  <si>
    <t>Nick de Bois</t>
  </si>
  <si>
    <t>Jessica Lee</t>
  </si>
  <si>
    <t>Mark Hoban</t>
  </si>
  <si>
    <t>Hugh Robertson</t>
  </si>
  <si>
    <t>Alan Keen</t>
  </si>
  <si>
    <t>Austin Mitchell</t>
  </si>
  <si>
    <t>Nick Raynsford</t>
  </si>
  <si>
    <t>Linda Riordan</t>
  </si>
  <si>
    <t>James Arbuthnot</t>
  </si>
  <si>
    <t>Sir George Young</t>
  </si>
  <si>
    <t>Glenda Jackson</t>
  </si>
  <si>
    <t>David Willetts</t>
  </si>
  <si>
    <t>Andrew Stunell</t>
  </si>
  <si>
    <t>James Clappison</t>
  </si>
  <si>
    <t>Jim Dobbin</t>
  </si>
  <si>
    <t>Frank Dobson</t>
  </si>
  <si>
    <t>Lynne Featherstone</t>
  </si>
  <si>
    <t>Francis Maude</t>
  </si>
  <si>
    <t>Mike Weatherley</t>
  </si>
  <si>
    <t>Lee Scott</t>
  </si>
  <si>
    <t>Sir Malcolm Rifkind</t>
  </si>
  <si>
    <t>Edward Davey</t>
  </si>
  <si>
    <t>Eric Ollerenshaw</t>
  </si>
  <si>
    <t>George Mudie</t>
  </si>
  <si>
    <t>Peter Soulsby</t>
  </si>
  <si>
    <t>Andrew Robathan</t>
  </si>
  <si>
    <t>Norman Baker</t>
  </si>
  <si>
    <t>Joan Ruddock</t>
  </si>
  <si>
    <t>Sir Peter Tapsell</t>
  </si>
  <si>
    <t>Tony Lloyd</t>
  </si>
  <si>
    <t>John Leech</t>
  </si>
  <si>
    <t>Sir Stuart Bell</t>
  </si>
  <si>
    <t>Ed Balls</t>
  </si>
  <si>
    <t>Patrick Mercer</t>
  </si>
  <si>
    <t>Brian Binley</t>
  </si>
  <si>
    <t>Simon Wright</t>
  </si>
  <si>
    <t>Phil Woolas</t>
  </si>
  <si>
    <t>Alison Seabeck</t>
  </si>
  <si>
    <t>Mike Hancock</t>
  </si>
  <si>
    <t>Ian Swales</t>
  </si>
  <si>
    <t>Lorraine Fullbrook</t>
  </si>
  <si>
    <t>William Hague</t>
  </si>
  <si>
    <t>Mark Reckless</t>
  </si>
  <si>
    <t>Denis MacShane</t>
  </si>
  <si>
    <t>Hazel Blears</t>
  </si>
  <si>
    <t>David Blunkett</t>
  </si>
  <si>
    <t>Meg Munn</t>
  </si>
  <si>
    <t>Lorely Burt</t>
  </si>
  <si>
    <t>David Heath</t>
  </si>
  <si>
    <t>David Miliband</t>
  </si>
  <si>
    <t>John Denham</t>
  </si>
  <si>
    <t>Stephen Gilbert</t>
  </si>
  <si>
    <t>Dave Watts</t>
  </si>
  <si>
    <t>Shaun Woodward</t>
  </si>
  <si>
    <t>Andrew George</t>
  </si>
  <si>
    <t>Joan Walley</t>
  </si>
  <si>
    <t>Tim Yeo</t>
  </si>
  <si>
    <t>Paul Burstow</t>
  </si>
  <si>
    <t>Jeremy Browne</t>
  </si>
  <si>
    <t>David Wright</t>
  </si>
  <si>
    <t>Laura Sandys</t>
  </si>
  <si>
    <t>Anne McIntosh</t>
  </si>
  <si>
    <t>Steve Webb</t>
  </si>
  <si>
    <t>Sir John Stanley</t>
  </si>
  <si>
    <t>Adrian Sanders</t>
  </si>
  <si>
    <t>Vincent Cable</t>
  </si>
  <si>
    <t>John Randall</t>
  </si>
  <si>
    <t>Dan Byles</t>
  </si>
  <si>
    <t>Charles Hendry</t>
  </si>
  <si>
    <t>Tessa Munt</t>
  </si>
  <si>
    <t>Esther McVey</t>
  </si>
  <si>
    <t>Paul Uppal</t>
  </si>
  <si>
    <t>Peter Luff</t>
  </si>
  <si>
    <t>Tony Cunningham</t>
  </si>
  <si>
    <t>Paul Goggins</t>
  </si>
  <si>
    <t>David Laws</t>
  </si>
  <si>
    <t>Hugh Bayley</t>
  </si>
  <si>
    <t>Hywel Francis</t>
  </si>
  <si>
    <t>Roger Williams</t>
  </si>
  <si>
    <t>Jenny Willott</t>
  </si>
  <si>
    <t>Jonathan Evans</t>
  </si>
  <si>
    <t>Alun Michael</t>
  </si>
  <si>
    <t>Elfyn Llwyd</t>
  </si>
  <si>
    <t>Martin Caton</t>
  </si>
  <si>
    <t>Dai Havard</t>
  </si>
  <si>
    <t>Peter Hain</t>
  </si>
  <si>
    <t>Sian James</t>
  </si>
  <si>
    <t>Paul Murphy</t>
  </si>
  <si>
    <t>Chris Ruane</t>
  </si>
  <si>
    <t>Frank Doran</t>
  </si>
  <si>
    <t>Anne Begg</t>
  </si>
  <si>
    <t>Sir Robert Smith</t>
  </si>
  <si>
    <t>Pamela Nash</t>
  </si>
  <si>
    <t>Alan Reid</t>
  </si>
  <si>
    <t>Sandra Osborne</t>
  </si>
  <si>
    <t>Brian Donohoe</t>
  </si>
  <si>
    <t>Katy Clark</t>
  </si>
  <si>
    <t>Michael Moore</t>
  </si>
  <si>
    <t>John Thurso</t>
  </si>
  <si>
    <t>Tom Clarke</t>
  </si>
  <si>
    <t>Gregg McClymont</t>
  </si>
  <si>
    <t>Russell Brown</t>
  </si>
  <si>
    <t>Jo Swinson</t>
  </si>
  <si>
    <t>Gemma Doyle</t>
  </si>
  <si>
    <t>James McGovern</t>
  </si>
  <si>
    <t>Thomas Docherty</t>
  </si>
  <si>
    <t>Michael McCann</t>
  </si>
  <si>
    <t>Fiona O'Donnell</t>
  </si>
  <si>
    <t>Sheila Gilmore</t>
  </si>
  <si>
    <t>Mark Lazarowicz</t>
  </si>
  <si>
    <t>Alistair Darling</t>
  </si>
  <si>
    <t>Michael Crockart</t>
  </si>
  <si>
    <t>Eric Joyce</t>
  </si>
  <si>
    <t>Sir Menzies Campbell</t>
  </si>
  <si>
    <t>Anas Sarwar</t>
  </si>
  <si>
    <t>Margaret Curran</t>
  </si>
  <si>
    <t>Ann McKechin</t>
  </si>
  <si>
    <t>Willie Bain</t>
  </si>
  <si>
    <t>John Robertson</t>
  </si>
  <si>
    <t>Tom Harris</t>
  </si>
  <si>
    <t>Ian Davidson</t>
  </si>
  <si>
    <t>Lindsay Roy</t>
  </si>
  <si>
    <t>Malcolm Bruce</t>
  </si>
  <si>
    <t>David Cairns</t>
  </si>
  <si>
    <t>Danny Alexander</t>
  </si>
  <si>
    <t>Cathy Jamieson</t>
  </si>
  <si>
    <t>Gordon Brown</t>
  </si>
  <si>
    <t>Jimmy Hood</t>
  </si>
  <si>
    <t>Michael Connarty</t>
  </si>
  <si>
    <t>Graeme Morrice</t>
  </si>
  <si>
    <t>David Hamilton</t>
  </si>
  <si>
    <t>Frank Roy</t>
  </si>
  <si>
    <t>Gordon Banks</t>
  </si>
  <si>
    <t>James Sheridan</t>
  </si>
  <si>
    <t>Douglas Alexander</t>
  </si>
  <si>
    <t>Jim Murphy</t>
  </si>
  <si>
    <t>Charles Kennedy</t>
  </si>
  <si>
    <t>Tom Greatrex</t>
  </si>
  <si>
    <t>Anne McGuire</t>
  </si>
  <si>
    <t>Rev William McCrea</t>
  </si>
  <si>
    <t>Naomi Long</t>
  </si>
  <si>
    <t>Gerry Adams</t>
  </si>
  <si>
    <t>Michelle Gildernew</t>
  </si>
  <si>
    <t>Conor Murphy</t>
  </si>
  <si>
    <t>Martin McGuinness</t>
  </si>
  <si>
    <t>Thomas Simpson</t>
  </si>
  <si>
    <t>Nationalist</t>
  </si>
  <si>
    <t>GENERAL ELECTION 2010 FINAL RESULTS</t>
  </si>
  <si>
    <t>Con</t>
  </si>
  <si>
    <t>Lab</t>
  </si>
  <si>
    <t>LiB</t>
  </si>
  <si>
    <t>other</t>
  </si>
  <si>
    <t xml:space="preserve">Region Average </t>
  </si>
  <si>
    <t>National Average</t>
  </si>
  <si>
    <t>Total Electorate</t>
  </si>
  <si>
    <t>Turnout</t>
  </si>
  <si>
    <t>Turnout %</t>
  </si>
  <si>
    <t>Lib</t>
  </si>
  <si>
    <t>Ukip</t>
  </si>
  <si>
    <t>Conservative</t>
  </si>
  <si>
    <t>Labour</t>
  </si>
  <si>
    <t>Conservative Rank</t>
  </si>
  <si>
    <t>Labour Rank</t>
  </si>
  <si>
    <t>Lib Rank</t>
  </si>
  <si>
    <t>Ukip Rank</t>
  </si>
  <si>
    <t>Green Rank</t>
  </si>
  <si>
    <t>Nationalist Rank</t>
  </si>
  <si>
    <t>Minor Rank</t>
  </si>
  <si>
    <t>Other Rank</t>
  </si>
  <si>
    <t>nth place</t>
  </si>
  <si>
    <t>Dagengam and Rainham</t>
  </si>
  <si>
    <t>Stone-on-Trent Central</t>
  </si>
  <si>
    <t>Difference in votes from the winning party</t>
  </si>
  <si>
    <t>Ukip's Top Ten Most "Winnable" Seats from Other Parties In 2015</t>
  </si>
  <si>
    <t>Analysis between the 2010 and 2015 Genral Election</t>
  </si>
  <si>
    <t>Distribution of nth places by party in the 2015 General Election</t>
  </si>
  <si>
    <t>Further Analysis</t>
  </si>
  <si>
    <t>Region Average 2015</t>
  </si>
  <si>
    <t>Regional Average 2010</t>
  </si>
  <si>
    <t xml:space="preserve">Minor </t>
  </si>
  <si>
    <t>Regional Average</t>
  </si>
  <si>
    <t xml:space="preserve">Lib </t>
  </si>
  <si>
    <t xml:space="preserve">Ukip </t>
  </si>
  <si>
    <t>Voters</t>
  </si>
  <si>
    <t>%Turnout</t>
  </si>
  <si>
    <t>%CON</t>
  </si>
  <si>
    <t>%LAB</t>
  </si>
  <si>
    <t>%LIB</t>
  </si>
  <si>
    <t>%UKIP</t>
  </si>
  <si>
    <t>%Green</t>
  </si>
  <si>
    <t>%Nationalist</t>
  </si>
  <si>
    <t>%Minor</t>
  </si>
  <si>
    <t>%Other</t>
  </si>
  <si>
    <t>Incumbent</t>
  </si>
  <si>
    <t>Incumbency</t>
  </si>
  <si>
    <t>Seats Won</t>
  </si>
  <si>
    <t>%Seats Won</t>
  </si>
  <si>
    <t>New Candidate</t>
  </si>
  <si>
    <t>Previously Elected MP</t>
  </si>
  <si>
    <t>Party</t>
  </si>
  <si>
    <t>%Winner</t>
  </si>
  <si>
    <t>% Winner/Turnout</t>
  </si>
  <si>
    <t>England</t>
  </si>
  <si>
    <t>Wales</t>
  </si>
  <si>
    <t>Scotland</t>
  </si>
  <si>
    <t>N. Ireland</t>
  </si>
  <si>
    <t>%Difference</t>
  </si>
  <si>
    <t>sum Lib</t>
  </si>
  <si>
    <t>sum UKIP</t>
  </si>
  <si>
    <t>sum Nationalist</t>
  </si>
  <si>
    <t xml:space="preserve"> </t>
  </si>
  <si>
    <t>New</t>
  </si>
  <si>
    <t>Average of votes of 2015 incumbent</t>
  </si>
  <si>
    <t>Votes for Winner</t>
  </si>
  <si>
    <t>Number of Seats</t>
  </si>
  <si>
    <t>sum Green</t>
  </si>
  <si>
    <t>sum Lab</t>
  </si>
  <si>
    <t>% Difference</t>
  </si>
  <si>
    <t xml:space="preserve">Voter turnout </t>
  </si>
  <si>
    <t>UK Vote distribution 2015</t>
  </si>
  <si>
    <t>Distribution of votes in Region 12 (Wales) 2015</t>
  </si>
  <si>
    <t>Distribution of votes in Region 2 (Scotland) 2015</t>
  </si>
  <si>
    <t>Swings</t>
  </si>
  <si>
    <t>% change in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</si>
</sst>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£&quot;* #,##0.00_);_(&quot;£&quot;* \(#,##0.00\);_(&quot;£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2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 Unicode MS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538DD5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</borders>
  <cellStyleXfs count="102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0" fillId="0" borderId="0" xfId="0" applyNumberFormat="1"/>
    <xf numFmtId="9" fontId="0" fillId="0" borderId="0" xfId="2" applyFont="1"/>
    <xf numFmtId="0" fontId="9" fillId="0" borderId="0" xfId="0" applyFont="1"/>
    <xf numFmtId="3" fontId="0" fillId="0" borderId="0" xfId="0" applyNumberForma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0" fillId="5" borderId="0" xfId="0" applyFill="1"/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1" fontId="0" fillId="0" borderId="1" xfId="0" applyNumberFormat="1" applyBorder="1"/>
    <xf numFmtId="1" fontId="0" fillId="2" borderId="1" xfId="0" applyNumberFormat="1" applyFill="1" applyBorder="1"/>
    <xf numFmtId="1" fontId="0" fillId="3" borderId="1" xfId="0" applyNumberFormat="1" applyFill="1" applyBorder="1"/>
    <xf numFmtId="1" fontId="0" fillId="5" borderId="1" xfId="0" applyNumberFormat="1" applyFill="1" applyBorder="1"/>
    <xf numFmtId="1" fontId="0" fillId="4" borderId="1" xfId="0" applyNumberFormat="1" applyFill="1" applyBorder="1"/>
    <xf numFmtId="1" fontId="0" fillId="0" borderId="1" xfId="1" applyNumberFormat="1" applyFont="1" applyBorder="1"/>
    <xf numFmtId="1" fontId="0" fillId="2" borderId="1" xfId="1" applyNumberFormat="1" applyFont="1" applyFill="1" applyBorder="1"/>
    <xf numFmtId="1" fontId="0" fillId="3" borderId="1" xfId="1" applyNumberFormat="1" applyFont="1" applyFill="1" applyBorder="1"/>
    <xf numFmtId="1" fontId="0" fillId="5" borderId="1" xfId="1" applyNumberFormat="1" applyFont="1" applyFill="1" applyBorder="1"/>
    <xf numFmtId="1" fontId="0" fillId="4" borderId="1" xfId="1" applyNumberFormat="1" applyFont="1" applyFill="1" applyBorder="1"/>
    <xf numFmtId="44" fontId="0" fillId="0" borderId="0" xfId="1" applyFont="1" applyAlignment="1">
      <alignment horizontal="center"/>
    </xf>
    <xf numFmtId="164" fontId="0" fillId="0" borderId="0" xfId="35" applyNumberFormat="1" applyFont="1"/>
    <xf numFmtId="3" fontId="0" fillId="0" borderId="0" xfId="0" applyNumberFormat="1" applyAlignment="1">
      <alignment horizontal="right"/>
    </xf>
    <xf numFmtId="164" fontId="0" fillId="0" borderId="0" xfId="35" applyNumberFormat="1" applyFont="1" applyAlignment="1">
      <alignment horizontal="right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/>
    <xf numFmtId="0" fontId="1" fillId="0" borderId="0" xfId="0" applyFont="1" applyBorder="1"/>
    <xf numFmtId="0" fontId="11" fillId="6" borderId="1" xfId="0" applyFont="1" applyFill="1" applyBorder="1"/>
    <xf numFmtId="164" fontId="0" fillId="0" borderId="1" xfId="35" applyNumberFormat="1" applyFont="1" applyBorder="1"/>
    <xf numFmtId="164" fontId="0" fillId="0" borderId="0" xfId="35" applyNumberFormat="1" applyFont="1" applyFill="1" applyBorder="1"/>
    <xf numFmtId="164" fontId="0" fillId="0" borderId="1" xfId="35" applyNumberFormat="1" applyFont="1" applyBorder="1" applyAlignment="1">
      <alignment horizontal="right"/>
    </xf>
    <xf numFmtId="164" fontId="0" fillId="0" borderId="1" xfId="35" applyNumberFormat="1" applyFont="1" applyFill="1" applyBorder="1"/>
    <xf numFmtId="0" fontId="0" fillId="0" borderId="1" xfId="0" applyFill="1" applyBorder="1"/>
    <xf numFmtId="164" fontId="8" fillId="0" borderId="1" xfId="35" applyNumberFormat="1" applyFont="1" applyBorder="1" applyAlignment="1">
      <alignment horizontal="center"/>
    </xf>
    <xf numFmtId="164" fontId="0" fillId="0" borderId="13" xfId="35" applyNumberFormat="1" applyFont="1" applyBorder="1"/>
    <xf numFmtId="0" fontId="0" fillId="0" borderId="14" xfId="0" applyBorder="1"/>
    <xf numFmtId="164" fontId="0" fillId="0" borderId="14" xfId="35" applyNumberFormat="1" applyFont="1" applyFill="1" applyBorder="1"/>
    <xf numFmtId="0" fontId="0" fillId="0" borderId="2" xfId="0" applyBorder="1"/>
    <xf numFmtId="164" fontId="0" fillId="0" borderId="11" xfId="35" applyNumberFormat="1" applyFont="1" applyFill="1" applyBorder="1"/>
    <xf numFmtId="0" fontId="0" fillId="0" borderId="13" xfId="0" applyBorder="1"/>
    <xf numFmtId="164" fontId="0" fillId="0" borderId="3" xfId="35" applyNumberFormat="1" applyFont="1" applyFill="1" applyBorder="1"/>
    <xf numFmtId="164" fontId="8" fillId="0" borderId="2" xfId="35" applyNumberFormat="1" applyFont="1" applyBorder="1" applyAlignment="1">
      <alignment horizontal="center"/>
    </xf>
    <xf numFmtId="164" fontId="8" fillId="0" borderId="14" xfId="35" applyNumberFormat="1" applyFont="1" applyBorder="1" applyAlignment="1">
      <alignment horizontal="center"/>
    </xf>
    <xf numFmtId="0" fontId="0" fillId="0" borderId="9" xfId="0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/>
    </xf>
    <xf numFmtId="3" fontId="0" fillId="0" borderId="11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3" fontId="1" fillId="7" borderId="11" xfId="0" applyNumberFormat="1" applyFont="1" applyFill="1" applyBorder="1" applyAlignment="1">
      <alignment horizontal="center"/>
    </xf>
    <xf numFmtId="3" fontId="1" fillId="7" borderId="13" xfId="0" applyNumberFormat="1" applyFont="1" applyFill="1" applyBorder="1" applyAlignment="1">
      <alignment horizontal="center"/>
    </xf>
    <xf numFmtId="3" fontId="1" fillId="7" borderId="12" xfId="0" applyNumberFormat="1" applyFont="1" applyFill="1" applyBorder="1" applyAlignment="1">
      <alignment horizontal="center"/>
    </xf>
    <xf numFmtId="165" fontId="1" fillId="7" borderId="1" xfId="0" applyNumberFormat="1" applyFont="1" applyFill="1" applyBorder="1" applyAlignment="1">
      <alignment horizontal="center"/>
    </xf>
    <xf numFmtId="165" fontId="1" fillId="7" borderId="11" xfId="0" applyNumberFormat="1" applyFont="1" applyFill="1" applyBorder="1" applyAlignment="1">
      <alignment horizontal="center"/>
    </xf>
    <xf numFmtId="165" fontId="1" fillId="7" borderId="12" xfId="0" applyNumberFormat="1" applyFont="1" applyFill="1" applyBorder="1" applyAlignment="1">
      <alignment horizontal="center"/>
    </xf>
    <xf numFmtId="165" fontId="1" fillId="7" borderId="13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2" fillId="8" borderId="0" xfId="0" applyFont="1" applyFill="1" applyAlignment="1">
      <alignment vertical="center"/>
    </xf>
    <xf numFmtId="0" fontId="0" fillId="0" borderId="0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0" fontId="0" fillId="0" borderId="0" xfId="0" applyNumberFormat="1"/>
    <xf numFmtId="0" fontId="0" fillId="0" borderId="0" xfId="0" applyNumberForma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" fillId="9" borderId="1" xfId="0" applyNumberFormat="1" applyFont="1" applyFill="1" applyBorder="1" applyAlignment="1">
      <alignment horizontal="center"/>
    </xf>
    <xf numFmtId="3" fontId="0" fillId="9" borderId="12" xfId="0" applyNumberFormat="1" applyFill="1" applyBorder="1" applyAlignment="1">
      <alignment horizontal="center"/>
    </xf>
    <xf numFmtId="3" fontId="0" fillId="9" borderId="13" xfId="0" applyNumberFormat="1" applyFill="1" applyBorder="1" applyAlignment="1">
      <alignment horizontal="center"/>
    </xf>
    <xf numFmtId="3" fontId="0" fillId="9" borderId="15" xfId="0" applyNumberFormat="1" applyFill="1" applyBorder="1" applyAlignment="1">
      <alignment horizontal="center"/>
    </xf>
    <xf numFmtId="3" fontId="0" fillId="10" borderId="0" xfId="0" applyNumberFormat="1" applyFill="1" applyBorder="1" applyAlignment="1">
      <alignment horizontal="center"/>
    </xf>
    <xf numFmtId="165" fontId="0" fillId="10" borderId="7" xfId="0" applyNumberFormat="1" applyFill="1" applyBorder="1" applyAlignment="1">
      <alignment horizontal="center"/>
    </xf>
    <xf numFmtId="3" fontId="0" fillId="9" borderId="2" xfId="0" applyNumberFormat="1" applyFill="1" applyBorder="1" applyAlignment="1">
      <alignment horizontal="center"/>
    </xf>
    <xf numFmtId="3" fontId="0" fillId="10" borderId="9" xfId="0" applyNumberFormat="1" applyFill="1" applyBorder="1" applyAlignment="1">
      <alignment horizontal="center"/>
    </xf>
    <xf numFmtId="165" fontId="0" fillId="10" borderId="10" xfId="0" applyNumberFormat="1" applyFill="1" applyBorder="1" applyAlignment="1">
      <alignment horizontal="center"/>
    </xf>
    <xf numFmtId="165" fontId="1" fillId="11" borderId="3" xfId="0" applyNumberFormat="1" applyFont="1" applyFill="1" applyBorder="1" applyAlignment="1">
      <alignment horizontal="center"/>
    </xf>
    <xf numFmtId="165" fontId="1" fillId="11" borderId="4" xfId="0" applyNumberFormat="1" applyFont="1" applyFill="1" applyBorder="1" applyAlignment="1">
      <alignment horizontal="center"/>
    </xf>
    <xf numFmtId="165" fontId="1" fillId="11" borderId="5" xfId="0" applyNumberFormat="1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10" fontId="1" fillId="12" borderId="5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2" fillId="14" borderId="0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14" borderId="9" xfId="0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65" fontId="0" fillId="0" borderId="19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0" fontId="0" fillId="0" borderId="20" xfId="0" applyFill="1" applyBorder="1"/>
    <xf numFmtId="165" fontId="0" fillId="0" borderId="0" xfId="0" applyNumberFormat="1"/>
    <xf numFmtId="0" fontId="2" fillId="15" borderId="0" xfId="0" applyFont="1" applyFill="1" applyAlignment="1">
      <alignment vertical="center"/>
    </xf>
    <xf numFmtId="0" fontId="0" fillId="0" borderId="21" xfId="0" applyFill="1" applyBorder="1"/>
    <xf numFmtId="0" fontId="2" fillId="9" borderId="0" xfId="0" applyFont="1" applyFill="1" applyAlignment="1">
      <alignment vertical="center"/>
    </xf>
    <xf numFmtId="0" fontId="0" fillId="16" borderId="11" xfId="0" applyFill="1" applyBorder="1"/>
    <xf numFmtId="0" fontId="0" fillId="16" borderId="12" xfId="0" applyFill="1" applyBorder="1"/>
    <xf numFmtId="0" fontId="0" fillId="16" borderId="13" xfId="0" applyFill="1" applyBorder="1"/>
    <xf numFmtId="0" fontId="0" fillId="16" borderId="14" xfId="0" applyFill="1" applyBorder="1"/>
    <xf numFmtId="3" fontId="0" fillId="0" borderId="0" xfId="0" applyNumberFormat="1" applyBorder="1"/>
    <xf numFmtId="165" fontId="0" fillId="0" borderId="7" xfId="0" applyNumberFormat="1" applyBorder="1"/>
    <xf numFmtId="0" fontId="0" fillId="16" borderId="15" xfId="0" applyFill="1" applyBorder="1"/>
    <xf numFmtId="0" fontId="0" fillId="16" borderId="2" xfId="0" applyFill="1" applyBorder="1"/>
    <xf numFmtId="3" fontId="0" fillId="0" borderId="9" xfId="0" applyNumberFormat="1" applyBorder="1"/>
    <xf numFmtId="165" fontId="0" fillId="0" borderId="10" xfId="0" applyNumberFormat="1" applyBorder="1"/>
    <xf numFmtId="0" fontId="1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3" fontId="12" fillId="0" borderId="0" xfId="0" applyNumberFormat="1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3" fontId="1" fillId="7" borderId="4" xfId="0" applyNumberFormat="1" applyFont="1" applyFill="1" applyBorder="1" applyAlignment="1">
      <alignment horizontal="center"/>
    </xf>
    <xf numFmtId="3" fontId="1" fillId="7" borderId="5" xfId="0" applyNumberFormat="1" applyFont="1" applyFill="1" applyBorder="1" applyAlignment="1">
      <alignment horizontal="center"/>
    </xf>
    <xf numFmtId="165" fontId="1" fillId="7" borderId="14" xfId="0" applyNumberFormat="1" applyFont="1" applyFill="1" applyBorder="1" applyAlignment="1">
      <alignment horizontal="center"/>
    </xf>
    <xf numFmtId="165" fontId="1" fillId="7" borderId="3" xfId="0" applyNumberFormat="1" applyFont="1" applyFill="1" applyBorder="1" applyAlignment="1">
      <alignment horizontal="center"/>
    </xf>
    <xf numFmtId="165" fontId="1" fillId="7" borderId="4" xfId="0" applyNumberFormat="1" applyFont="1" applyFill="1" applyBorder="1" applyAlignment="1">
      <alignment horizontal="center"/>
    </xf>
    <xf numFmtId="165" fontId="1" fillId="7" borderId="5" xfId="0" applyNumberFormat="1" applyFont="1" applyFill="1" applyBorder="1" applyAlignment="1">
      <alignment horizontal="center"/>
    </xf>
    <xf numFmtId="165" fontId="1" fillId="7" borderId="8" xfId="0" applyNumberFormat="1" applyFont="1" applyFill="1" applyBorder="1" applyAlignment="1">
      <alignment horizontal="center"/>
    </xf>
    <xf numFmtId="165" fontId="1" fillId="0" borderId="6" xfId="0" applyNumberFormat="1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0" fontId="0" fillId="0" borderId="6" xfId="0" applyFill="1" applyBorder="1" applyAlignment="1">
      <alignment horizontal="center"/>
    </xf>
    <xf numFmtId="165" fontId="0" fillId="0" borderId="6" xfId="0" applyNumberFormat="1" applyBorder="1"/>
    <xf numFmtId="165" fontId="0" fillId="0" borderId="0" xfId="0" applyNumberFormat="1" applyBorder="1"/>
    <xf numFmtId="0" fontId="0" fillId="14" borderId="0" xfId="0" applyFill="1"/>
    <xf numFmtId="0" fontId="0" fillId="3" borderId="0" xfId="0" applyFill="1"/>
    <xf numFmtId="0" fontId="0" fillId="6" borderId="0" xfId="0" applyFill="1"/>
    <xf numFmtId="0" fontId="0" fillId="4" borderId="0" xfId="0" applyFill="1"/>
    <xf numFmtId="165" fontId="0" fillId="11" borderId="8" xfId="0" applyNumberFormat="1" applyFill="1" applyBorder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horizontal="left"/>
    </xf>
    <xf numFmtId="165" fontId="0" fillId="0" borderId="0" xfId="0" applyNumberFormat="1" applyFill="1" applyBorder="1"/>
    <xf numFmtId="165" fontId="0" fillId="0" borderId="8" xfId="0" applyNumberFormat="1" applyBorder="1" applyAlignment="1">
      <alignment horizontal="center"/>
    </xf>
    <xf numFmtId="165" fontId="0" fillId="0" borderId="8" xfId="0" applyNumberFormat="1" applyBorder="1"/>
    <xf numFmtId="165" fontId="0" fillId="0" borderId="9" xfId="0" applyNumberFormat="1" applyBorder="1"/>
    <xf numFmtId="0" fontId="0" fillId="0" borderId="1" xfId="0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8" fillId="0" borderId="6" xfId="0" applyFon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65" fontId="0" fillId="0" borderId="13" xfId="0" applyNumberFormat="1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0" fillId="9" borderId="1" xfId="0" applyFill="1" applyBorder="1"/>
    <xf numFmtId="0" fontId="8" fillId="0" borderId="1" xfId="0" applyFont="1" applyBorder="1"/>
    <xf numFmtId="0" fontId="8" fillId="2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0" fontId="8" fillId="0" borderId="0" xfId="0" applyNumberFormat="1" applyFont="1" applyBorder="1" applyAlignment="1">
      <alignment horizontal="center"/>
    </xf>
    <xf numFmtId="165" fontId="14" fillId="17" borderId="0" xfId="0" applyNumberFormat="1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18" borderId="0" xfId="0" applyFont="1" applyFill="1" applyBorder="1" applyAlignment="1">
      <alignment horizontal="center"/>
    </xf>
    <xf numFmtId="10" fontId="14" fillId="18" borderId="0" xfId="0" applyNumberFormat="1" applyFont="1" applyFill="1" applyBorder="1" applyAlignment="1">
      <alignment horizontal="center"/>
    </xf>
    <xf numFmtId="0" fontId="8" fillId="19" borderId="0" xfId="0" applyFont="1" applyFill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8" fillId="20" borderId="0" xfId="0" applyFont="1" applyFill="1" applyBorder="1" applyAlignment="1">
      <alignment horizontal="center"/>
    </xf>
    <xf numFmtId="0" fontId="8" fillId="21" borderId="0" xfId="0" applyFont="1" applyFill="1" applyBorder="1" applyAlignment="1">
      <alignment horizontal="center"/>
    </xf>
    <xf numFmtId="0" fontId="8" fillId="22" borderId="0" xfId="0" applyFont="1" applyFill="1" applyBorder="1" applyAlignment="1">
      <alignment horizontal="center"/>
    </xf>
    <xf numFmtId="0" fontId="12" fillId="23" borderId="0" xfId="0" applyFont="1" applyFill="1" applyBorder="1" applyAlignment="1">
      <alignment horizontal="center"/>
    </xf>
    <xf numFmtId="0" fontId="8" fillId="23" borderId="0" xfId="0" applyFont="1" applyFill="1" applyBorder="1" applyAlignment="1">
      <alignment horizontal="center"/>
    </xf>
    <xf numFmtId="0" fontId="8" fillId="24" borderId="0" xfId="0" applyFont="1" applyFill="1" applyBorder="1" applyAlignment="1">
      <alignment horizontal="center"/>
    </xf>
    <xf numFmtId="0" fontId="8" fillId="0" borderId="6" xfId="0" applyFont="1" applyBorder="1"/>
    <xf numFmtId="165" fontId="14" fillId="17" borderId="6" xfId="0" applyNumberFormat="1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165" fontId="8" fillId="0" borderId="7" xfId="0" applyNumberFormat="1" applyFont="1" applyBorder="1"/>
    <xf numFmtId="0" fontId="8" fillId="0" borderId="8" xfId="0" applyFont="1" applyBorder="1"/>
    <xf numFmtId="165" fontId="8" fillId="0" borderId="9" xfId="0" applyNumberFormat="1" applyFont="1" applyBorder="1"/>
    <xf numFmtId="165" fontId="8" fillId="0" borderId="10" xfId="0" applyNumberFormat="1" applyFont="1" applyBorder="1"/>
    <xf numFmtId="0" fontId="0" fillId="9" borderId="11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165" fontId="8" fillId="0" borderId="0" xfId="0" applyNumberFormat="1" applyFont="1" applyBorder="1"/>
    <xf numFmtId="0" fontId="1" fillId="0" borderId="1" xfId="0" applyFont="1" applyFill="1" applyBorder="1"/>
    <xf numFmtId="9" fontId="0" fillId="0" borderId="1" xfId="2" applyFont="1" applyBorder="1"/>
    <xf numFmtId="0" fontId="0" fillId="12" borderId="1" xfId="0" applyFill="1" applyBorder="1"/>
    <xf numFmtId="0" fontId="8" fillId="12" borderId="1" xfId="0" applyFont="1" applyFill="1" applyBorder="1"/>
  </cellXfs>
  <cellStyles count="102">
    <cellStyle name="Comma" xfId="35" builtinId="3"/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Normal" xfId="0" builtinId="0"/>
    <cellStyle name="Percent" xfId="2" builtinId="5"/>
  </cellStyles>
  <dxfs count="10">
    <dxf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3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connections" Target="connections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2015 Average Votes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Region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'Findings section 1'!$C$4:$J$4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1'!$C$5:$J$5</c:f>
              <c:numCache>
                <c:formatCode>0</c:formatCode>
                <c:ptCount val="8"/>
                <c:pt idx="0">
                  <c:v>8292.78125</c:v>
                </c:pt>
                <c:pt idx="1">
                  <c:v>10090.46875</c:v>
                </c:pt>
                <c:pt idx="2">
                  <c:v>5103.96875</c:v>
                </c:pt>
                <c:pt idx="3">
                  <c:v>860.0625</c:v>
                </c:pt>
                <c:pt idx="4">
                  <c:v>883.4375</c:v>
                </c:pt>
                <c:pt idx="5">
                  <c:v>23972.3125</c:v>
                </c:pt>
                <c:pt idx="6">
                  <c:v>32.65625</c:v>
                </c:pt>
                <c:pt idx="7">
                  <c:v>107.1875</c:v>
                </c:pt>
              </c:numCache>
            </c:numRef>
          </c:val>
        </c:ser>
        <c:ser>
          <c:idx val="1"/>
          <c:order val="1"/>
          <c:tx>
            <c:v>Region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'Findings section 1'!$C$4:$J$4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1'!$C$6:$J$6</c:f>
              <c:numCache>
                <c:formatCode>0</c:formatCode>
                <c:ptCount val="8"/>
                <c:pt idx="0">
                  <c:v>6249.185185185185</c:v>
                </c:pt>
                <c:pt idx="1">
                  <c:v>14231.55555555555</c:v>
                </c:pt>
                <c:pt idx="2">
                  <c:v>2086.962962962963</c:v>
                </c:pt>
                <c:pt idx="3">
                  <c:v>724.2962962962963</c:v>
                </c:pt>
                <c:pt idx="4">
                  <c:v>405.0</c:v>
                </c:pt>
                <c:pt idx="5">
                  <c:v>25456.37037037037</c:v>
                </c:pt>
                <c:pt idx="6">
                  <c:v>8.333333333333333</c:v>
                </c:pt>
                <c:pt idx="7">
                  <c:v>152.8518518518518</c:v>
                </c:pt>
              </c:numCache>
            </c:numRef>
          </c:val>
        </c:ser>
        <c:ser>
          <c:idx val="2"/>
          <c:order val="2"/>
          <c:tx>
            <c:v>Region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'Findings section 1'!$C$4:$J$4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1'!$C$7:$J$7</c:f>
              <c:numCache>
                <c:formatCode>0</c:formatCode>
                <c:ptCount val="8"/>
                <c:pt idx="0">
                  <c:v>6385.277777777777</c:v>
                </c:pt>
                <c:pt idx="1">
                  <c:v>5544.944444444444</c:v>
                </c:pt>
                <c:pt idx="2">
                  <c:v>10236.66666666667</c:v>
                </c:pt>
                <c:pt idx="3">
                  <c:v>1018.0</c:v>
                </c:pt>
                <c:pt idx="4">
                  <c:v>379.0</c:v>
                </c:pt>
                <c:pt idx="5">
                  <c:v>9790.666666666666</c:v>
                </c:pt>
                <c:pt idx="6">
                  <c:v>4785.888888888889</c:v>
                </c:pt>
                <c:pt idx="7">
                  <c:v>1754.166666666667</c:v>
                </c:pt>
              </c:numCache>
            </c:numRef>
          </c:val>
        </c:ser>
        <c:ser>
          <c:idx val="3"/>
          <c:order val="3"/>
          <c:tx>
            <c:v>National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'Findings section 1'!$C$4:$J$4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1'!$C$8:$J$8</c:f>
              <c:numCache>
                <c:formatCode>0</c:formatCode>
                <c:ptCount val="8"/>
                <c:pt idx="0">
                  <c:v>17600.71692307692</c:v>
                </c:pt>
                <c:pt idx="1">
                  <c:v>14534.02</c:v>
                </c:pt>
                <c:pt idx="2">
                  <c:v>4000.187692307692</c:v>
                </c:pt>
                <c:pt idx="3">
                  <c:v>5970.921538461538</c:v>
                </c:pt>
                <c:pt idx="4">
                  <c:v>1780.943076923077</c:v>
                </c:pt>
                <c:pt idx="5">
                  <c:v>2792.560862865947</c:v>
                </c:pt>
                <c:pt idx="6">
                  <c:v>245.2646153846154</c:v>
                </c:pt>
                <c:pt idx="7">
                  <c:v>307.1492307692308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3603744"/>
        <c:axId val="-773599904"/>
      </c:barChart>
      <c:catAx>
        <c:axId val="-773603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Party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599904"/>
        <c:crosses val="autoZero"/>
        <c:auto val="1"/>
        <c:lblAlgn val="ctr"/>
        <c:lblOffset val="100"/>
        <c:noMultiLvlLbl val="0"/>
      </c:catAx>
      <c:valAx>
        <c:axId val="-77359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Vote</a:t>
                </a:r>
              </a:p>
            </c:rich>
          </c:tx>
          <c:layout>
            <c:manualLayout>
              <c:xMode val="edge"/>
              <c:yMode val="edge"/>
              <c:x val="0.0208116545265349"/>
              <c:y val="0.3722718075045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6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2010 Average</a:t>
            </a:r>
            <a:r>
              <a:rPr lang="en-US" b="1" baseline="0"/>
              <a:t> Votes</a:t>
            </a:r>
            <a:endParaRPr lang="en-US" b="1"/>
          </a:p>
        </c:rich>
      </c:tx>
      <c:layout>
        <c:manualLayout>
          <c:xMode val="edge"/>
          <c:yMode val="edge"/>
          <c:x val="0.461180069261168"/>
          <c:y val="0.02785515320334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Region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'Findings section 1'!$C$11:$J$11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1'!$C$12:$J$12</c:f>
              <c:numCache>
                <c:formatCode>0</c:formatCode>
                <c:ptCount val="8"/>
                <c:pt idx="0">
                  <c:v>7603.9375</c:v>
                </c:pt>
                <c:pt idx="1">
                  <c:v>14359.78125</c:v>
                </c:pt>
                <c:pt idx="2">
                  <c:v>9946.875</c:v>
                </c:pt>
                <c:pt idx="3">
                  <c:v>378.5</c:v>
                </c:pt>
                <c:pt idx="4">
                  <c:v>341.71875</c:v>
                </c:pt>
                <c:pt idx="5">
                  <c:v>9044.09375</c:v>
                </c:pt>
                <c:pt idx="6">
                  <c:v>44.125</c:v>
                </c:pt>
                <c:pt idx="7">
                  <c:v>342.15625</c:v>
                </c:pt>
              </c:numCache>
            </c:numRef>
          </c:val>
        </c:ser>
        <c:ser>
          <c:idx val="1"/>
          <c:order val="1"/>
          <c:tx>
            <c:v>Region 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'Findings section 1'!$C$11:$J$11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1'!$C$13:$J$13</c:f>
              <c:numCache>
                <c:formatCode>0</c:formatCode>
                <c:ptCount val="8"/>
                <c:pt idx="0">
                  <c:v>6280.703703703703</c:v>
                </c:pt>
                <c:pt idx="1">
                  <c:v>21333.8888888889</c:v>
                </c:pt>
                <c:pt idx="2">
                  <c:v>5450.777777777777</c:v>
                </c:pt>
                <c:pt idx="3">
                  <c:v>189.2962962962963</c:v>
                </c:pt>
                <c:pt idx="4">
                  <c:v>218.2222222222222</c:v>
                </c:pt>
                <c:pt idx="5">
                  <c:v>7480.555555555555</c:v>
                </c:pt>
                <c:pt idx="6">
                  <c:v>54.62962962962963</c:v>
                </c:pt>
                <c:pt idx="7">
                  <c:v>466.8148148148148</c:v>
                </c:pt>
              </c:numCache>
            </c:numRef>
          </c:val>
        </c:ser>
        <c:ser>
          <c:idx val="2"/>
          <c:order val="2"/>
          <c:tx>
            <c:v>Region 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'Findings section 1'!$C$11:$J$11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1'!$C$14:$J$14</c:f>
              <c:numCache>
                <c:formatCode>0</c:formatCode>
                <c:ptCount val="8"/>
                <c:pt idx="0">
                  <c:v>5686.722222222222</c:v>
                </c:pt>
                <c:pt idx="1">
                  <c:v>6165.0</c:v>
                </c:pt>
                <c:pt idx="2">
                  <c:v>9345.333333333334</c:v>
                </c:pt>
                <c:pt idx="3">
                  <c:v>0.0</c:v>
                </c:pt>
                <c:pt idx="4">
                  <c:v>196.7777777777778</c:v>
                </c:pt>
                <c:pt idx="5">
                  <c:v>9552.333333333334</c:v>
                </c:pt>
                <c:pt idx="6">
                  <c:v>5310.166666666666</c:v>
                </c:pt>
                <c:pt idx="7">
                  <c:v>1180.944444444444</c:v>
                </c:pt>
              </c:numCache>
            </c:numRef>
          </c:val>
        </c:ser>
        <c:ser>
          <c:idx val="3"/>
          <c:order val="3"/>
          <c:tx>
            <c:v>National 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'Findings section 1'!$C$11:$J$11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1'!$C$15:$J$15</c:f>
              <c:numCache>
                <c:formatCode>0</c:formatCode>
                <c:ptCount val="8"/>
                <c:pt idx="0">
                  <c:v>16659.94615384615</c:v>
                </c:pt>
                <c:pt idx="1">
                  <c:v>13411.51846153846</c:v>
                </c:pt>
                <c:pt idx="2">
                  <c:v>10776.09846153846</c:v>
                </c:pt>
                <c:pt idx="3">
                  <c:v>1414.887692307692</c:v>
                </c:pt>
                <c:pt idx="4">
                  <c:v>438.2369230769231</c:v>
                </c:pt>
                <c:pt idx="5">
                  <c:v>1274.956923076923</c:v>
                </c:pt>
                <c:pt idx="6">
                  <c:v>490.1169230769231</c:v>
                </c:pt>
                <c:pt idx="7">
                  <c:v>1207.68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3573776"/>
        <c:axId val="-773569232"/>
      </c:barChart>
      <c:catAx>
        <c:axId val="-77357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Party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569232"/>
        <c:crosses val="autoZero"/>
        <c:auto val="1"/>
        <c:lblAlgn val="ctr"/>
        <c:lblOffset val="100"/>
        <c:noMultiLvlLbl val="0"/>
      </c:catAx>
      <c:valAx>
        <c:axId val="-77356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Vote</a:t>
                </a:r>
              </a:p>
            </c:rich>
          </c:tx>
          <c:layout>
            <c:manualLayout>
              <c:xMode val="edge"/>
              <c:yMode val="edge"/>
              <c:x val="0.0192102454642476"/>
              <c:y val="0.372627596341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5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2015 nth place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1st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'Findings section 1'!$B$52:$I$52</c:f>
              <c:strCache>
                <c:ptCount val="8"/>
                <c:pt idx="0">
                  <c:v>Conservative</c:v>
                </c:pt>
                <c:pt idx="1">
                  <c:v>Labour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1'!$B$53:$I$53</c:f>
              <c:numCache>
                <c:formatCode>General</c:formatCode>
                <c:ptCount val="8"/>
                <c:pt idx="0">
                  <c:v>333.0</c:v>
                </c:pt>
                <c:pt idx="1">
                  <c:v>235.0</c:v>
                </c:pt>
                <c:pt idx="2">
                  <c:v>16.0</c:v>
                </c:pt>
                <c:pt idx="3">
                  <c:v>1.0</c:v>
                </c:pt>
                <c:pt idx="4">
                  <c:v>1.0</c:v>
                </c:pt>
                <c:pt idx="5">
                  <c:v>63.0</c:v>
                </c:pt>
                <c:pt idx="6">
                  <c:v>1.0</c:v>
                </c:pt>
                <c:pt idx="7">
                  <c:v>0.0</c:v>
                </c:pt>
              </c:numCache>
            </c:numRef>
          </c:val>
        </c:ser>
        <c:ser>
          <c:idx val="1"/>
          <c:order val="1"/>
          <c:tx>
            <c:v>2nd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'Findings section 1'!$B$52:$I$52</c:f>
              <c:strCache>
                <c:ptCount val="8"/>
                <c:pt idx="0">
                  <c:v>Conservative</c:v>
                </c:pt>
                <c:pt idx="1">
                  <c:v>Labour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1'!$B$54:$I$54</c:f>
              <c:numCache>
                <c:formatCode>General</c:formatCode>
                <c:ptCount val="8"/>
                <c:pt idx="0">
                  <c:v>187.0</c:v>
                </c:pt>
                <c:pt idx="1">
                  <c:v>253.0</c:v>
                </c:pt>
                <c:pt idx="2">
                  <c:v>67.0</c:v>
                </c:pt>
                <c:pt idx="3">
                  <c:v>120.0</c:v>
                </c:pt>
                <c:pt idx="4">
                  <c:v>4.0</c:v>
                </c:pt>
                <c:pt idx="5">
                  <c:v>14.0</c:v>
                </c:pt>
                <c:pt idx="6">
                  <c:v>5.0</c:v>
                </c:pt>
                <c:pt idx="7">
                  <c:v>0.0</c:v>
                </c:pt>
              </c:numCache>
            </c:numRef>
          </c:val>
        </c:ser>
        <c:ser>
          <c:idx val="2"/>
          <c:order val="2"/>
          <c:tx>
            <c:v>3rd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'Findings section 1'!$B$52:$I$52</c:f>
              <c:strCache>
                <c:ptCount val="8"/>
                <c:pt idx="0">
                  <c:v>Conservative</c:v>
                </c:pt>
                <c:pt idx="1">
                  <c:v>Labour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1'!$B$55:$I$55</c:f>
              <c:numCache>
                <c:formatCode>General</c:formatCode>
                <c:ptCount val="8"/>
                <c:pt idx="0">
                  <c:v>111.0</c:v>
                </c:pt>
                <c:pt idx="1">
                  <c:v>106.0</c:v>
                </c:pt>
                <c:pt idx="2">
                  <c:v>38.0</c:v>
                </c:pt>
                <c:pt idx="3">
                  <c:v>365.0</c:v>
                </c:pt>
                <c:pt idx="4">
                  <c:v>19.0</c:v>
                </c:pt>
                <c:pt idx="5">
                  <c:v>5.0</c:v>
                </c:pt>
                <c:pt idx="6">
                  <c:v>4.0</c:v>
                </c:pt>
                <c:pt idx="7">
                  <c:v>2.0</c:v>
                </c:pt>
              </c:numCache>
            </c:numRef>
          </c:val>
        </c:ser>
        <c:ser>
          <c:idx val="3"/>
          <c:order val="3"/>
          <c:tx>
            <c:v>4th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'Findings section 1'!$B$52:$I$52</c:f>
              <c:strCache>
                <c:ptCount val="8"/>
                <c:pt idx="0">
                  <c:v>Conservative</c:v>
                </c:pt>
                <c:pt idx="1">
                  <c:v>Labour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'Findings section 1'!$B$56:$I$56</c:f>
              <c:numCache>
                <c:formatCode>General</c:formatCode>
                <c:ptCount val="8"/>
                <c:pt idx="0">
                  <c:v>14.0</c:v>
                </c:pt>
                <c:pt idx="1">
                  <c:v>47.0</c:v>
                </c:pt>
                <c:pt idx="2">
                  <c:v>342.0</c:v>
                </c:pt>
                <c:pt idx="3">
                  <c:v>78.0</c:v>
                </c:pt>
                <c:pt idx="4">
                  <c:v>133.0</c:v>
                </c:pt>
                <c:pt idx="5">
                  <c:v>22.0</c:v>
                </c:pt>
                <c:pt idx="6">
                  <c:v>13.0</c:v>
                </c:pt>
                <c:pt idx="7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3980000"/>
        <c:axId val="-773975456"/>
      </c:barChart>
      <c:catAx>
        <c:axId val="-77398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Party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75456"/>
        <c:crosses val="autoZero"/>
        <c:auto val="1"/>
        <c:lblAlgn val="ctr"/>
        <c:lblOffset val="100"/>
        <c:noMultiLvlLbl val="0"/>
      </c:catAx>
      <c:valAx>
        <c:axId val="-77397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98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2015 General Election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Region 1 (Scotland)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(1)'!$AA$4:$AH$4</c:f>
              <c:numCache>
                <c:formatCode>_(* #,##0_);_(* \(#,##0\);_(* "-"??_);_(@_)</c:formatCode>
                <c:ptCount val="8"/>
                <c:pt idx="0">
                  <c:v>8292.78125</c:v>
                </c:pt>
                <c:pt idx="1">
                  <c:v>10090.46875</c:v>
                </c:pt>
                <c:pt idx="2">
                  <c:v>5103.96875</c:v>
                </c:pt>
                <c:pt idx="3">
                  <c:v>860.0625</c:v>
                </c:pt>
                <c:pt idx="4">
                  <c:v>883.4375</c:v>
                </c:pt>
                <c:pt idx="5">
                  <c:v>23972.3125</c:v>
                </c:pt>
                <c:pt idx="6">
                  <c:v>32.65625</c:v>
                </c:pt>
                <c:pt idx="7">
                  <c:v>107.1875</c:v>
                </c:pt>
              </c:numCache>
            </c:numRef>
          </c:val>
        </c:ser>
        <c:ser>
          <c:idx val="1"/>
          <c:order val="1"/>
          <c:tx>
            <c:v>Region 3 (Northen Ireland)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(1)'!$AA$5:$AH$5</c:f>
              <c:numCache>
                <c:formatCode>_(* #,##0_);_(* \(#,##0\);_(* "-"??_);_(@_)</c:formatCode>
                <c:ptCount val="8"/>
                <c:pt idx="0">
                  <c:v>6385.277777777777</c:v>
                </c:pt>
                <c:pt idx="1">
                  <c:v>5544.944444444444</c:v>
                </c:pt>
                <c:pt idx="2">
                  <c:v>10236.66666666667</c:v>
                </c:pt>
                <c:pt idx="3">
                  <c:v>1018.0</c:v>
                </c:pt>
                <c:pt idx="4">
                  <c:v>379.0</c:v>
                </c:pt>
                <c:pt idx="5">
                  <c:v>9790.666666666666</c:v>
                </c:pt>
                <c:pt idx="6">
                  <c:v>4785.888888888889</c:v>
                </c:pt>
                <c:pt idx="7">
                  <c:v>1754.166666666667</c:v>
                </c:pt>
              </c:numCache>
            </c:numRef>
          </c:val>
        </c:ser>
        <c:ser>
          <c:idx val="2"/>
          <c:order val="2"/>
          <c:tx>
            <c:v>Region 12 (Wales)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(1)'!$AA$6:$AH$6</c:f>
              <c:numCache>
                <c:formatCode>_(* #,##0_);_(* \(#,##0\);_(* "-"??_);_(@_)</c:formatCode>
                <c:ptCount val="8"/>
                <c:pt idx="0">
                  <c:v>10195.325</c:v>
                </c:pt>
                <c:pt idx="1">
                  <c:v>13811.825</c:v>
                </c:pt>
                <c:pt idx="2">
                  <c:v>2444.575</c:v>
                </c:pt>
                <c:pt idx="3">
                  <c:v>5108.25</c:v>
                </c:pt>
                <c:pt idx="4">
                  <c:v>958.6</c:v>
                </c:pt>
                <c:pt idx="5">
                  <c:v>4542.6</c:v>
                </c:pt>
                <c:pt idx="6">
                  <c:v>204.325</c:v>
                </c:pt>
                <c:pt idx="7">
                  <c:v>186.075</c:v>
                </c:pt>
              </c:numCache>
            </c:numRef>
          </c:val>
        </c:ser>
        <c:ser>
          <c:idx val="3"/>
          <c:order val="3"/>
          <c:tx>
            <c:v>Region 20 (England)</c:v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(1)'!$AA$7:$AH$7</c:f>
              <c:numCache>
                <c:formatCode>_(* #,##0_);_(* \(#,##0\);_(* "-"??_);_(@_)</c:formatCode>
                <c:ptCount val="8"/>
                <c:pt idx="0">
                  <c:v>25134.0303030303</c:v>
                </c:pt>
                <c:pt idx="1">
                  <c:v>10180.30303030303</c:v>
                </c:pt>
                <c:pt idx="2">
                  <c:v>4357.969696969696</c:v>
                </c:pt>
                <c:pt idx="3">
                  <c:v>8766.39393939394</c:v>
                </c:pt>
                <c:pt idx="4">
                  <c:v>2842.30303030303</c:v>
                </c:pt>
                <c:pt idx="5">
                  <c:v>0.0</c:v>
                </c:pt>
                <c:pt idx="6">
                  <c:v>0.0</c:v>
                </c:pt>
                <c:pt idx="7">
                  <c:v>274.3636363636364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3518400"/>
        <c:axId val="-773514368"/>
      </c:barChart>
      <c:lineChart>
        <c:grouping val="standard"/>
        <c:varyColors val="0"/>
        <c:ser>
          <c:idx val="4"/>
          <c:order val="4"/>
          <c:tx>
            <c:v>National Average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(1)'!$AA$8:$AH$8</c:f>
              <c:numCache>
                <c:formatCode>#,##0</c:formatCode>
                <c:ptCount val="8"/>
                <c:pt idx="0">
                  <c:v>17600.71692307692</c:v>
                </c:pt>
                <c:pt idx="1">
                  <c:v>14534.02</c:v>
                </c:pt>
                <c:pt idx="2">
                  <c:v>4000.187692307692</c:v>
                </c:pt>
                <c:pt idx="3">
                  <c:v>5970.921538461538</c:v>
                </c:pt>
                <c:pt idx="4">
                  <c:v>1780.943076923077</c:v>
                </c:pt>
                <c:pt idx="5">
                  <c:v>2792.560862865947</c:v>
                </c:pt>
                <c:pt idx="6">
                  <c:v>245.2646153846154</c:v>
                </c:pt>
                <c:pt idx="7">
                  <c:v>307.1492307692308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73518400"/>
        <c:axId val="-773514368"/>
      </c:lineChart>
      <c:catAx>
        <c:axId val="-77351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Political Parties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514368"/>
        <c:crosses val="autoZero"/>
        <c:auto val="1"/>
        <c:lblAlgn val="ctr"/>
        <c:lblOffset val="100"/>
        <c:noMultiLvlLbl val="0"/>
      </c:catAx>
      <c:valAx>
        <c:axId val="-7735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Votes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51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1 (Scotland) 2015</a:t>
            </a:r>
          </a:p>
        </c:rich>
      </c:tx>
      <c:layout>
        <c:manualLayout>
          <c:xMode val="edge"/>
          <c:yMode val="edge"/>
          <c:x val="0.370977479330669"/>
          <c:y val="0.04263565891472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6"/>
              <c:layout>
                <c:manualLayout>
                  <c:x val="-0.0680370171870834"/>
                  <c:y val="0.0057507782457425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(1)'!$AA$4:$AH$4</c:f>
              <c:numCache>
                <c:formatCode>_(* #,##0_);_(* \(#,##0\);_(* "-"??_);_(@_)</c:formatCode>
                <c:ptCount val="8"/>
                <c:pt idx="0">
                  <c:v>8292.78125</c:v>
                </c:pt>
                <c:pt idx="1">
                  <c:v>10090.46875</c:v>
                </c:pt>
                <c:pt idx="2">
                  <c:v>5103.96875</c:v>
                </c:pt>
                <c:pt idx="3">
                  <c:v>860.0625</c:v>
                </c:pt>
                <c:pt idx="4">
                  <c:v>883.4375</c:v>
                </c:pt>
                <c:pt idx="5">
                  <c:v>23972.3125</c:v>
                </c:pt>
                <c:pt idx="6">
                  <c:v>32.65625</c:v>
                </c:pt>
                <c:pt idx="7">
                  <c:v>107.1875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3 (Northern</a:t>
            </a:r>
            <a:r>
              <a:rPr lang="en-US" baseline="0"/>
              <a:t> Ireland) 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(1)'!$AA$5:$AH$5</c:f>
              <c:numCache>
                <c:formatCode>_(* #,##0_);_(* \(#,##0\);_(* "-"??_);_(@_)</c:formatCode>
                <c:ptCount val="8"/>
                <c:pt idx="0">
                  <c:v>6385.277777777777</c:v>
                </c:pt>
                <c:pt idx="1">
                  <c:v>5544.944444444444</c:v>
                </c:pt>
                <c:pt idx="2">
                  <c:v>10236.66666666667</c:v>
                </c:pt>
                <c:pt idx="3">
                  <c:v>1018.0</c:v>
                </c:pt>
                <c:pt idx="4">
                  <c:v>379.0</c:v>
                </c:pt>
                <c:pt idx="5">
                  <c:v>9790.666666666666</c:v>
                </c:pt>
                <c:pt idx="6">
                  <c:v>4785.888888888889</c:v>
                </c:pt>
                <c:pt idx="7">
                  <c:v>1754.166666666667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12 (Wales)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(1)'!$AA$6:$AH$6</c:f>
              <c:numCache>
                <c:formatCode>_(* #,##0_);_(* \(#,##0\);_(* "-"??_);_(@_)</c:formatCode>
                <c:ptCount val="8"/>
                <c:pt idx="0">
                  <c:v>10195.325</c:v>
                </c:pt>
                <c:pt idx="1">
                  <c:v>13811.825</c:v>
                </c:pt>
                <c:pt idx="2">
                  <c:v>2444.575</c:v>
                </c:pt>
                <c:pt idx="3">
                  <c:v>5108.25</c:v>
                </c:pt>
                <c:pt idx="4">
                  <c:v>958.6</c:v>
                </c:pt>
                <c:pt idx="5">
                  <c:v>4542.6</c:v>
                </c:pt>
                <c:pt idx="6">
                  <c:v>204.325</c:v>
                </c:pt>
                <c:pt idx="7">
                  <c:v>186.075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 20 (Endland) 2015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6"/>
              <c:layout>
                <c:manualLayout>
                  <c:x val="-0.0325699745547074"/>
                  <c:y val="-2.64755918362511E-1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105613672336759"/>
                  <c:y val="-0.018754942199154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(1)'!$AA$7:$AH$7</c:f>
              <c:numCache>
                <c:formatCode>_(* #,##0_);_(* \(#,##0\);_(* "-"??_);_(@_)</c:formatCode>
                <c:ptCount val="8"/>
                <c:pt idx="0">
                  <c:v>25134.0303030303</c:v>
                </c:pt>
                <c:pt idx="1">
                  <c:v>10180.30303030303</c:v>
                </c:pt>
                <c:pt idx="2">
                  <c:v>4357.969696969696</c:v>
                </c:pt>
                <c:pt idx="3">
                  <c:v>8766.39393939394</c:v>
                </c:pt>
                <c:pt idx="4">
                  <c:v>2842.30303030303</c:v>
                </c:pt>
                <c:pt idx="5">
                  <c:v>0.0</c:v>
                </c:pt>
                <c:pt idx="6">
                  <c:v>0.0</c:v>
                </c:pt>
                <c:pt idx="7">
                  <c:v>274.3636363636364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National Average Vote Distribution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9657887673522"/>
          <c:y val="0.216148460657198"/>
          <c:w val="0.583664769728608"/>
          <c:h val="0.70388118055681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7"/>
              <c:layout>
                <c:manualLayout>
                  <c:x val="0.0513952704108449"/>
                  <c:y val="-0.026381500317387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607272506322908"/>
                      <c:h val="0.02970960055302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(1)'!$AA$8:$AH$8</c:f>
              <c:numCache>
                <c:formatCode>#,##0</c:formatCode>
                <c:ptCount val="8"/>
                <c:pt idx="0">
                  <c:v>17600.71692307692</c:v>
                </c:pt>
                <c:pt idx="1">
                  <c:v>14534.02</c:v>
                </c:pt>
                <c:pt idx="2">
                  <c:v>4000.187692307692</c:v>
                </c:pt>
                <c:pt idx="3">
                  <c:v>5970.921538461538</c:v>
                </c:pt>
                <c:pt idx="4">
                  <c:v>1780.943076923077</c:v>
                </c:pt>
                <c:pt idx="5">
                  <c:v>2792.560862865947</c:v>
                </c:pt>
                <c:pt idx="6">
                  <c:v>245.2646153846154</c:v>
                </c:pt>
                <c:pt idx="7">
                  <c:v>307.1492307692308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2010 General</a:t>
            </a:r>
            <a:r>
              <a:rPr lang="en-US" b="1" baseline="0"/>
              <a:t> Election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Region 1 (Scotland)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1'!$N$99:$U$99</c:f>
              <c:numCache>
                <c:formatCode>_(* #,##0_);_(* \(#,##0\);_(* "-"??_);_(@_)</c:formatCode>
                <c:ptCount val="8"/>
                <c:pt idx="0">
                  <c:v>7603.9375</c:v>
                </c:pt>
                <c:pt idx="1">
                  <c:v>14359.78125</c:v>
                </c:pt>
                <c:pt idx="2">
                  <c:v>9946.875</c:v>
                </c:pt>
                <c:pt idx="3">
                  <c:v>378.5</c:v>
                </c:pt>
                <c:pt idx="4">
                  <c:v>341.71875</c:v>
                </c:pt>
                <c:pt idx="5">
                  <c:v>9044.09375</c:v>
                </c:pt>
                <c:pt idx="6">
                  <c:v>44.125</c:v>
                </c:pt>
                <c:pt idx="7">
                  <c:v>342.15625</c:v>
                </c:pt>
              </c:numCache>
            </c:numRef>
          </c:val>
        </c:ser>
        <c:ser>
          <c:idx val="1"/>
          <c:order val="1"/>
          <c:tx>
            <c:v>Region 3 (Northen Ireland)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1'!$N$100:$U$100</c:f>
              <c:numCache>
                <c:formatCode>_(* #,##0_);_(* \(#,##0\);_(* "-"??_);_(@_)</c:formatCode>
                <c:ptCount val="8"/>
                <c:pt idx="0">
                  <c:v>5686.722222222222</c:v>
                </c:pt>
                <c:pt idx="1">
                  <c:v>6165.0</c:v>
                </c:pt>
                <c:pt idx="2">
                  <c:v>9345.333333333334</c:v>
                </c:pt>
                <c:pt idx="3">
                  <c:v>0.0</c:v>
                </c:pt>
                <c:pt idx="4">
                  <c:v>196.7777777777778</c:v>
                </c:pt>
                <c:pt idx="5">
                  <c:v>9552.333333333334</c:v>
                </c:pt>
                <c:pt idx="6">
                  <c:v>5310.166666666666</c:v>
                </c:pt>
                <c:pt idx="7">
                  <c:v>1180.944444444444</c:v>
                </c:pt>
              </c:numCache>
            </c:numRef>
          </c:val>
        </c:ser>
        <c:ser>
          <c:idx val="2"/>
          <c:order val="2"/>
          <c:tx>
            <c:v>Region 12 (Wales)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1'!$N$101:$U$101</c:f>
              <c:numCache>
                <c:formatCode>_(* #,##0_);_(* \(#,##0\);_(* "-"??_);_(@_)</c:formatCode>
                <c:ptCount val="8"/>
                <c:pt idx="0">
                  <c:v>9568.25</c:v>
                </c:pt>
                <c:pt idx="1">
                  <c:v>13290.05</c:v>
                </c:pt>
                <c:pt idx="2">
                  <c:v>7379.1</c:v>
                </c:pt>
                <c:pt idx="3">
                  <c:v>892.25</c:v>
                </c:pt>
                <c:pt idx="4">
                  <c:v>157.325</c:v>
                </c:pt>
                <c:pt idx="5">
                  <c:v>4134.85</c:v>
                </c:pt>
                <c:pt idx="6">
                  <c:v>882.9</c:v>
                </c:pt>
                <c:pt idx="7">
                  <c:v>362.55</c:v>
                </c:pt>
              </c:numCache>
            </c:numRef>
          </c:val>
        </c:ser>
        <c:ser>
          <c:idx val="3"/>
          <c:order val="3"/>
          <c:tx>
            <c:v>Region 20 (Endland)</c:v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1'!$N$102:$U$102</c:f>
              <c:numCache>
                <c:formatCode>_(* #,##0_);_(* \(#,##0\);_(* "-"??_);_(@_)</c:formatCode>
                <c:ptCount val="8"/>
                <c:pt idx="0">
                  <c:v>24241.0</c:v>
                </c:pt>
                <c:pt idx="1">
                  <c:v>9412.818181818181</c:v>
                </c:pt>
                <c:pt idx="2">
                  <c:v>12151.18181818182</c:v>
                </c:pt>
                <c:pt idx="3">
                  <c:v>1985.484848484848</c:v>
                </c:pt>
                <c:pt idx="4">
                  <c:v>1071.363636363636</c:v>
                </c:pt>
                <c:pt idx="5">
                  <c:v>0.0</c:v>
                </c:pt>
                <c:pt idx="6">
                  <c:v>122.0</c:v>
                </c:pt>
                <c:pt idx="7">
                  <c:v>1026.545454545455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3477296"/>
        <c:axId val="-773473264"/>
      </c:barChart>
      <c:lineChart>
        <c:grouping val="standard"/>
        <c:varyColors val="0"/>
        <c:ser>
          <c:idx val="4"/>
          <c:order val="4"/>
          <c:tx>
            <c:v>National Average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1'!$N$103:$U$103</c:f>
              <c:numCache>
                <c:formatCode>_(* #,##0_);_(* \(#,##0\);_(* "-"??_);_(@_)</c:formatCode>
                <c:ptCount val="8"/>
                <c:pt idx="0">
                  <c:v>16659.94615384615</c:v>
                </c:pt>
                <c:pt idx="1">
                  <c:v>13411.51846153846</c:v>
                </c:pt>
                <c:pt idx="2">
                  <c:v>10776.09846153846</c:v>
                </c:pt>
                <c:pt idx="3">
                  <c:v>1414.887692307692</c:v>
                </c:pt>
                <c:pt idx="4">
                  <c:v>438.2369230769231</c:v>
                </c:pt>
                <c:pt idx="5">
                  <c:v>1274.956923076923</c:v>
                </c:pt>
                <c:pt idx="6">
                  <c:v>490.1169230769231</c:v>
                </c:pt>
                <c:pt idx="7">
                  <c:v>1207.68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73477296"/>
        <c:axId val="-773473264"/>
      </c:lineChart>
      <c:catAx>
        <c:axId val="-77347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Political</a:t>
                </a:r>
                <a:r>
                  <a:rPr lang="en-US" b="1" baseline="0"/>
                  <a:t> Parties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473264"/>
        <c:crosses val="autoZero"/>
        <c:auto val="1"/>
        <c:lblAlgn val="ctr"/>
        <c:lblOffset val="100"/>
        <c:noMultiLvlLbl val="0"/>
      </c:catAx>
      <c:valAx>
        <c:axId val="-77347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Votes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47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National </a:t>
            </a:r>
            <a:r>
              <a:rPr lang="en-US" baseline="0"/>
              <a:t>Average Vote Distribution 2010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1'!$N$103:$U$103</c:f>
              <c:numCache>
                <c:formatCode>_(* #,##0_);_(* \(#,##0\);_(* "-"??_);_(@_)</c:formatCode>
                <c:ptCount val="8"/>
                <c:pt idx="0">
                  <c:v>16659.94615384615</c:v>
                </c:pt>
                <c:pt idx="1">
                  <c:v>13411.51846153846</c:v>
                </c:pt>
                <c:pt idx="2">
                  <c:v>10776.09846153846</c:v>
                </c:pt>
                <c:pt idx="3">
                  <c:v>1414.887692307692</c:v>
                </c:pt>
                <c:pt idx="4">
                  <c:v>438.2369230769231</c:v>
                </c:pt>
                <c:pt idx="5">
                  <c:v>1274.956923076923</c:v>
                </c:pt>
                <c:pt idx="6">
                  <c:v>490.1169230769231</c:v>
                </c:pt>
                <c:pt idx="7">
                  <c:v>1207.68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1(Scotland)</a:t>
            </a:r>
            <a:r>
              <a:rPr lang="en-US" baseline="0"/>
              <a:t> 2010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1'!$N$99:$U$99</c:f>
              <c:numCache>
                <c:formatCode>_(* #,##0_);_(* \(#,##0\);_(* "-"??_);_(@_)</c:formatCode>
                <c:ptCount val="8"/>
                <c:pt idx="0">
                  <c:v>7603.9375</c:v>
                </c:pt>
                <c:pt idx="1">
                  <c:v>14359.78125</c:v>
                </c:pt>
                <c:pt idx="2">
                  <c:v>9946.875</c:v>
                </c:pt>
                <c:pt idx="3">
                  <c:v>378.5</c:v>
                </c:pt>
                <c:pt idx="4">
                  <c:v>341.71875</c:v>
                </c:pt>
                <c:pt idx="5">
                  <c:v>9044.09375</c:v>
                </c:pt>
                <c:pt idx="6">
                  <c:v>44.125</c:v>
                </c:pt>
                <c:pt idx="7">
                  <c:v>342.15625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3</a:t>
            </a:r>
            <a:r>
              <a:rPr lang="en-US" baseline="0"/>
              <a:t> (Northen Ireland) 2010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1'!$N$100:$U$100</c:f>
              <c:numCache>
                <c:formatCode>_(* #,##0_);_(* \(#,##0\);_(* "-"??_);_(@_)</c:formatCode>
                <c:ptCount val="8"/>
                <c:pt idx="0">
                  <c:v>5686.722222222222</c:v>
                </c:pt>
                <c:pt idx="1">
                  <c:v>6165.0</c:v>
                </c:pt>
                <c:pt idx="2">
                  <c:v>9345.333333333334</c:v>
                </c:pt>
                <c:pt idx="3">
                  <c:v>0.0</c:v>
                </c:pt>
                <c:pt idx="4">
                  <c:v>196.7777777777778</c:v>
                </c:pt>
                <c:pt idx="5">
                  <c:v>9552.333333333334</c:v>
                </c:pt>
                <c:pt idx="6">
                  <c:v>5310.166666666666</c:v>
                </c:pt>
                <c:pt idx="7">
                  <c:v>1180.944444444444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12 (Wales)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1'!$N$101:$U$101</c:f>
              <c:numCache>
                <c:formatCode>_(* #,##0_);_(* \(#,##0\);_(* "-"??_);_(@_)</c:formatCode>
                <c:ptCount val="8"/>
                <c:pt idx="0">
                  <c:v>9568.25</c:v>
                </c:pt>
                <c:pt idx="1">
                  <c:v>13290.05</c:v>
                </c:pt>
                <c:pt idx="2">
                  <c:v>7379.1</c:v>
                </c:pt>
                <c:pt idx="3">
                  <c:v>892.25</c:v>
                </c:pt>
                <c:pt idx="4">
                  <c:v>157.325</c:v>
                </c:pt>
                <c:pt idx="5">
                  <c:v>4134.85</c:v>
                </c:pt>
                <c:pt idx="6">
                  <c:v>882.9</c:v>
                </c:pt>
                <c:pt idx="7">
                  <c:v>362.55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20 (England) 2010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'Findings section 1'!$N$98:$U$98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 </c:v>
                </c:pt>
                <c:pt idx="3">
                  <c:v>Ukip </c:v>
                </c:pt>
                <c:pt idx="4">
                  <c:v>Green</c:v>
                </c:pt>
                <c:pt idx="5">
                  <c:v>Nationalist</c:v>
                </c:pt>
                <c:pt idx="6">
                  <c:v>Minor </c:v>
                </c:pt>
                <c:pt idx="7">
                  <c:v>Other</c:v>
                </c:pt>
              </c:strCache>
            </c:strRef>
          </c:cat>
          <c:val>
            <c:numRef>
              <c:f>'Findings section 1'!$N$102:$U$102</c:f>
              <c:numCache>
                <c:formatCode>_(* #,##0_);_(* \(#,##0\);_(* "-"??_);_(@_)</c:formatCode>
                <c:ptCount val="8"/>
                <c:pt idx="0">
                  <c:v>24241.0</c:v>
                </c:pt>
                <c:pt idx="1">
                  <c:v>9412.818181818181</c:v>
                </c:pt>
                <c:pt idx="2">
                  <c:v>12151.18181818182</c:v>
                </c:pt>
                <c:pt idx="3">
                  <c:v>1985.484848484848</c:v>
                </c:pt>
                <c:pt idx="4">
                  <c:v>1071.363636363636</c:v>
                </c:pt>
                <c:pt idx="5">
                  <c:v>0.0</c:v>
                </c:pt>
                <c:pt idx="6">
                  <c:v>122.0</c:v>
                </c:pt>
                <c:pt idx="7">
                  <c:v>1026.545454545455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Turnout</a:t>
            </a:r>
            <a:r>
              <a:rPr lang="en-GB" baseline="0"/>
              <a:t> and Votes in Won Constituencies For Each Party in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'Turnouts+Votes'!$A$5</c:f>
              <c:strCache>
                <c:ptCount val="1"/>
                <c:pt idx="0">
                  <c:v>Turnout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'Turnouts+Votes'!$B$4:$I$4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'Turnouts+Votes'!$B$5:$I$5</c:f>
              <c:numCache>
                <c:formatCode>0.0%</c:formatCode>
                <c:ptCount val="8"/>
                <c:pt idx="0">
                  <c:v>0.685182093255478</c:v>
                </c:pt>
                <c:pt idx="1">
                  <c:v>0.616938766586796</c:v>
                </c:pt>
                <c:pt idx="2">
                  <c:v>0.631161701249382</c:v>
                </c:pt>
                <c:pt idx="3">
                  <c:v>0.641275966113496</c:v>
                </c:pt>
                <c:pt idx="4">
                  <c:v>0.714186815052836</c:v>
                </c:pt>
                <c:pt idx="5">
                  <c:v>0.70135691034166</c:v>
                </c:pt>
                <c:pt idx="6">
                  <c:v>0.559861074337689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F0-43B7-A38C-E659E08D57BD}"/>
            </c:ext>
          </c:extLst>
        </c:ser>
        <c:ser>
          <c:idx val="2"/>
          <c:order val="2"/>
          <c:tx>
            <c:strRef>
              <c:f>'Turnouts+Votes'!$A$6</c:f>
              <c:strCache>
                <c:ptCount val="1"/>
                <c:pt idx="0">
                  <c:v>Votes for Winner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'Turnouts+Votes'!$B$4:$I$4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'Turnouts+Votes'!$B$6:$I$6</c:f>
              <c:numCache>
                <c:formatCode>0.0%</c:formatCode>
                <c:ptCount val="8"/>
                <c:pt idx="0">
                  <c:v>0.500531233695676</c:v>
                </c:pt>
                <c:pt idx="1">
                  <c:v>0.500276157072461</c:v>
                </c:pt>
                <c:pt idx="2">
                  <c:v>0.40832612567713</c:v>
                </c:pt>
                <c:pt idx="3">
                  <c:v>0.444318773044993</c:v>
                </c:pt>
                <c:pt idx="4">
                  <c:v>0.418300534055161</c:v>
                </c:pt>
                <c:pt idx="5">
                  <c:v>0.501669550118142</c:v>
                </c:pt>
                <c:pt idx="6">
                  <c:v>0.492085570423123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F0-43B7-A38C-E659E08D57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708643440"/>
        <c:axId val="-70864088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'Turnouts+Votes'!$A$4</c15:sqref>
                        </c15:formulaRef>
                      </c:ext>
                    </c:extLst>
                    <c:strCache>
                      <c:ptCount val="1"/>
                      <c:pt idx="0">
                        <c:v>2015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6r2="http://schemas.microsoft.com/office/drawing/2015/06/chart"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'Turnouts+Votes'!$B$4:$I$4</c15:sqref>
                        </c15:formulaRef>
                      </c:ext>
                    </c:extLst>
                    <c:strCache>
                      <c:ptCount val="8"/>
                      <c:pt idx="0">
                        <c:v>Con</c:v>
                      </c:pt>
                      <c:pt idx="1">
                        <c:v>Lab</c:v>
                      </c:pt>
                      <c:pt idx="2">
                        <c:v>Lib</c:v>
                      </c:pt>
                      <c:pt idx="3">
                        <c:v>UKIP</c:v>
                      </c:pt>
                      <c:pt idx="4">
                        <c:v>Green</c:v>
                      </c:pt>
                      <c:pt idx="5">
                        <c:v>Nationalist</c:v>
                      </c:pt>
                      <c:pt idx="6">
                        <c:v>Minor</c:v>
                      </c:pt>
                      <c:pt idx="7">
                        <c:v>Other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1.0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77F0-43B7-A38C-E659E08D57BD}"/>
                  </c:ext>
                </c:extLst>
              </c15:ser>
            </c15:filteredBarSeries>
          </c:ext>
        </c:extLst>
      </c:barChart>
      <c:catAx>
        <c:axId val="-7086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8640880"/>
        <c:crosses val="autoZero"/>
        <c:auto val="1"/>
        <c:lblAlgn val="ctr"/>
        <c:lblOffset val="100"/>
        <c:noMultiLvlLbl val="0"/>
      </c:catAx>
      <c:valAx>
        <c:axId val="-70864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86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Turnout and Votes in Won Constituencies For Each Party in 2010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'Turnouts+Votes'!$L$5</c:f>
              <c:strCache>
                <c:ptCount val="1"/>
                <c:pt idx="0">
                  <c:v>Turnout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'Turnouts+Votes'!$M$4:$T$4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'Turnouts+Votes'!$M$5:$T$5</c:f>
              <c:numCache>
                <c:formatCode>0.0%</c:formatCode>
                <c:ptCount val="8"/>
                <c:pt idx="0">
                  <c:v>0.682241459223858</c:v>
                </c:pt>
                <c:pt idx="1">
                  <c:v>0.611885050265059</c:v>
                </c:pt>
                <c:pt idx="2">
                  <c:v>0.65818149890393</c:v>
                </c:pt>
                <c:pt idx="3">
                  <c:v>0.0</c:v>
                </c:pt>
                <c:pt idx="4">
                  <c:v>0.700421598832495</c:v>
                </c:pt>
                <c:pt idx="5">
                  <c:v>0.631781132030015</c:v>
                </c:pt>
                <c:pt idx="6">
                  <c:v>0.568036375921799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BE-4A7C-85AB-84B64E6BAEF2}"/>
            </c:ext>
          </c:extLst>
        </c:ser>
        <c:ser>
          <c:idx val="1"/>
          <c:order val="1"/>
          <c:tx>
            <c:strRef>
              <c:f>'Turnouts+Votes'!$L$6</c:f>
              <c:strCache>
                <c:ptCount val="1"/>
                <c:pt idx="0">
                  <c:v>Votes for Winner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'Turnouts+Votes'!$M$4:$T$4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'Turnouts+Votes'!$M$6:$T$6</c:f>
              <c:numCache>
                <c:formatCode>0.0%</c:formatCode>
                <c:ptCount val="8"/>
                <c:pt idx="0">
                  <c:v>0.480745259196636</c:v>
                </c:pt>
                <c:pt idx="1">
                  <c:v>0.464539630503526</c:v>
                </c:pt>
                <c:pt idx="2">
                  <c:v>0.45381155652482</c:v>
                </c:pt>
                <c:pt idx="3">
                  <c:v>0.0</c:v>
                </c:pt>
                <c:pt idx="4">
                  <c:v>0.31326928271019</c:v>
                </c:pt>
                <c:pt idx="5">
                  <c:v>0.441855940575233</c:v>
                </c:pt>
                <c:pt idx="6">
                  <c:v>0.502450937319837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BE-4A7C-85AB-84B64E6BA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66295584"/>
        <c:axId val="-666293264"/>
      </c:barChart>
      <c:catAx>
        <c:axId val="-66629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6293264"/>
        <c:crosses val="autoZero"/>
        <c:auto val="1"/>
        <c:lblAlgn val="ctr"/>
        <c:lblOffset val="100"/>
        <c:noMultiLvlLbl val="0"/>
      </c:catAx>
      <c:valAx>
        <c:axId val="-6662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6629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Region 12</a:t>
            </a:r>
            <a:r>
              <a:rPr lang="en-GB" baseline="0"/>
              <a:t> (</a:t>
            </a:r>
            <a:r>
              <a:rPr lang="en-GB"/>
              <a:t>Wales) Votes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Wales!$Y$4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Wales!$Z$1:$AG$1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Wales!$Z$4:$AG$4</c:f>
              <c:numCache>
                <c:formatCode>0.0%</c:formatCode>
                <c:ptCount val="8"/>
                <c:pt idx="0">
                  <c:v>0.252113685439811</c:v>
                </c:pt>
                <c:pt idx="1">
                  <c:v>0.364608023919022</c:v>
                </c:pt>
                <c:pt idx="2">
                  <c:v>0.200481078102301</c:v>
                </c:pt>
                <c:pt idx="3">
                  <c:v>0.0242469465307437</c:v>
                </c:pt>
                <c:pt idx="4">
                  <c:v>0.00392939018243312</c:v>
                </c:pt>
                <c:pt idx="5">
                  <c:v>0.118623869726265</c:v>
                </c:pt>
                <c:pt idx="6">
                  <c:v>0.0257734235627916</c:v>
                </c:pt>
                <c:pt idx="7">
                  <c:v>0.0102235825366319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68D-4583-B097-3D023F14A864}"/>
            </c:ext>
          </c:extLst>
        </c:ser>
        <c:ser>
          <c:idx val="3"/>
          <c:order val="3"/>
          <c:tx>
            <c:strRef>
              <c:f>Wales!$Y$5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Wales!$Z$1:$AG$1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Wales!$Z$5:$AG$5</c:f>
              <c:numCache>
                <c:formatCode>0.0%</c:formatCode>
                <c:ptCount val="8"/>
                <c:pt idx="0">
                  <c:v>0.262777016481088</c:v>
                </c:pt>
                <c:pt idx="1">
                  <c:v>0.37052580788361</c:v>
                </c:pt>
                <c:pt idx="2">
                  <c:v>0.0651889224591147</c:v>
                </c:pt>
                <c:pt idx="3">
                  <c:v>0.137777878861736</c:v>
                </c:pt>
                <c:pt idx="4">
                  <c:v>0.0250728797234233</c:v>
                </c:pt>
                <c:pt idx="5">
                  <c:v>0.127918269759372</c:v>
                </c:pt>
                <c:pt idx="6">
                  <c:v>0.0056941055117678</c:v>
                </c:pt>
                <c:pt idx="7">
                  <c:v>0.00504511931988771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68D-4583-B097-3D023F14A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08605088"/>
        <c:axId val="-708602800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Wales!$Y$2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6r2="http://schemas.microsoft.com/office/drawing/2015/06/chart">
                      <c:ext uri="{02D57815-91ED-43cb-92C2-25804820EDAC}">
                        <c15:formulaRef>
                          <c15:sqref>Wales!$Z$1:$AG$1</c15:sqref>
                        </c15:formulaRef>
                      </c:ext>
                    </c:extLst>
                    <c:strCache>
                      <c:ptCount val="8"/>
                      <c:pt idx="0">
                        <c:v>Con</c:v>
                      </c:pt>
                      <c:pt idx="1">
                        <c:v>Lab</c:v>
                      </c:pt>
                      <c:pt idx="2">
                        <c:v>Lib</c:v>
                      </c:pt>
                      <c:pt idx="3">
                        <c:v>UKIP</c:v>
                      </c:pt>
                      <c:pt idx="4">
                        <c:v>Green</c:v>
                      </c:pt>
                      <c:pt idx="5">
                        <c:v>Nationalist</c:v>
                      </c:pt>
                      <c:pt idx="6">
                        <c:v>Minor</c:v>
                      </c:pt>
                      <c:pt idx="7">
                        <c:v>Other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Wales!$Z$2:$AG$2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A68D-4583-B097-3D023F14A86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Wales!$Y$3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Wales!$Z$1:$AG$1</c15:sqref>
                        </c15:formulaRef>
                      </c:ext>
                    </c:extLst>
                    <c:strCache>
                      <c:ptCount val="8"/>
                      <c:pt idx="0">
                        <c:v>Con</c:v>
                      </c:pt>
                      <c:pt idx="1">
                        <c:v>Lab</c:v>
                      </c:pt>
                      <c:pt idx="2">
                        <c:v>Lib</c:v>
                      </c:pt>
                      <c:pt idx="3">
                        <c:v>UKIP</c:v>
                      </c:pt>
                      <c:pt idx="4">
                        <c:v>Green</c:v>
                      </c:pt>
                      <c:pt idx="5">
                        <c:v>Nationalist</c:v>
                      </c:pt>
                      <c:pt idx="6">
                        <c:v>Minor</c:v>
                      </c:pt>
                      <c:pt idx="7">
                        <c:v>Other</c:v>
                      </c:pt>
                    </c:strCache>
                  </c:strRef>
                </c:cat>
                <c:val>
                  <c:numRef>
                    <c:extLst xmlns:c15="http://schemas.microsoft.com/office/drawing/2012/chart" xmlns:c16r2="http://schemas.microsoft.com/office/drawing/2015/06/chart">
                      <c:ext xmlns:c15="http://schemas.microsoft.com/office/drawing/2012/chart" uri="{02D57815-91ED-43cb-92C2-25804820EDAC}">
                        <c15:formulaRef>
                          <c15:sqref>Wales!$Z$3:$AG$3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1-A68D-4583-B097-3D023F14A864}"/>
                  </c:ext>
                </c:extLst>
              </c15:ser>
            </c15:filteredBarSeries>
          </c:ext>
        </c:extLst>
      </c:barChart>
      <c:catAx>
        <c:axId val="-70860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8602800"/>
        <c:crosses val="autoZero"/>
        <c:auto val="1"/>
        <c:lblAlgn val="ctr"/>
        <c:lblOffset val="100"/>
        <c:noMultiLvlLbl val="0"/>
      </c:catAx>
      <c:valAx>
        <c:axId val="-70860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86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UK Votes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UK!$Z$4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UK!$AA$3:$AH$3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UK!$AA$4:$AH$4</c:f>
              <c:numCache>
                <c:formatCode>0.0%</c:formatCode>
                <c:ptCount val="8"/>
                <c:pt idx="0">
                  <c:v>0.351404458534871</c:v>
                </c:pt>
                <c:pt idx="1">
                  <c:v>0.305131749782055</c:v>
                </c:pt>
                <c:pt idx="2">
                  <c:v>0.232110578074735</c:v>
                </c:pt>
                <c:pt idx="3">
                  <c:v>0.0304123326213693</c:v>
                </c:pt>
                <c:pt idx="4">
                  <c:v>0.00929598804726356</c:v>
                </c:pt>
                <c:pt idx="5">
                  <c:v>0.0324307141371505</c:v>
                </c:pt>
                <c:pt idx="6">
                  <c:v>0.0120056943248469</c:v>
                </c:pt>
                <c:pt idx="7">
                  <c:v>0.0272084844777088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6A-4807-AAE0-C3B8B0C52A02}"/>
            </c:ext>
          </c:extLst>
        </c:ser>
        <c:ser>
          <c:idx val="1"/>
          <c:order val="1"/>
          <c:tx>
            <c:strRef>
              <c:f>UK!$Z$5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UK!$AA$3:$AH$3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UK!$AA$5:$AH$5</c:f>
              <c:numCache>
                <c:formatCode>0.0%</c:formatCode>
                <c:ptCount val="8"/>
                <c:pt idx="0">
                  <c:v>0.36107779041054</c:v>
                </c:pt>
                <c:pt idx="1">
                  <c:v>0.317843105332601</c:v>
                </c:pt>
                <c:pt idx="2">
                  <c:v>0.0832831678756963</c:v>
                </c:pt>
                <c:pt idx="3">
                  <c:v>0.128162343706729</c:v>
                </c:pt>
                <c:pt idx="4">
                  <c:v>0.0368220808627314</c:v>
                </c:pt>
                <c:pt idx="5">
                  <c:v>0.0599503151904502</c:v>
                </c:pt>
                <c:pt idx="6">
                  <c:v>0.00609558720354177</c:v>
                </c:pt>
                <c:pt idx="7">
                  <c:v>0.0067656094177109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6A-4807-AAE0-C3B8B0C52A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808736336"/>
        <c:axId val="-642326720"/>
      </c:barChart>
      <c:catAx>
        <c:axId val="-80873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2326720"/>
        <c:crosses val="autoZero"/>
        <c:auto val="1"/>
        <c:lblAlgn val="ctr"/>
        <c:lblOffset val="100"/>
        <c:noMultiLvlLbl val="0"/>
      </c:catAx>
      <c:valAx>
        <c:axId val="-64232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873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Region 2 (Scotland) Votes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'Outer Scotland'!$C$32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'Outer Scotland'!$D$31:$K$31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'Outer Scotland'!$D$32:$K$32</c:f>
              <c:numCache>
                <c:formatCode>0.0%</c:formatCode>
                <c:ptCount val="8"/>
                <c:pt idx="0">
                  <c:v>0.142059239270194</c:v>
                </c:pt>
                <c:pt idx="1">
                  <c:v>0.521548855179149</c:v>
                </c:pt>
                <c:pt idx="2">
                  <c:v>0.131273510437457</c:v>
                </c:pt>
                <c:pt idx="3">
                  <c:v>0.00428447019294717</c:v>
                </c:pt>
                <c:pt idx="4">
                  <c:v>0.00574630315095581</c:v>
                </c:pt>
                <c:pt idx="5">
                  <c:v>0.180641742794441</c:v>
                </c:pt>
                <c:pt idx="6">
                  <c:v>0.00178455287834407</c:v>
                </c:pt>
                <c:pt idx="7">
                  <c:v>0.0126613260965112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59-46CA-AF18-72C9E54AB933}"/>
            </c:ext>
          </c:extLst>
        </c:ser>
        <c:ser>
          <c:idx val="1"/>
          <c:order val="1"/>
          <c:tx>
            <c:strRef>
              <c:f>'Outer Scotland'!$C$33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'Outer Scotland'!$D$31:$K$31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'Outer Scotland'!$D$33:$K$33</c:f>
              <c:numCache>
                <c:formatCode>0.0%</c:formatCode>
                <c:ptCount val="8"/>
                <c:pt idx="0">
                  <c:v>0.121840775296973</c:v>
                </c:pt>
                <c:pt idx="1">
                  <c:v>0.291029522644563</c:v>
                </c:pt>
                <c:pt idx="2">
                  <c:v>0.040309264929222</c:v>
                </c:pt>
                <c:pt idx="3">
                  <c:v>0.0144672260449155</c:v>
                </c:pt>
                <c:pt idx="4">
                  <c:v>0.00935025372808427</c:v>
                </c:pt>
                <c:pt idx="5">
                  <c:v>0.519455428106272</c:v>
                </c:pt>
                <c:pt idx="6">
                  <c:v>0.000220126616830001</c:v>
                </c:pt>
                <c:pt idx="7">
                  <c:v>0.00332740263313933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E59-46CA-AF18-72C9E54AB9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644311088"/>
        <c:axId val="-644510272"/>
      </c:barChart>
      <c:catAx>
        <c:axId val="-64431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4510272"/>
        <c:crosses val="autoZero"/>
        <c:auto val="1"/>
        <c:lblAlgn val="ctr"/>
        <c:lblOffset val="100"/>
        <c:noMultiLvlLbl val="0"/>
      </c:catAx>
      <c:valAx>
        <c:axId val="-6445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4431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2015 General Election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Region 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(1)'!$AA$4:$AH$4</c:f>
              <c:numCache>
                <c:formatCode>_(* #,##0_);_(* \(#,##0\);_(* "-"??_);_(@_)</c:formatCode>
                <c:ptCount val="8"/>
                <c:pt idx="0">
                  <c:v>8292.78125</c:v>
                </c:pt>
                <c:pt idx="1">
                  <c:v>10090.46875</c:v>
                </c:pt>
                <c:pt idx="2">
                  <c:v>5103.96875</c:v>
                </c:pt>
                <c:pt idx="3">
                  <c:v>860.0625</c:v>
                </c:pt>
                <c:pt idx="4">
                  <c:v>883.4375</c:v>
                </c:pt>
                <c:pt idx="5">
                  <c:v>23972.3125</c:v>
                </c:pt>
                <c:pt idx="6">
                  <c:v>32.65625</c:v>
                </c:pt>
                <c:pt idx="7">
                  <c:v>107.1875</c:v>
                </c:pt>
              </c:numCache>
            </c:numRef>
          </c:val>
        </c:ser>
        <c:ser>
          <c:idx val="1"/>
          <c:order val="1"/>
          <c:tx>
            <c:v>Region 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(1)'!$AA$5:$AH$5</c:f>
              <c:numCache>
                <c:formatCode>_(* #,##0_);_(* \(#,##0\);_(* "-"??_);_(@_)</c:formatCode>
                <c:ptCount val="8"/>
                <c:pt idx="0">
                  <c:v>6385.277777777777</c:v>
                </c:pt>
                <c:pt idx="1">
                  <c:v>5544.944444444444</c:v>
                </c:pt>
                <c:pt idx="2">
                  <c:v>10236.66666666667</c:v>
                </c:pt>
                <c:pt idx="3">
                  <c:v>1018.0</c:v>
                </c:pt>
                <c:pt idx="4">
                  <c:v>379.0</c:v>
                </c:pt>
                <c:pt idx="5">
                  <c:v>9790.666666666666</c:v>
                </c:pt>
                <c:pt idx="6">
                  <c:v>4785.888888888889</c:v>
                </c:pt>
                <c:pt idx="7">
                  <c:v>1754.166666666667</c:v>
                </c:pt>
              </c:numCache>
            </c:numRef>
          </c:val>
        </c:ser>
        <c:ser>
          <c:idx val="2"/>
          <c:order val="2"/>
          <c:tx>
            <c:v>Region 12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(1)'!$AA$6:$AH$6</c:f>
              <c:numCache>
                <c:formatCode>_(* #,##0_);_(* \(#,##0\);_(* "-"??_);_(@_)</c:formatCode>
                <c:ptCount val="8"/>
                <c:pt idx="0">
                  <c:v>10195.325</c:v>
                </c:pt>
                <c:pt idx="1">
                  <c:v>13811.825</c:v>
                </c:pt>
                <c:pt idx="2">
                  <c:v>2444.575</c:v>
                </c:pt>
                <c:pt idx="3">
                  <c:v>5108.25</c:v>
                </c:pt>
                <c:pt idx="4">
                  <c:v>958.6</c:v>
                </c:pt>
                <c:pt idx="5">
                  <c:v>4542.6</c:v>
                </c:pt>
                <c:pt idx="6">
                  <c:v>204.325</c:v>
                </c:pt>
                <c:pt idx="7">
                  <c:v>186.075</c:v>
                </c:pt>
              </c:numCache>
            </c:numRef>
          </c:val>
        </c:ser>
        <c:ser>
          <c:idx val="3"/>
          <c:order val="3"/>
          <c:tx>
            <c:v>Region 20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(1)'!$AA$7:$AH$7</c:f>
              <c:numCache>
                <c:formatCode>_(* #,##0_);_(* \(#,##0\);_(* "-"??_);_(@_)</c:formatCode>
                <c:ptCount val="8"/>
                <c:pt idx="0">
                  <c:v>25134.0303030303</c:v>
                </c:pt>
                <c:pt idx="1">
                  <c:v>10180.30303030303</c:v>
                </c:pt>
                <c:pt idx="2">
                  <c:v>4357.969696969696</c:v>
                </c:pt>
                <c:pt idx="3">
                  <c:v>8766.39393939394</c:v>
                </c:pt>
                <c:pt idx="4">
                  <c:v>2842.30303030303</c:v>
                </c:pt>
                <c:pt idx="5">
                  <c:v>0.0</c:v>
                </c:pt>
                <c:pt idx="6">
                  <c:v>0.0</c:v>
                </c:pt>
                <c:pt idx="7">
                  <c:v>274.3636363636364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3410208"/>
        <c:axId val="-773406176"/>
      </c:barChart>
      <c:lineChart>
        <c:grouping val="standard"/>
        <c:varyColors val="0"/>
        <c:ser>
          <c:idx val="4"/>
          <c:order val="4"/>
          <c:tx>
            <c:v>National Average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(1)'!$AA$8:$AH$8</c:f>
              <c:numCache>
                <c:formatCode>#,##0</c:formatCode>
                <c:ptCount val="8"/>
                <c:pt idx="0">
                  <c:v>17600.71692307692</c:v>
                </c:pt>
                <c:pt idx="1">
                  <c:v>14534.02</c:v>
                </c:pt>
                <c:pt idx="2">
                  <c:v>4000.187692307692</c:v>
                </c:pt>
                <c:pt idx="3">
                  <c:v>5970.921538461538</c:v>
                </c:pt>
                <c:pt idx="4">
                  <c:v>1780.943076923077</c:v>
                </c:pt>
                <c:pt idx="5">
                  <c:v>2792.560862865947</c:v>
                </c:pt>
                <c:pt idx="6">
                  <c:v>245.2646153846154</c:v>
                </c:pt>
                <c:pt idx="7">
                  <c:v>307.1492307692308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73410208"/>
        <c:axId val="-773406176"/>
      </c:lineChart>
      <c:catAx>
        <c:axId val="-77341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Political Parties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406176"/>
        <c:crosses val="autoZero"/>
        <c:auto val="1"/>
        <c:lblAlgn val="ctr"/>
        <c:lblOffset val="100"/>
        <c:noMultiLvlLbl val="0"/>
      </c:catAx>
      <c:valAx>
        <c:axId val="-7734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Votes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341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1 (Scotland)</a:t>
            </a:r>
          </a:p>
        </c:rich>
      </c:tx>
      <c:layout>
        <c:manualLayout>
          <c:xMode val="edge"/>
          <c:yMode val="edge"/>
          <c:x val="0.370977479330669"/>
          <c:y val="0.04263565891472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6"/>
              <c:layout>
                <c:manualLayout>
                  <c:x val="-0.0680370171870834"/>
                  <c:y val="0.0057507782457425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(1)'!$AA$4:$AH$4</c:f>
              <c:numCache>
                <c:formatCode>_(* #,##0_);_(* \(#,##0\);_(* "-"??_);_(@_)</c:formatCode>
                <c:ptCount val="8"/>
                <c:pt idx="0">
                  <c:v>8292.78125</c:v>
                </c:pt>
                <c:pt idx="1">
                  <c:v>10090.46875</c:v>
                </c:pt>
                <c:pt idx="2">
                  <c:v>5103.96875</c:v>
                </c:pt>
                <c:pt idx="3">
                  <c:v>860.0625</c:v>
                </c:pt>
                <c:pt idx="4">
                  <c:v>883.4375</c:v>
                </c:pt>
                <c:pt idx="5">
                  <c:v>23972.3125</c:v>
                </c:pt>
                <c:pt idx="6">
                  <c:v>32.65625</c:v>
                </c:pt>
                <c:pt idx="7">
                  <c:v>107.1875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3 (Northern</a:t>
            </a:r>
            <a:r>
              <a:rPr lang="en-US" baseline="0"/>
              <a:t> Ireland)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(1)'!$AA$5:$AH$5</c:f>
              <c:numCache>
                <c:formatCode>_(* #,##0_);_(* \(#,##0\);_(* "-"??_);_(@_)</c:formatCode>
                <c:ptCount val="8"/>
                <c:pt idx="0">
                  <c:v>6385.277777777777</c:v>
                </c:pt>
                <c:pt idx="1">
                  <c:v>5544.944444444444</c:v>
                </c:pt>
                <c:pt idx="2">
                  <c:v>10236.66666666667</c:v>
                </c:pt>
                <c:pt idx="3">
                  <c:v>1018.0</c:v>
                </c:pt>
                <c:pt idx="4">
                  <c:v>379.0</c:v>
                </c:pt>
                <c:pt idx="5">
                  <c:v>9790.666666666666</c:v>
                </c:pt>
                <c:pt idx="6">
                  <c:v>4785.888888888889</c:v>
                </c:pt>
                <c:pt idx="7">
                  <c:v>1754.166666666667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12 (Wales)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(1)'!$AA$6:$AH$6</c:f>
              <c:numCache>
                <c:formatCode>_(* #,##0_);_(* \(#,##0\);_(* "-"??_);_(@_)</c:formatCode>
                <c:ptCount val="8"/>
                <c:pt idx="0">
                  <c:v>10195.325</c:v>
                </c:pt>
                <c:pt idx="1">
                  <c:v>13811.825</c:v>
                </c:pt>
                <c:pt idx="2">
                  <c:v>2444.575</c:v>
                </c:pt>
                <c:pt idx="3">
                  <c:v>5108.25</c:v>
                </c:pt>
                <c:pt idx="4">
                  <c:v>958.6</c:v>
                </c:pt>
                <c:pt idx="5">
                  <c:v>4542.6</c:v>
                </c:pt>
                <c:pt idx="6">
                  <c:v>204.325</c:v>
                </c:pt>
                <c:pt idx="7">
                  <c:v>186.075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</a:t>
            </a:r>
            <a:r>
              <a:rPr lang="en-US" baseline="0"/>
              <a:t> 20 (Endland)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6"/>
              <c:layout>
                <c:manualLayout>
                  <c:x val="-0.0325699745547074"/>
                  <c:y val="-2.64755918362511E-17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0.105613672336759"/>
                  <c:y val="-0.0187549421991544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(1)'!$AA$7:$AH$7</c:f>
              <c:numCache>
                <c:formatCode>_(* #,##0_);_(* \(#,##0\);_(* "-"??_);_(@_)</c:formatCode>
                <c:ptCount val="8"/>
                <c:pt idx="0">
                  <c:v>25134.0303030303</c:v>
                </c:pt>
                <c:pt idx="1">
                  <c:v>10180.30303030303</c:v>
                </c:pt>
                <c:pt idx="2">
                  <c:v>4357.969696969696</c:v>
                </c:pt>
                <c:pt idx="3">
                  <c:v>8766.39393939394</c:v>
                </c:pt>
                <c:pt idx="4">
                  <c:v>2842.30303030303</c:v>
                </c:pt>
                <c:pt idx="5">
                  <c:v>0.0</c:v>
                </c:pt>
                <c:pt idx="6">
                  <c:v>0.0</c:v>
                </c:pt>
                <c:pt idx="7">
                  <c:v>274.3636363636364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National Vote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7"/>
              <c:layout>
                <c:manualLayout>
                  <c:x val="0.0513952704108449"/>
                  <c:y val="-0.026381500317387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0607272506322908"/>
                      <c:h val="0.029709600553021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'2015 election (1)'!$AA$3:$AH$3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'2015 election (1)'!$AA$8:$AH$8</c:f>
              <c:numCache>
                <c:formatCode>#,##0</c:formatCode>
                <c:ptCount val="8"/>
                <c:pt idx="0">
                  <c:v>17600.71692307692</c:v>
                </c:pt>
                <c:pt idx="1">
                  <c:v>14534.02</c:v>
                </c:pt>
                <c:pt idx="2">
                  <c:v>4000.187692307692</c:v>
                </c:pt>
                <c:pt idx="3">
                  <c:v>5970.921538461538</c:v>
                </c:pt>
                <c:pt idx="4">
                  <c:v>1780.943076923077</c:v>
                </c:pt>
                <c:pt idx="5">
                  <c:v>2792.560862865947</c:v>
                </c:pt>
                <c:pt idx="6">
                  <c:v>245.2646153846154</c:v>
                </c:pt>
                <c:pt idx="7">
                  <c:v>307.1492307692308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Turnout</a:t>
            </a:r>
            <a:r>
              <a:rPr lang="en-GB" baseline="0"/>
              <a:t> and Votes in Won Constituencies For Each Party in 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'Turnouts+Votes'!$A$5</c:f>
              <c:strCache>
                <c:ptCount val="1"/>
                <c:pt idx="0">
                  <c:v>Turnout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'Turnouts+Votes'!$B$4:$I$4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'Turnouts+Votes'!$B$5:$I$5</c:f>
              <c:numCache>
                <c:formatCode>0.0%</c:formatCode>
                <c:ptCount val="8"/>
                <c:pt idx="0">
                  <c:v>0.685182093255478</c:v>
                </c:pt>
                <c:pt idx="1">
                  <c:v>0.616938766586796</c:v>
                </c:pt>
                <c:pt idx="2">
                  <c:v>0.631161701249382</c:v>
                </c:pt>
                <c:pt idx="3">
                  <c:v>0.641275966113496</c:v>
                </c:pt>
                <c:pt idx="4">
                  <c:v>0.714186815052836</c:v>
                </c:pt>
                <c:pt idx="5">
                  <c:v>0.70135691034166</c:v>
                </c:pt>
                <c:pt idx="6">
                  <c:v>0.559861074337689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7F0-43B7-A38C-E659E08D57BD}"/>
            </c:ext>
          </c:extLst>
        </c:ser>
        <c:ser>
          <c:idx val="2"/>
          <c:order val="2"/>
          <c:tx>
            <c:strRef>
              <c:f>'Turnouts+Votes'!$A$6</c:f>
              <c:strCache>
                <c:ptCount val="1"/>
                <c:pt idx="0">
                  <c:v>Votes for Winner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'Turnouts+Votes'!$B$4:$I$4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'Turnouts+Votes'!$B$6:$I$6</c:f>
              <c:numCache>
                <c:formatCode>0.0%</c:formatCode>
                <c:ptCount val="8"/>
                <c:pt idx="0">
                  <c:v>0.500531233695676</c:v>
                </c:pt>
                <c:pt idx="1">
                  <c:v>0.500276157072461</c:v>
                </c:pt>
                <c:pt idx="2">
                  <c:v>0.40832612567713</c:v>
                </c:pt>
                <c:pt idx="3">
                  <c:v>0.444318773044993</c:v>
                </c:pt>
                <c:pt idx="4">
                  <c:v>0.418300534055161</c:v>
                </c:pt>
                <c:pt idx="5">
                  <c:v>0.501669550118142</c:v>
                </c:pt>
                <c:pt idx="6">
                  <c:v>0.492085570423123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7F0-43B7-A38C-E659E08D57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741274000"/>
        <c:axId val="-710334048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'Turnouts+Votes'!$A$4</c15:sqref>
                        </c15:formulaRef>
                      </c:ext>
                    </c:extLst>
                    <c:strCache>
                      <c:ptCount val="1"/>
                      <c:pt idx="0">
                        <c:v>2015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6r2="http://schemas.microsoft.com/office/drawing/2015/06/chart"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2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'Turnouts+Votes'!$B$4:$I$4</c15:sqref>
                        </c15:formulaRef>
                      </c:ext>
                    </c:extLst>
                    <c:strCache>
                      <c:ptCount val="8"/>
                      <c:pt idx="0">
                        <c:v>Con</c:v>
                      </c:pt>
                      <c:pt idx="1">
                        <c:v>Lab</c:v>
                      </c:pt>
                      <c:pt idx="2">
                        <c:v>Lib</c:v>
                      </c:pt>
                      <c:pt idx="3">
                        <c:v>UKIP</c:v>
                      </c:pt>
                      <c:pt idx="4">
                        <c:v>Green</c:v>
                      </c:pt>
                      <c:pt idx="5">
                        <c:v>Nationalist</c:v>
                      </c:pt>
                      <c:pt idx="6">
                        <c:v>Minor</c:v>
                      </c:pt>
                      <c:pt idx="7">
                        <c:v>Other</c:v>
                      </c:pt>
                    </c:strCache>
                  </c:strRef>
                </c:cat>
                <c:val>
                  <c:numRef>
                    <c:extLst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1.0</c:v>
                      </c:pt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2-77F0-43B7-A38C-E659E08D57BD}"/>
                  </c:ext>
                </c:extLst>
              </c15:ser>
            </c15:filteredBarSeries>
          </c:ext>
        </c:extLst>
      </c:barChart>
      <c:catAx>
        <c:axId val="-74127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0334048"/>
        <c:crosses val="autoZero"/>
        <c:auto val="1"/>
        <c:lblAlgn val="ctr"/>
        <c:lblOffset val="100"/>
        <c:noMultiLvlLbl val="0"/>
      </c:catAx>
      <c:valAx>
        <c:axId val="-71033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127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Turnout and Votes in Won Constituencies For Each Party in 2010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'Turnouts+Votes'!$L$5</c:f>
              <c:strCache>
                <c:ptCount val="1"/>
                <c:pt idx="0">
                  <c:v>Turnout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'Turnouts+Votes'!$M$4:$T$4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'Turnouts+Votes'!$M$5:$T$5</c:f>
              <c:numCache>
                <c:formatCode>0.0%</c:formatCode>
                <c:ptCount val="8"/>
                <c:pt idx="0">
                  <c:v>0.682241459223858</c:v>
                </c:pt>
                <c:pt idx="1">
                  <c:v>0.611885050265059</c:v>
                </c:pt>
                <c:pt idx="2">
                  <c:v>0.65818149890393</c:v>
                </c:pt>
                <c:pt idx="3">
                  <c:v>0.0</c:v>
                </c:pt>
                <c:pt idx="4">
                  <c:v>0.700421598832495</c:v>
                </c:pt>
                <c:pt idx="5">
                  <c:v>0.631781132030015</c:v>
                </c:pt>
                <c:pt idx="6">
                  <c:v>0.568036375921799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BE-4A7C-85AB-84B64E6BAEF2}"/>
            </c:ext>
          </c:extLst>
        </c:ser>
        <c:ser>
          <c:idx val="1"/>
          <c:order val="1"/>
          <c:tx>
            <c:strRef>
              <c:f>'Turnouts+Votes'!$L$6</c:f>
              <c:strCache>
                <c:ptCount val="1"/>
                <c:pt idx="0">
                  <c:v>Votes for Winner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'Turnouts+Votes'!$M$4:$T$4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'Turnouts+Votes'!$M$6:$T$6</c:f>
              <c:numCache>
                <c:formatCode>0.0%</c:formatCode>
                <c:ptCount val="8"/>
                <c:pt idx="0">
                  <c:v>0.480745259196636</c:v>
                </c:pt>
                <c:pt idx="1">
                  <c:v>0.464539630503526</c:v>
                </c:pt>
                <c:pt idx="2">
                  <c:v>0.45381155652482</c:v>
                </c:pt>
                <c:pt idx="3">
                  <c:v>0.0</c:v>
                </c:pt>
                <c:pt idx="4">
                  <c:v>0.31326928271019</c:v>
                </c:pt>
                <c:pt idx="5">
                  <c:v>0.441855940575233</c:v>
                </c:pt>
                <c:pt idx="6">
                  <c:v>0.502450937319837</c:v>
                </c:pt>
                <c:pt idx="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BE-4A7C-85AB-84B64E6BA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72990624"/>
        <c:axId val="-738358560"/>
      </c:barChart>
      <c:catAx>
        <c:axId val="-77299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38358560"/>
        <c:crosses val="autoZero"/>
        <c:auto val="1"/>
        <c:lblAlgn val="ctr"/>
        <c:lblOffset val="100"/>
        <c:noMultiLvlLbl val="0"/>
      </c:catAx>
      <c:valAx>
        <c:axId val="-7383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7299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Wales Votes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Wales!$Y$4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Wales!$Z$1:$AG$1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Wales!$Z$4:$AG$4</c:f>
              <c:numCache>
                <c:formatCode>0.0%</c:formatCode>
                <c:ptCount val="8"/>
                <c:pt idx="0">
                  <c:v>0.252113685439811</c:v>
                </c:pt>
                <c:pt idx="1">
                  <c:v>0.364608023919022</c:v>
                </c:pt>
                <c:pt idx="2">
                  <c:v>0.200481078102301</c:v>
                </c:pt>
                <c:pt idx="3">
                  <c:v>0.0242469465307437</c:v>
                </c:pt>
                <c:pt idx="4">
                  <c:v>0.00392939018243312</c:v>
                </c:pt>
                <c:pt idx="5">
                  <c:v>0.118623869726265</c:v>
                </c:pt>
                <c:pt idx="6">
                  <c:v>0.0257734235627916</c:v>
                </c:pt>
                <c:pt idx="7">
                  <c:v>0.0102235825366319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68D-4583-B097-3D023F14A864}"/>
            </c:ext>
          </c:extLst>
        </c:ser>
        <c:ser>
          <c:idx val="3"/>
          <c:order val="3"/>
          <c:tx>
            <c:strRef>
              <c:f>Wales!$Y$5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Wales!$Z$1:$AG$1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Wales!$Z$5:$AG$5</c:f>
              <c:numCache>
                <c:formatCode>0.0%</c:formatCode>
                <c:ptCount val="8"/>
                <c:pt idx="0">
                  <c:v>0.262777016481088</c:v>
                </c:pt>
                <c:pt idx="1">
                  <c:v>0.37052580788361</c:v>
                </c:pt>
                <c:pt idx="2">
                  <c:v>0.0651889224591147</c:v>
                </c:pt>
                <c:pt idx="3">
                  <c:v>0.137777878861736</c:v>
                </c:pt>
                <c:pt idx="4">
                  <c:v>0.0250728797234233</c:v>
                </c:pt>
                <c:pt idx="5">
                  <c:v>0.127918269759372</c:v>
                </c:pt>
                <c:pt idx="6">
                  <c:v>0.0056941055117678</c:v>
                </c:pt>
                <c:pt idx="7">
                  <c:v>0.00504511931988771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68D-4583-B097-3D023F14A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712458496"/>
        <c:axId val="-712481744"/>
        <c:extLst xmlns:c16r2="http://schemas.microsoft.com/office/drawing/2015/06/chart"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Wales!$Y$2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Wales!$Z$1:$AG$1</c15:sqref>
                        </c15:formulaRef>
                      </c:ext>
                    </c:extLst>
                    <c:strCache>
                      <c:ptCount val="8"/>
                      <c:pt idx="0">
                        <c:v>Con</c:v>
                      </c:pt>
                      <c:pt idx="1">
                        <c:v>Lab</c:v>
                      </c:pt>
                      <c:pt idx="2">
                        <c:v>Lib</c:v>
                      </c:pt>
                      <c:pt idx="3">
                        <c:v>UKIP</c:v>
                      </c:pt>
                      <c:pt idx="4">
                        <c:v>Green</c:v>
                      </c:pt>
                      <c:pt idx="5">
                        <c:v>Nationalist</c:v>
                      </c:pt>
                      <c:pt idx="6">
                        <c:v>Minor</c:v>
                      </c:pt>
                      <c:pt idx="7">
                        <c:v>Other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Wales!$Z$2:$AG$2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6r2="http://schemas.microsoft.com/office/drawing/2015/06/chart">
                  <c:ext xmlns:c16="http://schemas.microsoft.com/office/drawing/2014/chart" uri="{C3380CC4-5D6E-409C-BE32-E72D297353CC}">
                    <c16:uniqueId val="{00000000-A68D-4583-B097-3D023F14A864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Wales!$Y$3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Wales!$Z$1:$AG$1</c15:sqref>
                        </c15:formulaRef>
                      </c:ext>
                    </c:extLst>
                    <c:strCache>
                      <c:ptCount val="8"/>
                      <c:pt idx="0">
                        <c:v>Con</c:v>
                      </c:pt>
                      <c:pt idx="1">
                        <c:v>Lab</c:v>
                      </c:pt>
                      <c:pt idx="2">
                        <c:v>Lib</c:v>
                      </c:pt>
                      <c:pt idx="3">
                        <c:v>UKIP</c:v>
                      </c:pt>
                      <c:pt idx="4">
                        <c:v>Green</c:v>
                      </c:pt>
                      <c:pt idx="5">
                        <c:v>Nationalist</c:v>
                      </c:pt>
                      <c:pt idx="6">
                        <c:v>Minor</c:v>
                      </c:pt>
                      <c:pt idx="7">
                        <c:v>Other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Wales!$Z$3:$AG$3</c15:sqref>
                        </c15:formulaRef>
                      </c:ext>
                    </c:extLst>
                    <c:numCache>
                      <c:formatCode>General</c:formatCode>
                      <c:ptCount val="8"/>
                    </c:numCache>
                  </c:numRef>
                </c:val>
                <c:extLst xmlns:c16r2="http://schemas.microsoft.com/office/drawing/2015/06/chart" xmlns:c15="http://schemas.microsoft.com/office/drawing/2012/chart">
                  <c:ext xmlns:c16="http://schemas.microsoft.com/office/drawing/2014/chart" uri="{C3380CC4-5D6E-409C-BE32-E72D297353CC}">
                    <c16:uniqueId val="{00000001-A68D-4583-B097-3D023F14A864}"/>
                  </c:ext>
                </c:extLst>
              </c15:ser>
            </c15:filteredBarSeries>
          </c:ext>
        </c:extLst>
      </c:barChart>
      <c:catAx>
        <c:axId val="-71245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481744"/>
        <c:crosses val="autoZero"/>
        <c:auto val="1"/>
        <c:lblAlgn val="ctr"/>
        <c:lblOffset val="100"/>
        <c:noMultiLvlLbl val="0"/>
      </c:catAx>
      <c:valAx>
        <c:axId val="-71248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1245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Region 2 Votes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'Outer Scotland'!$C$32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'Outer Scotland'!$D$31:$K$31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'Outer Scotland'!$D$32:$K$32</c:f>
              <c:numCache>
                <c:formatCode>0.0%</c:formatCode>
                <c:ptCount val="8"/>
                <c:pt idx="0">
                  <c:v>0.142059239270194</c:v>
                </c:pt>
                <c:pt idx="1">
                  <c:v>0.521548855179149</c:v>
                </c:pt>
                <c:pt idx="2">
                  <c:v>0.131273510437457</c:v>
                </c:pt>
                <c:pt idx="3">
                  <c:v>0.00428447019294717</c:v>
                </c:pt>
                <c:pt idx="4">
                  <c:v>0.00574630315095581</c:v>
                </c:pt>
                <c:pt idx="5">
                  <c:v>0.180641742794441</c:v>
                </c:pt>
                <c:pt idx="6">
                  <c:v>0.00178455287834407</c:v>
                </c:pt>
                <c:pt idx="7">
                  <c:v>0.0126613260965112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59-46CA-AF18-72C9E54AB933}"/>
            </c:ext>
          </c:extLst>
        </c:ser>
        <c:ser>
          <c:idx val="1"/>
          <c:order val="1"/>
          <c:tx>
            <c:strRef>
              <c:f>'Outer Scotland'!$C$33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'Outer Scotland'!$D$31:$K$31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'Outer Scotland'!$D$33:$K$33</c:f>
              <c:numCache>
                <c:formatCode>0.0%</c:formatCode>
                <c:ptCount val="8"/>
                <c:pt idx="0">
                  <c:v>0.121840775296973</c:v>
                </c:pt>
                <c:pt idx="1">
                  <c:v>0.291029522644563</c:v>
                </c:pt>
                <c:pt idx="2">
                  <c:v>0.040309264929222</c:v>
                </c:pt>
                <c:pt idx="3">
                  <c:v>0.0144672260449155</c:v>
                </c:pt>
                <c:pt idx="4">
                  <c:v>0.00935025372808427</c:v>
                </c:pt>
                <c:pt idx="5">
                  <c:v>0.519455428106272</c:v>
                </c:pt>
                <c:pt idx="6">
                  <c:v>0.000220126616830001</c:v>
                </c:pt>
                <c:pt idx="7">
                  <c:v>0.00332740263313933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E59-46CA-AF18-72C9E54AB9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06292800"/>
        <c:axId val="-706290048"/>
      </c:barChart>
      <c:catAx>
        <c:axId val="-7062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90048"/>
        <c:crosses val="autoZero"/>
        <c:auto val="1"/>
        <c:lblAlgn val="ctr"/>
        <c:lblOffset val="100"/>
        <c:noMultiLvlLbl val="0"/>
      </c:catAx>
      <c:valAx>
        <c:axId val="-70629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62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UK Votes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UK!$Z$4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UK!$AA$3:$AH$3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UK!$AA$4:$AH$4</c:f>
              <c:numCache>
                <c:formatCode>0.0%</c:formatCode>
                <c:ptCount val="8"/>
                <c:pt idx="0">
                  <c:v>0.351404458534871</c:v>
                </c:pt>
                <c:pt idx="1">
                  <c:v>0.305131749782055</c:v>
                </c:pt>
                <c:pt idx="2">
                  <c:v>0.232110578074735</c:v>
                </c:pt>
                <c:pt idx="3">
                  <c:v>0.0304123326213693</c:v>
                </c:pt>
                <c:pt idx="4">
                  <c:v>0.00929598804726356</c:v>
                </c:pt>
                <c:pt idx="5">
                  <c:v>0.0324307141371505</c:v>
                </c:pt>
                <c:pt idx="6">
                  <c:v>0.0120056943248469</c:v>
                </c:pt>
                <c:pt idx="7">
                  <c:v>0.0272084844777088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D6A-4807-AAE0-C3B8B0C52A02}"/>
            </c:ext>
          </c:extLst>
        </c:ser>
        <c:ser>
          <c:idx val="1"/>
          <c:order val="1"/>
          <c:tx>
            <c:strRef>
              <c:f>UK!$Z$5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UK!$AA$3:$AH$3</c:f>
              <c:strCache>
                <c:ptCount val="8"/>
                <c:pt idx="0">
                  <c:v>Con</c:v>
                </c:pt>
                <c:pt idx="1">
                  <c:v>Lab</c:v>
                </c:pt>
                <c:pt idx="2">
                  <c:v>Lib</c:v>
                </c:pt>
                <c:pt idx="3">
                  <c:v>UKIP</c:v>
                </c:pt>
                <c:pt idx="4">
                  <c:v>Green</c:v>
                </c:pt>
                <c:pt idx="5">
                  <c:v>Nationalist</c:v>
                </c:pt>
                <c:pt idx="6">
                  <c:v>Minor</c:v>
                </c:pt>
                <c:pt idx="7">
                  <c:v>Other</c:v>
                </c:pt>
              </c:strCache>
            </c:strRef>
          </c:cat>
          <c:val>
            <c:numRef>
              <c:f>UK!$AA$5:$AH$5</c:f>
              <c:numCache>
                <c:formatCode>0.0%</c:formatCode>
                <c:ptCount val="8"/>
                <c:pt idx="0">
                  <c:v>0.36107779041054</c:v>
                </c:pt>
                <c:pt idx="1">
                  <c:v>0.317843105332601</c:v>
                </c:pt>
                <c:pt idx="2">
                  <c:v>0.0832831678756963</c:v>
                </c:pt>
                <c:pt idx="3">
                  <c:v>0.128162343706729</c:v>
                </c:pt>
                <c:pt idx="4">
                  <c:v>0.0368220808627314</c:v>
                </c:pt>
                <c:pt idx="5">
                  <c:v>0.0599503151904502</c:v>
                </c:pt>
                <c:pt idx="6">
                  <c:v>0.00609558720354177</c:v>
                </c:pt>
                <c:pt idx="7">
                  <c:v>0.0067656094177109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D6A-4807-AAE0-C3B8B0C52A0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705543200"/>
        <c:axId val="-705540448"/>
      </c:barChart>
      <c:catAx>
        <c:axId val="-70554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5540448"/>
        <c:crosses val="autoZero"/>
        <c:auto val="1"/>
        <c:lblAlgn val="ctr"/>
        <c:lblOffset val="100"/>
        <c:noMultiLvlLbl val="0"/>
      </c:catAx>
      <c:valAx>
        <c:axId val="-7055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0554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4" Type="http://schemas.openxmlformats.org/officeDocument/2006/relationships/chart" Target="../charts/chart19.xml"/><Relationship Id="rId5" Type="http://schemas.openxmlformats.org/officeDocument/2006/relationships/chart" Target="../charts/chart20.xml"/><Relationship Id="rId1" Type="http://schemas.openxmlformats.org/officeDocument/2006/relationships/chart" Target="../charts/chart16.xml"/><Relationship Id="rId2" Type="http://schemas.openxmlformats.org/officeDocument/2006/relationships/chart" Target="../charts/chart1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4" Type="http://schemas.openxmlformats.org/officeDocument/2006/relationships/chart" Target="../charts/chart24.xml"/><Relationship Id="rId5" Type="http://schemas.openxmlformats.org/officeDocument/2006/relationships/chart" Target="../charts/chart25.xml"/><Relationship Id="rId6" Type="http://schemas.openxmlformats.org/officeDocument/2006/relationships/chart" Target="../charts/chart26.xml"/><Relationship Id="rId1" Type="http://schemas.openxmlformats.org/officeDocument/2006/relationships/chart" Target="../charts/chart21.xml"/><Relationship Id="rId2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20</xdr:row>
      <xdr:rowOff>0</xdr:rowOff>
    </xdr:from>
    <xdr:to>
      <xdr:col>7</xdr:col>
      <xdr:colOff>101600</xdr:colOff>
      <xdr:row>43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367632</xdr:colOff>
      <xdr:row>20</xdr:row>
      <xdr:rowOff>62832</xdr:rowOff>
    </xdr:from>
    <xdr:to>
      <xdr:col>14</xdr:col>
      <xdr:colOff>458538</xdr:colOff>
      <xdr:row>44</xdr:row>
      <xdr:rowOff>50132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156635</xdr:rowOff>
    </xdr:from>
    <xdr:to>
      <xdr:col>9</xdr:col>
      <xdr:colOff>0</xdr:colOff>
      <xdr:row>77</xdr:row>
      <xdr:rowOff>18143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104</xdr:row>
      <xdr:rowOff>0</xdr:rowOff>
    </xdr:from>
    <xdr:to>
      <xdr:col>6</xdr:col>
      <xdr:colOff>192467</xdr:colOff>
      <xdr:row>131</xdr:row>
      <xdr:rowOff>74232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131</xdr:row>
      <xdr:rowOff>71969</xdr:rowOff>
    </xdr:from>
    <xdr:to>
      <xdr:col>1</xdr:col>
      <xdr:colOff>1041448</xdr:colOff>
      <xdr:row>150</xdr:row>
      <xdr:rowOff>8467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919689</xdr:colOff>
      <xdr:row>131</xdr:row>
      <xdr:rowOff>40217</xdr:rowOff>
    </xdr:from>
    <xdr:to>
      <xdr:col>18</xdr:col>
      <xdr:colOff>143933</xdr:colOff>
      <xdr:row>150</xdr:row>
      <xdr:rowOff>2117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88900</xdr:colOff>
      <xdr:row>150</xdr:row>
      <xdr:rowOff>44720</xdr:rowOff>
    </xdr:from>
    <xdr:to>
      <xdr:col>1</xdr:col>
      <xdr:colOff>1032933</xdr:colOff>
      <xdr:row>169</xdr:row>
      <xdr:rowOff>105833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944032</xdr:colOff>
      <xdr:row>150</xdr:row>
      <xdr:rowOff>4234</xdr:rowOff>
    </xdr:from>
    <xdr:to>
      <xdr:col>18</xdr:col>
      <xdr:colOff>201083</xdr:colOff>
      <xdr:row>169</xdr:row>
      <xdr:rowOff>74084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254000</xdr:colOff>
      <xdr:row>104</xdr:row>
      <xdr:rowOff>25401</xdr:rowOff>
    </xdr:from>
    <xdr:to>
      <xdr:col>20</xdr:col>
      <xdr:colOff>651934</xdr:colOff>
      <xdr:row>128</xdr:row>
      <xdr:rowOff>25401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190500</xdr:colOff>
      <xdr:row>104</xdr:row>
      <xdr:rowOff>0</xdr:rowOff>
    </xdr:from>
    <xdr:to>
      <xdr:col>15</xdr:col>
      <xdr:colOff>279400</xdr:colOff>
      <xdr:row>131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660400</xdr:colOff>
      <xdr:row>104</xdr:row>
      <xdr:rowOff>0</xdr:rowOff>
    </xdr:from>
    <xdr:to>
      <xdr:col>27</xdr:col>
      <xdr:colOff>711200</xdr:colOff>
      <xdr:row>128</xdr:row>
      <xdr:rowOff>25400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1041400</xdr:colOff>
      <xdr:row>131</xdr:row>
      <xdr:rowOff>44450</xdr:rowOff>
    </xdr:from>
    <xdr:to>
      <xdr:col>9</xdr:col>
      <xdr:colOff>330200</xdr:colOff>
      <xdr:row>149</xdr:row>
      <xdr:rowOff>179916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18</xdr:col>
      <xdr:colOff>179915</xdr:colOff>
      <xdr:row>131</xdr:row>
      <xdr:rowOff>31749</xdr:rowOff>
    </xdr:from>
    <xdr:to>
      <xdr:col>25</xdr:col>
      <xdr:colOff>179917</xdr:colOff>
      <xdr:row>149</xdr:row>
      <xdr:rowOff>158750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1037167</xdr:colOff>
      <xdr:row>150</xdr:row>
      <xdr:rowOff>46566</xdr:rowOff>
    </xdr:from>
    <xdr:to>
      <xdr:col>9</xdr:col>
      <xdr:colOff>338667</xdr:colOff>
      <xdr:row>169</xdr:row>
      <xdr:rowOff>84666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18</xdr:col>
      <xdr:colOff>190499</xdr:colOff>
      <xdr:row>150</xdr:row>
      <xdr:rowOff>10583</xdr:rowOff>
    </xdr:from>
    <xdr:to>
      <xdr:col>25</xdr:col>
      <xdr:colOff>211667</xdr:colOff>
      <xdr:row>169</xdr:row>
      <xdr:rowOff>74084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28</xdr:row>
      <xdr:rowOff>76200</xdr:rowOff>
    </xdr:from>
    <xdr:to>
      <xdr:col>8</xdr:col>
      <xdr:colOff>850900</xdr:colOff>
      <xdr:row>46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5FDACDC-F92D-41AA-909A-CBDB63E0C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28</xdr:row>
      <xdr:rowOff>0</xdr:rowOff>
    </xdr:from>
    <xdr:to>
      <xdr:col>20</xdr:col>
      <xdr:colOff>469901</xdr:colOff>
      <xdr:row>46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D2E1F52C-D68B-46AE-9652-4566D7F47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15875</xdr:rowOff>
    </xdr:from>
    <xdr:to>
      <xdr:col>4</xdr:col>
      <xdr:colOff>511175</xdr:colOff>
      <xdr:row>67</xdr:row>
      <xdr:rowOff>92075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B5897740-5EEE-4E3C-BBD5-B6AAC025C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21167</xdr:colOff>
      <xdr:row>72</xdr:row>
      <xdr:rowOff>42333</xdr:rowOff>
    </xdr:from>
    <xdr:to>
      <xdr:col>7</xdr:col>
      <xdr:colOff>118005</xdr:colOff>
      <xdr:row>87</xdr:row>
      <xdr:rowOff>105833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1286707D-6BEE-430C-A4C6-F74D8A16A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804334</xdr:colOff>
      <xdr:row>53</xdr:row>
      <xdr:rowOff>21166</xdr:rowOff>
    </xdr:from>
    <xdr:to>
      <xdr:col>15</xdr:col>
      <xdr:colOff>804334</xdr:colOff>
      <xdr:row>67</xdr:row>
      <xdr:rowOff>117777</xdr:rowOff>
    </xdr:to>
    <xdr:graphicFrame macro="">
      <xdr:nvGraphicFramePr>
        <xdr:cNvPr id="8" name="Chart 7">
          <a:extLst>
            <a:ext uri="{FF2B5EF4-FFF2-40B4-BE49-F238E27FC236}">
              <a16:creationId xmlns="" xmlns:a16="http://schemas.microsoft.com/office/drawing/2014/main" xmlns:lc="http://schemas.openxmlformats.org/drawingml/2006/lockedCanvas" id="{2B7E7048-5D4B-49C4-810A-D3861C6D3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169333</xdr:colOff>
      <xdr:row>12</xdr:row>
      <xdr:rowOff>115972</xdr:rowOff>
    </xdr:from>
    <xdr:to>
      <xdr:col>37</xdr:col>
      <xdr:colOff>213634</xdr:colOff>
      <xdr:row>38</xdr:row>
      <xdr:rowOff>173271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127000</xdr:colOff>
      <xdr:row>41</xdr:row>
      <xdr:rowOff>116417</xdr:rowOff>
    </xdr:from>
    <xdr:to>
      <xdr:col>32</xdr:col>
      <xdr:colOff>440315</xdr:colOff>
      <xdr:row>58</xdr:row>
      <xdr:rowOff>154517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363007</xdr:colOff>
      <xdr:row>41</xdr:row>
      <xdr:rowOff>116415</xdr:rowOff>
    </xdr:from>
    <xdr:to>
      <xdr:col>42</xdr:col>
      <xdr:colOff>365124</xdr:colOff>
      <xdr:row>58</xdr:row>
      <xdr:rowOff>202142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158750</xdr:colOff>
      <xdr:row>58</xdr:row>
      <xdr:rowOff>203469</xdr:rowOff>
    </xdr:from>
    <xdr:to>
      <xdr:col>32</xdr:col>
      <xdr:colOff>338666</xdr:colOff>
      <xdr:row>76</xdr:row>
      <xdr:rowOff>190500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359833</xdr:colOff>
      <xdr:row>58</xdr:row>
      <xdr:rowOff>211666</xdr:rowOff>
    </xdr:from>
    <xdr:to>
      <xdr:col>42</xdr:col>
      <xdr:colOff>380999</xdr:colOff>
      <xdr:row>77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357494</xdr:colOff>
      <xdr:row>76</xdr:row>
      <xdr:rowOff>203469</xdr:rowOff>
    </xdr:from>
    <xdr:to>
      <xdr:col>37</xdr:col>
      <xdr:colOff>338666</xdr:colOff>
      <xdr:row>95</xdr:row>
      <xdr:rowOff>52915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137433</xdr:rowOff>
    </xdr:from>
    <xdr:to>
      <xdr:col>9</xdr:col>
      <xdr:colOff>533400</xdr:colOff>
      <xdr:row>27</xdr:row>
      <xdr:rowOff>175533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5FDACDC-F92D-41AA-909A-CBDB63E0C4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76199</xdr:colOff>
      <xdr:row>9</xdr:row>
      <xdr:rowOff>152401</xdr:rowOff>
    </xdr:from>
    <xdr:to>
      <xdr:col>21</xdr:col>
      <xdr:colOff>0</xdr:colOff>
      <xdr:row>27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D2E1F52C-D68B-46AE-9652-4566D7F47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42862</xdr:colOff>
      <xdr:row>6</xdr:row>
      <xdr:rowOff>95250</xdr:rowOff>
    </xdr:from>
    <xdr:to>
      <xdr:col>31</xdr:col>
      <xdr:colOff>347662</xdr:colOff>
      <xdr:row>20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B5897740-5EEE-4E3C-BBD5-B6AAC025C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29</xdr:row>
      <xdr:rowOff>104774</xdr:rowOff>
    </xdr:from>
    <xdr:to>
      <xdr:col>22</xdr:col>
      <xdr:colOff>569258</xdr:colOff>
      <xdr:row>44</xdr:row>
      <xdr:rowOff>10885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B7E7048-5D4B-49C4-810A-D3861C6D3C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290512</xdr:colOff>
      <xdr:row>7</xdr:row>
      <xdr:rowOff>61912</xdr:rowOff>
    </xdr:from>
    <xdr:to>
      <xdr:col>36</xdr:col>
      <xdr:colOff>57150</xdr:colOff>
      <xdr:row>21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286707D-6BEE-430C-A4C6-F74D8A16A1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urnout,%20Swings,%20Incumbent%20Eff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 election"/>
      <sheetName val="2010 election"/>
      <sheetName val="Turnouts+Votes"/>
      <sheetName val="Wales"/>
      <sheetName val="Outer Scotland"/>
      <sheetName val="UK"/>
    </sheetNames>
    <sheetDataSet>
      <sheetData sheetId="0">
        <row r="38">
          <cell r="H38">
            <v>15108</v>
          </cell>
          <cell r="I38">
            <v>678</v>
          </cell>
          <cell r="L38">
            <v>23887</v>
          </cell>
        </row>
        <row r="39">
          <cell r="H39">
            <v>5394</v>
          </cell>
          <cell r="I39">
            <v>14486</v>
          </cell>
          <cell r="L39">
            <v>22959</v>
          </cell>
        </row>
        <row r="40">
          <cell r="H40">
            <v>14227</v>
          </cell>
          <cell r="I40">
            <v>855</v>
          </cell>
          <cell r="L40">
            <v>25492</v>
          </cell>
        </row>
        <row r="41">
          <cell r="H41">
            <v>13410</v>
          </cell>
          <cell r="I41">
            <v>917</v>
          </cell>
          <cell r="L41">
            <v>26999</v>
          </cell>
        </row>
        <row r="42">
          <cell r="H42">
            <v>15068</v>
          </cell>
          <cell r="I42">
            <v>896</v>
          </cell>
          <cell r="L42">
            <v>28641</v>
          </cell>
        </row>
        <row r="43">
          <cell r="H43">
            <v>17195</v>
          </cell>
          <cell r="I43">
            <v>549</v>
          </cell>
          <cell r="L43">
            <v>28696</v>
          </cell>
        </row>
        <row r="44">
          <cell r="H44">
            <v>14820</v>
          </cell>
          <cell r="I44">
            <v>1099</v>
          </cell>
          <cell r="L44">
            <v>29572</v>
          </cell>
        </row>
        <row r="45">
          <cell r="H45">
            <v>13982</v>
          </cell>
          <cell r="I45">
            <v>953</v>
          </cell>
          <cell r="L45">
            <v>23440</v>
          </cell>
        </row>
        <row r="46">
          <cell r="H46">
            <v>7711</v>
          </cell>
          <cell r="I46">
            <v>1392</v>
          </cell>
          <cell r="L46">
            <v>19961</v>
          </cell>
        </row>
        <row r="47">
          <cell r="H47">
            <v>6754</v>
          </cell>
          <cell r="I47">
            <v>19926</v>
          </cell>
          <cell r="L47">
            <v>22093</v>
          </cell>
        </row>
        <row r="48">
          <cell r="H48">
            <v>16027</v>
          </cell>
          <cell r="I48">
            <v>816</v>
          </cell>
          <cell r="L48">
            <v>30198</v>
          </cell>
        </row>
        <row r="49">
          <cell r="H49">
            <v>17151</v>
          </cell>
          <cell r="I49">
            <v>1042</v>
          </cell>
          <cell r="L49">
            <v>33678</v>
          </cell>
        </row>
        <row r="50">
          <cell r="H50">
            <v>12996</v>
          </cell>
          <cell r="I50">
            <v>612</v>
          </cell>
          <cell r="L50">
            <v>20658</v>
          </cell>
        </row>
        <row r="51">
          <cell r="H51">
            <v>13729</v>
          </cell>
          <cell r="I51">
            <v>318</v>
          </cell>
          <cell r="L51">
            <v>24116</v>
          </cell>
        </row>
        <row r="52">
          <cell r="H52">
            <v>10315</v>
          </cell>
          <cell r="I52">
            <v>1012</v>
          </cell>
          <cell r="L52">
            <v>19610</v>
          </cell>
        </row>
        <row r="53">
          <cell r="H53">
            <v>12754</v>
          </cell>
          <cell r="I53">
            <v>300</v>
          </cell>
          <cell r="L53">
            <v>21976</v>
          </cell>
        </row>
        <row r="54">
          <cell r="H54">
            <v>13544</v>
          </cell>
          <cell r="I54">
            <v>1194</v>
          </cell>
          <cell r="L54">
            <v>23908</v>
          </cell>
        </row>
        <row r="55">
          <cell r="H55">
            <v>14504</v>
          </cell>
          <cell r="I55">
            <v>1019</v>
          </cell>
          <cell r="L55">
            <v>26773</v>
          </cell>
        </row>
        <row r="56">
          <cell r="H56">
            <v>13438</v>
          </cell>
          <cell r="I56">
            <v>406</v>
          </cell>
          <cell r="L56">
            <v>23388</v>
          </cell>
        </row>
        <row r="57">
          <cell r="H57">
            <v>13522</v>
          </cell>
          <cell r="I57">
            <v>1106</v>
          </cell>
          <cell r="L57">
            <v>24585</v>
          </cell>
        </row>
        <row r="58">
          <cell r="H58">
            <v>16362</v>
          </cell>
          <cell r="I58">
            <v>789</v>
          </cell>
          <cell r="L58">
            <v>30000</v>
          </cell>
        </row>
        <row r="59">
          <cell r="H59">
            <v>16876</v>
          </cell>
          <cell r="I59">
            <v>1203</v>
          </cell>
          <cell r="L59">
            <v>26976</v>
          </cell>
        </row>
        <row r="60">
          <cell r="H60">
            <v>15377</v>
          </cell>
          <cell r="I60">
            <v>601</v>
          </cell>
          <cell r="L60">
            <v>27275</v>
          </cell>
        </row>
        <row r="61">
          <cell r="H61">
            <v>16525</v>
          </cell>
          <cell r="I61">
            <v>1055</v>
          </cell>
          <cell r="L61">
            <v>25601</v>
          </cell>
        </row>
        <row r="62">
          <cell r="H62">
            <v>17864</v>
          </cell>
          <cell r="I62">
            <v>1010</v>
          </cell>
          <cell r="L62">
            <v>23548</v>
          </cell>
        </row>
        <row r="63">
          <cell r="H63">
            <v>19295</v>
          </cell>
          <cell r="I63">
            <v>1069</v>
          </cell>
          <cell r="L63">
            <v>23013</v>
          </cell>
        </row>
        <row r="64">
          <cell r="H64">
            <v>20304</v>
          </cell>
          <cell r="I64">
            <v>1045</v>
          </cell>
          <cell r="L64">
            <v>30279</v>
          </cell>
        </row>
      </sheetData>
      <sheetData sheetId="1">
        <row r="5">
          <cell r="I5" t="str">
            <v>LIB</v>
          </cell>
          <cell r="J5" t="str">
            <v>UKIP</v>
          </cell>
          <cell r="L5" t="str">
            <v>Nationalist</v>
          </cell>
        </row>
        <row r="6">
          <cell r="B6" t="str">
            <v>Frank Doran</v>
          </cell>
          <cell r="I6">
            <v>7001</v>
          </cell>
          <cell r="J6">
            <v>0</v>
          </cell>
          <cell r="L6">
            <v>8385</v>
          </cell>
        </row>
        <row r="7">
          <cell r="B7" t="str">
            <v>Anne Begg</v>
          </cell>
          <cell r="I7">
            <v>12216</v>
          </cell>
          <cell r="J7">
            <v>0</v>
          </cell>
          <cell r="L7">
            <v>5102</v>
          </cell>
        </row>
        <row r="8">
          <cell r="B8" t="str">
            <v>Sir Robert Smith</v>
          </cell>
          <cell r="I8">
            <v>17362</v>
          </cell>
          <cell r="J8">
            <v>397</v>
          </cell>
          <cell r="L8">
            <v>7086</v>
          </cell>
        </row>
        <row r="9">
          <cell r="B9" t="str">
            <v>Michael Weir</v>
          </cell>
          <cell r="I9">
            <v>4090</v>
          </cell>
          <cell r="J9">
            <v>577</v>
          </cell>
          <cell r="L9">
            <v>15020</v>
          </cell>
        </row>
        <row r="10">
          <cell r="B10" t="str">
            <v>Eilidh Whiteford</v>
          </cell>
          <cell r="I10">
            <v>4365</v>
          </cell>
          <cell r="J10">
            <v>0</v>
          </cell>
          <cell r="L10">
            <v>15868</v>
          </cell>
        </row>
        <row r="11">
          <cell r="B11" t="str">
            <v>Michael Moore</v>
          </cell>
          <cell r="I11">
            <v>22230</v>
          </cell>
          <cell r="J11">
            <v>595</v>
          </cell>
          <cell r="L11">
            <v>4497</v>
          </cell>
        </row>
        <row r="12">
          <cell r="B12" t="str">
            <v>John Thurso</v>
          </cell>
          <cell r="I12">
            <v>11907</v>
          </cell>
          <cell r="J12">
            <v>0</v>
          </cell>
          <cell r="L12">
            <v>5516</v>
          </cell>
        </row>
        <row r="13">
          <cell r="B13" t="str">
            <v>Stewart Hosie</v>
          </cell>
          <cell r="I13">
            <v>4285</v>
          </cell>
          <cell r="J13">
            <v>431</v>
          </cell>
          <cell r="L13">
            <v>15350</v>
          </cell>
        </row>
        <row r="14">
          <cell r="B14" t="str">
            <v>James McGovern</v>
          </cell>
          <cell r="I14">
            <v>4233</v>
          </cell>
          <cell r="J14">
            <v>0</v>
          </cell>
          <cell r="L14">
            <v>10716</v>
          </cell>
        </row>
        <row r="15">
          <cell r="B15" t="str">
            <v>Thomas Docherty</v>
          </cell>
          <cell r="I15">
            <v>17169</v>
          </cell>
          <cell r="J15">
            <v>633</v>
          </cell>
          <cell r="L15">
            <v>5201</v>
          </cell>
        </row>
        <row r="16">
          <cell r="B16" t="str">
            <v>Fiona O'Donnell</v>
          </cell>
          <cell r="I16">
            <v>8288</v>
          </cell>
          <cell r="J16">
            <v>548</v>
          </cell>
          <cell r="L16">
            <v>7883</v>
          </cell>
        </row>
        <row r="17">
          <cell r="B17" t="str">
            <v>Sheila Gilmore</v>
          </cell>
          <cell r="I17">
            <v>7751</v>
          </cell>
          <cell r="J17">
            <v>0</v>
          </cell>
          <cell r="L17">
            <v>8133</v>
          </cell>
        </row>
        <row r="18">
          <cell r="B18" t="str">
            <v>Mark Lazarowicz</v>
          </cell>
          <cell r="I18">
            <v>16016</v>
          </cell>
          <cell r="J18">
            <v>0</v>
          </cell>
          <cell r="L18">
            <v>4568</v>
          </cell>
        </row>
        <row r="19">
          <cell r="B19" t="str">
            <v>Ian Murray</v>
          </cell>
          <cell r="I19">
            <v>14899</v>
          </cell>
          <cell r="J19">
            <v>0</v>
          </cell>
          <cell r="L19">
            <v>3354</v>
          </cell>
        </row>
        <row r="20">
          <cell r="B20" t="str">
            <v>Alistair Darling</v>
          </cell>
          <cell r="I20">
            <v>8194</v>
          </cell>
          <cell r="J20">
            <v>0</v>
          </cell>
          <cell r="L20">
            <v>5530</v>
          </cell>
        </row>
        <row r="21">
          <cell r="B21" t="str">
            <v>Michael Crockart</v>
          </cell>
          <cell r="I21">
            <v>16684</v>
          </cell>
          <cell r="J21">
            <v>0</v>
          </cell>
          <cell r="L21">
            <v>6115</v>
          </cell>
        </row>
        <row r="22">
          <cell r="B22" t="str">
            <v>Eric Joyce</v>
          </cell>
          <cell r="I22">
            <v>5225</v>
          </cell>
          <cell r="J22">
            <v>1283</v>
          </cell>
          <cell r="L22">
            <v>15364</v>
          </cell>
        </row>
        <row r="23">
          <cell r="B23" t="str">
            <v>Sir Menzies Campbell</v>
          </cell>
          <cell r="I23">
            <v>17763</v>
          </cell>
          <cell r="J23">
            <v>1032</v>
          </cell>
          <cell r="L23">
            <v>5685</v>
          </cell>
        </row>
        <row r="24">
          <cell r="B24" t="str">
            <v>Lindsay Roy</v>
          </cell>
          <cell r="I24">
            <v>3108</v>
          </cell>
          <cell r="J24">
            <v>425</v>
          </cell>
          <cell r="L24">
            <v>8799</v>
          </cell>
        </row>
        <row r="25">
          <cell r="B25" t="str">
            <v>Malcolm Bruce</v>
          </cell>
          <cell r="I25">
            <v>17575</v>
          </cell>
          <cell r="J25">
            <v>0</v>
          </cell>
          <cell r="L25">
            <v>10827</v>
          </cell>
        </row>
        <row r="26">
          <cell r="B26" t="str">
            <v>Danny Alexander</v>
          </cell>
          <cell r="I26">
            <v>19172</v>
          </cell>
          <cell r="J26">
            <v>574</v>
          </cell>
          <cell r="L26">
            <v>8803</v>
          </cell>
        </row>
        <row r="27">
          <cell r="B27" t="str">
            <v>Gordon Brown</v>
          </cell>
          <cell r="I27">
            <v>4269</v>
          </cell>
          <cell r="J27">
            <v>760</v>
          </cell>
          <cell r="L27">
            <v>6550</v>
          </cell>
        </row>
        <row r="28">
          <cell r="B28" t="str">
            <v>Michael Connarty</v>
          </cell>
          <cell r="I28">
            <v>6589</v>
          </cell>
          <cell r="J28">
            <v>0</v>
          </cell>
          <cell r="L28">
            <v>13081</v>
          </cell>
        </row>
        <row r="29">
          <cell r="B29" t="str">
            <v>Graeme Morrice</v>
          </cell>
          <cell r="I29">
            <v>5316</v>
          </cell>
          <cell r="J29">
            <v>443</v>
          </cell>
          <cell r="L29">
            <v>12424</v>
          </cell>
        </row>
        <row r="30">
          <cell r="B30" t="str">
            <v>David Hamilton</v>
          </cell>
          <cell r="I30">
            <v>6711</v>
          </cell>
          <cell r="J30">
            <v>364</v>
          </cell>
          <cell r="L30">
            <v>8100</v>
          </cell>
        </row>
        <row r="31">
          <cell r="B31" t="str">
            <v>Angus Robertson</v>
          </cell>
          <cell r="I31">
            <v>5956</v>
          </cell>
          <cell r="J31">
            <v>1085</v>
          </cell>
          <cell r="L31">
            <v>16273</v>
          </cell>
        </row>
        <row r="32">
          <cell r="B32" t="str">
            <v>Angus MacNeil</v>
          </cell>
          <cell r="I32">
            <v>1097</v>
          </cell>
          <cell r="J32">
            <v>0</v>
          </cell>
          <cell r="L32">
            <v>6723</v>
          </cell>
        </row>
        <row r="33">
          <cell r="B33" t="str">
            <v>Gordon Banks</v>
          </cell>
          <cell r="I33">
            <v>5754</v>
          </cell>
          <cell r="J33">
            <v>689</v>
          </cell>
          <cell r="L33">
            <v>13944</v>
          </cell>
        </row>
        <row r="34">
          <cell r="B34" t="str">
            <v>Alistair Carmichael</v>
          </cell>
          <cell r="I34">
            <v>11989</v>
          </cell>
          <cell r="J34">
            <v>1222</v>
          </cell>
          <cell r="L34">
            <v>2042</v>
          </cell>
        </row>
        <row r="35">
          <cell r="B35" t="str">
            <v>Peter Wishart</v>
          </cell>
          <cell r="I35">
            <v>5954</v>
          </cell>
          <cell r="J35">
            <v>0</v>
          </cell>
          <cell r="L35">
            <v>19118</v>
          </cell>
        </row>
        <row r="36">
          <cell r="B36" t="str">
            <v>Charles Kennedy</v>
          </cell>
          <cell r="I36">
            <v>18335</v>
          </cell>
          <cell r="J36">
            <v>659</v>
          </cell>
          <cell r="L36">
            <v>5263</v>
          </cell>
        </row>
        <row r="37">
          <cell r="B37" t="str">
            <v>Anne McGuire</v>
          </cell>
          <cell r="I37">
            <v>6797</v>
          </cell>
          <cell r="J37">
            <v>395</v>
          </cell>
          <cell r="L37">
            <v>8091</v>
          </cell>
        </row>
        <row r="38">
          <cell r="B38" t="str">
            <v>Pamela Nash</v>
          </cell>
          <cell r="H38">
            <v>20849</v>
          </cell>
          <cell r="I38">
            <v>2898</v>
          </cell>
          <cell r="J38">
            <v>0</v>
          </cell>
          <cell r="L38">
            <v>8441</v>
          </cell>
        </row>
        <row r="39">
          <cell r="B39" t="str">
            <v>Alan Reid</v>
          </cell>
          <cell r="H39">
            <v>10274</v>
          </cell>
          <cell r="I39">
            <v>14292</v>
          </cell>
          <cell r="J39">
            <v>0</v>
          </cell>
          <cell r="L39">
            <v>8563</v>
          </cell>
        </row>
        <row r="40">
          <cell r="B40" t="str">
            <v>Sandra Osborne</v>
          </cell>
          <cell r="H40">
            <v>21632</v>
          </cell>
          <cell r="I40">
            <v>4264</v>
          </cell>
          <cell r="J40">
            <v>0</v>
          </cell>
          <cell r="L40">
            <v>8276</v>
          </cell>
        </row>
        <row r="41">
          <cell r="B41" t="str">
            <v>Brian Donohoe</v>
          </cell>
          <cell r="H41">
            <v>20950</v>
          </cell>
          <cell r="I41">
            <v>5236</v>
          </cell>
          <cell r="J41">
            <v>0</v>
          </cell>
          <cell r="L41">
            <v>8364</v>
          </cell>
        </row>
        <row r="42">
          <cell r="B42" t="str">
            <v>Katy Clark</v>
          </cell>
          <cell r="H42">
            <v>21860</v>
          </cell>
          <cell r="I42">
            <v>4630</v>
          </cell>
          <cell r="J42">
            <v>0</v>
          </cell>
          <cell r="L42">
            <v>11965</v>
          </cell>
        </row>
        <row r="43">
          <cell r="B43" t="str">
            <v>Tom Clarke</v>
          </cell>
          <cell r="H43">
            <v>27728</v>
          </cell>
          <cell r="I43">
            <v>3519</v>
          </cell>
          <cell r="J43">
            <v>0</v>
          </cell>
          <cell r="L43">
            <v>7014</v>
          </cell>
        </row>
        <row r="44">
          <cell r="B44" t="str">
            <v>Gregg McClymont</v>
          </cell>
          <cell r="H44">
            <v>23549</v>
          </cell>
          <cell r="I44">
            <v>3924</v>
          </cell>
          <cell r="J44">
            <v>0</v>
          </cell>
          <cell r="L44">
            <v>9794</v>
          </cell>
        </row>
        <row r="45">
          <cell r="B45" t="str">
            <v>Russell Brown</v>
          </cell>
          <cell r="H45">
            <v>23950</v>
          </cell>
          <cell r="I45">
            <v>4608</v>
          </cell>
          <cell r="J45">
            <v>695</v>
          </cell>
          <cell r="L45">
            <v>6419</v>
          </cell>
        </row>
        <row r="46">
          <cell r="B46" t="str">
            <v>David Mundell</v>
          </cell>
          <cell r="H46">
            <v>13263</v>
          </cell>
          <cell r="I46">
            <v>9080</v>
          </cell>
          <cell r="J46">
            <v>637</v>
          </cell>
          <cell r="L46">
            <v>4945</v>
          </cell>
        </row>
        <row r="47">
          <cell r="B47" t="str">
            <v>Jo Swinson</v>
          </cell>
          <cell r="H47">
            <v>16367</v>
          </cell>
          <cell r="I47">
            <v>18551</v>
          </cell>
          <cell r="J47">
            <v>545</v>
          </cell>
          <cell r="L47">
            <v>5054</v>
          </cell>
        </row>
        <row r="48">
          <cell r="B48" t="str">
            <v>Gemma Doyle</v>
          </cell>
          <cell r="H48">
            <v>25905</v>
          </cell>
          <cell r="I48">
            <v>3434</v>
          </cell>
          <cell r="J48">
            <v>683</v>
          </cell>
          <cell r="L48">
            <v>8497</v>
          </cell>
        </row>
        <row r="49">
          <cell r="B49" t="str">
            <v>Michael McCann</v>
          </cell>
          <cell r="H49">
            <v>26241</v>
          </cell>
          <cell r="I49">
            <v>5052</v>
          </cell>
          <cell r="J49">
            <v>0</v>
          </cell>
          <cell r="L49">
            <v>11738</v>
          </cell>
        </row>
        <row r="50">
          <cell r="B50" t="str">
            <v>Anas Sarwar</v>
          </cell>
          <cell r="H50">
            <v>15908</v>
          </cell>
          <cell r="I50">
            <v>5010</v>
          </cell>
          <cell r="J50">
            <v>246</v>
          </cell>
          <cell r="L50">
            <v>5357</v>
          </cell>
        </row>
        <row r="51">
          <cell r="B51" t="str">
            <v>Margaret Curran</v>
          </cell>
          <cell r="H51">
            <v>19797</v>
          </cell>
          <cell r="I51">
            <v>1617</v>
          </cell>
          <cell r="J51">
            <v>209</v>
          </cell>
          <cell r="L51">
            <v>7957</v>
          </cell>
        </row>
        <row r="52">
          <cell r="B52" t="str">
            <v>Ann McKechin</v>
          </cell>
          <cell r="H52">
            <v>13181</v>
          </cell>
          <cell r="I52">
            <v>9283</v>
          </cell>
          <cell r="J52">
            <v>0</v>
          </cell>
          <cell r="L52">
            <v>3530</v>
          </cell>
        </row>
        <row r="53">
          <cell r="B53" t="str">
            <v>Willie Bain</v>
          </cell>
          <cell r="H53">
            <v>20100</v>
          </cell>
          <cell r="I53">
            <v>2262</v>
          </cell>
          <cell r="J53">
            <v>0</v>
          </cell>
          <cell r="L53">
            <v>4158</v>
          </cell>
        </row>
        <row r="54">
          <cell r="B54" t="str">
            <v>John Robertson</v>
          </cell>
          <cell r="H54">
            <v>19233</v>
          </cell>
          <cell r="I54">
            <v>5622</v>
          </cell>
          <cell r="J54">
            <v>0</v>
          </cell>
          <cell r="L54">
            <v>5430</v>
          </cell>
        </row>
        <row r="55">
          <cell r="B55" t="str">
            <v>Tom Harris</v>
          </cell>
          <cell r="H55">
            <v>20736</v>
          </cell>
          <cell r="I55">
            <v>4739</v>
          </cell>
          <cell r="J55">
            <v>0</v>
          </cell>
          <cell r="L55">
            <v>8078</v>
          </cell>
        </row>
        <row r="56">
          <cell r="B56" t="str">
            <v>Ian Davidson</v>
          </cell>
          <cell r="H56">
            <v>19863</v>
          </cell>
          <cell r="I56">
            <v>2870</v>
          </cell>
          <cell r="J56">
            <v>0</v>
          </cell>
          <cell r="L56">
            <v>5192</v>
          </cell>
        </row>
        <row r="57">
          <cell r="B57" t="str">
            <v>David Cairns</v>
          </cell>
          <cell r="H57">
            <v>20993</v>
          </cell>
          <cell r="I57">
            <v>5007</v>
          </cell>
          <cell r="J57">
            <v>433</v>
          </cell>
          <cell r="L57">
            <v>6577</v>
          </cell>
        </row>
        <row r="58">
          <cell r="B58" t="str">
            <v>Cathy Jamieson</v>
          </cell>
          <cell r="H58">
            <v>24460</v>
          </cell>
          <cell r="I58">
            <v>3419</v>
          </cell>
          <cell r="J58">
            <v>0</v>
          </cell>
          <cell r="L58">
            <v>12082</v>
          </cell>
        </row>
        <row r="59">
          <cell r="B59" t="str">
            <v>Jimmy Hood</v>
          </cell>
          <cell r="H59">
            <v>23258</v>
          </cell>
          <cell r="I59">
            <v>5249</v>
          </cell>
          <cell r="J59">
            <v>616</v>
          </cell>
          <cell r="L59">
            <v>9780</v>
          </cell>
        </row>
        <row r="60">
          <cell r="B60" t="str">
            <v>Frank Roy</v>
          </cell>
          <cell r="H60">
            <v>23910</v>
          </cell>
          <cell r="I60">
            <v>3840</v>
          </cell>
          <cell r="J60">
            <v>0</v>
          </cell>
          <cell r="L60">
            <v>7104</v>
          </cell>
        </row>
        <row r="61">
          <cell r="B61" t="str">
            <v>James Sheridan</v>
          </cell>
          <cell r="H61">
            <v>23613</v>
          </cell>
          <cell r="I61">
            <v>4597</v>
          </cell>
          <cell r="J61">
            <v>0</v>
          </cell>
          <cell r="L61">
            <v>8333</v>
          </cell>
        </row>
        <row r="62">
          <cell r="B62" t="str">
            <v>Douglas Alexander</v>
          </cell>
          <cell r="H62">
            <v>23842</v>
          </cell>
          <cell r="I62">
            <v>3812</v>
          </cell>
          <cell r="J62">
            <v>0</v>
          </cell>
          <cell r="L62">
            <v>7228</v>
          </cell>
        </row>
        <row r="63">
          <cell r="B63" t="str">
            <v>Jim Murphy</v>
          </cell>
          <cell r="H63">
            <v>25987</v>
          </cell>
          <cell r="I63">
            <v>4720</v>
          </cell>
          <cell r="J63">
            <v>372</v>
          </cell>
          <cell r="L63">
            <v>4535</v>
          </cell>
        </row>
        <row r="64">
          <cell r="B64" t="str">
            <v>Tom Greatrex</v>
          </cell>
          <cell r="H64">
            <v>28566</v>
          </cell>
          <cell r="I64">
            <v>5636</v>
          </cell>
          <cell r="J64">
            <v>675</v>
          </cell>
          <cell r="L64">
            <v>7564</v>
          </cell>
        </row>
        <row r="65">
          <cell r="B65" t="str">
            <v>Sammy Wilson</v>
          </cell>
          <cell r="I65">
            <v>13993</v>
          </cell>
          <cell r="J65">
            <v>0</v>
          </cell>
          <cell r="L65">
            <v>2064</v>
          </cell>
        </row>
        <row r="66">
          <cell r="B66" t="str">
            <v>Ian Paisley Jr</v>
          </cell>
          <cell r="I66">
            <v>19672</v>
          </cell>
          <cell r="J66">
            <v>0</v>
          </cell>
          <cell r="L66">
            <v>5265</v>
          </cell>
        </row>
        <row r="67">
          <cell r="B67" t="str">
            <v>Rev William McCrea</v>
          </cell>
          <cell r="I67">
            <v>11536</v>
          </cell>
          <cell r="J67">
            <v>0</v>
          </cell>
          <cell r="L67">
            <v>4729</v>
          </cell>
        </row>
        <row r="68">
          <cell r="B68" t="str">
            <v>Naomi Long</v>
          </cell>
          <cell r="I68">
            <v>11306</v>
          </cell>
          <cell r="J68">
            <v>0</v>
          </cell>
          <cell r="L68">
            <v>817</v>
          </cell>
        </row>
        <row r="69">
          <cell r="B69" t="str">
            <v>Nigel Dodds</v>
          </cell>
          <cell r="I69">
            <v>14812</v>
          </cell>
          <cell r="J69">
            <v>0</v>
          </cell>
          <cell r="L69">
            <v>12588</v>
          </cell>
        </row>
        <row r="70">
          <cell r="B70" t="str">
            <v>Dr Alasdair McDonnell</v>
          </cell>
          <cell r="I70">
            <v>8100</v>
          </cell>
          <cell r="J70">
            <v>0</v>
          </cell>
          <cell r="L70">
            <v>0</v>
          </cell>
        </row>
        <row r="71">
          <cell r="B71" t="str">
            <v>Gerry Adams</v>
          </cell>
          <cell r="I71">
            <v>2436</v>
          </cell>
          <cell r="J71">
            <v>0</v>
          </cell>
          <cell r="L71">
            <v>22840</v>
          </cell>
        </row>
        <row r="72">
          <cell r="B72" t="str">
            <v>Lady Sylvia Hermon</v>
          </cell>
          <cell r="I72">
            <v>0</v>
          </cell>
          <cell r="J72">
            <v>0</v>
          </cell>
          <cell r="L72">
            <v>250</v>
          </cell>
        </row>
        <row r="73">
          <cell r="B73" t="str">
            <v>Margaret Ritchie</v>
          </cell>
          <cell r="I73">
            <v>3645</v>
          </cell>
          <cell r="J73">
            <v>0</v>
          </cell>
          <cell r="L73">
            <v>12236</v>
          </cell>
        </row>
        <row r="74">
          <cell r="B74" t="str">
            <v>Michelle Gildernew</v>
          </cell>
          <cell r="I74">
            <v>0</v>
          </cell>
          <cell r="J74">
            <v>0</v>
          </cell>
          <cell r="L74">
            <v>21304</v>
          </cell>
        </row>
        <row r="75">
          <cell r="B75" t="str">
            <v>Mark Durkan</v>
          </cell>
          <cell r="I75">
            <v>4489</v>
          </cell>
          <cell r="J75">
            <v>0</v>
          </cell>
          <cell r="L75">
            <v>12098</v>
          </cell>
        </row>
        <row r="76">
          <cell r="B76" t="str">
            <v>Jeffrey Donaldson</v>
          </cell>
          <cell r="I76">
            <v>18199</v>
          </cell>
          <cell r="J76">
            <v>0</v>
          </cell>
          <cell r="L76">
            <v>1465</v>
          </cell>
        </row>
        <row r="77">
          <cell r="B77" t="str">
            <v>Gregory Campbell</v>
          </cell>
          <cell r="I77">
            <v>12097</v>
          </cell>
          <cell r="J77">
            <v>0</v>
          </cell>
          <cell r="L77">
            <v>6742</v>
          </cell>
        </row>
        <row r="78">
          <cell r="B78" t="str">
            <v>Conor Murphy</v>
          </cell>
          <cell r="I78">
            <v>5764</v>
          </cell>
          <cell r="J78">
            <v>0</v>
          </cell>
          <cell r="L78">
            <v>18857</v>
          </cell>
        </row>
        <row r="79">
          <cell r="B79" t="str">
            <v>Jim Shannon</v>
          </cell>
          <cell r="I79">
            <v>14926</v>
          </cell>
          <cell r="J79">
            <v>0</v>
          </cell>
          <cell r="L79">
            <v>1161</v>
          </cell>
        </row>
        <row r="80">
          <cell r="B80" t="str">
            <v>Pat Doherty</v>
          </cell>
          <cell r="I80">
            <v>7365</v>
          </cell>
          <cell r="J80">
            <v>0</v>
          </cell>
          <cell r="L80">
            <v>18050</v>
          </cell>
        </row>
        <row r="81">
          <cell r="B81" t="str">
            <v>Martin McGuinness</v>
          </cell>
          <cell r="I81">
            <v>5876</v>
          </cell>
          <cell r="J81">
            <v>0</v>
          </cell>
          <cell r="L81">
            <v>21239</v>
          </cell>
        </row>
        <row r="82">
          <cell r="B82" t="str">
            <v>Thomas Simpson</v>
          </cell>
          <cell r="I82">
            <v>14000</v>
          </cell>
          <cell r="J82">
            <v>0</v>
          </cell>
          <cell r="L82">
            <v>10237</v>
          </cell>
        </row>
        <row r="83">
          <cell r="B83" t="str">
            <v>John Woodcock</v>
          </cell>
          <cell r="I83">
            <v>4424</v>
          </cell>
          <cell r="J83">
            <v>841</v>
          </cell>
          <cell r="L83">
            <v>0</v>
          </cell>
        </row>
        <row r="84">
          <cell r="B84" t="str">
            <v>Alan Beith</v>
          </cell>
          <cell r="I84">
            <v>16806</v>
          </cell>
          <cell r="J84">
            <v>1243</v>
          </cell>
          <cell r="L84">
            <v>0</v>
          </cell>
        </row>
        <row r="85">
          <cell r="B85" t="str">
            <v>Helen Goodman</v>
          </cell>
          <cell r="I85">
            <v>9189</v>
          </cell>
          <cell r="J85">
            <v>1119</v>
          </cell>
          <cell r="L85">
            <v>0</v>
          </cell>
        </row>
        <row r="86">
          <cell r="B86" t="str">
            <v>David Anderson</v>
          </cell>
          <cell r="I86">
            <v>13180</v>
          </cell>
          <cell r="J86">
            <v>0</v>
          </cell>
          <cell r="L86">
            <v>0</v>
          </cell>
        </row>
        <row r="87">
          <cell r="B87" t="str">
            <v>Ronnie Campbell</v>
          </cell>
          <cell r="I87">
            <v>10488</v>
          </cell>
          <cell r="J87">
            <v>1665</v>
          </cell>
          <cell r="L87">
            <v>0</v>
          </cell>
        </row>
        <row r="88">
          <cell r="B88" t="str">
            <v>John Stevenson</v>
          </cell>
          <cell r="I88">
            <v>6567</v>
          </cell>
          <cell r="J88">
            <v>969</v>
          </cell>
          <cell r="L88">
            <v>0</v>
          </cell>
        </row>
        <row r="89">
          <cell r="B89" t="str">
            <v>Jamie Reed</v>
          </cell>
          <cell r="I89">
            <v>4365</v>
          </cell>
          <cell r="J89">
            <v>994</v>
          </cell>
          <cell r="L89">
            <v>0</v>
          </cell>
        </row>
        <row r="90">
          <cell r="B90" t="str">
            <v>Jenny Chapman</v>
          </cell>
          <cell r="I90">
            <v>10046</v>
          </cell>
          <cell r="J90">
            <v>1194</v>
          </cell>
          <cell r="L90">
            <v>0</v>
          </cell>
        </row>
        <row r="91">
          <cell r="B91" t="str">
            <v>Kevan Jones</v>
          </cell>
          <cell r="I91">
            <v>8617</v>
          </cell>
          <cell r="J91">
            <v>1344</v>
          </cell>
          <cell r="L91">
            <v>0</v>
          </cell>
        </row>
        <row r="92">
          <cell r="B92" t="str">
            <v>Pat Glass</v>
          </cell>
          <cell r="I92">
            <v>10927</v>
          </cell>
          <cell r="J92">
            <v>1259</v>
          </cell>
          <cell r="L92">
            <v>0</v>
          </cell>
        </row>
        <row r="93">
          <cell r="B93" t="str">
            <v>Roberta Blackman-Woods</v>
          </cell>
          <cell r="I93">
            <v>17429</v>
          </cell>
          <cell r="J93">
            <v>856</v>
          </cell>
          <cell r="L93">
            <v>0</v>
          </cell>
        </row>
        <row r="94">
          <cell r="B94" t="str">
            <v>Grahame Morris</v>
          </cell>
          <cell r="I94">
            <v>5597</v>
          </cell>
          <cell r="J94">
            <v>1631</v>
          </cell>
          <cell r="L94">
            <v>0</v>
          </cell>
        </row>
        <row r="95">
          <cell r="B95" t="str">
            <v>Ian Mearns</v>
          </cell>
          <cell r="I95">
            <v>8163</v>
          </cell>
          <cell r="J95">
            <v>1103</v>
          </cell>
          <cell r="L95">
            <v>0</v>
          </cell>
        </row>
        <row r="96">
          <cell r="B96" t="str">
            <v>Iain Wright</v>
          </cell>
          <cell r="I96">
            <v>6533</v>
          </cell>
          <cell r="J96">
            <v>2682</v>
          </cell>
          <cell r="L96">
            <v>0</v>
          </cell>
        </row>
        <row r="97">
          <cell r="B97" t="str">
            <v>Guy Opperman</v>
          </cell>
          <cell r="I97">
            <v>13007</v>
          </cell>
          <cell r="J97">
            <v>0</v>
          </cell>
          <cell r="L97">
            <v>0</v>
          </cell>
        </row>
        <row r="98">
          <cell r="B98" t="str">
            <v>Bridget Phillipson</v>
          </cell>
          <cell r="I98">
            <v>5292</v>
          </cell>
          <cell r="J98">
            <v>1022</v>
          </cell>
          <cell r="L98">
            <v>0</v>
          </cell>
        </row>
        <row r="99">
          <cell r="B99" t="str">
            <v>Stephen Hepburn</v>
          </cell>
          <cell r="I99">
            <v>7163</v>
          </cell>
          <cell r="J99">
            <v>0</v>
          </cell>
          <cell r="L99">
            <v>0</v>
          </cell>
        </row>
        <row r="100">
          <cell r="B100" t="str">
            <v>Sir Stuart Bell</v>
          </cell>
          <cell r="I100">
            <v>6662</v>
          </cell>
          <cell r="J100">
            <v>1236</v>
          </cell>
          <cell r="L100">
            <v>0</v>
          </cell>
        </row>
        <row r="101">
          <cell r="B101" t="str">
            <v>Tom Blenkinsop</v>
          </cell>
          <cell r="I101">
            <v>7340</v>
          </cell>
          <cell r="J101">
            <v>1881</v>
          </cell>
          <cell r="L101">
            <v>0</v>
          </cell>
        </row>
        <row r="102">
          <cell r="B102" t="str">
            <v>Chi Onwurah</v>
          </cell>
          <cell r="I102">
            <v>8228</v>
          </cell>
          <cell r="J102">
            <v>754</v>
          </cell>
          <cell r="L102">
            <v>0</v>
          </cell>
        </row>
        <row r="103">
          <cell r="B103" t="str">
            <v>Nick Brown</v>
          </cell>
          <cell r="I103">
            <v>12590</v>
          </cell>
          <cell r="J103">
            <v>0</v>
          </cell>
          <cell r="L103">
            <v>0</v>
          </cell>
        </row>
        <row r="104">
          <cell r="B104" t="str">
            <v>Catherine McKinnell</v>
          </cell>
          <cell r="I104">
            <v>14536</v>
          </cell>
          <cell r="J104">
            <v>1285</v>
          </cell>
          <cell r="L104">
            <v>0</v>
          </cell>
        </row>
        <row r="105">
          <cell r="B105" t="str">
            <v>Rory Stewart</v>
          </cell>
          <cell r="I105">
            <v>12830</v>
          </cell>
          <cell r="J105">
            <v>1259</v>
          </cell>
          <cell r="L105">
            <v>0</v>
          </cell>
        </row>
        <row r="106">
          <cell r="B106" t="str">
            <v>Ian Swales</v>
          </cell>
          <cell r="I106">
            <v>18955</v>
          </cell>
          <cell r="J106">
            <v>1875</v>
          </cell>
          <cell r="L106">
            <v>0</v>
          </cell>
        </row>
        <row r="107">
          <cell r="B107" t="str">
            <v>Phil Wilson</v>
          </cell>
          <cell r="I107">
            <v>8033</v>
          </cell>
          <cell r="J107">
            <v>1479</v>
          </cell>
          <cell r="L107">
            <v>0</v>
          </cell>
        </row>
        <row r="108">
          <cell r="B108" t="str">
            <v>David Miliband</v>
          </cell>
          <cell r="I108">
            <v>5189</v>
          </cell>
          <cell r="J108">
            <v>0</v>
          </cell>
          <cell r="L108">
            <v>0</v>
          </cell>
        </row>
        <row r="109">
          <cell r="B109" t="str">
            <v>Alex Cunningham</v>
          </cell>
          <cell r="I109">
            <v>6342</v>
          </cell>
          <cell r="J109">
            <v>1556</v>
          </cell>
          <cell r="L109">
            <v>0</v>
          </cell>
        </row>
        <row r="110">
          <cell r="B110" t="str">
            <v>James Wharton</v>
          </cell>
          <cell r="I110">
            <v>7600</v>
          </cell>
          <cell r="J110">
            <v>1471</v>
          </cell>
          <cell r="L110">
            <v>0</v>
          </cell>
        </row>
        <row r="111">
          <cell r="B111" t="str">
            <v>Julie Elliott</v>
          </cell>
          <cell r="I111">
            <v>7191</v>
          </cell>
          <cell r="J111">
            <v>1094</v>
          </cell>
          <cell r="L111">
            <v>0</v>
          </cell>
        </row>
        <row r="112">
          <cell r="B112" t="str">
            <v>Alan Campbell</v>
          </cell>
          <cell r="I112">
            <v>7845</v>
          </cell>
          <cell r="J112">
            <v>900</v>
          </cell>
          <cell r="L112">
            <v>0</v>
          </cell>
        </row>
        <row r="113">
          <cell r="B113" t="str">
            <v>Mary Glindon</v>
          </cell>
          <cell r="I113">
            <v>10621</v>
          </cell>
          <cell r="J113">
            <v>1306</v>
          </cell>
          <cell r="L113">
            <v>0</v>
          </cell>
        </row>
        <row r="114">
          <cell r="B114" t="str">
            <v>Ian Lavery</v>
          </cell>
          <cell r="I114">
            <v>10517</v>
          </cell>
          <cell r="J114">
            <v>974</v>
          </cell>
          <cell r="L114">
            <v>0</v>
          </cell>
        </row>
        <row r="115">
          <cell r="B115" t="str">
            <v>Sharon Hodgson</v>
          </cell>
          <cell r="I115">
            <v>6382</v>
          </cell>
          <cell r="J115">
            <v>1267</v>
          </cell>
          <cell r="L115">
            <v>0</v>
          </cell>
        </row>
        <row r="116">
          <cell r="B116" t="str">
            <v>Tim Farron</v>
          </cell>
          <cell r="I116">
            <v>30896</v>
          </cell>
          <cell r="J116">
            <v>801</v>
          </cell>
          <cell r="L116">
            <v>0</v>
          </cell>
        </row>
        <row r="117">
          <cell r="B117" t="str">
            <v>Tony Cunningham</v>
          </cell>
          <cell r="I117">
            <v>5318</v>
          </cell>
          <cell r="J117">
            <v>876</v>
          </cell>
          <cell r="L117">
            <v>0</v>
          </cell>
        </row>
        <row r="118">
          <cell r="B118" t="str">
            <v>Frank Field</v>
          </cell>
          <cell r="I118">
            <v>6554</v>
          </cell>
          <cell r="J118">
            <v>0</v>
          </cell>
          <cell r="L118">
            <v>0</v>
          </cell>
        </row>
        <row r="119">
          <cell r="B119" t="str">
            <v>Jack Straw</v>
          </cell>
          <cell r="I119">
            <v>6918</v>
          </cell>
          <cell r="J119">
            <v>942</v>
          </cell>
          <cell r="L119">
            <v>0</v>
          </cell>
        </row>
        <row r="120">
          <cell r="B120" t="str">
            <v>Paul Maynard</v>
          </cell>
          <cell r="I120">
            <v>5400</v>
          </cell>
          <cell r="J120">
            <v>1659</v>
          </cell>
          <cell r="L120">
            <v>0</v>
          </cell>
        </row>
        <row r="121">
          <cell r="B121" t="str">
            <v>Gordon Marsden</v>
          </cell>
          <cell r="I121">
            <v>5082</v>
          </cell>
          <cell r="J121">
            <v>1352</v>
          </cell>
          <cell r="L121">
            <v>0</v>
          </cell>
        </row>
        <row r="122">
          <cell r="B122" t="str">
            <v>Joe Benton</v>
          </cell>
          <cell r="I122">
            <v>6245</v>
          </cell>
          <cell r="J122">
            <v>2514</v>
          </cell>
          <cell r="L122">
            <v>0</v>
          </cell>
        </row>
        <row r="123">
          <cell r="B123" t="str">
            <v>Gordon Birtwistle</v>
          </cell>
          <cell r="I123">
            <v>14932</v>
          </cell>
          <cell r="J123">
            <v>929</v>
          </cell>
          <cell r="L123">
            <v>0</v>
          </cell>
        </row>
        <row r="124">
          <cell r="B124" t="str">
            <v>Lindsay Hoyle</v>
          </cell>
          <cell r="I124">
            <v>6957</v>
          </cell>
          <cell r="J124">
            <v>2021</v>
          </cell>
          <cell r="L124">
            <v>0</v>
          </cell>
        </row>
        <row r="125">
          <cell r="B125" t="str">
            <v>Mark Menzies</v>
          </cell>
          <cell r="I125">
            <v>9641</v>
          </cell>
          <cell r="J125">
            <v>1945</v>
          </cell>
          <cell r="L125">
            <v>0</v>
          </cell>
        </row>
        <row r="126">
          <cell r="B126" t="str">
            <v>Maria Eagle</v>
          </cell>
          <cell r="I126">
            <v>8616</v>
          </cell>
          <cell r="J126">
            <v>1540</v>
          </cell>
          <cell r="L126">
            <v>0</v>
          </cell>
        </row>
        <row r="127">
          <cell r="B127" t="str">
            <v>Graham Jones</v>
          </cell>
          <cell r="I127">
            <v>5033</v>
          </cell>
          <cell r="J127">
            <v>1481</v>
          </cell>
          <cell r="L127">
            <v>0</v>
          </cell>
        </row>
        <row r="128">
          <cell r="B128" t="str">
            <v>George Howarth</v>
          </cell>
          <cell r="I128">
            <v>5964</v>
          </cell>
          <cell r="J128">
            <v>1145</v>
          </cell>
          <cell r="L128">
            <v>0</v>
          </cell>
        </row>
        <row r="129">
          <cell r="B129" t="str">
            <v>Rosie Cooper</v>
          </cell>
          <cell r="I129">
            <v>6573</v>
          </cell>
          <cell r="J129">
            <v>1775</v>
          </cell>
          <cell r="L129">
            <v>0</v>
          </cell>
        </row>
        <row r="130">
          <cell r="B130" t="str">
            <v>Eric Ollerenshaw</v>
          </cell>
          <cell r="I130">
            <v>8167</v>
          </cell>
          <cell r="J130">
            <v>1020</v>
          </cell>
          <cell r="L130">
            <v>0</v>
          </cell>
        </row>
        <row r="131">
          <cell r="B131" t="str">
            <v>Louise Ellman</v>
          </cell>
          <cell r="I131">
            <v>8825</v>
          </cell>
          <cell r="J131">
            <v>674</v>
          </cell>
          <cell r="L131">
            <v>0</v>
          </cell>
        </row>
        <row r="132">
          <cell r="B132" t="str">
            <v>Steve Rotheram</v>
          </cell>
          <cell r="I132">
            <v>4891</v>
          </cell>
          <cell r="J132">
            <v>898</v>
          </cell>
          <cell r="L132">
            <v>0</v>
          </cell>
        </row>
        <row r="133">
          <cell r="B133" t="str">
            <v>Luciana Berger</v>
          </cell>
          <cell r="I133">
            <v>12965</v>
          </cell>
          <cell r="J133">
            <v>890</v>
          </cell>
          <cell r="L133">
            <v>0</v>
          </cell>
        </row>
        <row r="134">
          <cell r="B134" t="str">
            <v>Stephen Twigg</v>
          </cell>
          <cell r="I134">
            <v>4486</v>
          </cell>
          <cell r="J134">
            <v>1093</v>
          </cell>
          <cell r="L134">
            <v>0</v>
          </cell>
        </row>
        <row r="135">
          <cell r="B135" t="str">
            <v>David Morris</v>
          </cell>
          <cell r="I135">
            <v>5791</v>
          </cell>
          <cell r="J135">
            <v>1843</v>
          </cell>
          <cell r="L135">
            <v>0</v>
          </cell>
        </row>
        <row r="136">
          <cell r="B136" t="str">
            <v>Andrew Stephenson</v>
          </cell>
          <cell r="I136">
            <v>9095</v>
          </cell>
          <cell r="J136">
            <v>1476</v>
          </cell>
          <cell r="L136">
            <v>0</v>
          </cell>
        </row>
        <row r="137">
          <cell r="B137" t="str">
            <v>Mark Hendrick</v>
          </cell>
          <cell r="I137">
            <v>7935</v>
          </cell>
          <cell r="J137">
            <v>1462</v>
          </cell>
          <cell r="L137">
            <v>0</v>
          </cell>
        </row>
        <row r="138">
          <cell r="B138" t="str">
            <v>Lorraine Fullbrook</v>
          </cell>
          <cell r="I138">
            <v>7271</v>
          </cell>
          <cell r="J138">
            <v>1895</v>
          </cell>
          <cell r="L138">
            <v>0</v>
          </cell>
        </row>
        <row r="139">
          <cell r="B139" t="str">
            <v>Nigel Evans</v>
          </cell>
          <cell r="I139">
            <v>10732</v>
          </cell>
          <cell r="J139">
            <v>3496</v>
          </cell>
          <cell r="L139">
            <v>0</v>
          </cell>
        </row>
        <row r="140">
          <cell r="B140" t="str">
            <v>Jake Berry</v>
          </cell>
          <cell r="I140">
            <v>8541</v>
          </cell>
          <cell r="J140">
            <v>1617</v>
          </cell>
          <cell r="L140">
            <v>0</v>
          </cell>
        </row>
        <row r="141">
          <cell r="B141" t="str">
            <v>Bill Esterson</v>
          </cell>
          <cell r="I141">
            <v>9656</v>
          </cell>
          <cell r="J141">
            <v>2055</v>
          </cell>
          <cell r="L141">
            <v>0</v>
          </cell>
        </row>
        <row r="142">
          <cell r="B142" t="str">
            <v>John Pugh</v>
          </cell>
          <cell r="I142">
            <v>21707</v>
          </cell>
          <cell r="J142">
            <v>2251</v>
          </cell>
          <cell r="L142">
            <v>0</v>
          </cell>
        </row>
        <row r="143">
          <cell r="B143" t="str">
            <v>Dave Watts</v>
          </cell>
          <cell r="I143">
            <v>8992</v>
          </cell>
          <cell r="J143">
            <v>2100</v>
          </cell>
          <cell r="L143">
            <v>0</v>
          </cell>
        </row>
        <row r="144">
          <cell r="B144" t="str">
            <v>Shaun Woodward</v>
          </cell>
          <cell r="I144">
            <v>10242</v>
          </cell>
          <cell r="J144">
            <v>1226</v>
          </cell>
          <cell r="L144">
            <v>0</v>
          </cell>
        </row>
        <row r="145">
          <cell r="B145" t="str">
            <v>Angela Eagle</v>
          </cell>
          <cell r="I145">
            <v>5693</v>
          </cell>
          <cell r="J145">
            <v>1205</v>
          </cell>
          <cell r="L145">
            <v>0</v>
          </cell>
        </row>
        <row r="146">
          <cell r="B146" t="str">
            <v>Alison McGovern</v>
          </cell>
          <cell r="I146">
            <v>6611</v>
          </cell>
          <cell r="J146">
            <v>1274</v>
          </cell>
          <cell r="L146">
            <v>0</v>
          </cell>
        </row>
        <row r="147">
          <cell r="B147" t="str">
            <v>Esther McVey</v>
          </cell>
          <cell r="I147">
            <v>6630</v>
          </cell>
          <cell r="J147">
            <v>899</v>
          </cell>
          <cell r="L147">
            <v>0</v>
          </cell>
        </row>
        <row r="148">
          <cell r="B148" t="str">
            <v>Ben Wallace</v>
          </cell>
          <cell r="I148">
            <v>11033</v>
          </cell>
          <cell r="J148">
            <v>2466</v>
          </cell>
          <cell r="L148">
            <v>0</v>
          </cell>
        </row>
        <row r="149">
          <cell r="B149" t="str">
            <v>Graham Brady</v>
          </cell>
          <cell r="I149">
            <v>12581</v>
          </cell>
          <cell r="J149">
            <v>1563</v>
          </cell>
          <cell r="L149">
            <v>0</v>
          </cell>
        </row>
        <row r="150">
          <cell r="B150" t="str">
            <v>David Heyes</v>
          </cell>
          <cell r="I150">
            <v>5703</v>
          </cell>
          <cell r="J150">
            <v>1686</v>
          </cell>
          <cell r="L150">
            <v>0</v>
          </cell>
        </row>
        <row r="151">
          <cell r="B151" t="str">
            <v>Graham Stringer</v>
          </cell>
          <cell r="I151">
            <v>4861</v>
          </cell>
          <cell r="J151">
            <v>894</v>
          </cell>
          <cell r="L151">
            <v>0</v>
          </cell>
        </row>
        <row r="152">
          <cell r="B152" t="str">
            <v>David Crausby</v>
          </cell>
          <cell r="I152">
            <v>5624</v>
          </cell>
          <cell r="J152">
            <v>1815</v>
          </cell>
          <cell r="L152">
            <v>0</v>
          </cell>
        </row>
        <row r="153">
          <cell r="B153" t="str">
            <v>Yasmin Qureshi</v>
          </cell>
          <cell r="I153">
            <v>6289</v>
          </cell>
          <cell r="J153">
            <v>1564</v>
          </cell>
          <cell r="L153">
            <v>0</v>
          </cell>
        </row>
        <row r="154">
          <cell r="B154" t="str">
            <v>Julie Hilling</v>
          </cell>
          <cell r="I154">
            <v>8177</v>
          </cell>
          <cell r="J154">
            <v>1901</v>
          </cell>
          <cell r="L154">
            <v>0</v>
          </cell>
        </row>
        <row r="155">
          <cell r="B155" t="str">
            <v>David Nuttall</v>
          </cell>
          <cell r="I155">
            <v>7645</v>
          </cell>
          <cell r="J155">
            <v>1282</v>
          </cell>
          <cell r="L155">
            <v>0</v>
          </cell>
        </row>
        <row r="156">
          <cell r="B156" t="str">
            <v>Ivan Lewis</v>
          </cell>
          <cell r="I156">
            <v>8796</v>
          </cell>
          <cell r="J156">
            <v>1017</v>
          </cell>
          <cell r="L156">
            <v>0</v>
          </cell>
        </row>
        <row r="157">
          <cell r="B157" t="str">
            <v>Mark Hunter</v>
          </cell>
          <cell r="I157">
            <v>24717</v>
          </cell>
          <cell r="J157">
            <v>1430</v>
          </cell>
          <cell r="L157">
            <v>0</v>
          </cell>
        </row>
        <row r="158">
          <cell r="B158" t="str">
            <v>Andrew Gwynne</v>
          </cell>
          <cell r="I158">
            <v>6727</v>
          </cell>
          <cell r="J158">
            <v>2060</v>
          </cell>
          <cell r="L158">
            <v>0</v>
          </cell>
        </row>
        <row r="159">
          <cell r="B159" t="str">
            <v>Andrew Stunell</v>
          </cell>
          <cell r="I159">
            <v>20485</v>
          </cell>
          <cell r="J159">
            <v>2148</v>
          </cell>
          <cell r="L159">
            <v>0</v>
          </cell>
        </row>
        <row r="160">
          <cell r="B160" t="str">
            <v>Jim Dobbin</v>
          </cell>
          <cell r="I160">
            <v>10474</v>
          </cell>
          <cell r="J160">
            <v>1215</v>
          </cell>
          <cell r="L160">
            <v>0</v>
          </cell>
        </row>
        <row r="161">
          <cell r="B161" t="str">
            <v>Andrew Burnham</v>
          </cell>
          <cell r="I161">
            <v>8049</v>
          </cell>
          <cell r="J161">
            <v>1535</v>
          </cell>
          <cell r="L161">
            <v>0</v>
          </cell>
        </row>
        <row r="162">
          <cell r="B162" t="str">
            <v>Yvonne Fovargue</v>
          </cell>
          <cell r="I162">
            <v>7082</v>
          </cell>
          <cell r="J162">
            <v>0</v>
          </cell>
          <cell r="L162">
            <v>0</v>
          </cell>
        </row>
        <row r="163">
          <cell r="B163" t="str">
            <v>Tony Lloyd</v>
          </cell>
          <cell r="I163">
            <v>10620</v>
          </cell>
          <cell r="J163">
            <v>607</v>
          </cell>
          <cell r="L163">
            <v>0</v>
          </cell>
        </row>
        <row r="164">
          <cell r="B164" t="str">
            <v>Sir Gerald Kaufman</v>
          </cell>
          <cell r="I164">
            <v>12508</v>
          </cell>
          <cell r="J164">
            <v>0</v>
          </cell>
          <cell r="L164">
            <v>0</v>
          </cell>
        </row>
        <row r="165">
          <cell r="B165" t="str">
            <v>John Leech</v>
          </cell>
          <cell r="I165">
            <v>20110</v>
          </cell>
          <cell r="J165">
            <v>698</v>
          </cell>
          <cell r="L165">
            <v>0</v>
          </cell>
        </row>
        <row r="166">
          <cell r="B166" t="str">
            <v>Phil Woolas</v>
          </cell>
          <cell r="I166">
            <v>14083</v>
          </cell>
          <cell r="J166">
            <v>1720</v>
          </cell>
          <cell r="L166">
            <v>0</v>
          </cell>
        </row>
        <row r="167">
          <cell r="B167" t="str">
            <v>Michael Meacher</v>
          </cell>
          <cell r="I167">
            <v>8193</v>
          </cell>
          <cell r="J167">
            <v>1387</v>
          </cell>
          <cell r="L167">
            <v>0</v>
          </cell>
        </row>
        <row r="168">
          <cell r="B168" t="str">
            <v>Simon Danczuk</v>
          </cell>
          <cell r="I168">
            <v>15810</v>
          </cell>
          <cell r="J168">
            <v>1999</v>
          </cell>
          <cell r="L168">
            <v>0</v>
          </cell>
        </row>
        <row r="169">
          <cell r="B169" t="str">
            <v>Hazel Blears</v>
          </cell>
          <cell r="I169">
            <v>10930</v>
          </cell>
          <cell r="J169">
            <v>1084</v>
          </cell>
          <cell r="L169">
            <v>0</v>
          </cell>
        </row>
        <row r="170">
          <cell r="B170" t="str">
            <v>Jonathan Reynolds</v>
          </cell>
          <cell r="I170">
            <v>6965</v>
          </cell>
          <cell r="J170">
            <v>1342</v>
          </cell>
          <cell r="L170">
            <v>0</v>
          </cell>
        </row>
        <row r="171">
          <cell r="B171" t="str">
            <v>Ann Coffey</v>
          </cell>
          <cell r="I171">
            <v>9778</v>
          </cell>
          <cell r="J171">
            <v>862</v>
          </cell>
          <cell r="L171">
            <v>0</v>
          </cell>
        </row>
        <row r="172">
          <cell r="B172" t="str">
            <v>Kate Green</v>
          </cell>
          <cell r="I172">
            <v>7601</v>
          </cell>
          <cell r="J172">
            <v>1508</v>
          </cell>
          <cell r="L172">
            <v>0</v>
          </cell>
        </row>
        <row r="173">
          <cell r="B173" t="str">
            <v>Lisa Nandy</v>
          </cell>
          <cell r="I173">
            <v>6797</v>
          </cell>
          <cell r="J173">
            <v>2516</v>
          </cell>
          <cell r="L173">
            <v>0</v>
          </cell>
        </row>
        <row r="174">
          <cell r="B174" t="str">
            <v>Barbara Keeley</v>
          </cell>
          <cell r="I174">
            <v>6883</v>
          </cell>
          <cell r="J174">
            <v>2037</v>
          </cell>
          <cell r="L174">
            <v>0</v>
          </cell>
        </row>
        <row r="175">
          <cell r="B175" t="str">
            <v>Paul Goggins</v>
          </cell>
          <cell r="I175">
            <v>9107</v>
          </cell>
          <cell r="J175">
            <v>1405</v>
          </cell>
          <cell r="L175">
            <v>0</v>
          </cell>
        </row>
        <row r="176">
          <cell r="B176" t="str">
            <v>Mike Wood</v>
          </cell>
          <cell r="I176">
            <v>8095</v>
          </cell>
          <cell r="J176">
            <v>0</v>
          </cell>
          <cell r="L176">
            <v>0</v>
          </cell>
        </row>
        <row r="177">
          <cell r="B177" t="str">
            <v>David Ward</v>
          </cell>
          <cell r="I177">
            <v>13637</v>
          </cell>
          <cell r="J177">
            <v>0</v>
          </cell>
          <cell r="L177">
            <v>0</v>
          </cell>
        </row>
        <row r="178">
          <cell r="B178" t="str">
            <v>Gerry Sutcliffe</v>
          </cell>
          <cell r="I178">
            <v>6948</v>
          </cell>
          <cell r="J178">
            <v>1339</v>
          </cell>
          <cell r="L178">
            <v>0</v>
          </cell>
        </row>
        <row r="179">
          <cell r="B179" t="str">
            <v>Marsha Singh</v>
          </cell>
          <cell r="I179">
            <v>4732</v>
          </cell>
          <cell r="J179">
            <v>812</v>
          </cell>
          <cell r="L179">
            <v>0</v>
          </cell>
        </row>
        <row r="180">
          <cell r="B180" t="str">
            <v>Craig Whittaker</v>
          </cell>
          <cell r="I180">
            <v>13037</v>
          </cell>
          <cell r="J180">
            <v>1173</v>
          </cell>
          <cell r="L180">
            <v>0</v>
          </cell>
        </row>
        <row r="181">
          <cell r="B181" t="str">
            <v>Jason McCartney</v>
          </cell>
          <cell r="I181">
            <v>15603</v>
          </cell>
          <cell r="J181">
            <v>1163</v>
          </cell>
          <cell r="L181">
            <v>0</v>
          </cell>
        </row>
        <row r="182">
          <cell r="B182" t="str">
            <v>Simon Reevell</v>
          </cell>
          <cell r="I182">
            <v>9150</v>
          </cell>
          <cell r="J182">
            <v>0</v>
          </cell>
          <cell r="L182">
            <v>0</v>
          </cell>
        </row>
        <row r="183">
          <cell r="B183" t="str">
            <v>Alec Shelbrooke</v>
          </cell>
          <cell r="I183">
            <v>9109</v>
          </cell>
          <cell r="J183">
            <v>1593</v>
          </cell>
          <cell r="L183">
            <v>0</v>
          </cell>
        </row>
        <row r="184">
          <cell r="B184" t="str">
            <v>Linda Riordan</v>
          </cell>
          <cell r="I184">
            <v>8335</v>
          </cell>
          <cell r="J184">
            <v>654</v>
          </cell>
          <cell r="L184">
            <v>0</v>
          </cell>
        </row>
        <row r="185">
          <cell r="B185" t="str">
            <v>Andrew Jones</v>
          </cell>
          <cell r="I185">
            <v>23266</v>
          </cell>
          <cell r="J185">
            <v>1056</v>
          </cell>
          <cell r="L185">
            <v>0</v>
          </cell>
        </row>
        <row r="186">
          <cell r="B186" t="str">
            <v>Jon Trickett</v>
          </cell>
          <cell r="I186">
            <v>5667</v>
          </cell>
          <cell r="J186">
            <v>0</v>
          </cell>
          <cell r="L186">
            <v>0</v>
          </cell>
        </row>
        <row r="187">
          <cell r="B187" t="str">
            <v>Barry Sheerman</v>
          </cell>
          <cell r="I187">
            <v>10023</v>
          </cell>
          <cell r="J187">
            <v>0</v>
          </cell>
          <cell r="L187">
            <v>0</v>
          </cell>
        </row>
        <row r="188">
          <cell r="B188" t="str">
            <v>Kris Hopkins</v>
          </cell>
          <cell r="I188">
            <v>7059</v>
          </cell>
          <cell r="J188">
            <v>1470</v>
          </cell>
          <cell r="L188">
            <v>0</v>
          </cell>
        </row>
        <row r="189">
          <cell r="B189" t="str">
            <v>Hilary Benn</v>
          </cell>
          <cell r="I189">
            <v>7789</v>
          </cell>
          <cell r="J189">
            <v>0</v>
          </cell>
          <cell r="L189">
            <v>0</v>
          </cell>
        </row>
        <row r="190">
          <cell r="B190" t="str">
            <v>George Mudie</v>
          </cell>
          <cell r="I190">
            <v>6618</v>
          </cell>
          <cell r="J190">
            <v>0</v>
          </cell>
          <cell r="L190">
            <v>0</v>
          </cell>
        </row>
        <row r="191">
          <cell r="B191" t="str">
            <v>Fabian Hamilton</v>
          </cell>
          <cell r="I191">
            <v>9310</v>
          </cell>
          <cell r="J191">
            <v>842</v>
          </cell>
          <cell r="L191">
            <v>0</v>
          </cell>
        </row>
        <row r="192">
          <cell r="B192" t="str">
            <v>Greg Mulholland</v>
          </cell>
          <cell r="I192">
            <v>20653</v>
          </cell>
          <cell r="J192">
            <v>600</v>
          </cell>
          <cell r="L192">
            <v>0</v>
          </cell>
        </row>
        <row r="193">
          <cell r="B193" t="str">
            <v>Rachel Reeves</v>
          </cell>
          <cell r="I193">
            <v>9373</v>
          </cell>
          <cell r="J193">
            <v>1140</v>
          </cell>
          <cell r="L193">
            <v>0</v>
          </cell>
        </row>
        <row r="194">
          <cell r="B194" t="str">
            <v>Ed Balls</v>
          </cell>
          <cell r="I194">
            <v>8186</v>
          </cell>
          <cell r="J194">
            <v>1506</v>
          </cell>
          <cell r="L194">
            <v>0</v>
          </cell>
        </row>
        <row r="195">
          <cell r="B195" t="str">
            <v>Yvette Cooper</v>
          </cell>
          <cell r="I195">
            <v>7585</v>
          </cell>
          <cell r="J195">
            <v>0</v>
          </cell>
          <cell r="L195">
            <v>0</v>
          </cell>
        </row>
        <row r="196">
          <cell r="B196" t="str">
            <v>Stuart Andrew</v>
          </cell>
          <cell r="I196">
            <v>10224</v>
          </cell>
          <cell r="J196">
            <v>1221</v>
          </cell>
          <cell r="L196">
            <v>0</v>
          </cell>
        </row>
        <row r="197">
          <cell r="B197" t="str">
            <v>William Hague</v>
          </cell>
          <cell r="I197">
            <v>10205</v>
          </cell>
          <cell r="J197">
            <v>0</v>
          </cell>
          <cell r="L197">
            <v>0</v>
          </cell>
        </row>
        <row r="198">
          <cell r="B198" t="str">
            <v>Robert Goodwill</v>
          </cell>
          <cell r="I198">
            <v>11093</v>
          </cell>
          <cell r="J198">
            <v>1484</v>
          </cell>
          <cell r="L198">
            <v>0</v>
          </cell>
        </row>
        <row r="199">
          <cell r="B199" t="str">
            <v>Nigel Adams</v>
          </cell>
          <cell r="I199">
            <v>9180</v>
          </cell>
          <cell r="J199">
            <v>1635</v>
          </cell>
          <cell r="L199">
            <v>0</v>
          </cell>
        </row>
        <row r="200">
          <cell r="B200" t="str">
            <v>Philip Davies</v>
          </cell>
          <cell r="I200">
            <v>9890</v>
          </cell>
          <cell r="J200">
            <v>0</v>
          </cell>
          <cell r="L200">
            <v>0</v>
          </cell>
        </row>
        <row r="201">
          <cell r="B201" t="str">
            <v>Julian Smith</v>
          </cell>
          <cell r="I201">
            <v>17735</v>
          </cell>
          <cell r="J201">
            <v>1909</v>
          </cell>
          <cell r="L201">
            <v>0</v>
          </cell>
        </row>
        <row r="202">
          <cell r="B202" t="str">
            <v>Anne McIntosh</v>
          </cell>
          <cell r="I202">
            <v>8886</v>
          </cell>
          <cell r="J202">
            <v>2502</v>
          </cell>
          <cell r="L202">
            <v>0</v>
          </cell>
        </row>
        <row r="203">
          <cell r="B203" t="str">
            <v>Mary Creagh</v>
          </cell>
          <cell r="I203">
            <v>7256</v>
          </cell>
          <cell r="J203">
            <v>0</v>
          </cell>
          <cell r="L203">
            <v>0</v>
          </cell>
        </row>
        <row r="204">
          <cell r="B204" t="str">
            <v>Hugh Bayley</v>
          </cell>
          <cell r="I204">
            <v>11694</v>
          </cell>
          <cell r="J204">
            <v>1100</v>
          </cell>
          <cell r="L204">
            <v>0</v>
          </cell>
        </row>
        <row r="205">
          <cell r="B205" t="str">
            <v>Julian Sturdy</v>
          </cell>
          <cell r="I205">
            <v>19224</v>
          </cell>
          <cell r="J205">
            <v>1100</v>
          </cell>
          <cell r="L205">
            <v>0</v>
          </cell>
        </row>
        <row r="206">
          <cell r="B206" t="str">
            <v>Eric Illsley</v>
          </cell>
          <cell r="I206">
            <v>6394</v>
          </cell>
          <cell r="J206">
            <v>1727</v>
          </cell>
          <cell r="L206">
            <v>0</v>
          </cell>
        </row>
        <row r="207">
          <cell r="B207" t="str">
            <v>Michael Dugher</v>
          </cell>
          <cell r="I207">
            <v>6969</v>
          </cell>
          <cell r="J207">
            <v>1731</v>
          </cell>
          <cell r="L207">
            <v>0</v>
          </cell>
        </row>
        <row r="208">
          <cell r="B208" t="str">
            <v>Graham Stuart</v>
          </cell>
          <cell r="I208">
            <v>12076</v>
          </cell>
          <cell r="J208">
            <v>1845</v>
          </cell>
          <cell r="L208">
            <v>0</v>
          </cell>
        </row>
        <row r="209">
          <cell r="B209" t="str">
            <v>Mark Simmonds</v>
          </cell>
          <cell r="I209">
            <v>6371</v>
          </cell>
          <cell r="J209">
            <v>4081</v>
          </cell>
          <cell r="L209">
            <v>0</v>
          </cell>
        </row>
        <row r="210">
          <cell r="B210" t="str">
            <v>Andrew Percy</v>
          </cell>
          <cell r="I210">
            <v>6414</v>
          </cell>
          <cell r="J210">
            <v>1749</v>
          </cell>
          <cell r="L210">
            <v>0</v>
          </cell>
        </row>
        <row r="211">
          <cell r="B211" t="str">
            <v>Martin Vickers</v>
          </cell>
          <cell r="I211">
            <v>8192</v>
          </cell>
          <cell r="J211">
            <v>3194</v>
          </cell>
          <cell r="L211">
            <v>0</v>
          </cell>
        </row>
        <row r="212">
          <cell r="B212" t="str">
            <v>Caroline Flint</v>
          </cell>
          <cell r="I212">
            <v>7422</v>
          </cell>
          <cell r="J212">
            <v>1904</v>
          </cell>
          <cell r="L212">
            <v>0</v>
          </cell>
        </row>
        <row r="213">
          <cell r="B213" t="str">
            <v>Rosie Winterton</v>
          </cell>
          <cell r="I213">
            <v>8795</v>
          </cell>
          <cell r="J213">
            <v>1421</v>
          </cell>
          <cell r="L213">
            <v>0</v>
          </cell>
        </row>
        <row r="214">
          <cell r="B214" t="str">
            <v>Ed Miliband</v>
          </cell>
          <cell r="I214">
            <v>6174</v>
          </cell>
          <cell r="J214">
            <v>1797</v>
          </cell>
          <cell r="L214">
            <v>0</v>
          </cell>
        </row>
        <row r="215">
          <cell r="B215" t="str">
            <v>Edward Leigh</v>
          </cell>
          <cell r="I215">
            <v>13707</v>
          </cell>
          <cell r="J215">
            <v>2065</v>
          </cell>
          <cell r="L215">
            <v>0</v>
          </cell>
        </row>
        <row r="216">
          <cell r="B216" t="str">
            <v>Nicholas Boles</v>
          </cell>
          <cell r="I216">
            <v>11726</v>
          </cell>
          <cell r="J216">
            <v>1604</v>
          </cell>
          <cell r="L216">
            <v>0</v>
          </cell>
        </row>
        <row r="217">
          <cell r="B217" t="str">
            <v>Austin Mitchell</v>
          </cell>
          <cell r="I217">
            <v>7388</v>
          </cell>
          <cell r="J217">
            <v>2043</v>
          </cell>
          <cell r="L217">
            <v>0</v>
          </cell>
        </row>
        <row r="218">
          <cell r="B218" t="str">
            <v>David Davis</v>
          </cell>
          <cell r="I218">
            <v>12884</v>
          </cell>
          <cell r="J218">
            <v>0</v>
          </cell>
          <cell r="L218">
            <v>0</v>
          </cell>
        </row>
        <row r="219">
          <cell r="B219" t="str">
            <v>Karl Turner</v>
          </cell>
          <cell r="I219">
            <v>7790</v>
          </cell>
          <cell r="J219">
            <v>2745</v>
          </cell>
          <cell r="L219">
            <v>0</v>
          </cell>
        </row>
        <row r="220">
          <cell r="B220" t="str">
            <v>Diana Johnson</v>
          </cell>
          <cell r="I220">
            <v>12403</v>
          </cell>
          <cell r="J220">
            <v>1358</v>
          </cell>
          <cell r="L220">
            <v>0</v>
          </cell>
        </row>
        <row r="221">
          <cell r="B221" t="str">
            <v>Alan Johnson</v>
          </cell>
          <cell r="I221">
            <v>7636</v>
          </cell>
          <cell r="J221">
            <v>1688</v>
          </cell>
          <cell r="L221">
            <v>0</v>
          </cell>
        </row>
        <row r="222">
          <cell r="B222" t="str">
            <v>Karl McCartney</v>
          </cell>
          <cell r="I222">
            <v>9256</v>
          </cell>
          <cell r="J222">
            <v>1004</v>
          </cell>
          <cell r="L222">
            <v>0</v>
          </cell>
        </row>
        <row r="223">
          <cell r="B223" t="str">
            <v>Sir Peter Tapsell</v>
          </cell>
          <cell r="I223">
            <v>11194</v>
          </cell>
          <cell r="J223">
            <v>2183</v>
          </cell>
          <cell r="L223">
            <v>0</v>
          </cell>
        </row>
        <row r="224">
          <cell r="B224" t="str">
            <v>Angela Smith</v>
          </cell>
          <cell r="I224">
            <v>9800</v>
          </cell>
          <cell r="J224">
            <v>1936</v>
          </cell>
          <cell r="L224">
            <v>0</v>
          </cell>
        </row>
        <row r="225">
          <cell r="B225" t="str">
            <v>Kevin Barron</v>
          </cell>
          <cell r="I225">
            <v>8111</v>
          </cell>
          <cell r="J225">
            <v>2613</v>
          </cell>
          <cell r="L225">
            <v>0</v>
          </cell>
        </row>
        <row r="226">
          <cell r="B226" t="str">
            <v>Denis MacShane</v>
          </cell>
          <cell r="I226">
            <v>5994</v>
          </cell>
          <cell r="J226">
            <v>2220</v>
          </cell>
          <cell r="L226">
            <v>0</v>
          </cell>
        </row>
        <row r="227">
          <cell r="B227" t="str">
            <v>Nic Dakin</v>
          </cell>
          <cell r="I227">
            <v>6774</v>
          </cell>
          <cell r="J227">
            <v>1686</v>
          </cell>
          <cell r="L227">
            <v>0</v>
          </cell>
        </row>
        <row r="228">
          <cell r="B228" t="str">
            <v>David Blunkett</v>
          </cell>
          <cell r="I228">
            <v>7768</v>
          </cell>
          <cell r="J228">
            <v>1596</v>
          </cell>
          <cell r="L228">
            <v>0</v>
          </cell>
        </row>
        <row r="229">
          <cell r="B229" t="str">
            <v>Paul Blomfield</v>
          </cell>
          <cell r="I229">
            <v>16973</v>
          </cell>
          <cell r="J229">
            <v>652</v>
          </cell>
          <cell r="L229">
            <v>0</v>
          </cell>
        </row>
        <row r="230">
          <cell r="B230" t="str">
            <v>Nick Clegg</v>
          </cell>
          <cell r="I230">
            <v>27324</v>
          </cell>
          <cell r="J230">
            <v>1195</v>
          </cell>
          <cell r="L230">
            <v>0</v>
          </cell>
        </row>
        <row r="231">
          <cell r="B231" t="str">
            <v>Meg Munn</v>
          </cell>
          <cell r="I231">
            <v>11602</v>
          </cell>
          <cell r="J231">
            <v>1530</v>
          </cell>
          <cell r="L231">
            <v>0</v>
          </cell>
        </row>
        <row r="232">
          <cell r="B232" t="str">
            <v>Clive Betts</v>
          </cell>
          <cell r="I232">
            <v>9664</v>
          </cell>
          <cell r="J232">
            <v>1889</v>
          </cell>
          <cell r="L232">
            <v>0</v>
          </cell>
        </row>
        <row r="233">
          <cell r="B233" t="str">
            <v>Stephen Phillips</v>
          </cell>
          <cell r="I233">
            <v>10814</v>
          </cell>
          <cell r="J233">
            <v>2163</v>
          </cell>
          <cell r="L233">
            <v>0</v>
          </cell>
        </row>
        <row r="234">
          <cell r="B234" t="str">
            <v>John Hayes</v>
          </cell>
          <cell r="I234">
            <v>7759</v>
          </cell>
          <cell r="J234">
            <v>3246</v>
          </cell>
          <cell r="L234">
            <v>0</v>
          </cell>
        </row>
        <row r="235">
          <cell r="B235" t="str">
            <v>John Healey</v>
          </cell>
          <cell r="I235">
            <v>6787</v>
          </cell>
          <cell r="J235">
            <v>3418</v>
          </cell>
          <cell r="L235">
            <v>0</v>
          </cell>
        </row>
        <row r="236">
          <cell r="B236" t="str">
            <v>Greg Knight</v>
          </cell>
          <cell r="I236">
            <v>10842</v>
          </cell>
          <cell r="J236">
            <v>2142</v>
          </cell>
          <cell r="L236">
            <v>0</v>
          </cell>
        </row>
        <row r="237">
          <cell r="B237" t="str">
            <v>Richard Shepherd</v>
          </cell>
          <cell r="I237">
            <v>6833</v>
          </cell>
          <cell r="J237">
            <v>0</v>
          </cell>
          <cell r="L237">
            <v>0</v>
          </cell>
        </row>
        <row r="238">
          <cell r="B238" t="str">
            <v>Gisela Stuart</v>
          </cell>
          <cell r="I238">
            <v>6387</v>
          </cell>
          <cell r="J238">
            <v>732</v>
          </cell>
          <cell r="L238">
            <v>0</v>
          </cell>
        </row>
        <row r="239">
          <cell r="B239" t="str">
            <v>Jack Dromey</v>
          </cell>
          <cell r="I239">
            <v>5742</v>
          </cell>
          <cell r="J239">
            <v>842</v>
          </cell>
          <cell r="L239">
            <v>0</v>
          </cell>
        </row>
        <row r="240">
          <cell r="B240" t="str">
            <v>Roger Godsiff</v>
          </cell>
          <cell r="I240">
            <v>11988</v>
          </cell>
          <cell r="J240">
            <v>950</v>
          </cell>
          <cell r="L240">
            <v>0</v>
          </cell>
        </row>
        <row r="241">
          <cell r="B241" t="str">
            <v>Liam Byrne</v>
          </cell>
          <cell r="I241">
            <v>11775</v>
          </cell>
          <cell r="J241">
            <v>714</v>
          </cell>
          <cell r="L241">
            <v>0</v>
          </cell>
        </row>
        <row r="242">
          <cell r="B242" t="str">
            <v>Shabana Mahmood</v>
          </cell>
          <cell r="I242">
            <v>9845</v>
          </cell>
          <cell r="J242">
            <v>902</v>
          </cell>
          <cell r="L242">
            <v>0</v>
          </cell>
        </row>
        <row r="243">
          <cell r="B243" t="str">
            <v>Richard Burden</v>
          </cell>
          <cell r="I243">
            <v>6550</v>
          </cell>
          <cell r="J243">
            <v>1363</v>
          </cell>
          <cell r="L243">
            <v>0</v>
          </cell>
        </row>
        <row r="244">
          <cell r="B244" t="str">
            <v>Khalid Mahmood</v>
          </cell>
          <cell r="I244">
            <v>9234</v>
          </cell>
          <cell r="J244">
            <v>1675</v>
          </cell>
          <cell r="L244">
            <v>0</v>
          </cell>
        </row>
        <row r="245">
          <cell r="B245" t="str">
            <v>Stephen McCabe</v>
          </cell>
          <cell r="I245">
            <v>10371</v>
          </cell>
          <cell r="J245">
            <v>1131</v>
          </cell>
          <cell r="L245">
            <v>0</v>
          </cell>
        </row>
        <row r="246">
          <cell r="B246" t="str">
            <v>John Hemming</v>
          </cell>
          <cell r="I246">
            <v>16162</v>
          </cell>
          <cell r="J246">
            <v>1190</v>
          </cell>
          <cell r="L246">
            <v>0</v>
          </cell>
        </row>
        <row r="247">
          <cell r="B247" t="str">
            <v>Bob Ainsworth</v>
          </cell>
          <cell r="I247">
            <v>7210</v>
          </cell>
          <cell r="J247">
            <v>1291</v>
          </cell>
          <cell r="L247">
            <v>0</v>
          </cell>
        </row>
        <row r="248">
          <cell r="B248" t="str">
            <v>Geoffrey Robinson</v>
          </cell>
          <cell r="I248">
            <v>8344</v>
          </cell>
          <cell r="J248">
            <v>1295</v>
          </cell>
          <cell r="L248">
            <v>0</v>
          </cell>
        </row>
        <row r="249">
          <cell r="B249" t="str">
            <v>Jim Cunningham</v>
          </cell>
          <cell r="I249">
            <v>8278</v>
          </cell>
          <cell r="J249">
            <v>1767</v>
          </cell>
          <cell r="L249">
            <v>0</v>
          </cell>
        </row>
        <row r="250">
          <cell r="B250" t="str">
            <v>Ian Austin</v>
          </cell>
          <cell r="I250">
            <v>4066</v>
          </cell>
          <cell r="J250">
            <v>3267</v>
          </cell>
          <cell r="L250">
            <v>0</v>
          </cell>
        </row>
        <row r="251">
          <cell r="B251" t="str">
            <v>Chris Kelly</v>
          </cell>
          <cell r="I251">
            <v>5989</v>
          </cell>
          <cell r="J251">
            <v>3132</v>
          </cell>
          <cell r="L251">
            <v>0</v>
          </cell>
        </row>
        <row r="252">
          <cell r="B252" t="str">
            <v>James Morris</v>
          </cell>
          <cell r="I252">
            <v>6515</v>
          </cell>
          <cell r="J252">
            <v>2824</v>
          </cell>
          <cell r="L252">
            <v>0</v>
          </cell>
        </row>
        <row r="253">
          <cell r="B253" t="str">
            <v>Caroline Spelman</v>
          </cell>
          <cell r="I253">
            <v>9278</v>
          </cell>
          <cell r="J253">
            <v>1378</v>
          </cell>
          <cell r="L253">
            <v>0</v>
          </cell>
        </row>
        <row r="254">
          <cell r="B254" t="str">
            <v>Lorely Burt</v>
          </cell>
          <cell r="I254">
            <v>23635</v>
          </cell>
          <cell r="J254">
            <v>1200</v>
          </cell>
          <cell r="L254">
            <v>0</v>
          </cell>
        </row>
        <row r="255">
          <cell r="B255" t="str">
            <v>Margot James</v>
          </cell>
          <cell r="I255">
            <v>7733</v>
          </cell>
          <cell r="J255">
            <v>2103</v>
          </cell>
          <cell r="L255">
            <v>0</v>
          </cell>
        </row>
        <row r="256">
          <cell r="B256" t="str">
            <v>Andrew Mitchell</v>
          </cell>
          <cell r="I256">
            <v>9117</v>
          </cell>
          <cell r="J256">
            <v>1587</v>
          </cell>
          <cell r="L256">
            <v>0</v>
          </cell>
        </row>
        <row r="257">
          <cell r="B257" t="str">
            <v>David Winnick</v>
          </cell>
          <cell r="I257">
            <v>4754</v>
          </cell>
          <cell r="J257">
            <v>1737</v>
          </cell>
          <cell r="L257">
            <v>0</v>
          </cell>
        </row>
        <row r="258">
          <cell r="B258" t="str">
            <v>Valerie Vaz</v>
          </cell>
          <cell r="I258">
            <v>5880</v>
          </cell>
          <cell r="J258">
            <v>3449</v>
          </cell>
          <cell r="L258">
            <v>0</v>
          </cell>
        </row>
        <row r="259">
          <cell r="B259" t="str">
            <v>John Spellar</v>
          </cell>
          <cell r="I259">
            <v>5929</v>
          </cell>
          <cell r="J259">
            <v>2617</v>
          </cell>
          <cell r="L259">
            <v>0</v>
          </cell>
        </row>
        <row r="260">
          <cell r="B260" t="str">
            <v>Tom Watson</v>
          </cell>
          <cell r="I260">
            <v>4993</v>
          </cell>
          <cell r="J260">
            <v>984</v>
          </cell>
          <cell r="L260">
            <v>0</v>
          </cell>
        </row>
        <row r="261">
          <cell r="B261" t="str">
            <v>Adrian Bailey</v>
          </cell>
          <cell r="I261">
            <v>4336</v>
          </cell>
          <cell r="J261">
            <v>1566</v>
          </cell>
          <cell r="L261">
            <v>0</v>
          </cell>
        </row>
        <row r="262">
          <cell r="B262" t="str">
            <v>Emma Reynolds</v>
          </cell>
          <cell r="I262">
            <v>4711</v>
          </cell>
          <cell r="J262">
            <v>1138</v>
          </cell>
          <cell r="L262">
            <v>0</v>
          </cell>
        </row>
        <row r="263">
          <cell r="B263" t="str">
            <v>Pat McFadden</v>
          </cell>
          <cell r="I263">
            <v>5277</v>
          </cell>
          <cell r="J263">
            <v>2675</v>
          </cell>
          <cell r="L263">
            <v>0</v>
          </cell>
        </row>
        <row r="264">
          <cell r="B264" t="str">
            <v>Paul Uppal</v>
          </cell>
          <cell r="I264">
            <v>6430</v>
          </cell>
          <cell r="J264">
            <v>1487</v>
          </cell>
          <cell r="L264">
            <v>0</v>
          </cell>
        </row>
        <row r="265">
          <cell r="B265" t="str">
            <v>Nigel Mills</v>
          </cell>
          <cell r="I265">
            <v>6636</v>
          </cell>
          <cell r="J265">
            <v>906</v>
          </cell>
          <cell r="L265">
            <v>0</v>
          </cell>
        </row>
        <row r="266">
          <cell r="B266" t="str">
            <v>Gloria de Piero</v>
          </cell>
          <cell r="I266">
            <v>16047</v>
          </cell>
          <cell r="J266">
            <v>933</v>
          </cell>
          <cell r="L266">
            <v>0</v>
          </cell>
        </row>
        <row r="267">
          <cell r="B267" t="str">
            <v>John Mann</v>
          </cell>
          <cell r="I267">
            <v>5570</v>
          </cell>
          <cell r="J267">
            <v>1779</v>
          </cell>
          <cell r="L267">
            <v>0</v>
          </cell>
        </row>
        <row r="268">
          <cell r="B268" t="str">
            <v>Dennis Skinner</v>
          </cell>
          <cell r="I268">
            <v>6821</v>
          </cell>
          <cell r="J268">
            <v>1721</v>
          </cell>
          <cell r="L268">
            <v>0</v>
          </cell>
        </row>
        <row r="269">
          <cell r="B269" t="str">
            <v>David Tredinnick</v>
          </cell>
          <cell r="I269">
            <v>18100</v>
          </cell>
          <cell r="J269">
            <v>1098</v>
          </cell>
          <cell r="L269">
            <v>0</v>
          </cell>
        </row>
        <row r="270">
          <cell r="B270" t="str">
            <v>Anna Soubry</v>
          </cell>
          <cell r="I270">
            <v>8907</v>
          </cell>
          <cell r="J270">
            <v>1194</v>
          </cell>
          <cell r="L270">
            <v>0</v>
          </cell>
        </row>
        <row r="271">
          <cell r="B271" t="str">
            <v>Stephen Dorrell</v>
          </cell>
          <cell r="I271">
            <v>11531</v>
          </cell>
          <cell r="J271">
            <v>1799</v>
          </cell>
          <cell r="L271">
            <v>0</v>
          </cell>
        </row>
        <row r="272">
          <cell r="B272" t="str">
            <v>Toby Perkins</v>
          </cell>
          <cell r="I272">
            <v>17342</v>
          </cell>
          <cell r="J272">
            <v>1432</v>
          </cell>
          <cell r="L272">
            <v>0</v>
          </cell>
        </row>
        <row r="273">
          <cell r="B273" t="str">
            <v>Chris Williamson</v>
          </cell>
          <cell r="I273">
            <v>12638</v>
          </cell>
          <cell r="J273">
            <v>829</v>
          </cell>
          <cell r="L273">
            <v>0</v>
          </cell>
        </row>
        <row r="274">
          <cell r="B274" t="str">
            <v>Margaret Beckett</v>
          </cell>
          <cell r="I274">
            <v>8430</v>
          </cell>
          <cell r="J274">
            <v>1821</v>
          </cell>
          <cell r="L274">
            <v>0</v>
          </cell>
        </row>
        <row r="275">
          <cell r="B275" t="str">
            <v>Patrick McLoughlin</v>
          </cell>
          <cell r="I275">
            <v>10512</v>
          </cell>
          <cell r="J275">
            <v>1779</v>
          </cell>
          <cell r="L275">
            <v>0</v>
          </cell>
        </row>
        <row r="276">
          <cell r="B276" t="str">
            <v>Pauline Latham</v>
          </cell>
          <cell r="I276">
            <v>9711</v>
          </cell>
          <cell r="J276">
            <v>1252</v>
          </cell>
          <cell r="L276">
            <v>0</v>
          </cell>
        </row>
        <row r="277">
          <cell r="B277" t="str">
            <v>Natascha Engel</v>
          </cell>
          <cell r="I277">
            <v>10947</v>
          </cell>
          <cell r="J277">
            <v>2636</v>
          </cell>
          <cell r="L277">
            <v>0</v>
          </cell>
        </row>
        <row r="278">
          <cell r="B278" t="str">
            <v>Heather Wheeler</v>
          </cell>
          <cell r="I278">
            <v>8012</v>
          </cell>
          <cell r="J278">
            <v>1206</v>
          </cell>
          <cell r="L278">
            <v>0</v>
          </cell>
        </row>
        <row r="279">
          <cell r="B279" t="str">
            <v>Jessica Lee</v>
          </cell>
          <cell r="I279">
            <v>8343</v>
          </cell>
          <cell r="J279">
            <v>855</v>
          </cell>
          <cell r="L279">
            <v>0</v>
          </cell>
        </row>
        <row r="280">
          <cell r="B280" t="str">
            <v>Vernon Coaker</v>
          </cell>
          <cell r="I280">
            <v>7350</v>
          </cell>
          <cell r="J280">
            <v>1459</v>
          </cell>
          <cell r="L280">
            <v>0</v>
          </cell>
        </row>
        <row r="281">
          <cell r="B281" t="str">
            <v>Edward Garnier</v>
          </cell>
          <cell r="I281">
            <v>17097</v>
          </cell>
          <cell r="J281">
            <v>1462</v>
          </cell>
          <cell r="L281">
            <v>0</v>
          </cell>
        </row>
        <row r="282">
          <cell r="B282" t="str">
            <v>Andrew Bingham</v>
          </cell>
          <cell r="I282">
            <v>10993</v>
          </cell>
          <cell r="J282">
            <v>1690</v>
          </cell>
          <cell r="L282">
            <v>0</v>
          </cell>
        </row>
        <row r="283">
          <cell r="B283" t="str">
            <v>Jeremy Wright</v>
          </cell>
          <cell r="I283">
            <v>13393</v>
          </cell>
          <cell r="J283">
            <v>1214</v>
          </cell>
          <cell r="L283">
            <v>0</v>
          </cell>
        </row>
        <row r="284">
          <cell r="B284" t="str">
            <v>Keith Vaz</v>
          </cell>
          <cell r="I284">
            <v>6817</v>
          </cell>
          <cell r="J284">
            <v>725</v>
          </cell>
          <cell r="L284">
            <v>0</v>
          </cell>
        </row>
        <row r="285">
          <cell r="B285" t="str">
            <v>Peter Soulsby</v>
          </cell>
          <cell r="I285">
            <v>12671</v>
          </cell>
          <cell r="J285">
            <v>720</v>
          </cell>
          <cell r="L285">
            <v>0</v>
          </cell>
        </row>
        <row r="286">
          <cell r="B286" t="str">
            <v>Elizabeth Kendall</v>
          </cell>
          <cell r="I286">
            <v>8107</v>
          </cell>
          <cell r="J286">
            <v>883</v>
          </cell>
          <cell r="L286">
            <v>0</v>
          </cell>
        </row>
        <row r="287">
          <cell r="B287" t="str">
            <v>Andrew Bridgen</v>
          </cell>
          <cell r="I287">
            <v>8639</v>
          </cell>
          <cell r="J287">
            <v>1134</v>
          </cell>
          <cell r="L287">
            <v>0</v>
          </cell>
        </row>
        <row r="288">
          <cell r="B288" t="str">
            <v>Andrew Robathan</v>
          </cell>
          <cell r="I288">
            <v>11476</v>
          </cell>
          <cell r="J288">
            <v>1988</v>
          </cell>
          <cell r="L288">
            <v>0</v>
          </cell>
        </row>
        <row r="289">
          <cell r="B289" t="str">
            <v>Nicky Morgan</v>
          </cell>
          <cell r="I289">
            <v>9675</v>
          </cell>
          <cell r="J289">
            <v>925</v>
          </cell>
          <cell r="L289">
            <v>0</v>
          </cell>
        </row>
        <row r="290">
          <cell r="B290" t="str">
            <v>Alan Meale</v>
          </cell>
          <cell r="I290">
            <v>7469</v>
          </cell>
          <cell r="J290">
            <v>2985</v>
          </cell>
          <cell r="L290">
            <v>0</v>
          </cell>
        </row>
        <row r="291">
          <cell r="B291" t="str">
            <v>Patrick Mercer</v>
          </cell>
          <cell r="I291">
            <v>10246</v>
          </cell>
          <cell r="J291">
            <v>1954</v>
          </cell>
          <cell r="L291">
            <v>0</v>
          </cell>
        </row>
        <row r="292">
          <cell r="B292" t="str">
            <v>Christopher Leslie</v>
          </cell>
          <cell r="I292">
            <v>8053</v>
          </cell>
          <cell r="J292">
            <v>1138</v>
          </cell>
          <cell r="L292">
            <v>0</v>
          </cell>
        </row>
        <row r="293">
          <cell r="B293" t="str">
            <v>Graham Allen</v>
          </cell>
          <cell r="I293">
            <v>5849</v>
          </cell>
          <cell r="J293">
            <v>1338</v>
          </cell>
          <cell r="L293">
            <v>0</v>
          </cell>
        </row>
        <row r="294">
          <cell r="B294" t="str">
            <v>Lillian Greenwood</v>
          </cell>
          <cell r="I294">
            <v>9406</v>
          </cell>
          <cell r="J294">
            <v>967</v>
          </cell>
          <cell r="L294">
            <v>0</v>
          </cell>
        </row>
        <row r="295">
          <cell r="B295" t="str">
            <v>Marcus Jones</v>
          </cell>
          <cell r="I295">
            <v>6846</v>
          </cell>
          <cell r="J295">
            <v>0</v>
          </cell>
          <cell r="L295">
            <v>0</v>
          </cell>
        </row>
        <row r="296">
          <cell r="B296" t="str">
            <v>Mark Pawsey</v>
          </cell>
          <cell r="I296">
            <v>9434</v>
          </cell>
          <cell r="J296">
            <v>406</v>
          </cell>
          <cell r="L296">
            <v>0</v>
          </cell>
        </row>
        <row r="297">
          <cell r="B297" t="str">
            <v>Kenneth Clarke</v>
          </cell>
          <cell r="I297">
            <v>11659</v>
          </cell>
          <cell r="J297">
            <v>2179</v>
          </cell>
          <cell r="L297">
            <v>0</v>
          </cell>
        </row>
        <row r="298">
          <cell r="B298" t="str">
            <v>Alan Duncan</v>
          </cell>
          <cell r="I298">
            <v>14228</v>
          </cell>
          <cell r="J298">
            <v>2526</v>
          </cell>
          <cell r="L298">
            <v>0</v>
          </cell>
        </row>
        <row r="299">
          <cell r="B299" t="str">
            <v>Mark Spencer</v>
          </cell>
          <cell r="I299">
            <v>7283</v>
          </cell>
          <cell r="J299">
            <v>1490</v>
          </cell>
          <cell r="L299">
            <v>0</v>
          </cell>
        </row>
        <row r="300">
          <cell r="B300" t="str">
            <v>Nadhim Zahawi</v>
          </cell>
          <cell r="I300">
            <v>14706</v>
          </cell>
          <cell r="J300">
            <v>1846</v>
          </cell>
          <cell r="L300">
            <v>0</v>
          </cell>
        </row>
        <row r="301">
          <cell r="B301" t="str">
            <v>Chris White</v>
          </cell>
          <cell r="I301">
            <v>8977</v>
          </cell>
          <cell r="J301">
            <v>926</v>
          </cell>
          <cell r="L301">
            <v>0</v>
          </cell>
        </row>
        <row r="302">
          <cell r="B302" t="str">
            <v>Dan Byles</v>
          </cell>
          <cell r="I302">
            <v>5481</v>
          </cell>
          <cell r="J302">
            <v>1335</v>
          </cell>
          <cell r="L302">
            <v>0</v>
          </cell>
        </row>
        <row r="303">
          <cell r="B303" t="str">
            <v>Sajid Javid</v>
          </cell>
          <cell r="I303">
            <v>10124</v>
          </cell>
          <cell r="J303">
            <v>2950</v>
          </cell>
          <cell r="L303">
            <v>0</v>
          </cell>
        </row>
        <row r="304">
          <cell r="B304" t="str">
            <v>Andrew Griffiths</v>
          </cell>
          <cell r="I304">
            <v>7891</v>
          </cell>
          <cell r="J304">
            <v>1451</v>
          </cell>
          <cell r="L304">
            <v>0</v>
          </cell>
        </row>
        <row r="305">
          <cell r="B305" t="str">
            <v>Aidan Burley</v>
          </cell>
          <cell r="I305">
            <v>7732</v>
          </cell>
          <cell r="J305">
            <v>1580</v>
          </cell>
          <cell r="L305">
            <v>0</v>
          </cell>
        </row>
        <row r="306">
          <cell r="B306" t="str">
            <v>Stephen Mosley</v>
          </cell>
          <cell r="I306">
            <v>8930</v>
          </cell>
          <cell r="J306">
            <v>1225</v>
          </cell>
          <cell r="L306">
            <v>0</v>
          </cell>
        </row>
        <row r="307">
          <cell r="B307" t="str">
            <v>Fiona Bruce</v>
          </cell>
          <cell r="I307">
            <v>16187</v>
          </cell>
          <cell r="J307">
            <v>2147</v>
          </cell>
          <cell r="L307">
            <v>0</v>
          </cell>
        </row>
        <row r="308">
          <cell r="B308" t="str">
            <v>Edward Timpson</v>
          </cell>
          <cell r="I308">
            <v>7656</v>
          </cell>
          <cell r="J308">
            <v>1414</v>
          </cell>
          <cell r="L308">
            <v>0</v>
          </cell>
        </row>
        <row r="309">
          <cell r="B309" t="str">
            <v>Stephen O'Brien</v>
          </cell>
          <cell r="I309">
            <v>10217</v>
          </cell>
          <cell r="J309">
            <v>1931</v>
          </cell>
          <cell r="L309">
            <v>0</v>
          </cell>
        </row>
        <row r="310">
          <cell r="B310" t="str">
            <v>Andrew Miller</v>
          </cell>
          <cell r="I310">
            <v>6663</v>
          </cell>
          <cell r="J310">
            <v>1619</v>
          </cell>
          <cell r="L310">
            <v>0</v>
          </cell>
        </row>
        <row r="311">
          <cell r="B311" t="str">
            <v>Derek Twigg</v>
          </cell>
          <cell r="I311">
            <v>5718</v>
          </cell>
          <cell r="J311">
            <v>1228</v>
          </cell>
          <cell r="L311">
            <v>0</v>
          </cell>
        </row>
        <row r="312">
          <cell r="B312" t="str">
            <v>Jesse Norman</v>
          </cell>
          <cell r="I312">
            <v>19885</v>
          </cell>
          <cell r="J312">
            <v>1638</v>
          </cell>
          <cell r="L312">
            <v>0</v>
          </cell>
        </row>
        <row r="313">
          <cell r="B313" t="str">
            <v>Bill Wiggin</v>
          </cell>
          <cell r="I313">
            <v>14744</v>
          </cell>
          <cell r="J313">
            <v>2701</v>
          </cell>
          <cell r="L313">
            <v>0</v>
          </cell>
        </row>
        <row r="314">
          <cell r="B314" t="str">
            <v>Michael Fabricant</v>
          </cell>
          <cell r="I314">
            <v>10365</v>
          </cell>
          <cell r="J314">
            <v>2920</v>
          </cell>
          <cell r="L314">
            <v>0</v>
          </cell>
        </row>
        <row r="315">
          <cell r="B315" t="str">
            <v>Philip Dunne</v>
          </cell>
          <cell r="I315">
            <v>15971</v>
          </cell>
          <cell r="J315">
            <v>2127</v>
          </cell>
          <cell r="L315">
            <v>0</v>
          </cell>
        </row>
        <row r="316">
          <cell r="B316" t="str">
            <v>David Rutley</v>
          </cell>
          <cell r="I316">
            <v>11544</v>
          </cell>
          <cell r="J316">
            <v>1418</v>
          </cell>
          <cell r="L316">
            <v>0</v>
          </cell>
        </row>
        <row r="317">
          <cell r="B317" t="str">
            <v>Paul Farrelly</v>
          </cell>
          <cell r="I317">
            <v>8466</v>
          </cell>
          <cell r="J317">
            <v>3491</v>
          </cell>
          <cell r="L317">
            <v>0</v>
          </cell>
        </row>
        <row r="318">
          <cell r="B318" t="str">
            <v>Karen Lumley</v>
          </cell>
          <cell r="I318">
            <v>7750</v>
          </cell>
          <cell r="J318">
            <v>1497</v>
          </cell>
          <cell r="L318">
            <v>0</v>
          </cell>
        </row>
        <row r="319">
          <cell r="B319" t="str">
            <v>Daniel Kawczynski</v>
          </cell>
          <cell r="I319">
            <v>15369</v>
          </cell>
          <cell r="J319">
            <v>1627</v>
          </cell>
          <cell r="L319">
            <v>0</v>
          </cell>
        </row>
        <row r="320">
          <cell r="B320" t="str">
            <v>Owen Paterson</v>
          </cell>
          <cell r="I320">
            <v>10864</v>
          </cell>
          <cell r="J320">
            <v>2432</v>
          </cell>
          <cell r="L320">
            <v>0</v>
          </cell>
        </row>
        <row r="321">
          <cell r="B321" t="str">
            <v>Jeremy Lefroy</v>
          </cell>
          <cell r="I321">
            <v>8211</v>
          </cell>
          <cell r="J321">
            <v>1727</v>
          </cell>
          <cell r="L321">
            <v>0</v>
          </cell>
        </row>
        <row r="322">
          <cell r="B322" t="str">
            <v>Karen Bradley</v>
          </cell>
          <cell r="I322">
            <v>7338</v>
          </cell>
          <cell r="J322">
            <v>3580</v>
          </cell>
          <cell r="L322">
            <v>0</v>
          </cell>
        </row>
        <row r="323">
          <cell r="B323" t="str">
            <v>Gavin Williamson</v>
          </cell>
          <cell r="I323">
            <v>8427</v>
          </cell>
          <cell r="J323">
            <v>2753</v>
          </cell>
          <cell r="L323">
            <v>0</v>
          </cell>
        </row>
        <row r="324">
          <cell r="B324" t="str">
            <v>Tristram Hunt</v>
          </cell>
          <cell r="I324">
            <v>7039</v>
          </cell>
          <cell r="J324">
            <v>1402</v>
          </cell>
          <cell r="L324">
            <v>0</v>
          </cell>
        </row>
        <row r="325">
          <cell r="B325" t="str">
            <v>Joan Walley</v>
          </cell>
          <cell r="I325">
            <v>7120</v>
          </cell>
          <cell r="J325">
            <v>2485</v>
          </cell>
          <cell r="L325">
            <v>0</v>
          </cell>
        </row>
        <row r="326">
          <cell r="B326" t="str">
            <v>Robert Flello</v>
          </cell>
          <cell r="I326">
            <v>6323</v>
          </cell>
          <cell r="J326">
            <v>1363</v>
          </cell>
          <cell r="L326">
            <v>0</v>
          </cell>
        </row>
        <row r="327">
          <cell r="B327" t="str">
            <v>William Cash</v>
          </cell>
          <cell r="I327">
            <v>10598</v>
          </cell>
          <cell r="J327">
            <v>2481</v>
          </cell>
          <cell r="L327">
            <v>0</v>
          </cell>
        </row>
        <row r="328">
          <cell r="B328" t="str">
            <v>Christopher Pincher</v>
          </cell>
          <cell r="I328">
            <v>7516</v>
          </cell>
          <cell r="J328">
            <v>2253</v>
          </cell>
          <cell r="L328">
            <v>0</v>
          </cell>
        </row>
        <row r="329">
          <cell r="B329" t="str">
            <v>George Osborne</v>
          </cell>
          <cell r="I329">
            <v>10200</v>
          </cell>
          <cell r="J329">
            <v>0</v>
          </cell>
          <cell r="L329">
            <v>0</v>
          </cell>
        </row>
        <row r="330">
          <cell r="B330" t="str">
            <v>David Wright</v>
          </cell>
          <cell r="I330">
            <v>6399</v>
          </cell>
          <cell r="J330">
            <v>2428</v>
          </cell>
          <cell r="L330">
            <v>0</v>
          </cell>
        </row>
        <row r="331">
          <cell r="B331" t="str">
            <v>Helen Jones</v>
          </cell>
          <cell r="I331">
            <v>9196</v>
          </cell>
          <cell r="J331">
            <v>0</v>
          </cell>
          <cell r="L331">
            <v>0</v>
          </cell>
        </row>
        <row r="332">
          <cell r="B332" t="str">
            <v>David Mowat</v>
          </cell>
          <cell r="I332">
            <v>15094</v>
          </cell>
          <cell r="J332">
            <v>1624</v>
          </cell>
          <cell r="L332">
            <v>0</v>
          </cell>
        </row>
        <row r="333">
          <cell r="B333" t="str">
            <v>Graham Evans</v>
          </cell>
          <cell r="I333">
            <v>8196</v>
          </cell>
          <cell r="J333">
            <v>1018</v>
          </cell>
          <cell r="L333">
            <v>0</v>
          </cell>
        </row>
        <row r="334">
          <cell r="B334" t="str">
            <v>Robin Walker</v>
          </cell>
          <cell r="I334">
            <v>9525</v>
          </cell>
          <cell r="J334">
            <v>1360</v>
          </cell>
          <cell r="L334">
            <v>0</v>
          </cell>
        </row>
        <row r="335">
          <cell r="B335" t="str">
            <v>Peter Luff</v>
          </cell>
          <cell r="I335">
            <v>11906</v>
          </cell>
          <cell r="J335">
            <v>3049</v>
          </cell>
          <cell r="L335">
            <v>0</v>
          </cell>
        </row>
        <row r="336">
          <cell r="B336" t="str">
            <v>Harriett Baldwin</v>
          </cell>
          <cell r="I336">
            <v>20459</v>
          </cell>
          <cell r="J336">
            <v>2119</v>
          </cell>
          <cell r="L336">
            <v>0</v>
          </cell>
        </row>
        <row r="337">
          <cell r="B337" t="str">
            <v>Mark Pritchard</v>
          </cell>
          <cell r="I337">
            <v>8019</v>
          </cell>
          <cell r="J337">
            <v>2050</v>
          </cell>
          <cell r="L337">
            <v>0</v>
          </cell>
        </row>
        <row r="338">
          <cell r="B338" t="str">
            <v>Mark Garnier</v>
          </cell>
          <cell r="I338">
            <v>6040</v>
          </cell>
          <cell r="J338">
            <v>1498</v>
          </cell>
          <cell r="L338">
            <v>0</v>
          </cell>
        </row>
        <row r="339">
          <cell r="B339" t="str">
            <v>Hywel Francis</v>
          </cell>
          <cell r="I339">
            <v>5034</v>
          </cell>
          <cell r="J339">
            <v>489</v>
          </cell>
          <cell r="L339">
            <v>2198</v>
          </cell>
        </row>
        <row r="340">
          <cell r="B340" t="str">
            <v>Guto Bebb</v>
          </cell>
          <cell r="I340">
            <v>5786</v>
          </cell>
          <cell r="J340">
            <v>632</v>
          </cell>
          <cell r="L340">
            <v>5341</v>
          </cell>
        </row>
        <row r="341">
          <cell r="B341" t="str">
            <v>Mark Tami</v>
          </cell>
          <cell r="I341">
            <v>7308</v>
          </cell>
          <cell r="J341">
            <v>1009</v>
          </cell>
          <cell r="L341">
            <v>1549</v>
          </cell>
        </row>
        <row r="342">
          <cell r="B342" t="str">
            <v>Hywel Williams</v>
          </cell>
          <cell r="I342">
            <v>3666</v>
          </cell>
          <cell r="J342">
            <v>685</v>
          </cell>
          <cell r="L342">
            <v>9383</v>
          </cell>
        </row>
        <row r="343">
          <cell r="B343" t="str">
            <v>Nick Smith</v>
          </cell>
          <cell r="I343">
            <v>3285</v>
          </cell>
          <cell r="J343">
            <v>488</v>
          </cell>
          <cell r="L343">
            <v>1333</v>
          </cell>
        </row>
        <row r="344">
          <cell r="B344" t="str">
            <v>Roger Williams</v>
          </cell>
          <cell r="I344">
            <v>17929</v>
          </cell>
          <cell r="J344">
            <v>876</v>
          </cell>
          <cell r="L344">
            <v>989</v>
          </cell>
        </row>
        <row r="345">
          <cell r="B345" t="str">
            <v>Madeleine Moon</v>
          </cell>
          <cell r="I345">
            <v>8658</v>
          </cell>
          <cell r="J345">
            <v>801</v>
          </cell>
          <cell r="L345">
            <v>2269</v>
          </cell>
        </row>
        <row r="346">
          <cell r="B346" t="str">
            <v>Wayne David</v>
          </cell>
          <cell r="I346">
            <v>5688</v>
          </cell>
          <cell r="J346">
            <v>910</v>
          </cell>
          <cell r="L346">
            <v>6460</v>
          </cell>
        </row>
        <row r="347">
          <cell r="B347" t="str">
            <v>Jenny Willott</v>
          </cell>
          <cell r="I347">
            <v>14976</v>
          </cell>
          <cell r="J347">
            <v>765</v>
          </cell>
          <cell r="L347">
            <v>1246</v>
          </cell>
        </row>
        <row r="348">
          <cell r="B348" t="str">
            <v>Jonathan Evans</v>
          </cell>
          <cell r="I348">
            <v>8724</v>
          </cell>
          <cell r="J348">
            <v>1130</v>
          </cell>
          <cell r="L348">
            <v>1588</v>
          </cell>
        </row>
        <row r="349">
          <cell r="B349" t="str">
            <v>Alun Michael</v>
          </cell>
          <cell r="I349">
            <v>9875</v>
          </cell>
          <cell r="J349">
            <v>1145</v>
          </cell>
          <cell r="L349">
            <v>1851</v>
          </cell>
        </row>
        <row r="350">
          <cell r="B350" t="str">
            <v>Kevin Brennan</v>
          </cell>
          <cell r="I350">
            <v>7186</v>
          </cell>
          <cell r="J350">
            <v>1117</v>
          </cell>
          <cell r="L350">
            <v>2868</v>
          </cell>
        </row>
        <row r="351">
          <cell r="B351" t="str">
            <v>Jonathan Edwards</v>
          </cell>
          <cell r="I351">
            <v>4609</v>
          </cell>
          <cell r="J351">
            <v>1285</v>
          </cell>
          <cell r="L351">
            <v>13546</v>
          </cell>
        </row>
        <row r="352">
          <cell r="B352" t="str">
            <v>Simon Hart</v>
          </cell>
          <cell r="I352">
            <v>4890</v>
          </cell>
          <cell r="J352">
            <v>1146</v>
          </cell>
          <cell r="L352">
            <v>4232</v>
          </cell>
        </row>
        <row r="353">
          <cell r="B353" t="str">
            <v>Mark Williams</v>
          </cell>
          <cell r="I353">
            <v>19139</v>
          </cell>
          <cell r="J353">
            <v>977</v>
          </cell>
          <cell r="L353">
            <v>10815</v>
          </cell>
        </row>
        <row r="354">
          <cell r="B354" t="str">
            <v>Susan Elan Jones</v>
          </cell>
          <cell r="I354">
            <v>5965</v>
          </cell>
          <cell r="J354">
            <v>819</v>
          </cell>
          <cell r="L354">
            <v>3009</v>
          </cell>
        </row>
        <row r="355">
          <cell r="B355" t="str">
            <v>David Jones</v>
          </cell>
          <cell r="I355">
            <v>5801</v>
          </cell>
          <cell r="J355">
            <v>864</v>
          </cell>
          <cell r="L355">
            <v>5864</v>
          </cell>
        </row>
        <row r="356">
          <cell r="B356" t="str">
            <v>Ann Clwyd</v>
          </cell>
          <cell r="I356">
            <v>4120</v>
          </cell>
          <cell r="J356">
            <v>1001</v>
          </cell>
          <cell r="L356">
            <v>6064</v>
          </cell>
        </row>
        <row r="357">
          <cell r="B357" t="str">
            <v>David Hanson</v>
          </cell>
          <cell r="I357">
            <v>5747</v>
          </cell>
          <cell r="J357">
            <v>655</v>
          </cell>
          <cell r="L357">
            <v>1844</v>
          </cell>
        </row>
        <row r="358">
          <cell r="B358" t="str">
            <v>Elfyn Llwyd</v>
          </cell>
          <cell r="I358">
            <v>3538</v>
          </cell>
          <cell r="J358">
            <v>776</v>
          </cell>
          <cell r="L358">
            <v>12814</v>
          </cell>
        </row>
        <row r="359">
          <cell r="B359" t="str">
            <v>Martin Caton</v>
          </cell>
          <cell r="I359">
            <v>7947</v>
          </cell>
          <cell r="J359">
            <v>652</v>
          </cell>
          <cell r="L359">
            <v>2760</v>
          </cell>
        </row>
        <row r="360">
          <cell r="B360" t="str">
            <v>Christopher Evans</v>
          </cell>
          <cell r="I360">
            <v>3597</v>
          </cell>
          <cell r="J360">
            <v>936</v>
          </cell>
          <cell r="L360">
            <v>4518</v>
          </cell>
        </row>
        <row r="361">
          <cell r="B361" t="str">
            <v>Nia Griffith</v>
          </cell>
          <cell r="I361">
            <v>3902</v>
          </cell>
          <cell r="J361">
            <v>1047</v>
          </cell>
          <cell r="L361">
            <v>11215</v>
          </cell>
        </row>
        <row r="362">
          <cell r="B362" t="str">
            <v>Dai Havard</v>
          </cell>
          <cell r="I362">
            <v>9951</v>
          </cell>
          <cell r="J362">
            <v>872</v>
          </cell>
          <cell r="L362">
            <v>1621</v>
          </cell>
        </row>
        <row r="363">
          <cell r="B363" t="str">
            <v>David Davies</v>
          </cell>
          <cell r="I363">
            <v>9026</v>
          </cell>
          <cell r="J363">
            <v>1126</v>
          </cell>
          <cell r="L363">
            <v>1273</v>
          </cell>
        </row>
        <row r="364">
          <cell r="B364" t="str">
            <v>Glyn Davies</v>
          </cell>
          <cell r="I364">
            <v>12792</v>
          </cell>
          <cell r="J364">
            <v>1128</v>
          </cell>
          <cell r="L364">
            <v>2802</v>
          </cell>
        </row>
        <row r="365">
          <cell r="B365" t="str">
            <v>Peter Hain</v>
          </cell>
          <cell r="I365">
            <v>5535</v>
          </cell>
          <cell r="J365">
            <v>829</v>
          </cell>
          <cell r="L365">
            <v>7397</v>
          </cell>
        </row>
        <row r="366">
          <cell r="B366" t="str">
            <v>Jessica Morden</v>
          </cell>
          <cell r="I366">
            <v>11094</v>
          </cell>
          <cell r="J366">
            <v>677</v>
          </cell>
          <cell r="L366">
            <v>724</v>
          </cell>
        </row>
        <row r="367">
          <cell r="B367" t="str">
            <v>Paul Flynn</v>
          </cell>
          <cell r="I367">
            <v>6587</v>
          </cell>
          <cell r="J367">
            <v>1144</v>
          </cell>
          <cell r="L367">
            <v>1122</v>
          </cell>
        </row>
        <row r="368">
          <cell r="B368" t="str">
            <v>Huw Irranca-Davies</v>
          </cell>
          <cell r="I368">
            <v>5260</v>
          </cell>
          <cell r="J368">
            <v>780</v>
          </cell>
          <cell r="L368">
            <v>3326</v>
          </cell>
        </row>
        <row r="369">
          <cell r="B369" t="str">
            <v>Owen Smith</v>
          </cell>
          <cell r="I369">
            <v>11435</v>
          </cell>
          <cell r="J369">
            <v>1229</v>
          </cell>
          <cell r="L369">
            <v>2673</v>
          </cell>
        </row>
        <row r="370">
          <cell r="B370" t="str">
            <v>Stephen Crabb</v>
          </cell>
          <cell r="I370">
            <v>5759</v>
          </cell>
          <cell r="J370">
            <v>906</v>
          </cell>
          <cell r="L370">
            <v>3654</v>
          </cell>
        </row>
        <row r="371">
          <cell r="B371" t="str">
            <v>Chris Bryant</v>
          </cell>
          <cell r="I371">
            <v>3309</v>
          </cell>
          <cell r="J371">
            <v>358</v>
          </cell>
          <cell r="L371">
            <v>5630</v>
          </cell>
        </row>
        <row r="372">
          <cell r="B372" t="str">
            <v>Sian James</v>
          </cell>
          <cell r="I372">
            <v>5981</v>
          </cell>
          <cell r="J372">
            <v>839</v>
          </cell>
          <cell r="L372">
            <v>2181</v>
          </cell>
        </row>
        <row r="373">
          <cell r="B373" t="str">
            <v>Geraint Davies</v>
          </cell>
          <cell r="I373">
            <v>11831</v>
          </cell>
          <cell r="J373">
            <v>716</v>
          </cell>
          <cell r="L373">
            <v>1437</v>
          </cell>
        </row>
        <row r="374">
          <cell r="B374" t="str">
            <v>Paul Murphy</v>
          </cell>
          <cell r="I374">
            <v>6264</v>
          </cell>
          <cell r="J374">
            <v>862</v>
          </cell>
          <cell r="L374">
            <v>2005</v>
          </cell>
        </row>
        <row r="375">
          <cell r="B375" t="str">
            <v>Chris Ruane</v>
          </cell>
          <cell r="I375">
            <v>4472</v>
          </cell>
          <cell r="J375">
            <v>515</v>
          </cell>
          <cell r="L375">
            <v>2068</v>
          </cell>
        </row>
        <row r="376">
          <cell r="B376" t="str">
            <v>Alun Cairns</v>
          </cell>
          <cell r="I376">
            <v>7403</v>
          </cell>
          <cell r="J376">
            <v>1529</v>
          </cell>
          <cell r="L376">
            <v>2667</v>
          </cell>
        </row>
        <row r="377">
          <cell r="B377" t="str">
            <v>Ian Lucas</v>
          </cell>
          <cell r="I377">
            <v>8503</v>
          </cell>
          <cell r="J377">
            <v>774</v>
          </cell>
          <cell r="L377">
            <v>2029</v>
          </cell>
        </row>
        <row r="378">
          <cell r="B378" t="str">
            <v>Albert Owen</v>
          </cell>
          <cell r="I378">
            <v>2592</v>
          </cell>
          <cell r="J378">
            <v>1201</v>
          </cell>
          <cell r="L378">
            <v>9029</v>
          </cell>
        </row>
        <row r="379">
          <cell r="B379" t="str">
            <v>Richard Fuller</v>
          </cell>
          <cell r="I379">
            <v>8957</v>
          </cell>
          <cell r="J379">
            <v>1136</v>
          </cell>
          <cell r="L379">
            <v>0</v>
          </cell>
        </row>
        <row r="380">
          <cell r="B380" t="str">
            <v>Nadine Dorries</v>
          </cell>
          <cell r="I380">
            <v>13663</v>
          </cell>
          <cell r="J380">
            <v>2826</v>
          </cell>
          <cell r="L380">
            <v>0</v>
          </cell>
        </row>
        <row r="381">
          <cell r="B381" t="str">
            <v>Alistair Burt</v>
          </cell>
          <cell r="I381">
            <v>12047</v>
          </cell>
          <cell r="J381">
            <v>2294</v>
          </cell>
          <cell r="L381">
            <v>0</v>
          </cell>
        </row>
        <row r="382">
          <cell r="B382" t="str">
            <v>Andrew Selous</v>
          </cell>
          <cell r="I382">
            <v>10166</v>
          </cell>
          <cell r="J382">
            <v>2142</v>
          </cell>
          <cell r="L382">
            <v>0</v>
          </cell>
        </row>
        <row r="383">
          <cell r="B383" t="str">
            <v>Keith Simpson</v>
          </cell>
          <cell r="I383">
            <v>17046</v>
          </cell>
          <cell r="J383">
            <v>2382</v>
          </cell>
          <cell r="L383">
            <v>0</v>
          </cell>
        </row>
        <row r="384">
          <cell r="B384" t="str">
            <v>David Ruffley</v>
          </cell>
          <cell r="I384">
            <v>15519</v>
          </cell>
          <cell r="J384">
            <v>3003</v>
          </cell>
          <cell r="L384">
            <v>0</v>
          </cell>
        </row>
        <row r="385">
          <cell r="B385" t="str">
            <v>Julian Huppert</v>
          </cell>
          <cell r="I385">
            <v>19621</v>
          </cell>
          <cell r="J385">
            <v>1195</v>
          </cell>
          <cell r="L385">
            <v>0</v>
          </cell>
        </row>
        <row r="386">
          <cell r="B386" t="str">
            <v>Stephen Barclay</v>
          </cell>
          <cell r="I386">
            <v>10437</v>
          </cell>
          <cell r="J386">
            <v>2991</v>
          </cell>
          <cell r="L386">
            <v>0</v>
          </cell>
        </row>
        <row r="387">
          <cell r="B387" t="str">
            <v>Shailesh Vara</v>
          </cell>
          <cell r="I387">
            <v>12748</v>
          </cell>
          <cell r="J387">
            <v>4826</v>
          </cell>
          <cell r="L387">
            <v>0</v>
          </cell>
        </row>
        <row r="388">
          <cell r="B388" t="str">
            <v>Andrew Lansley</v>
          </cell>
          <cell r="I388">
            <v>20157</v>
          </cell>
          <cell r="J388">
            <v>1873</v>
          </cell>
          <cell r="L388">
            <v>0</v>
          </cell>
        </row>
        <row r="389">
          <cell r="B389" t="str">
            <v>James Paice</v>
          </cell>
          <cell r="I389">
            <v>21683</v>
          </cell>
          <cell r="J389">
            <v>2138</v>
          </cell>
          <cell r="L389">
            <v>0</v>
          </cell>
        </row>
        <row r="390">
          <cell r="B390" t="str">
            <v>Louise Bagshaw</v>
          </cell>
          <cell r="I390">
            <v>7834</v>
          </cell>
          <cell r="J390">
            <v>0</v>
          </cell>
          <cell r="L390">
            <v>0</v>
          </cell>
        </row>
        <row r="391">
          <cell r="B391" t="str">
            <v>Chris Heaton-Harris</v>
          </cell>
          <cell r="I391">
            <v>10064</v>
          </cell>
          <cell r="J391">
            <v>2333</v>
          </cell>
          <cell r="L391">
            <v>0</v>
          </cell>
        </row>
        <row r="392">
          <cell r="B392" t="str">
            <v>Brandon Lewis</v>
          </cell>
          <cell r="I392">
            <v>6188</v>
          </cell>
          <cell r="J392">
            <v>2066</v>
          </cell>
          <cell r="L392">
            <v>0</v>
          </cell>
        </row>
        <row r="393">
          <cell r="B393" t="str">
            <v>Jonathan Djanogly</v>
          </cell>
          <cell r="I393">
            <v>15697</v>
          </cell>
          <cell r="J393">
            <v>3258</v>
          </cell>
          <cell r="L393">
            <v>0</v>
          </cell>
        </row>
        <row r="394">
          <cell r="B394" t="str">
            <v>Ben Gummer</v>
          </cell>
          <cell r="I394">
            <v>8556</v>
          </cell>
          <cell r="J394">
            <v>1365</v>
          </cell>
          <cell r="L394">
            <v>0</v>
          </cell>
        </row>
        <row r="395">
          <cell r="B395" t="str">
            <v>Philip Hollobone</v>
          </cell>
          <cell r="I395">
            <v>7498</v>
          </cell>
          <cell r="J395">
            <v>0</v>
          </cell>
          <cell r="L395">
            <v>0</v>
          </cell>
        </row>
        <row r="396">
          <cell r="B396" t="str">
            <v>Kelvin Hopkins</v>
          </cell>
          <cell r="I396">
            <v>4784</v>
          </cell>
          <cell r="J396">
            <v>1564</v>
          </cell>
          <cell r="L396">
            <v>0</v>
          </cell>
        </row>
        <row r="397">
          <cell r="B397" t="str">
            <v>Gavin Shuker</v>
          </cell>
          <cell r="I397">
            <v>9567</v>
          </cell>
          <cell r="J397">
            <v>975</v>
          </cell>
          <cell r="L397">
            <v>0</v>
          </cell>
        </row>
        <row r="398">
          <cell r="B398" t="str">
            <v>George Freeman</v>
          </cell>
          <cell r="I398">
            <v>11267</v>
          </cell>
          <cell r="J398">
            <v>2800</v>
          </cell>
          <cell r="L398">
            <v>0</v>
          </cell>
        </row>
        <row r="399">
          <cell r="B399" t="str">
            <v>Norman Lamb</v>
          </cell>
          <cell r="I399">
            <v>27554</v>
          </cell>
          <cell r="J399">
            <v>2680</v>
          </cell>
          <cell r="L399">
            <v>0</v>
          </cell>
        </row>
        <row r="400">
          <cell r="B400" t="str">
            <v>Henry Bellingham</v>
          </cell>
          <cell r="I400">
            <v>11106</v>
          </cell>
          <cell r="J400">
            <v>1841</v>
          </cell>
          <cell r="L400">
            <v>0</v>
          </cell>
        </row>
        <row r="401">
          <cell r="B401" t="str">
            <v>Richard Bacon</v>
          </cell>
          <cell r="I401">
            <v>16193</v>
          </cell>
          <cell r="J401">
            <v>2329</v>
          </cell>
          <cell r="L401">
            <v>0</v>
          </cell>
        </row>
        <row r="402">
          <cell r="B402" t="str">
            <v>Elizabeth Truss</v>
          </cell>
          <cell r="I402">
            <v>10613</v>
          </cell>
          <cell r="J402">
            <v>3061</v>
          </cell>
          <cell r="L402">
            <v>0</v>
          </cell>
        </row>
        <row r="403">
          <cell r="B403" t="str">
            <v>Michael Ellis</v>
          </cell>
          <cell r="I403">
            <v>11250</v>
          </cell>
          <cell r="J403">
            <v>1238</v>
          </cell>
          <cell r="L403">
            <v>0</v>
          </cell>
        </row>
        <row r="404">
          <cell r="B404" t="str">
            <v>Brian Binley</v>
          </cell>
          <cell r="I404">
            <v>7579</v>
          </cell>
          <cell r="J404">
            <v>1897</v>
          </cell>
          <cell r="L404">
            <v>0</v>
          </cell>
        </row>
        <row r="405">
          <cell r="B405" t="str">
            <v>Andrea Leadsom</v>
          </cell>
          <cell r="I405">
            <v>12603</v>
          </cell>
          <cell r="J405">
            <v>2406</v>
          </cell>
          <cell r="L405">
            <v>0</v>
          </cell>
        </row>
        <row r="406">
          <cell r="B406" t="str">
            <v>Chloe Smith</v>
          </cell>
          <cell r="I406">
            <v>7783</v>
          </cell>
          <cell r="J406">
            <v>1878</v>
          </cell>
          <cell r="L406">
            <v>0</v>
          </cell>
        </row>
        <row r="407">
          <cell r="B407" t="str">
            <v>Simon Wright</v>
          </cell>
          <cell r="I407">
            <v>13960</v>
          </cell>
          <cell r="J407">
            <v>1145</v>
          </cell>
          <cell r="L407">
            <v>0</v>
          </cell>
        </row>
        <row r="408">
          <cell r="B408" t="str">
            <v>Stewart Jackson</v>
          </cell>
          <cell r="I408">
            <v>8816</v>
          </cell>
          <cell r="J408">
            <v>3007</v>
          </cell>
          <cell r="L408">
            <v>0</v>
          </cell>
        </row>
        <row r="409">
          <cell r="B409" t="str">
            <v>Daniel Poulter</v>
          </cell>
          <cell r="I409">
            <v>13339</v>
          </cell>
          <cell r="J409">
            <v>2361</v>
          </cell>
          <cell r="L409">
            <v>0</v>
          </cell>
        </row>
        <row r="410">
          <cell r="B410" t="str">
            <v>Therese Coffey</v>
          </cell>
          <cell r="I410">
            <v>16347</v>
          </cell>
          <cell r="J410">
            <v>3156</v>
          </cell>
          <cell r="L410">
            <v>0</v>
          </cell>
        </row>
        <row r="411">
          <cell r="B411" t="str">
            <v>Tim Yeo</v>
          </cell>
          <cell r="I411">
            <v>15861</v>
          </cell>
          <cell r="J411">
            <v>3637</v>
          </cell>
          <cell r="L411">
            <v>0</v>
          </cell>
        </row>
        <row r="412">
          <cell r="B412" t="str">
            <v>Matthew Hancock</v>
          </cell>
          <cell r="I412">
            <v>11262</v>
          </cell>
          <cell r="J412">
            <v>3085</v>
          </cell>
          <cell r="L412">
            <v>0</v>
          </cell>
        </row>
        <row r="413">
          <cell r="B413" t="str">
            <v>Peter Aldous</v>
          </cell>
          <cell r="I413">
            <v>6811</v>
          </cell>
          <cell r="J413">
            <v>2684</v>
          </cell>
          <cell r="L413">
            <v>0</v>
          </cell>
        </row>
        <row r="414">
          <cell r="B414" t="str">
            <v>Peter Bone</v>
          </cell>
          <cell r="I414">
            <v>8848</v>
          </cell>
          <cell r="J414">
            <v>1636</v>
          </cell>
          <cell r="L414">
            <v>0</v>
          </cell>
        </row>
        <row r="415">
          <cell r="B415" t="str">
            <v>David Liddington</v>
          </cell>
          <cell r="I415">
            <v>15118</v>
          </cell>
          <cell r="J415">
            <v>3613</v>
          </cell>
          <cell r="L415">
            <v>0</v>
          </cell>
        </row>
        <row r="416">
          <cell r="B416" t="str">
            <v>John Baron</v>
          </cell>
          <cell r="I416">
            <v>6538</v>
          </cell>
          <cell r="J416">
            <v>1591</v>
          </cell>
          <cell r="L416">
            <v>0</v>
          </cell>
        </row>
        <row r="417">
          <cell r="B417" t="str">
            <v>Stephen Metcalfe</v>
          </cell>
          <cell r="I417">
            <v>5977</v>
          </cell>
          <cell r="J417">
            <v>2639</v>
          </cell>
          <cell r="L417">
            <v>0</v>
          </cell>
        </row>
        <row r="418">
          <cell r="B418" t="str">
            <v>Dominic Grieve</v>
          </cell>
          <cell r="I418">
            <v>10271</v>
          </cell>
          <cell r="J418">
            <v>2597</v>
          </cell>
          <cell r="L418">
            <v>0</v>
          </cell>
        </row>
        <row r="419">
          <cell r="B419" t="str">
            <v>Brooks Newmark</v>
          </cell>
          <cell r="I419">
            <v>9247</v>
          </cell>
          <cell r="J419">
            <v>2477</v>
          </cell>
          <cell r="L419">
            <v>0</v>
          </cell>
        </row>
        <row r="420">
          <cell r="B420" t="str">
            <v>Eric Pickles</v>
          </cell>
          <cell r="I420">
            <v>11872</v>
          </cell>
          <cell r="J420">
            <v>2037</v>
          </cell>
          <cell r="L420">
            <v>0</v>
          </cell>
        </row>
        <row r="421">
          <cell r="B421" t="str">
            <v>Charles Walker</v>
          </cell>
          <cell r="I421">
            <v>6107</v>
          </cell>
          <cell r="J421">
            <v>1890</v>
          </cell>
          <cell r="L421">
            <v>0</v>
          </cell>
        </row>
        <row r="422">
          <cell r="B422" t="str">
            <v>John Bercow</v>
          </cell>
          <cell r="I422">
            <v>0</v>
          </cell>
          <cell r="J422">
            <v>8401</v>
          </cell>
          <cell r="L422">
            <v>0</v>
          </cell>
        </row>
        <row r="423">
          <cell r="B423" t="str">
            <v>Rebecca Harris</v>
          </cell>
          <cell r="I423">
            <v>4232</v>
          </cell>
          <cell r="J423">
            <v>0</v>
          </cell>
          <cell r="L423">
            <v>0</v>
          </cell>
        </row>
        <row r="424">
          <cell r="B424" t="str">
            <v>Simon Burns</v>
          </cell>
          <cell r="I424">
            <v>20097</v>
          </cell>
          <cell r="J424">
            <v>1527</v>
          </cell>
          <cell r="L424">
            <v>0</v>
          </cell>
        </row>
        <row r="425">
          <cell r="B425" t="str">
            <v>Cheryl Gillan</v>
          </cell>
          <cell r="I425">
            <v>14948</v>
          </cell>
          <cell r="J425">
            <v>2129</v>
          </cell>
          <cell r="L425">
            <v>0</v>
          </cell>
        </row>
        <row r="426">
          <cell r="B426" t="str">
            <v>Douglas Carswell</v>
          </cell>
          <cell r="I426">
            <v>5577</v>
          </cell>
          <cell r="J426">
            <v>0</v>
          </cell>
          <cell r="L426">
            <v>0</v>
          </cell>
        </row>
        <row r="427">
          <cell r="B427" t="str">
            <v>Bob Russell</v>
          </cell>
          <cell r="I427">
            <v>22151</v>
          </cell>
          <cell r="J427">
            <v>1350</v>
          </cell>
          <cell r="L427">
            <v>0</v>
          </cell>
        </row>
        <row r="428">
          <cell r="B428" t="str">
            <v>Eleanor Laing</v>
          </cell>
          <cell r="I428">
            <v>10017</v>
          </cell>
          <cell r="J428">
            <v>1852</v>
          </cell>
          <cell r="L428">
            <v>0</v>
          </cell>
        </row>
        <row r="429">
          <cell r="B429" t="str">
            <v>Robert Halfon</v>
          </cell>
          <cell r="I429">
            <v>5990</v>
          </cell>
          <cell r="J429">
            <v>1591</v>
          </cell>
          <cell r="L429">
            <v>0</v>
          </cell>
        </row>
        <row r="430">
          <cell r="B430" t="str">
            <v>Bernard Jenkin</v>
          </cell>
          <cell r="I430">
            <v>11554</v>
          </cell>
          <cell r="J430">
            <v>2527</v>
          </cell>
          <cell r="L430">
            <v>0</v>
          </cell>
        </row>
        <row r="431">
          <cell r="B431" t="str">
            <v>Michael Penning</v>
          </cell>
          <cell r="I431">
            <v>11315</v>
          </cell>
          <cell r="J431">
            <v>1254</v>
          </cell>
          <cell r="L431">
            <v>0</v>
          </cell>
        </row>
        <row r="432">
          <cell r="B432" t="str">
            <v>Mark Prisk</v>
          </cell>
          <cell r="I432">
            <v>14373</v>
          </cell>
          <cell r="J432">
            <v>1716</v>
          </cell>
          <cell r="L432">
            <v>0</v>
          </cell>
        </row>
        <row r="433">
          <cell r="B433" t="str">
            <v>Oliver Heald</v>
          </cell>
          <cell r="I433">
            <v>11801</v>
          </cell>
          <cell r="J433">
            <v>2075</v>
          </cell>
          <cell r="L433">
            <v>0</v>
          </cell>
        </row>
        <row r="434">
          <cell r="B434" t="str">
            <v>David Gauke</v>
          </cell>
          <cell r="I434">
            <v>15853</v>
          </cell>
          <cell r="J434">
            <v>1450</v>
          </cell>
          <cell r="L434">
            <v>0</v>
          </cell>
        </row>
        <row r="435">
          <cell r="B435" t="str">
            <v>James Clappison</v>
          </cell>
          <cell r="I435">
            <v>8210</v>
          </cell>
          <cell r="J435">
            <v>1712</v>
          </cell>
          <cell r="L435">
            <v>0</v>
          </cell>
        </row>
        <row r="436">
          <cell r="B436" t="str">
            <v>Peter Lilley</v>
          </cell>
          <cell r="I436">
            <v>14598</v>
          </cell>
          <cell r="J436">
            <v>1663</v>
          </cell>
          <cell r="L436">
            <v>0</v>
          </cell>
        </row>
        <row r="437">
          <cell r="B437" t="str">
            <v>John Whittingdale</v>
          </cell>
          <cell r="I437">
            <v>9254</v>
          </cell>
          <cell r="J437">
            <v>2446</v>
          </cell>
          <cell r="L437">
            <v>0</v>
          </cell>
        </row>
        <row r="438">
          <cell r="B438" t="str">
            <v>Mark Lancaster</v>
          </cell>
          <cell r="I438">
            <v>11894</v>
          </cell>
          <cell r="J438">
            <v>1772</v>
          </cell>
          <cell r="L438">
            <v>0</v>
          </cell>
        </row>
        <row r="439">
          <cell r="B439" t="str">
            <v>Iain Stewart</v>
          </cell>
          <cell r="I439">
            <v>9787</v>
          </cell>
          <cell r="J439">
            <v>2074</v>
          </cell>
          <cell r="L439">
            <v>0</v>
          </cell>
        </row>
        <row r="440">
          <cell r="B440" t="str">
            <v>Mark Francois</v>
          </cell>
          <cell r="I440">
            <v>7919</v>
          </cell>
          <cell r="J440">
            <v>2211</v>
          </cell>
          <cell r="L440">
            <v>0</v>
          </cell>
        </row>
        <row r="441">
          <cell r="B441" t="str">
            <v>James Duddridge</v>
          </cell>
          <cell r="I441">
            <v>8084</v>
          </cell>
          <cell r="J441">
            <v>2405</v>
          </cell>
          <cell r="L441">
            <v>0</v>
          </cell>
        </row>
        <row r="442">
          <cell r="B442" t="str">
            <v>Sir Alan Haselhurst</v>
          </cell>
          <cell r="I442">
            <v>14913</v>
          </cell>
          <cell r="J442">
            <v>2228</v>
          </cell>
          <cell r="L442">
            <v>0</v>
          </cell>
        </row>
        <row r="443">
          <cell r="B443" t="str">
            <v>David Amess</v>
          </cell>
          <cell r="I443">
            <v>12816</v>
          </cell>
          <cell r="J443">
            <v>1714</v>
          </cell>
          <cell r="L443">
            <v>0</v>
          </cell>
        </row>
        <row r="444">
          <cell r="B444" t="str">
            <v>Anne Main</v>
          </cell>
          <cell r="I444">
            <v>19228</v>
          </cell>
          <cell r="J444">
            <v>2028</v>
          </cell>
          <cell r="L444">
            <v>0</v>
          </cell>
        </row>
        <row r="445">
          <cell r="B445" t="str">
            <v>Stephen McPartland</v>
          </cell>
          <cell r="I445">
            <v>7432</v>
          </cell>
          <cell r="J445">
            <v>2004</v>
          </cell>
          <cell r="L445">
            <v>0</v>
          </cell>
        </row>
        <row r="446">
          <cell r="B446" t="str">
            <v>Jackie Doyle-Price</v>
          </cell>
          <cell r="I446">
            <v>4901</v>
          </cell>
          <cell r="J446">
            <v>3390</v>
          </cell>
          <cell r="L446">
            <v>0</v>
          </cell>
        </row>
        <row r="447">
          <cell r="B447" t="str">
            <v>Richard Harrington</v>
          </cell>
          <cell r="I447">
            <v>17866</v>
          </cell>
          <cell r="J447">
            <v>1199</v>
          </cell>
          <cell r="L447">
            <v>0</v>
          </cell>
        </row>
        <row r="448">
          <cell r="B448" t="str">
            <v>Grant Shapps</v>
          </cell>
          <cell r="I448">
            <v>8010</v>
          </cell>
          <cell r="J448">
            <v>1643</v>
          </cell>
          <cell r="L448">
            <v>0</v>
          </cell>
        </row>
        <row r="449">
          <cell r="B449" t="str">
            <v>Priti Patel</v>
          </cell>
          <cell r="I449">
            <v>9252</v>
          </cell>
          <cell r="J449">
            <v>3060</v>
          </cell>
          <cell r="L449">
            <v>0</v>
          </cell>
        </row>
        <row r="450">
          <cell r="B450" t="str">
            <v>Steven Baker</v>
          </cell>
          <cell r="I450">
            <v>13863</v>
          </cell>
          <cell r="J450">
            <v>2123</v>
          </cell>
          <cell r="L450">
            <v>0</v>
          </cell>
        </row>
        <row r="451">
          <cell r="B451" t="str">
            <v>Tony Baldry</v>
          </cell>
          <cell r="I451">
            <v>11476</v>
          </cell>
          <cell r="J451">
            <v>2806</v>
          </cell>
          <cell r="L451">
            <v>0</v>
          </cell>
        </row>
        <row r="452">
          <cell r="B452" t="str">
            <v>Don Foster</v>
          </cell>
          <cell r="I452">
            <v>26651</v>
          </cell>
          <cell r="J452">
            <v>890</v>
          </cell>
          <cell r="L452">
            <v>0</v>
          </cell>
        </row>
        <row r="453">
          <cell r="B453" t="str">
            <v>Kerry McCarthy</v>
          </cell>
          <cell r="I453">
            <v>10993</v>
          </cell>
          <cell r="J453">
            <v>1510</v>
          </cell>
          <cell r="L453">
            <v>0</v>
          </cell>
        </row>
        <row r="454">
          <cell r="B454" t="str">
            <v>Charlotte Leslie</v>
          </cell>
          <cell r="I454">
            <v>15841</v>
          </cell>
          <cell r="J454">
            <v>1175</v>
          </cell>
          <cell r="L454">
            <v>0</v>
          </cell>
        </row>
        <row r="455">
          <cell r="B455" t="str">
            <v>Dawn Primarolo</v>
          </cell>
          <cell r="I455">
            <v>13866</v>
          </cell>
          <cell r="J455">
            <v>1264</v>
          </cell>
          <cell r="L455">
            <v>0</v>
          </cell>
        </row>
        <row r="456">
          <cell r="B456" t="str">
            <v>Stephen Williams</v>
          </cell>
          <cell r="I456">
            <v>26593</v>
          </cell>
          <cell r="J456">
            <v>655</v>
          </cell>
          <cell r="L456">
            <v>0</v>
          </cell>
        </row>
        <row r="457">
          <cell r="B457" t="str">
            <v>Martin Horwood</v>
          </cell>
          <cell r="I457">
            <v>26659</v>
          </cell>
          <cell r="J457">
            <v>1192</v>
          </cell>
          <cell r="L457">
            <v>0</v>
          </cell>
        </row>
        <row r="458">
          <cell r="B458" t="str">
            <v>Duncan Hames</v>
          </cell>
          <cell r="I458">
            <v>23970</v>
          </cell>
          <cell r="J458">
            <v>1783</v>
          </cell>
          <cell r="L458">
            <v>0</v>
          </cell>
        </row>
        <row r="459">
          <cell r="B459" t="str">
            <v>Geoffrey Clifton-Brown</v>
          </cell>
          <cell r="I459">
            <v>16211</v>
          </cell>
          <cell r="J459">
            <v>2292</v>
          </cell>
          <cell r="L459">
            <v>0</v>
          </cell>
        </row>
        <row r="460">
          <cell r="B460" t="str">
            <v>Claire Perry</v>
          </cell>
          <cell r="I460">
            <v>12514</v>
          </cell>
          <cell r="J460">
            <v>2076</v>
          </cell>
          <cell r="L460">
            <v>0</v>
          </cell>
        </row>
        <row r="461">
          <cell r="B461" t="str">
            <v>Jack Lopresti</v>
          </cell>
          <cell r="I461">
            <v>12197</v>
          </cell>
          <cell r="J461">
            <v>1506</v>
          </cell>
          <cell r="L461">
            <v>0</v>
          </cell>
        </row>
        <row r="462">
          <cell r="B462" t="str">
            <v>Mark Harper</v>
          </cell>
          <cell r="I462">
            <v>10676</v>
          </cell>
          <cell r="J462">
            <v>2522</v>
          </cell>
          <cell r="L462">
            <v>0</v>
          </cell>
        </row>
        <row r="463">
          <cell r="B463" t="str">
            <v>Richard Graham</v>
          </cell>
          <cell r="I463">
            <v>9767</v>
          </cell>
          <cell r="J463">
            <v>1808</v>
          </cell>
          <cell r="L463">
            <v>0</v>
          </cell>
        </row>
        <row r="464">
          <cell r="B464" t="str">
            <v>John Howell</v>
          </cell>
          <cell r="I464">
            <v>13466</v>
          </cell>
          <cell r="J464">
            <v>1817</v>
          </cell>
          <cell r="L464">
            <v>0</v>
          </cell>
        </row>
        <row r="465">
          <cell r="B465" t="str">
            <v>Chris Skidmore</v>
          </cell>
          <cell r="I465">
            <v>8072</v>
          </cell>
          <cell r="J465">
            <v>1528</v>
          </cell>
          <cell r="L465">
            <v>0</v>
          </cell>
        </row>
        <row r="466">
          <cell r="B466" t="str">
            <v>Andrew Smith</v>
          </cell>
          <cell r="I466">
            <v>17357</v>
          </cell>
          <cell r="J466">
            <v>1202</v>
          </cell>
          <cell r="L466">
            <v>0</v>
          </cell>
        </row>
        <row r="467">
          <cell r="B467" t="str">
            <v>Nicola Blackwood</v>
          </cell>
          <cell r="I467">
            <v>23730</v>
          </cell>
          <cell r="J467">
            <v>1518</v>
          </cell>
          <cell r="L467">
            <v>0</v>
          </cell>
        </row>
        <row r="468">
          <cell r="B468" t="str">
            <v>John Glen</v>
          </cell>
          <cell r="I468">
            <v>17893</v>
          </cell>
          <cell r="J468">
            <v>1392</v>
          </cell>
          <cell r="L468">
            <v>0</v>
          </cell>
        </row>
        <row r="469">
          <cell r="B469" t="str">
            <v>Liam Fox</v>
          </cell>
          <cell r="I469">
            <v>20687</v>
          </cell>
          <cell r="J469">
            <v>2257</v>
          </cell>
          <cell r="L469">
            <v>0</v>
          </cell>
        </row>
        <row r="470">
          <cell r="B470" t="str">
            <v>Jacob Rees-Mogg</v>
          </cell>
          <cell r="I470">
            <v>11433</v>
          </cell>
          <cell r="J470">
            <v>1754</v>
          </cell>
          <cell r="L470">
            <v>0</v>
          </cell>
        </row>
        <row r="471">
          <cell r="B471" t="str">
            <v>Neil Carmichael</v>
          </cell>
          <cell r="I471">
            <v>8955</v>
          </cell>
          <cell r="J471">
            <v>1301</v>
          </cell>
          <cell r="L471">
            <v>0</v>
          </cell>
        </row>
        <row r="472">
          <cell r="B472" t="str">
            <v>Justin Tomlinson</v>
          </cell>
          <cell r="I472">
            <v>8668</v>
          </cell>
          <cell r="J472">
            <v>1842</v>
          </cell>
          <cell r="L472">
            <v>0</v>
          </cell>
        </row>
        <row r="473">
          <cell r="B473" t="str">
            <v>Robert Buckland</v>
          </cell>
          <cell r="I473">
            <v>8305</v>
          </cell>
          <cell r="J473">
            <v>2029</v>
          </cell>
          <cell r="L473">
            <v>0</v>
          </cell>
        </row>
        <row r="474">
          <cell r="B474" t="str">
            <v>Laurence Robertson</v>
          </cell>
          <cell r="I474">
            <v>19162</v>
          </cell>
          <cell r="J474">
            <v>2230</v>
          </cell>
          <cell r="L474">
            <v>0</v>
          </cell>
        </row>
        <row r="475">
          <cell r="B475" t="str">
            <v>Steve Webb</v>
          </cell>
          <cell r="I475">
            <v>25032</v>
          </cell>
          <cell r="J475">
            <v>1709</v>
          </cell>
          <cell r="L475">
            <v>0</v>
          </cell>
        </row>
        <row r="476">
          <cell r="B476" t="str">
            <v>Ed Vaizey</v>
          </cell>
          <cell r="I476">
            <v>15737</v>
          </cell>
          <cell r="J476">
            <v>2421</v>
          </cell>
          <cell r="L476">
            <v>0</v>
          </cell>
        </row>
        <row r="477">
          <cell r="B477" t="str">
            <v>John Penrose</v>
          </cell>
          <cell r="I477">
            <v>20665</v>
          </cell>
          <cell r="J477">
            <v>1406</v>
          </cell>
          <cell r="L477">
            <v>0</v>
          </cell>
        </row>
        <row r="478">
          <cell r="B478" t="str">
            <v>James Gray</v>
          </cell>
          <cell r="I478">
            <v>17631</v>
          </cell>
          <cell r="J478">
            <v>1908</v>
          </cell>
          <cell r="L478">
            <v>0</v>
          </cell>
        </row>
        <row r="479">
          <cell r="B479" t="str">
            <v>Andrew Murrison</v>
          </cell>
          <cell r="I479">
            <v>14954</v>
          </cell>
          <cell r="J479">
            <v>2684</v>
          </cell>
          <cell r="L479">
            <v>0</v>
          </cell>
        </row>
        <row r="480">
          <cell r="B480" t="str">
            <v>David Cameron</v>
          </cell>
          <cell r="I480">
            <v>11233</v>
          </cell>
          <cell r="J480">
            <v>2001</v>
          </cell>
          <cell r="L480">
            <v>0</v>
          </cell>
        </row>
        <row r="481">
          <cell r="B481" t="str">
            <v>Margaret Hodge</v>
          </cell>
          <cell r="I481">
            <v>3719</v>
          </cell>
          <cell r="J481">
            <v>1300</v>
          </cell>
          <cell r="L481">
            <v>0</v>
          </cell>
        </row>
        <row r="482">
          <cell r="B482" t="str">
            <v>Rushanara Ali</v>
          </cell>
          <cell r="I482">
            <v>10210</v>
          </cell>
          <cell r="J482">
            <v>0</v>
          </cell>
          <cell r="L482">
            <v>0</v>
          </cell>
        </row>
        <row r="483">
          <cell r="B483" t="str">
            <v>Sarah Teather</v>
          </cell>
          <cell r="I483">
            <v>20026</v>
          </cell>
          <cell r="J483">
            <v>0</v>
          </cell>
          <cell r="L483">
            <v>0</v>
          </cell>
        </row>
        <row r="484">
          <cell r="B484" t="str">
            <v>Barry Gardiner</v>
          </cell>
          <cell r="I484">
            <v>8879</v>
          </cell>
          <cell r="J484">
            <v>380</v>
          </cell>
          <cell r="L484">
            <v>0</v>
          </cell>
        </row>
        <row r="485">
          <cell r="B485" t="str">
            <v>Greg Hands</v>
          </cell>
          <cell r="I485">
            <v>6473</v>
          </cell>
          <cell r="J485">
            <v>478</v>
          </cell>
          <cell r="L485">
            <v>0</v>
          </cell>
        </row>
        <row r="486">
          <cell r="B486" t="str">
            <v>Iain Duncan Smith</v>
          </cell>
          <cell r="I486">
            <v>7242</v>
          </cell>
          <cell r="J486">
            <v>1133</v>
          </cell>
          <cell r="L486">
            <v>0</v>
          </cell>
        </row>
        <row r="487">
          <cell r="B487" t="str">
            <v>Theresa Villiers</v>
          </cell>
          <cell r="I487">
            <v>10202</v>
          </cell>
          <cell r="J487">
            <v>1442</v>
          </cell>
          <cell r="L487">
            <v>0</v>
          </cell>
        </row>
        <row r="488">
          <cell r="B488" t="str">
            <v>Mark Field</v>
          </cell>
          <cell r="I488">
            <v>7574</v>
          </cell>
          <cell r="J488">
            <v>664</v>
          </cell>
          <cell r="L488">
            <v>0</v>
          </cell>
        </row>
        <row r="489">
          <cell r="B489" t="str">
            <v>Jon Cruddas</v>
          </cell>
          <cell r="I489">
            <v>3806</v>
          </cell>
          <cell r="J489">
            <v>1569</v>
          </cell>
          <cell r="L489">
            <v>0</v>
          </cell>
        </row>
        <row r="490">
          <cell r="B490" t="str">
            <v>Stephen Timms</v>
          </cell>
          <cell r="I490">
            <v>5849</v>
          </cell>
          <cell r="J490">
            <v>0</v>
          </cell>
          <cell r="L490">
            <v>0</v>
          </cell>
        </row>
        <row r="491">
          <cell r="B491" t="str">
            <v>Andy Love</v>
          </cell>
          <cell r="I491">
            <v>4252</v>
          </cell>
          <cell r="J491">
            <v>1036</v>
          </cell>
          <cell r="L491">
            <v>0</v>
          </cell>
        </row>
        <row r="492">
          <cell r="B492" t="str">
            <v>Nick de Bois</v>
          </cell>
          <cell r="I492">
            <v>5403</v>
          </cell>
          <cell r="J492">
            <v>938</v>
          </cell>
          <cell r="L492">
            <v>0</v>
          </cell>
        </row>
        <row r="493">
          <cell r="B493" t="str">
            <v>David Burrowes</v>
          </cell>
          <cell r="I493">
            <v>6124</v>
          </cell>
          <cell r="J493">
            <v>505</v>
          </cell>
          <cell r="L493">
            <v>0</v>
          </cell>
        </row>
        <row r="494">
          <cell r="B494" t="str">
            <v>Mike Freer</v>
          </cell>
          <cell r="I494">
            <v>8036</v>
          </cell>
          <cell r="J494">
            <v>817</v>
          </cell>
          <cell r="L494">
            <v>0</v>
          </cell>
        </row>
        <row r="495">
          <cell r="B495" t="str">
            <v>Diane Abbott</v>
          </cell>
          <cell r="I495">
            <v>11092</v>
          </cell>
          <cell r="J495">
            <v>0</v>
          </cell>
          <cell r="L495">
            <v>0</v>
          </cell>
        </row>
        <row r="496">
          <cell r="B496" t="str">
            <v>Meg Hillier</v>
          </cell>
          <cell r="I496">
            <v>9600</v>
          </cell>
          <cell r="J496">
            <v>651</v>
          </cell>
          <cell r="L496">
            <v>0</v>
          </cell>
        </row>
        <row r="497">
          <cell r="B497" t="str">
            <v>Andy Slaughter</v>
          </cell>
          <cell r="I497">
            <v>7567</v>
          </cell>
          <cell r="J497">
            <v>551</v>
          </cell>
          <cell r="L497">
            <v>0</v>
          </cell>
        </row>
        <row r="498">
          <cell r="B498" t="str">
            <v>Glenda Jackson</v>
          </cell>
          <cell r="I498">
            <v>16491</v>
          </cell>
          <cell r="J498">
            <v>408</v>
          </cell>
          <cell r="L498">
            <v>0</v>
          </cell>
        </row>
        <row r="499">
          <cell r="B499" t="str">
            <v>Bob Blackman</v>
          </cell>
          <cell r="I499">
            <v>6850</v>
          </cell>
          <cell r="J499">
            <v>896</v>
          </cell>
          <cell r="L499">
            <v>0</v>
          </cell>
        </row>
        <row r="500">
          <cell r="B500" t="str">
            <v>Gareth Thomas</v>
          </cell>
          <cell r="I500">
            <v>7458</v>
          </cell>
          <cell r="J500">
            <v>954</v>
          </cell>
          <cell r="L500">
            <v>0</v>
          </cell>
        </row>
        <row r="501">
          <cell r="B501" t="str">
            <v>Matthew Offord</v>
          </cell>
          <cell r="I501">
            <v>5734</v>
          </cell>
          <cell r="J501">
            <v>958</v>
          </cell>
          <cell r="L501">
            <v>0</v>
          </cell>
        </row>
        <row r="502">
          <cell r="B502" t="str">
            <v>Frank Dobson</v>
          </cell>
          <cell r="I502">
            <v>15256</v>
          </cell>
          <cell r="J502">
            <v>587</v>
          </cell>
          <cell r="L502">
            <v>0</v>
          </cell>
        </row>
        <row r="503">
          <cell r="B503" t="str">
            <v>Angela Watkinson</v>
          </cell>
          <cell r="I503">
            <v>7426</v>
          </cell>
          <cell r="J503">
            <v>2848</v>
          </cell>
          <cell r="L503">
            <v>0</v>
          </cell>
        </row>
        <row r="504">
          <cell r="B504" t="str">
            <v>Lynne Featherstone</v>
          </cell>
          <cell r="I504">
            <v>25595</v>
          </cell>
          <cell r="J504">
            <v>0</v>
          </cell>
          <cell r="L504">
            <v>0</v>
          </cell>
        </row>
        <row r="505">
          <cell r="B505" t="str">
            <v>Lee Scott</v>
          </cell>
          <cell r="I505">
            <v>5966</v>
          </cell>
          <cell r="J505">
            <v>871</v>
          </cell>
          <cell r="L505">
            <v>0</v>
          </cell>
        </row>
        <row r="506">
          <cell r="B506" t="str">
            <v>Mike Gapes</v>
          </cell>
          <cell r="I506">
            <v>8679</v>
          </cell>
          <cell r="J506">
            <v>1132</v>
          </cell>
          <cell r="L506">
            <v>0</v>
          </cell>
        </row>
        <row r="507">
          <cell r="B507" t="str">
            <v>Jeremy Corbyn</v>
          </cell>
          <cell r="I507">
            <v>11875</v>
          </cell>
          <cell r="J507">
            <v>716</v>
          </cell>
          <cell r="L507">
            <v>0</v>
          </cell>
        </row>
        <row r="508">
          <cell r="B508" t="str">
            <v>Emily Thornberry</v>
          </cell>
          <cell r="I508">
            <v>14838</v>
          </cell>
          <cell r="J508">
            <v>701</v>
          </cell>
          <cell r="L508">
            <v>0</v>
          </cell>
        </row>
        <row r="509">
          <cell r="B509" t="str">
            <v>Sir Malcolm Rifkind</v>
          </cell>
          <cell r="I509">
            <v>6872</v>
          </cell>
          <cell r="J509">
            <v>754</v>
          </cell>
          <cell r="L509">
            <v>0</v>
          </cell>
        </row>
        <row r="510">
          <cell r="B510" t="str">
            <v>John Cryer</v>
          </cell>
          <cell r="I510">
            <v>11095</v>
          </cell>
          <cell r="J510">
            <v>1080</v>
          </cell>
          <cell r="L510">
            <v>0</v>
          </cell>
        </row>
        <row r="511">
          <cell r="B511" t="str">
            <v>Jim Fitzpatrick</v>
          </cell>
          <cell r="I511">
            <v>5209</v>
          </cell>
          <cell r="J511">
            <v>565</v>
          </cell>
          <cell r="L511">
            <v>0</v>
          </cell>
        </row>
        <row r="512">
          <cell r="B512" t="str">
            <v>Andrew Rosindell</v>
          </cell>
          <cell r="I512">
            <v>5572</v>
          </cell>
          <cell r="J512">
            <v>2050</v>
          </cell>
          <cell r="L512">
            <v>0</v>
          </cell>
        </row>
        <row r="513">
          <cell r="B513" t="str">
            <v>David Lammy</v>
          </cell>
          <cell r="I513">
            <v>7197</v>
          </cell>
          <cell r="J513">
            <v>466</v>
          </cell>
          <cell r="L513">
            <v>0</v>
          </cell>
        </row>
        <row r="514">
          <cell r="B514" t="str">
            <v>Stella Creasy</v>
          </cell>
          <cell r="I514">
            <v>11774</v>
          </cell>
          <cell r="J514">
            <v>823</v>
          </cell>
          <cell r="L514">
            <v>0</v>
          </cell>
        </row>
        <row r="515">
          <cell r="B515" t="str">
            <v>Lyn Brown</v>
          </cell>
          <cell r="I515">
            <v>5392</v>
          </cell>
          <cell r="J515">
            <v>766</v>
          </cell>
          <cell r="L515">
            <v>0</v>
          </cell>
        </row>
        <row r="516">
          <cell r="B516" t="str">
            <v>Karen Buck</v>
          </cell>
          <cell r="I516">
            <v>5513</v>
          </cell>
          <cell r="J516">
            <v>315</v>
          </cell>
          <cell r="L516">
            <v>0</v>
          </cell>
        </row>
        <row r="517">
          <cell r="B517" t="str">
            <v>Justine Greening</v>
          </cell>
          <cell r="I517">
            <v>6907</v>
          </cell>
          <cell r="J517">
            <v>435</v>
          </cell>
          <cell r="L517">
            <v>0</v>
          </cell>
        </row>
        <row r="518">
          <cell r="B518" t="str">
            <v>Joseph Johnson</v>
          </cell>
          <cell r="I518">
            <v>12000</v>
          </cell>
          <cell r="J518">
            <v>1360</v>
          </cell>
          <cell r="L518">
            <v>0</v>
          </cell>
        </row>
        <row r="519">
          <cell r="B519" t="str">
            <v>Simon Hughes</v>
          </cell>
          <cell r="I519">
            <v>21590</v>
          </cell>
          <cell r="J519">
            <v>0</v>
          </cell>
          <cell r="L519">
            <v>0</v>
          </cell>
        </row>
        <row r="520">
          <cell r="B520" t="str">
            <v>James Brokenshire</v>
          </cell>
          <cell r="I520">
            <v>6996</v>
          </cell>
          <cell r="J520">
            <v>1532</v>
          </cell>
          <cell r="L520">
            <v>0</v>
          </cell>
        </row>
        <row r="521">
          <cell r="B521" t="str">
            <v>Mary Macleod</v>
          </cell>
          <cell r="I521">
            <v>12718</v>
          </cell>
          <cell r="J521">
            <v>863</v>
          </cell>
          <cell r="L521">
            <v>0</v>
          </cell>
        </row>
        <row r="522">
          <cell r="B522" t="str">
            <v>Bob Stewart</v>
          </cell>
          <cell r="I522">
            <v>9813</v>
          </cell>
          <cell r="J522">
            <v>1551</v>
          </cell>
          <cell r="L522">
            <v>0</v>
          </cell>
        </row>
        <row r="523">
          <cell r="B523" t="str">
            <v>Harriet Harman</v>
          </cell>
          <cell r="I523">
            <v>10432</v>
          </cell>
          <cell r="J523">
            <v>0</v>
          </cell>
          <cell r="L523">
            <v>0</v>
          </cell>
        </row>
        <row r="524">
          <cell r="B524" t="str">
            <v>Paul Burstow</v>
          </cell>
          <cell r="I524">
            <v>22156</v>
          </cell>
          <cell r="J524">
            <v>950</v>
          </cell>
          <cell r="L524">
            <v>0</v>
          </cell>
        </row>
        <row r="525">
          <cell r="B525" t="str">
            <v>Gavin Barwell</v>
          </cell>
          <cell r="I525">
            <v>6553</v>
          </cell>
          <cell r="J525">
            <v>997</v>
          </cell>
          <cell r="L525">
            <v>0</v>
          </cell>
        </row>
        <row r="526">
          <cell r="B526" t="str">
            <v>Malcolm Wicks</v>
          </cell>
          <cell r="I526">
            <v>7226</v>
          </cell>
          <cell r="J526">
            <v>891</v>
          </cell>
          <cell r="L526">
            <v>0</v>
          </cell>
        </row>
        <row r="527">
          <cell r="B527" t="str">
            <v>Richard Ottaway</v>
          </cell>
          <cell r="I527">
            <v>12866</v>
          </cell>
          <cell r="J527">
            <v>2504</v>
          </cell>
          <cell r="L527">
            <v>0</v>
          </cell>
        </row>
        <row r="528">
          <cell r="B528" t="str">
            <v>Chuka Umunna</v>
          </cell>
          <cell r="I528">
            <v>16778</v>
          </cell>
          <cell r="J528">
            <v>0</v>
          </cell>
          <cell r="L528">
            <v>0</v>
          </cell>
        </row>
        <row r="529">
          <cell r="B529" t="str">
            <v>Angie Bray</v>
          </cell>
          <cell r="I529">
            <v>13041</v>
          </cell>
          <cell r="J529">
            <v>765</v>
          </cell>
          <cell r="L529">
            <v>0</v>
          </cell>
        </row>
        <row r="530">
          <cell r="B530" t="str">
            <v>Stephen Pound</v>
          </cell>
          <cell r="I530">
            <v>6283</v>
          </cell>
          <cell r="J530">
            <v>685</v>
          </cell>
          <cell r="L530">
            <v>0</v>
          </cell>
        </row>
        <row r="531">
          <cell r="B531" t="str">
            <v>Virendra Sharma</v>
          </cell>
          <cell r="I531">
            <v>6383</v>
          </cell>
          <cell r="J531">
            <v>0</v>
          </cell>
          <cell r="L531">
            <v>0</v>
          </cell>
        </row>
        <row r="532">
          <cell r="B532" t="str">
            <v>Clive Efford</v>
          </cell>
          <cell r="I532">
            <v>5299</v>
          </cell>
          <cell r="J532">
            <v>1011</v>
          </cell>
          <cell r="L532">
            <v>0</v>
          </cell>
        </row>
        <row r="533">
          <cell r="B533" t="str">
            <v>David Evennett</v>
          </cell>
          <cell r="I533">
            <v>5502</v>
          </cell>
          <cell r="J533">
            <v>1557</v>
          </cell>
          <cell r="L533">
            <v>0</v>
          </cell>
        </row>
        <row r="534">
          <cell r="B534" t="str">
            <v>Alan Keen</v>
          </cell>
          <cell r="I534">
            <v>6679</v>
          </cell>
          <cell r="J534">
            <v>992</v>
          </cell>
          <cell r="L534">
            <v>0</v>
          </cell>
        </row>
        <row r="535">
          <cell r="B535" t="str">
            <v>Nick Raynsford</v>
          </cell>
          <cell r="I535">
            <v>7498</v>
          </cell>
          <cell r="J535">
            <v>0</v>
          </cell>
          <cell r="L535">
            <v>0</v>
          </cell>
        </row>
        <row r="536">
          <cell r="B536" t="str">
            <v>Nick Hurd</v>
          </cell>
          <cell r="I536">
            <v>8345</v>
          </cell>
          <cell r="J536">
            <v>1351</v>
          </cell>
          <cell r="L536">
            <v>0</v>
          </cell>
        </row>
        <row r="537">
          <cell r="B537" t="str">
            <v>Edward Davey</v>
          </cell>
          <cell r="I537">
            <v>28428</v>
          </cell>
          <cell r="J537">
            <v>1450</v>
          </cell>
          <cell r="L537">
            <v>0</v>
          </cell>
        </row>
        <row r="538">
          <cell r="B538" t="str">
            <v>Heidi Alexander</v>
          </cell>
          <cell r="I538">
            <v>11750</v>
          </cell>
          <cell r="J538">
            <v>771</v>
          </cell>
          <cell r="L538">
            <v>0</v>
          </cell>
        </row>
        <row r="539">
          <cell r="B539" t="str">
            <v>Jim Dowd</v>
          </cell>
          <cell r="I539">
            <v>12673</v>
          </cell>
          <cell r="J539">
            <v>1117</v>
          </cell>
          <cell r="L539">
            <v>0</v>
          </cell>
        </row>
        <row r="540">
          <cell r="B540" t="str">
            <v>Joan Ruddock</v>
          </cell>
          <cell r="I540">
            <v>9633</v>
          </cell>
          <cell r="J540">
            <v>0</v>
          </cell>
          <cell r="L540">
            <v>0</v>
          </cell>
        </row>
        <row r="541">
          <cell r="B541" t="str">
            <v>Siobhain McDonagh</v>
          </cell>
          <cell r="I541">
            <v>5202</v>
          </cell>
          <cell r="J541">
            <v>857</v>
          </cell>
          <cell r="L541">
            <v>0</v>
          </cell>
        </row>
        <row r="542">
          <cell r="B542" t="str">
            <v>Teresa Pearce</v>
          </cell>
          <cell r="I542">
            <v>5116</v>
          </cell>
          <cell r="J542">
            <v>1139</v>
          </cell>
          <cell r="L542">
            <v>0</v>
          </cell>
        </row>
        <row r="543">
          <cell r="B543" t="str">
            <v>Bob Neill</v>
          </cell>
          <cell r="I543">
            <v>9669</v>
          </cell>
          <cell r="J543">
            <v>1451</v>
          </cell>
          <cell r="L543">
            <v>0</v>
          </cell>
        </row>
        <row r="544">
          <cell r="B544" t="str">
            <v>Sadiq Khan</v>
          </cell>
          <cell r="I544">
            <v>7509</v>
          </cell>
          <cell r="J544">
            <v>624</v>
          </cell>
          <cell r="L544">
            <v>0</v>
          </cell>
        </row>
        <row r="545">
          <cell r="B545" t="str">
            <v>Zac Goldsmith</v>
          </cell>
          <cell r="I545">
            <v>25370</v>
          </cell>
          <cell r="J545">
            <v>669</v>
          </cell>
          <cell r="L545">
            <v>0</v>
          </cell>
        </row>
        <row r="546">
          <cell r="B546" t="str">
            <v>John Randall</v>
          </cell>
          <cell r="I546">
            <v>8995</v>
          </cell>
          <cell r="J546">
            <v>1234</v>
          </cell>
          <cell r="L546">
            <v>0</v>
          </cell>
        </row>
        <row r="547">
          <cell r="B547" t="str">
            <v>Kate Hoey</v>
          </cell>
          <cell r="I547">
            <v>10847</v>
          </cell>
          <cell r="J547">
            <v>0</v>
          </cell>
          <cell r="L547">
            <v>0</v>
          </cell>
        </row>
        <row r="548">
          <cell r="B548" t="str">
            <v>Tom Brake</v>
          </cell>
          <cell r="I548">
            <v>22180</v>
          </cell>
          <cell r="J548">
            <v>1348</v>
          </cell>
          <cell r="L548">
            <v>0</v>
          </cell>
        </row>
        <row r="549">
          <cell r="B549" t="str">
            <v>Jane Ellison</v>
          </cell>
          <cell r="I549">
            <v>7176</v>
          </cell>
          <cell r="J549">
            <v>505</v>
          </cell>
          <cell r="L549">
            <v>0</v>
          </cell>
        </row>
        <row r="550">
          <cell r="B550" t="str">
            <v>Vincent Cable</v>
          </cell>
          <cell r="I550">
            <v>32483</v>
          </cell>
          <cell r="J550">
            <v>868</v>
          </cell>
          <cell r="L550">
            <v>0</v>
          </cell>
        </row>
        <row r="551">
          <cell r="B551" t="str">
            <v>John McDonnell</v>
          </cell>
          <cell r="I551">
            <v>3726</v>
          </cell>
          <cell r="J551">
            <v>0</v>
          </cell>
          <cell r="L551">
            <v>0</v>
          </cell>
        </row>
        <row r="552">
          <cell r="B552" t="str">
            <v>Tessa Jowell</v>
          </cell>
          <cell r="I552">
            <v>13096</v>
          </cell>
          <cell r="J552">
            <v>707</v>
          </cell>
          <cell r="L552">
            <v>0</v>
          </cell>
        </row>
        <row r="553">
          <cell r="B553" t="str">
            <v>Stephen Hammond</v>
          </cell>
          <cell r="I553">
            <v>11849</v>
          </cell>
          <cell r="J553">
            <v>914</v>
          </cell>
          <cell r="L553">
            <v>0</v>
          </cell>
        </row>
        <row r="554">
          <cell r="B554" t="str">
            <v>Tobias Ellwood</v>
          </cell>
          <cell r="I554">
            <v>13592</v>
          </cell>
          <cell r="J554">
            <v>3027</v>
          </cell>
          <cell r="L554">
            <v>0</v>
          </cell>
        </row>
        <row r="555">
          <cell r="B555" t="str">
            <v>Conor Burns</v>
          </cell>
          <cell r="I555">
            <v>13225</v>
          </cell>
          <cell r="J555">
            <v>2999</v>
          </cell>
          <cell r="L555">
            <v>0</v>
          </cell>
        </row>
        <row r="556">
          <cell r="B556" t="str">
            <v>Tessa Munt</v>
          </cell>
          <cell r="I556">
            <v>24560</v>
          </cell>
          <cell r="J556">
            <v>1711</v>
          </cell>
          <cell r="L556">
            <v>0</v>
          </cell>
        </row>
        <row r="557">
          <cell r="B557" t="str">
            <v>Sarah Newton</v>
          </cell>
          <cell r="I557">
            <v>19914</v>
          </cell>
          <cell r="J557">
            <v>1911</v>
          </cell>
          <cell r="L557">
            <v>0</v>
          </cell>
        </row>
        <row r="558">
          <cell r="B558" t="str">
            <v>Christopher Chope</v>
          </cell>
          <cell r="I558">
            <v>12478</v>
          </cell>
          <cell r="J558">
            <v>4201</v>
          </cell>
          <cell r="L558">
            <v>0</v>
          </cell>
        </row>
        <row r="559">
          <cell r="B559" t="str">
            <v>George Eustice</v>
          </cell>
          <cell r="I559">
            <v>15903</v>
          </cell>
          <cell r="J559">
            <v>2152</v>
          </cell>
          <cell r="L559">
            <v>0</v>
          </cell>
        </row>
        <row r="560">
          <cell r="B560" t="str">
            <v>Dan Rogerson</v>
          </cell>
          <cell r="I560">
            <v>22512</v>
          </cell>
          <cell r="J560">
            <v>2300</v>
          </cell>
          <cell r="L560">
            <v>0</v>
          </cell>
        </row>
        <row r="561">
          <cell r="B561" t="str">
            <v>Neil Parish</v>
          </cell>
          <cell r="I561">
            <v>18294</v>
          </cell>
          <cell r="J561">
            <v>3277</v>
          </cell>
          <cell r="L561">
            <v>0</v>
          </cell>
        </row>
        <row r="562">
          <cell r="B562" t="str">
            <v>Adrian Sanders</v>
          </cell>
          <cell r="I562">
            <v>23126</v>
          </cell>
          <cell r="J562">
            <v>2628</v>
          </cell>
          <cell r="L562">
            <v>0</v>
          </cell>
        </row>
        <row r="563">
          <cell r="B563" t="str">
            <v>Sarah Wollaston</v>
          </cell>
          <cell r="I563">
            <v>17013</v>
          </cell>
          <cell r="J563">
            <v>2890</v>
          </cell>
          <cell r="L563">
            <v>0</v>
          </cell>
        </row>
        <row r="564">
          <cell r="B564" t="str">
            <v>Mel Stride</v>
          </cell>
          <cell r="I564">
            <v>18507</v>
          </cell>
          <cell r="J564">
            <v>2870</v>
          </cell>
          <cell r="L564">
            <v>0</v>
          </cell>
        </row>
        <row r="565">
          <cell r="B565" t="str">
            <v>Hugo Swire</v>
          </cell>
          <cell r="I565">
            <v>16548</v>
          </cell>
          <cell r="J565">
            <v>4346</v>
          </cell>
          <cell r="L565">
            <v>0</v>
          </cell>
        </row>
        <row r="566">
          <cell r="B566" t="str">
            <v>Annette Brooke</v>
          </cell>
          <cell r="I566">
            <v>21100</v>
          </cell>
          <cell r="J566">
            <v>2109</v>
          </cell>
          <cell r="L566">
            <v>0</v>
          </cell>
        </row>
        <row r="567">
          <cell r="B567" t="str">
            <v>Robert Walter</v>
          </cell>
          <cell r="I567">
            <v>20015</v>
          </cell>
          <cell r="J567">
            <v>2812</v>
          </cell>
          <cell r="L567">
            <v>0</v>
          </cell>
        </row>
        <row r="568">
          <cell r="B568" t="str">
            <v>Richard Drax</v>
          </cell>
          <cell r="I568">
            <v>9557</v>
          </cell>
          <cell r="J568">
            <v>2034</v>
          </cell>
          <cell r="L568">
            <v>0</v>
          </cell>
        </row>
        <row r="569">
          <cell r="B569" t="str">
            <v>Oliver Letwin</v>
          </cell>
          <cell r="I569">
            <v>23364</v>
          </cell>
          <cell r="J569">
            <v>2196</v>
          </cell>
          <cell r="L569">
            <v>0</v>
          </cell>
        </row>
        <row r="570">
          <cell r="B570" t="str">
            <v>Nick Harvey</v>
          </cell>
          <cell r="I570">
            <v>24305</v>
          </cell>
          <cell r="J570">
            <v>3720</v>
          </cell>
          <cell r="L570">
            <v>0</v>
          </cell>
        </row>
        <row r="571">
          <cell r="B571" t="str">
            <v>Gary Streeter</v>
          </cell>
          <cell r="I571">
            <v>12034</v>
          </cell>
          <cell r="J571">
            <v>3084</v>
          </cell>
          <cell r="L571">
            <v>0</v>
          </cell>
        </row>
        <row r="572">
          <cell r="B572" t="str">
            <v>Geoffrey Cox</v>
          </cell>
          <cell r="I572">
            <v>22273</v>
          </cell>
          <cell r="J572">
            <v>3021</v>
          </cell>
          <cell r="L572">
            <v>0</v>
          </cell>
        </row>
        <row r="573">
          <cell r="B573" t="str">
            <v>Ben Bradshaw</v>
          </cell>
          <cell r="I573">
            <v>10581</v>
          </cell>
          <cell r="J573">
            <v>1930</v>
          </cell>
          <cell r="L573">
            <v>0</v>
          </cell>
        </row>
        <row r="574">
          <cell r="B574" t="str">
            <v>Robert Syms</v>
          </cell>
          <cell r="I574">
            <v>14991</v>
          </cell>
          <cell r="J574">
            <v>2507</v>
          </cell>
          <cell r="L574">
            <v>0</v>
          </cell>
        </row>
        <row r="575">
          <cell r="B575" t="str">
            <v>David Laws</v>
          </cell>
          <cell r="I575">
            <v>31843</v>
          </cell>
          <cell r="J575">
            <v>2357</v>
          </cell>
          <cell r="L575">
            <v>0</v>
          </cell>
        </row>
        <row r="576">
          <cell r="B576" t="str">
            <v>Sheryll Murray</v>
          </cell>
          <cell r="I576">
            <v>19170</v>
          </cell>
          <cell r="J576">
            <v>3083</v>
          </cell>
          <cell r="L576">
            <v>0</v>
          </cell>
        </row>
        <row r="577">
          <cell r="B577" t="str">
            <v>Stephen Gilbert</v>
          </cell>
          <cell r="I577">
            <v>20189</v>
          </cell>
          <cell r="J577">
            <v>1757</v>
          </cell>
          <cell r="L577">
            <v>0</v>
          </cell>
        </row>
        <row r="578">
          <cell r="B578" t="str">
            <v>Ian Liddell-Grainger</v>
          </cell>
          <cell r="I578">
            <v>15426</v>
          </cell>
          <cell r="J578">
            <v>2604</v>
          </cell>
          <cell r="L578">
            <v>0</v>
          </cell>
        </row>
        <row r="579">
          <cell r="B579" t="str">
            <v>Anne-Marie Morris</v>
          </cell>
          <cell r="I579">
            <v>20251</v>
          </cell>
          <cell r="J579">
            <v>3088</v>
          </cell>
          <cell r="L579">
            <v>0</v>
          </cell>
        </row>
        <row r="580">
          <cell r="B580" t="str">
            <v>Alison Seabeck</v>
          </cell>
          <cell r="I580">
            <v>7016</v>
          </cell>
          <cell r="J580">
            <v>3188</v>
          </cell>
          <cell r="L580">
            <v>0</v>
          </cell>
        </row>
        <row r="581">
          <cell r="B581" t="str">
            <v>Oliver Colville</v>
          </cell>
          <cell r="I581">
            <v>10829</v>
          </cell>
          <cell r="J581">
            <v>2854</v>
          </cell>
          <cell r="L581">
            <v>0</v>
          </cell>
        </row>
        <row r="582">
          <cell r="B582" t="str">
            <v>Andrew George</v>
          </cell>
          <cell r="I582">
            <v>19619</v>
          </cell>
          <cell r="J582">
            <v>2560</v>
          </cell>
          <cell r="L582">
            <v>0</v>
          </cell>
        </row>
        <row r="583">
          <cell r="B583" t="str">
            <v>David Heath</v>
          </cell>
          <cell r="I583">
            <v>28793</v>
          </cell>
          <cell r="J583">
            <v>1932</v>
          </cell>
          <cell r="L583">
            <v>0</v>
          </cell>
        </row>
        <row r="584">
          <cell r="B584" t="str">
            <v>Jeremy Browne</v>
          </cell>
          <cell r="I584">
            <v>28531</v>
          </cell>
          <cell r="J584">
            <v>2114</v>
          </cell>
          <cell r="L584">
            <v>0</v>
          </cell>
        </row>
        <row r="585">
          <cell r="B585" t="str">
            <v>Gerald Howarth</v>
          </cell>
          <cell r="I585">
            <v>15617</v>
          </cell>
          <cell r="J585">
            <v>2041</v>
          </cell>
          <cell r="L585">
            <v>0</v>
          </cell>
        </row>
        <row r="586">
          <cell r="B586" t="str">
            <v>Maria Miller</v>
          </cell>
          <cell r="I586">
            <v>12414</v>
          </cell>
          <cell r="J586">
            <v>2076</v>
          </cell>
          <cell r="L586">
            <v>0</v>
          </cell>
        </row>
        <row r="587">
          <cell r="B587" t="str">
            <v>Phillip Lee</v>
          </cell>
          <cell r="I587">
            <v>11623</v>
          </cell>
          <cell r="J587">
            <v>2297</v>
          </cell>
          <cell r="L587">
            <v>0</v>
          </cell>
        </row>
        <row r="588">
          <cell r="B588" t="str">
            <v>Christopher Huhne</v>
          </cell>
          <cell r="I588">
            <v>24966</v>
          </cell>
          <cell r="J588">
            <v>1933</v>
          </cell>
          <cell r="L588">
            <v>0</v>
          </cell>
        </row>
        <row r="589">
          <cell r="B589" t="str">
            <v>Chris Grayling</v>
          </cell>
          <cell r="I589">
            <v>14734</v>
          </cell>
          <cell r="J589">
            <v>2549</v>
          </cell>
          <cell r="L589">
            <v>0</v>
          </cell>
        </row>
        <row r="590">
          <cell r="B590" t="str">
            <v>Dominic Raab</v>
          </cell>
          <cell r="I590">
            <v>13541</v>
          </cell>
          <cell r="J590">
            <v>1783</v>
          </cell>
          <cell r="L590">
            <v>0</v>
          </cell>
        </row>
        <row r="591">
          <cell r="B591" t="str">
            <v>Mark Hoban</v>
          </cell>
          <cell r="I591">
            <v>12945</v>
          </cell>
          <cell r="J591">
            <v>2235</v>
          </cell>
          <cell r="L591">
            <v>0</v>
          </cell>
        </row>
        <row r="592">
          <cell r="B592" t="str">
            <v>Caroline Dinenage</v>
          </cell>
          <cell r="I592">
            <v>9887</v>
          </cell>
          <cell r="J592">
            <v>1496</v>
          </cell>
          <cell r="L592">
            <v>0</v>
          </cell>
        </row>
        <row r="593">
          <cell r="B593" t="str">
            <v>Anne Milton</v>
          </cell>
          <cell r="I593">
            <v>21836</v>
          </cell>
          <cell r="J593">
            <v>1021</v>
          </cell>
          <cell r="L593">
            <v>0</v>
          </cell>
        </row>
        <row r="594">
          <cell r="B594" t="str">
            <v>Damian Hinds</v>
          </cell>
          <cell r="I594">
            <v>15640</v>
          </cell>
          <cell r="J594">
            <v>1477</v>
          </cell>
          <cell r="L594">
            <v>0</v>
          </cell>
        </row>
        <row r="595">
          <cell r="B595" t="str">
            <v>James Arbuthnot</v>
          </cell>
          <cell r="I595">
            <v>13478</v>
          </cell>
          <cell r="J595">
            <v>2213</v>
          </cell>
          <cell r="L595">
            <v>0</v>
          </cell>
        </row>
        <row r="596">
          <cell r="B596" t="str">
            <v>Sir George Young</v>
          </cell>
          <cell r="I596">
            <v>12489</v>
          </cell>
          <cell r="J596">
            <v>2751</v>
          </cell>
          <cell r="L596">
            <v>0</v>
          </cell>
        </row>
        <row r="597">
          <cell r="B597" t="str">
            <v>David Willetts</v>
          </cell>
          <cell r="I597">
            <v>10273</v>
          </cell>
          <cell r="J597">
            <v>2611</v>
          </cell>
          <cell r="L597">
            <v>0</v>
          </cell>
        </row>
        <row r="598">
          <cell r="B598" t="str">
            <v>Andrew Turner</v>
          </cell>
          <cell r="I598">
            <v>22283</v>
          </cell>
          <cell r="J598">
            <v>2435</v>
          </cell>
          <cell r="L598">
            <v>0</v>
          </cell>
        </row>
        <row r="599">
          <cell r="B599" t="str">
            <v>Theresa May</v>
          </cell>
          <cell r="I599">
            <v>15168</v>
          </cell>
          <cell r="J599">
            <v>1243</v>
          </cell>
          <cell r="L599">
            <v>0</v>
          </cell>
        </row>
        <row r="600">
          <cell r="B600" t="str">
            <v>George Hollingbery</v>
          </cell>
          <cell r="I600">
            <v>16693</v>
          </cell>
          <cell r="J600">
            <v>1490</v>
          </cell>
          <cell r="L600">
            <v>0</v>
          </cell>
        </row>
        <row r="601">
          <cell r="B601" t="str">
            <v>Sir Paul Beresford</v>
          </cell>
          <cell r="I601">
            <v>15610</v>
          </cell>
          <cell r="J601">
            <v>2752</v>
          </cell>
          <cell r="L601">
            <v>0</v>
          </cell>
        </row>
        <row r="602">
          <cell r="B602" t="str">
            <v>Julian Lewis</v>
          </cell>
          <cell r="I602">
            <v>15136</v>
          </cell>
          <cell r="J602">
            <v>2518</v>
          </cell>
          <cell r="L602">
            <v>0</v>
          </cell>
        </row>
        <row r="603">
          <cell r="B603" t="str">
            <v>Desmond Swayne</v>
          </cell>
          <cell r="I603">
            <v>11084</v>
          </cell>
          <cell r="J603">
            <v>2783</v>
          </cell>
          <cell r="L603">
            <v>0</v>
          </cell>
        </row>
        <row r="604">
          <cell r="B604" t="str">
            <v>Richard Benyon</v>
          </cell>
          <cell r="I604">
            <v>20809</v>
          </cell>
          <cell r="J604">
            <v>1475</v>
          </cell>
          <cell r="L604">
            <v>0</v>
          </cell>
        </row>
        <row r="605">
          <cell r="B605" t="str">
            <v>Penny Mordaunt</v>
          </cell>
          <cell r="I605">
            <v>8874</v>
          </cell>
          <cell r="J605">
            <v>1812</v>
          </cell>
          <cell r="L605">
            <v>0</v>
          </cell>
        </row>
        <row r="606">
          <cell r="B606" t="str">
            <v>Mike Hancock</v>
          </cell>
          <cell r="I606">
            <v>18921</v>
          </cell>
          <cell r="J606">
            <v>876</v>
          </cell>
          <cell r="L606">
            <v>0</v>
          </cell>
        </row>
        <row r="607">
          <cell r="B607" t="str">
            <v>Rob Wilson</v>
          </cell>
          <cell r="I607">
            <v>13664</v>
          </cell>
          <cell r="J607">
            <v>1086</v>
          </cell>
          <cell r="L607">
            <v>0</v>
          </cell>
        </row>
        <row r="608">
          <cell r="B608" t="str">
            <v>Alok Sharma</v>
          </cell>
          <cell r="I608">
            <v>9546</v>
          </cell>
          <cell r="J608">
            <v>1508</v>
          </cell>
          <cell r="L608">
            <v>0</v>
          </cell>
        </row>
        <row r="609">
          <cell r="B609" t="str">
            <v>Crispin Blunt</v>
          </cell>
          <cell r="I609">
            <v>13097</v>
          </cell>
          <cell r="J609">
            <v>2089</v>
          </cell>
          <cell r="L609">
            <v>0</v>
          </cell>
        </row>
        <row r="610">
          <cell r="B610" t="str">
            <v>Caroline Nokes</v>
          </cell>
          <cell r="I610">
            <v>20189</v>
          </cell>
          <cell r="J610">
            <v>1289</v>
          </cell>
          <cell r="L610">
            <v>0</v>
          </cell>
        </row>
        <row r="611">
          <cell r="B611" t="str">
            <v>Philip Hammond</v>
          </cell>
          <cell r="I611">
            <v>10406</v>
          </cell>
          <cell r="J611">
            <v>3146</v>
          </cell>
          <cell r="L611">
            <v>0</v>
          </cell>
        </row>
        <row r="612">
          <cell r="B612" t="str">
            <v>Fiona Mactaggart</v>
          </cell>
          <cell r="I612">
            <v>6943</v>
          </cell>
          <cell r="J612">
            <v>1517</v>
          </cell>
          <cell r="L612">
            <v>0</v>
          </cell>
        </row>
        <row r="613">
          <cell r="B613" t="str">
            <v>John Denham</v>
          </cell>
          <cell r="I613">
            <v>9256</v>
          </cell>
          <cell r="J613">
            <v>1928</v>
          </cell>
          <cell r="L613">
            <v>0</v>
          </cell>
        </row>
        <row r="614">
          <cell r="B614" t="str">
            <v>Alan Whitehead</v>
          </cell>
          <cell r="I614">
            <v>9865</v>
          </cell>
          <cell r="J614">
            <v>1726</v>
          </cell>
          <cell r="L614">
            <v>0</v>
          </cell>
        </row>
        <row r="615">
          <cell r="B615" t="str">
            <v>Kwasi Kwarteng</v>
          </cell>
          <cell r="I615">
            <v>12242</v>
          </cell>
          <cell r="J615">
            <v>4009</v>
          </cell>
          <cell r="L615">
            <v>0</v>
          </cell>
        </row>
        <row r="616">
          <cell r="B616" t="str">
            <v>Sam Gyimah</v>
          </cell>
          <cell r="I616">
            <v>14133</v>
          </cell>
          <cell r="J616">
            <v>3770</v>
          </cell>
          <cell r="L616">
            <v>0</v>
          </cell>
        </row>
        <row r="617">
          <cell r="B617" t="str">
            <v>Michael Gove</v>
          </cell>
          <cell r="I617">
            <v>14037</v>
          </cell>
          <cell r="J617">
            <v>3432</v>
          </cell>
          <cell r="L617">
            <v>0</v>
          </cell>
        </row>
        <row r="618">
          <cell r="B618" t="str">
            <v>Jeremy Hunt</v>
          </cell>
          <cell r="I618">
            <v>17287</v>
          </cell>
          <cell r="J618">
            <v>1486</v>
          </cell>
          <cell r="L618">
            <v>0</v>
          </cell>
        </row>
        <row r="619">
          <cell r="B619" t="str">
            <v>Steve Brine</v>
          </cell>
          <cell r="I619">
            <v>24107</v>
          </cell>
          <cell r="J619">
            <v>1139</v>
          </cell>
          <cell r="L619">
            <v>0</v>
          </cell>
        </row>
        <row r="620">
          <cell r="B620" t="str">
            <v>Adam Afriyie</v>
          </cell>
          <cell r="I620">
            <v>11118</v>
          </cell>
          <cell r="J620">
            <v>1612</v>
          </cell>
          <cell r="L620">
            <v>0</v>
          </cell>
        </row>
        <row r="621">
          <cell r="B621" t="str">
            <v>Jonathan Lord</v>
          </cell>
          <cell r="I621">
            <v>19744</v>
          </cell>
          <cell r="J621">
            <v>1997</v>
          </cell>
          <cell r="L621">
            <v>0</v>
          </cell>
        </row>
        <row r="622">
          <cell r="B622" t="str">
            <v>John Redwood</v>
          </cell>
          <cell r="I622">
            <v>15262</v>
          </cell>
          <cell r="J622">
            <v>1664</v>
          </cell>
          <cell r="L622">
            <v>0</v>
          </cell>
        </row>
        <row r="623">
          <cell r="B623" t="str">
            <v>Francis Maude</v>
          </cell>
          <cell r="I623">
            <v>17987</v>
          </cell>
          <cell r="J623">
            <v>2839</v>
          </cell>
          <cell r="L623">
            <v>0</v>
          </cell>
        </row>
        <row r="624">
          <cell r="B624" t="str">
            <v>Rehman Chishti</v>
          </cell>
          <cell r="I624">
            <v>8484</v>
          </cell>
          <cell r="J624">
            <v>1515</v>
          </cell>
          <cell r="L624">
            <v>0</v>
          </cell>
        </row>
        <row r="625">
          <cell r="B625" t="str">
            <v>Amber Rudd</v>
          </cell>
          <cell r="I625">
            <v>7825</v>
          </cell>
          <cell r="J625">
            <v>1397</v>
          </cell>
          <cell r="L625">
            <v>0</v>
          </cell>
        </row>
        <row r="626">
          <cell r="B626" t="str">
            <v>Nicholas Soames</v>
          </cell>
          <cell r="I626">
            <v>20927</v>
          </cell>
          <cell r="J626">
            <v>1423</v>
          </cell>
          <cell r="L626">
            <v>0</v>
          </cell>
        </row>
        <row r="627">
          <cell r="B627" t="str">
            <v>Mike Weatherley</v>
          </cell>
          <cell r="I627">
            <v>11240</v>
          </cell>
          <cell r="J627">
            <v>1206</v>
          </cell>
          <cell r="L627">
            <v>0</v>
          </cell>
        </row>
        <row r="628">
          <cell r="B628" t="str">
            <v>Norman Baker</v>
          </cell>
          <cell r="I628">
            <v>26048</v>
          </cell>
          <cell r="J628">
            <v>1728</v>
          </cell>
          <cell r="L628">
            <v>0</v>
          </cell>
        </row>
        <row r="629">
          <cell r="B629" t="str">
            <v>Adam Holloway</v>
          </cell>
          <cell r="I629">
            <v>6293</v>
          </cell>
          <cell r="J629">
            <v>2265</v>
          </cell>
          <cell r="L629">
            <v>0</v>
          </cell>
        </row>
        <row r="630">
          <cell r="B630" t="str">
            <v>Helen Grant</v>
          </cell>
          <cell r="I630">
            <v>17602</v>
          </cell>
          <cell r="J630">
            <v>1637</v>
          </cell>
          <cell r="L630">
            <v>0</v>
          </cell>
        </row>
        <row r="631">
          <cell r="B631" t="str">
            <v>Nick Herbert</v>
          </cell>
          <cell r="I631">
            <v>15642</v>
          </cell>
          <cell r="J631">
            <v>3172</v>
          </cell>
          <cell r="L631">
            <v>0</v>
          </cell>
        </row>
        <row r="632">
          <cell r="B632" t="str">
            <v>Nick Gibb</v>
          </cell>
          <cell r="I632">
            <v>11024</v>
          </cell>
          <cell r="J632">
            <v>3036</v>
          </cell>
          <cell r="L632">
            <v>0</v>
          </cell>
        </row>
        <row r="633">
          <cell r="B633" t="str">
            <v>Mark Reckless</v>
          </cell>
          <cell r="I633">
            <v>7800</v>
          </cell>
          <cell r="J633">
            <v>0</v>
          </cell>
          <cell r="L633">
            <v>0</v>
          </cell>
        </row>
        <row r="634">
          <cell r="B634" t="str">
            <v>Michael Fallon</v>
          </cell>
          <cell r="I634">
            <v>10561</v>
          </cell>
          <cell r="J634">
            <v>1782</v>
          </cell>
          <cell r="L634">
            <v>0</v>
          </cell>
        </row>
        <row r="635">
          <cell r="B635" t="str">
            <v>Greg Barker</v>
          </cell>
          <cell r="I635">
            <v>15267</v>
          </cell>
          <cell r="J635">
            <v>0</v>
          </cell>
          <cell r="L635">
            <v>0</v>
          </cell>
        </row>
        <row r="636">
          <cell r="B636" t="str">
            <v>Gordon Henderson</v>
          </cell>
          <cell r="I636">
            <v>7943</v>
          </cell>
          <cell r="J636">
            <v>2610</v>
          </cell>
          <cell r="L636">
            <v>0</v>
          </cell>
        </row>
        <row r="637">
          <cell r="B637" t="str">
            <v>Roger Gale</v>
          </cell>
          <cell r="I637">
            <v>8400</v>
          </cell>
          <cell r="J637">
            <v>2819</v>
          </cell>
          <cell r="L637">
            <v>0</v>
          </cell>
        </row>
        <row r="638">
          <cell r="B638" t="str">
            <v>Damien Green</v>
          </cell>
          <cell r="I638">
            <v>12581</v>
          </cell>
          <cell r="J638">
            <v>2508</v>
          </cell>
          <cell r="L638">
            <v>0</v>
          </cell>
        </row>
        <row r="639">
          <cell r="B639" t="str">
            <v>Laura Sandys</v>
          </cell>
          <cell r="I639">
            <v>6935</v>
          </cell>
          <cell r="J639">
            <v>2529</v>
          </cell>
          <cell r="L639">
            <v>0</v>
          </cell>
        </row>
        <row r="640">
          <cell r="B640" t="str">
            <v>Simon Kirby</v>
          </cell>
          <cell r="I640">
            <v>7691</v>
          </cell>
          <cell r="J640">
            <v>1384</v>
          </cell>
          <cell r="L640">
            <v>0</v>
          </cell>
        </row>
        <row r="641">
          <cell r="B641" t="str">
            <v>Andrew Tyrie</v>
          </cell>
          <cell r="I641">
            <v>15550</v>
          </cell>
          <cell r="J641">
            <v>3873</v>
          </cell>
          <cell r="L641">
            <v>0</v>
          </cell>
        </row>
        <row r="642">
          <cell r="B642" t="str">
            <v>Caroline Lucas</v>
          </cell>
          <cell r="I642">
            <v>7159</v>
          </cell>
          <cell r="J642">
            <v>948</v>
          </cell>
          <cell r="L642">
            <v>0</v>
          </cell>
        </row>
        <row r="643">
          <cell r="B643" t="str">
            <v>Stephen Lloyd</v>
          </cell>
          <cell r="I643">
            <v>24658</v>
          </cell>
          <cell r="J643">
            <v>1305</v>
          </cell>
          <cell r="L643">
            <v>0</v>
          </cell>
        </row>
        <row r="644">
          <cell r="B644" t="str">
            <v>Sir John Stanley</v>
          </cell>
          <cell r="I644">
            <v>11545</v>
          </cell>
          <cell r="J644">
            <v>1911</v>
          </cell>
          <cell r="L644">
            <v>0</v>
          </cell>
        </row>
        <row r="645">
          <cell r="B645" t="str">
            <v>Julian Brazier</v>
          </cell>
          <cell r="I645">
            <v>16002</v>
          </cell>
          <cell r="J645">
            <v>1907</v>
          </cell>
          <cell r="L645">
            <v>0</v>
          </cell>
        </row>
        <row r="646">
          <cell r="B646" t="str">
            <v>Tracey Crouch</v>
          </cell>
          <cell r="I646">
            <v>5832</v>
          </cell>
          <cell r="J646">
            <v>1314</v>
          </cell>
          <cell r="L646">
            <v>0</v>
          </cell>
        </row>
        <row r="647">
          <cell r="B647" t="str">
            <v>Gareth Johnson</v>
          </cell>
          <cell r="I647">
            <v>7361</v>
          </cell>
          <cell r="J647">
            <v>1842</v>
          </cell>
          <cell r="L647">
            <v>0</v>
          </cell>
        </row>
        <row r="648">
          <cell r="B648" t="str">
            <v>Henry Smith</v>
          </cell>
          <cell r="I648">
            <v>6844</v>
          </cell>
          <cell r="J648">
            <v>1382</v>
          </cell>
          <cell r="L648">
            <v>0</v>
          </cell>
        </row>
        <row r="649">
          <cell r="B649" t="str">
            <v>Charlie Elphicke</v>
          </cell>
          <cell r="I649">
            <v>7962</v>
          </cell>
          <cell r="J649">
            <v>1747</v>
          </cell>
          <cell r="L649">
            <v>0</v>
          </cell>
        </row>
        <row r="650">
          <cell r="B650" t="str">
            <v>Hugh Robertson</v>
          </cell>
          <cell r="I650">
            <v>9162</v>
          </cell>
          <cell r="J650">
            <v>1722</v>
          </cell>
          <cell r="L650">
            <v>0</v>
          </cell>
        </row>
        <row r="651">
          <cell r="B651" t="str">
            <v>Damian Collins</v>
          </cell>
          <cell r="I651">
            <v>15987</v>
          </cell>
          <cell r="J651">
            <v>2439</v>
          </cell>
          <cell r="L651">
            <v>0</v>
          </cell>
        </row>
        <row r="652">
          <cell r="B652" t="str">
            <v>Greg Clark</v>
          </cell>
          <cell r="I652">
            <v>12726</v>
          </cell>
          <cell r="J652">
            <v>2054</v>
          </cell>
          <cell r="L652">
            <v>0</v>
          </cell>
        </row>
        <row r="653">
          <cell r="B653" t="str">
            <v>Charles Hendry</v>
          </cell>
          <cell r="I653">
            <v>13911</v>
          </cell>
          <cell r="J653">
            <v>3319</v>
          </cell>
          <cell r="L653">
            <v>0</v>
          </cell>
        </row>
        <row r="654">
          <cell r="B654" t="str">
            <v>Tim Loughton</v>
          </cell>
          <cell r="I654">
            <v>12353</v>
          </cell>
          <cell r="J654">
            <v>2984</v>
          </cell>
          <cell r="L654">
            <v>0</v>
          </cell>
        </row>
        <row r="655">
          <cell r="B655" t="str">
            <v>Peter Bottomley</v>
          </cell>
          <cell r="I655">
            <v>13687</v>
          </cell>
          <cell r="J655">
            <v>2924</v>
          </cell>
          <cell r="L655">
            <v>0</v>
          </cell>
        </row>
      </sheetData>
      <sheetData sheetId="2">
        <row r="4">
          <cell r="A4">
            <v>2015</v>
          </cell>
          <cell r="B4" t="str">
            <v>Con</v>
          </cell>
          <cell r="C4" t="str">
            <v>Lab</v>
          </cell>
          <cell r="D4" t="str">
            <v>Lib</v>
          </cell>
          <cell r="E4" t="str">
            <v>UKIP</v>
          </cell>
          <cell r="F4" t="str">
            <v>Green</v>
          </cell>
          <cell r="G4" t="str">
            <v>Nationalist</v>
          </cell>
          <cell r="H4" t="str">
            <v>Minor</v>
          </cell>
          <cell r="I4" t="str">
            <v>Other</v>
          </cell>
          <cell r="M4" t="str">
            <v>Con</v>
          </cell>
          <cell r="N4" t="str">
            <v>Lab</v>
          </cell>
          <cell r="O4" t="str">
            <v>Lib</v>
          </cell>
          <cell r="P4" t="str">
            <v>UKIP</v>
          </cell>
          <cell r="Q4" t="str">
            <v>Green</v>
          </cell>
          <cell r="R4" t="str">
            <v>Nationalist</v>
          </cell>
          <cell r="S4" t="str">
            <v>Minor</v>
          </cell>
          <cell r="T4" t="str">
            <v>Other</v>
          </cell>
        </row>
        <row r="5">
          <cell r="A5" t="str">
            <v>Turnout</v>
          </cell>
          <cell r="B5">
            <v>0.68518209325547785</v>
          </cell>
          <cell r="C5">
            <v>0.61693876658679647</v>
          </cell>
          <cell r="D5">
            <v>0.63116170124938187</v>
          </cell>
          <cell r="E5">
            <v>0.64127596611349658</v>
          </cell>
          <cell r="F5">
            <v>0.71418681505283643</v>
          </cell>
          <cell r="G5">
            <v>0.7013569103416597</v>
          </cell>
          <cell r="H5">
            <v>0.55986107433768906</v>
          </cell>
          <cell r="I5">
            <v>0</v>
          </cell>
          <cell r="L5" t="str">
            <v>Turnout</v>
          </cell>
          <cell r="M5">
            <v>0.68224145922385848</v>
          </cell>
          <cell r="N5">
            <v>0.61188505026505946</v>
          </cell>
          <cell r="O5">
            <v>0.6581814989039303</v>
          </cell>
          <cell r="P5">
            <v>0</v>
          </cell>
          <cell r="Q5">
            <v>0.70042159883249555</v>
          </cell>
          <cell r="R5">
            <v>0.63178113203001474</v>
          </cell>
          <cell r="S5">
            <v>0.56803637592179901</v>
          </cell>
          <cell r="T5">
            <v>0</v>
          </cell>
        </row>
        <row r="6">
          <cell r="A6" t="str">
            <v>Votes for Winner</v>
          </cell>
          <cell r="B6">
            <v>0.50053123369567631</v>
          </cell>
          <cell r="C6">
            <v>0.50027615707246109</v>
          </cell>
          <cell r="D6">
            <v>0.40832612567713</v>
          </cell>
          <cell r="E6">
            <v>0.4443187730449929</v>
          </cell>
          <cell r="F6">
            <v>0.41830053405516132</v>
          </cell>
          <cell r="G6">
            <v>0.50166955011814218</v>
          </cell>
          <cell r="H6">
            <v>0.49208557042312295</v>
          </cell>
          <cell r="I6">
            <v>0</v>
          </cell>
          <cell r="L6" t="str">
            <v>Votes for Winner</v>
          </cell>
          <cell r="M6">
            <v>0.48074525919663585</v>
          </cell>
          <cell r="N6">
            <v>0.46453963050352592</v>
          </cell>
          <cell r="O6">
            <v>0.4538115565248203</v>
          </cell>
          <cell r="P6">
            <v>0</v>
          </cell>
          <cell r="Q6">
            <v>0.31326928271019022</v>
          </cell>
          <cell r="R6">
            <v>0.44185594057523353</v>
          </cell>
          <cell r="S6">
            <v>0.50245093731983737</v>
          </cell>
          <cell r="T6">
            <v>0</v>
          </cell>
        </row>
      </sheetData>
      <sheetData sheetId="3">
        <row r="1">
          <cell r="Z1" t="str">
            <v>Con</v>
          </cell>
          <cell r="AA1" t="str">
            <v>Lab</v>
          </cell>
          <cell r="AB1" t="str">
            <v>Lib</v>
          </cell>
          <cell r="AC1" t="str">
            <v>UKIP</v>
          </cell>
          <cell r="AD1" t="str">
            <v>Green</v>
          </cell>
          <cell r="AE1" t="str">
            <v>Nationalist</v>
          </cell>
          <cell r="AF1" t="str">
            <v>Minor</v>
          </cell>
          <cell r="AG1" t="str">
            <v>Other</v>
          </cell>
        </row>
        <row r="4">
          <cell r="Y4">
            <v>2010</v>
          </cell>
          <cell r="Z4">
            <v>0.25211368543981105</v>
          </cell>
          <cell r="AA4">
            <v>0.36460802391902236</v>
          </cell>
          <cell r="AB4">
            <v>0.20048107810230092</v>
          </cell>
          <cell r="AC4">
            <v>2.424694653074369E-2</v>
          </cell>
          <cell r="AD4">
            <v>3.9293901824331246E-3</v>
          </cell>
          <cell r="AE4">
            <v>0.11862386972626529</v>
          </cell>
          <cell r="AF4">
            <v>2.5773423562791629E-2</v>
          </cell>
          <cell r="AG4">
            <v>1.0223582536631883E-2</v>
          </cell>
        </row>
        <row r="5">
          <cell r="Y5">
            <v>2015</v>
          </cell>
          <cell r="Z5">
            <v>0.26277701648108848</v>
          </cell>
          <cell r="AA5">
            <v>0.37052580788361011</v>
          </cell>
          <cell r="AB5">
            <v>6.5188922459114701E-2</v>
          </cell>
          <cell r="AC5">
            <v>0.13777787886173559</v>
          </cell>
          <cell r="AD5">
            <v>2.5072879723423303E-2</v>
          </cell>
          <cell r="AE5">
            <v>0.12791826975937221</v>
          </cell>
          <cell r="AF5">
            <v>5.6941055117678023E-3</v>
          </cell>
          <cell r="AG5">
            <v>5.0451193198877064E-3</v>
          </cell>
        </row>
      </sheetData>
      <sheetData sheetId="4">
        <row r="31">
          <cell r="D31" t="str">
            <v>Con</v>
          </cell>
          <cell r="E31" t="str">
            <v>Lab</v>
          </cell>
          <cell r="F31" t="str">
            <v>Lib</v>
          </cell>
          <cell r="G31" t="str">
            <v>UKIP</v>
          </cell>
          <cell r="H31" t="str">
            <v>Green</v>
          </cell>
          <cell r="I31" t="str">
            <v>Nationalist</v>
          </cell>
          <cell r="J31" t="str">
            <v>Minor</v>
          </cell>
          <cell r="K31" t="str">
            <v>Other</v>
          </cell>
        </row>
        <row r="32">
          <cell r="C32">
            <v>2010</v>
          </cell>
          <cell r="D32">
            <v>0.14205923927019426</v>
          </cell>
          <cell r="E32">
            <v>0.52154885517914906</v>
          </cell>
          <cell r="F32">
            <v>0.13127351043745739</v>
          </cell>
          <cell r="G32">
            <v>4.2844701929471698E-3</v>
          </cell>
          <cell r="H32">
            <v>5.7463031509558124E-3</v>
          </cell>
          <cell r="I32">
            <v>0.18064174279444117</v>
          </cell>
          <cell r="J32">
            <v>1.7845528783440668E-3</v>
          </cell>
          <cell r="K32">
            <v>1.2661326096511162E-2</v>
          </cell>
        </row>
        <row r="33">
          <cell r="C33">
            <v>2015</v>
          </cell>
          <cell r="D33">
            <v>0.1218407752969731</v>
          </cell>
          <cell r="E33">
            <v>0.29102952264456344</v>
          </cell>
          <cell r="F33">
            <v>4.0309264929222044E-2</v>
          </cell>
          <cell r="G33">
            <v>1.446722604491547E-2</v>
          </cell>
          <cell r="H33">
            <v>9.3502537280842745E-3</v>
          </cell>
          <cell r="I33">
            <v>0.51945542810627243</v>
          </cell>
          <cell r="J33">
            <v>2.2012661683000061E-4</v>
          </cell>
          <cell r="K33">
            <v>3.3274026331393345E-3</v>
          </cell>
        </row>
      </sheetData>
      <sheetData sheetId="5">
        <row r="3">
          <cell r="AA3" t="str">
            <v>Con</v>
          </cell>
          <cell r="AB3" t="str">
            <v>Lab</v>
          </cell>
          <cell r="AC3" t="str">
            <v>Lib</v>
          </cell>
          <cell r="AD3" t="str">
            <v>UKIP</v>
          </cell>
          <cell r="AE3" t="str">
            <v>Green</v>
          </cell>
          <cell r="AF3" t="str">
            <v>Nationalist</v>
          </cell>
          <cell r="AG3" t="str">
            <v>Minor</v>
          </cell>
          <cell r="AH3" t="str">
            <v>Other</v>
          </cell>
        </row>
        <row r="4">
          <cell r="Z4">
            <v>2010</v>
          </cell>
          <cell r="AA4">
            <v>0.3514044585348714</v>
          </cell>
          <cell r="AB4">
            <v>0.30513174978205482</v>
          </cell>
          <cell r="AC4">
            <v>0.23211057807473467</v>
          </cell>
          <cell r="AD4">
            <v>3.0412332621369317E-2</v>
          </cell>
          <cell r="AE4">
            <v>9.2959880472635661E-3</v>
          </cell>
          <cell r="AF4">
            <v>3.2430714137150478E-2</v>
          </cell>
          <cell r="AG4">
            <v>1.2005694324846857E-2</v>
          </cell>
          <cell r="AH4">
            <v>2.7208484477708787E-2</v>
          </cell>
        </row>
        <row r="5">
          <cell r="Z5">
            <v>2015</v>
          </cell>
          <cell r="AA5">
            <v>0.36107779041053983</v>
          </cell>
          <cell r="AB5">
            <v>0.31784310533260107</v>
          </cell>
          <cell r="AC5">
            <v>8.328316787569634E-2</v>
          </cell>
          <cell r="AD5">
            <v>0.12816234370672858</v>
          </cell>
          <cell r="AE5">
            <v>3.6822080862731359E-2</v>
          </cell>
          <cell r="AF5">
            <v>5.9950315190450174E-2</v>
          </cell>
          <cell r="AG5">
            <v>6.0955872035417715E-3</v>
          </cell>
          <cell r="AH5">
            <v>6.7656094177109037E-3</v>
          </cell>
        </row>
      </sheetData>
    </sheetDataSet>
  </externalBook>
</externalLink>
</file>

<file path=xl/queryTables/queryTable1.xml><?xml version="1.0" encoding="utf-8"?>
<queryTable xmlns="http://schemas.openxmlformats.org/spreadsheetml/2006/main" name="electdata_2010u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lectdata_2010ug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70"/>
  <sheetViews>
    <sheetView tabSelected="1" zoomScale="64" zoomScaleNormal="40" zoomScalePageLayoutView="40" workbookViewId="0">
      <selection activeCell="M82" sqref="M82"/>
    </sheetView>
  </sheetViews>
  <sheetFormatPr baseColWidth="10" defaultRowHeight="15" x14ac:dyDescent="0.2"/>
  <cols>
    <col min="1" max="1" width="59.1640625" bestFit="1" customWidth="1"/>
    <col min="2" max="2" width="15.5" bestFit="1" customWidth="1"/>
    <col min="3" max="4" width="8.1640625" bestFit="1" customWidth="1"/>
    <col min="5" max="5" width="7.1640625" bestFit="1" customWidth="1"/>
    <col min="6" max="6" width="7.5" bestFit="1" customWidth="1"/>
    <col min="7" max="7" width="11.5" bestFit="1" customWidth="1"/>
    <col min="8" max="8" width="10.1640625" bestFit="1" customWidth="1"/>
    <col min="9" max="10" width="11" bestFit="1" customWidth="1"/>
    <col min="12" max="12" width="18.6640625" bestFit="1" customWidth="1"/>
    <col min="13" max="13" width="15.1640625" bestFit="1" customWidth="1"/>
    <col min="15" max="15" width="10.83203125" customWidth="1"/>
    <col min="17" max="17" width="28.33203125" customWidth="1"/>
  </cols>
  <sheetData>
    <row r="2" spans="1:16" x14ac:dyDescent="0.2">
      <c r="A2" s="46" t="s">
        <v>1642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9"/>
    </row>
    <row r="3" spans="1:16" x14ac:dyDescent="0.2">
      <c r="A3" s="40">
        <v>2015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41"/>
    </row>
    <row r="4" spans="1:16" x14ac:dyDescent="0.2">
      <c r="A4" s="23" t="s">
        <v>1622</v>
      </c>
      <c r="B4" s="23" t="s">
        <v>1620</v>
      </c>
      <c r="C4" s="23" t="s">
        <v>1616</v>
      </c>
      <c r="D4" s="23" t="s">
        <v>1617</v>
      </c>
      <c r="E4" s="23" t="s">
        <v>1618</v>
      </c>
      <c r="F4" s="23" t="s">
        <v>6</v>
      </c>
      <c r="G4" s="23" t="s">
        <v>7</v>
      </c>
      <c r="H4" s="23" t="s">
        <v>1614</v>
      </c>
      <c r="I4" s="23" t="s">
        <v>1415</v>
      </c>
      <c r="J4" s="23" t="s">
        <v>1619</v>
      </c>
      <c r="K4" s="37"/>
      <c r="L4" s="37"/>
      <c r="M4" s="37"/>
      <c r="N4" s="37"/>
      <c r="O4" s="37"/>
      <c r="P4" s="41"/>
    </row>
    <row r="5" spans="1:16" x14ac:dyDescent="0.2">
      <c r="A5" s="23">
        <v>46428805</v>
      </c>
      <c r="B5" s="24">
        <v>1</v>
      </c>
      <c r="C5" s="24">
        <v>8292.78125</v>
      </c>
      <c r="D5" s="24">
        <v>10090.46875</v>
      </c>
      <c r="E5" s="24">
        <v>5103.96875</v>
      </c>
      <c r="F5" s="24">
        <v>860.0625</v>
      </c>
      <c r="G5" s="24">
        <v>883.4375</v>
      </c>
      <c r="H5" s="24">
        <v>23972.3125</v>
      </c>
      <c r="I5" s="24">
        <v>32.65625</v>
      </c>
      <c r="J5" s="24">
        <v>107.1875</v>
      </c>
      <c r="K5" s="37"/>
      <c r="L5" s="37"/>
      <c r="M5" s="37"/>
      <c r="N5" s="37"/>
      <c r="O5" s="37"/>
      <c r="P5" s="41"/>
    </row>
    <row r="6" spans="1:16" x14ac:dyDescent="0.2">
      <c r="A6" s="23"/>
      <c r="B6" s="25">
        <v>2</v>
      </c>
      <c r="C6" s="25">
        <v>6249.1851851851852</v>
      </c>
      <c r="D6" s="25">
        <v>14231.555555555555</v>
      </c>
      <c r="E6" s="25">
        <v>2086.962962962963</v>
      </c>
      <c r="F6" s="25">
        <v>724.2962962962963</v>
      </c>
      <c r="G6" s="25">
        <v>405</v>
      </c>
      <c r="H6" s="25">
        <v>25456.370370370369</v>
      </c>
      <c r="I6" s="25">
        <v>8.3333333333333339</v>
      </c>
      <c r="J6" s="25">
        <v>152.85185185185185</v>
      </c>
      <c r="K6" s="37"/>
      <c r="L6" s="37"/>
      <c r="M6" s="37"/>
      <c r="N6" s="37"/>
      <c r="O6" s="37"/>
      <c r="P6" s="41"/>
    </row>
    <row r="7" spans="1:16" x14ac:dyDescent="0.2">
      <c r="A7" s="23"/>
      <c r="B7" s="26">
        <v>3</v>
      </c>
      <c r="C7" s="26">
        <v>6385.2777777777774</v>
      </c>
      <c r="D7" s="26">
        <v>5544.9444444444443</v>
      </c>
      <c r="E7" s="26">
        <v>10236.666666666666</v>
      </c>
      <c r="F7" s="26">
        <v>1018</v>
      </c>
      <c r="G7" s="26">
        <v>379</v>
      </c>
      <c r="H7" s="26">
        <v>9790.6666666666661</v>
      </c>
      <c r="I7" s="26">
        <v>4785.8888888888887</v>
      </c>
      <c r="J7" s="26">
        <v>1754.1666666666667</v>
      </c>
      <c r="K7" s="37"/>
      <c r="L7" s="37"/>
      <c r="M7" s="37"/>
      <c r="N7" s="37"/>
      <c r="O7" s="37"/>
      <c r="P7" s="41"/>
    </row>
    <row r="8" spans="1:16" x14ac:dyDescent="0.2">
      <c r="A8" s="23"/>
      <c r="B8" s="27" t="s">
        <v>1621</v>
      </c>
      <c r="C8" s="27">
        <v>17600.716923076921</v>
      </c>
      <c r="D8" s="27">
        <v>14534.02</v>
      </c>
      <c r="E8" s="27">
        <v>4000.1876923076925</v>
      </c>
      <c r="F8" s="27">
        <v>5970.9215384615381</v>
      </c>
      <c r="G8" s="27">
        <v>1780.9430769230769</v>
      </c>
      <c r="H8" s="27">
        <v>2792.5608628659475</v>
      </c>
      <c r="I8" s="27">
        <v>245.26461538461538</v>
      </c>
      <c r="J8" s="27">
        <v>307.14923076923077</v>
      </c>
      <c r="K8" s="37"/>
      <c r="L8" s="37"/>
      <c r="M8" s="37"/>
      <c r="N8" s="37"/>
      <c r="O8" s="37"/>
      <c r="P8" s="41"/>
    </row>
    <row r="9" spans="1:16" x14ac:dyDescent="0.2">
      <c r="A9" s="42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41"/>
    </row>
    <row r="10" spans="1:16" x14ac:dyDescent="0.2">
      <c r="A10" s="40">
        <v>2010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41"/>
    </row>
    <row r="11" spans="1:16" x14ac:dyDescent="0.2">
      <c r="A11" s="28" t="s">
        <v>1622</v>
      </c>
      <c r="B11" s="28" t="s">
        <v>1620</v>
      </c>
      <c r="C11" s="28" t="s">
        <v>1616</v>
      </c>
      <c r="D11" s="28" t="s">
        <v>1617</v>
      </c>
      <c r="E11" s="28" t="s">
        <v>1618</v>
      </c>
      <c r="F11" s="28" t="s">
        <v>6</v>
      </c>
      <c r="G11" s="28" t="s">
        <v>7</v>
      </c>
      <c r="H11" s="28" t="s">
        <v>1614</v>
      </c>
      <c r="I11" s="28" t="s">
        <v>1415</v>
      </c>
      <c r="J11" s="28" t="s">
        <v>1619</v>
      </c>
      <c r="K11" s="37"/>
      <c r="L11" s="37"/>
      <c r="M11" s="37"/>
      <c r="N11" s="37"/>
      <c r="O11" s="37"/>
      <c r="P11" s="41"/>
    </row>
    <row r="12" spans="1:16" x14ac:dyDescent="0.2">
      <c r="A12" s="28">
        <v>45601060</v>
      </c>
      <c r="B12" s="29">
        <v>1</v>
      </c>
      <c r="C12" s="29">
        <v>7603.9375</v>
      </c>
      <c r="D12" s="29">
        <v>14359.78125</v>
      </c>
      <c r="E12" s="29">
        <v>9946.875</v>
      </c>
      <c r="F12" s="29">
        <v>378.5</v>
      </c>
      <c r="G12" s="29">
        <v>341.71875</v>
      </c>
      <c r="H12" s="29">
        <v>9044.09375</v>
      </c>
      <c r="I12" s="29">
        <v>44.125</v>
      </c>
      <c r="J12" s="29">
        <v>342.15625</v>
      </c>
      <c r="K12" s="37"/>
      <c r="L12" s="37"/>
      <c r="M12" s="37"/>
      <c r="N12" s="37"/>
      <c r="O12" s="37"/>
      <c r="P12" s="41"/>
    </row>
    <row r="13" spans="1:16" x14ac:dyDescent="0.2">
      <c r="A13" s="28"/>
      <c r="B13" s="30">
        <v>2</v>
      </c>
      <c r="C13" s="30">
        <v>6280.7037037037035</v>
      </c>
      <c r="D13" s="30">
        <v>21333.888888888891</v>
      </c>
      <c r="E13" s="30">
        <v>5450.7777777777774</v>
      </c>
      <c r="F13" s="30">
        <v>189.2962962962963</v>
      </c>
      <c r="G13" s="30">
        <v>218.22222222222223</v>
      </c>
      <c r="H13" s="30">
        <v>7480.5555555555557</v>
      </c>
      <c r="I13" s="30">
        <v>54.629629629629626</v>
      </c>
      <c r="J13" s="30">
        <v>466.81481481481484</v>
      </c>
      <c r="K13" s="37"/>
      <c r="L13" s="37"/>
      <c r="M13" s="37"/>
      <c r="N13" s="37"/>
      <c r="O13" s="37"/>
      <c r="P13" s="41"/>
    </row>
    <row r="14" spans="1:16" x14ac:dyDescent="0.2">
      <c r="A14" s="28"/>
      <c r="B14" s="31">
        <v>3</v>
      </c>
      <c r="C14" s="31">
        <v>5686.7222222222226</v>
      </c>
      <c r="D14" s="31">
        <v>6165</v>
      </c>
      <c r="E14" s="31">
        <v>9345.3333333333339</v>
      </c>
      <c r="F14" s="31">
        <v>0</v>
      </c>
      <c r="G14" s="31">
        <v>196.77777777777777</v>
      </c>
      <c r="H14" s="31">
        <v>9552.3333333333339</v>
      </c>
      <c r="I14" s="31">
        <v>5310.166666666667</v>
      </c>
      <c r="J14" s="31">
        <v>1180.9444444444443</v>
      </c>
      <c r="K14" s="37"/>
      <c r="L14" s="37"/>
      <c r="M14" s="37"/>
      <c r="N14" s="37"/>
      <c r="O14" s="37"/>
      <c r="P14" s="41"/>
    </row>
    <row r="15" spans="1:16" x14ac:dyDescent="0.2">
      <c r="A15" s="28"/>
      <c r="B15" s="32" t="s">
        <v>1621</v>
      </c>
      <c r="C15" s="32">
        <v>16659.946153846155</v>
      </c>
      <c r="D15" s="32">
        <v>13411.518461538462</v>
      </c>
      <c r="E15" s="32">
        <v>10776.098461538462</v>
      </c>
      <c r="F15" s="32">
        <v>1414.8876923076923</v>
      </c>
      <c r="G15" s="32">
        <v>438.23692307692306</v>
      </c>
      <c r="H15" s="32">
        <v>1274.956923076923</v>
      </c>
      <c r="I15" s="32">
        <v>490.11692307692306</v>
      </c>
      <c r="J15" s="32">
        <v>1207.68</v>
      </c>
      <c r="K15" s="37"/>
      <c r="L15" s="37"/>
      <c r="M15" s="37"/>
      <c r="N15" s="37"/>
      <c r="O15" s="37"/>
      <c r="P15" s="41"/>
    </row>
    <row r="16" spans="1:16" x14ac:dyDescent="0.2">
      <c r="A16" s="42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41"/>
    </row>
    <row r="17" spans="1:16" x14ac:dyDescent="0.2">
      <c r="A17" s="42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41"/>
    </row>
    <row r="18" spans="1:16" x14ac:dyDescent="0.2">
      <c r="A18" s="42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41"/>
    </row>
    <row r="19" spans="1:16" x14ac:dyDescent="0.2">
      <c r="A19" s="42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41"/>
    </row>
    <row r="20" spans="1:16" x14ac:dyDescent="0.2">
      <c r="A20" s="42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41"/>
    </row>
    <row r="21" spans="1:16" x14ac:dyDescent="0.2">
      <c r="A21" s="42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1"/>
    </row>
    <row r="22" spans="1:16" x14ac:dyDescent="0.2">
      <c r="A22" s="42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41"/>
    </row>
    <row r="23" spans="1:16" x14ac:dyDescent="0.2">
      <c r="A23" s="4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1"/>
    </row>
    <row r="24" spans="1:16" x14ac:dyDescent="0.2">
      <c r="A24" s="42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41"/>
    </row>
    <row r="25" spans="1:16" x14ac:dyDescent="0.2">
      <c r="A25" s="42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41"/>
    </row>
    <row r="26" spans="1:16" x14ac:dyDescent="0.2">
      <c r="A26" s="4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41"/>
    </row>
    <row r="27" spans="1:16" x14ac:dyDescent="0.2">
      <c r="A27" s="42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41"/>
    </row>
    <row r="28" spans="1:16" x14ac:dyDescent="0.2">
      <c r="A28" s="42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41"/>
    </row>
    <row r="29" spans="1:16" x14ac:dyDescent="0.2">
      <c r="A29" s="4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41"/>
    </row>
    <row r="30" spans="1:16" x14ac:dyDescent="0.2">
      <c r="A30" s="4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41"/>
    </row>
    <row r="31" spans="1:16" x14ac:dyDescent="0.2">
      <c r="A31" s="4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41"/>
    </row>
    <row r="32" spans="1:16" x14ac:dyDescent="0.2">
      <c r="A32" s="4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41"/>
    </row>
    <row r="33" spans="1:16" x14ac:dyDescent="0.2">
      <c r="A33" s="4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41"/>
    </row>
    <row r="34" spans="1:16" x14ac:dyDescent="0.2">
      <c r="A34" s="4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41"/>
    </row>
    <row r="35" spans="1:16" x14ac:dyDescent="0.2">
      <c r="A35" s="42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41"/>
    </row>
    <row r="36" spans="1:16" x14ac:dyDescent="0.2">
      <c r="A36" s="42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41"/>
    </row>
    <row r="37" spans="1:16" x14ac:dyDescent="0.2">
      <c r="A37" s="42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41"/>
    </row>
    <row r="38" spans="1:16" x14ac:dyDescent="0.2">
      <c r="A38" s="42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41"/>
    </row>
    <row r="39" spans="1:16" x14ac:dyDescent="0.2">
      <c r="A39" s="42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41"/>
    </row>
    <row r="40" spans="1:16" x14ac:dyDescent="0.2">
      <c r="A40" s="42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41"/>
    </row>
    <row r="41" spans="1:16" x14ac:dyDescent="0.2">
      <c r="A41" s="42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41"/>
    </row>
    <row r="42" spans="1:16" x14ac:dyDescent="0.2">
      <c r="A42" s="42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41"/>
    </row>
    <row r="43" spans="1:16" x14ac:dyDescent="0.2">
      <c r="A43" s="42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41"/>
    </row>
    <row r="44" spans="1:16" x14ac:dyDescent="0.2">
      <c r="A44" s="42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41"/>
    </row>
    <row r="45" spans="1:16" x14ac:dyDescent="0.2">
      <c r="A45" s="43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5"/>
    </row>
    <row r="50" spans="1:16" x14ac:dyDescent="0.2">
      <c r="A50" s="46" t="s">
        <v>1643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9"/>
    </row>
    <row r="51" spans="1:16" x14ac:dyDescent="0.2">
      <c r="A51" s="4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41"/>
    </row>
    <row r="52" spans="1:16" x14ac:dyDescent="0.2">
      <c r="A52" s="22" t="s">
        <v>1637</v>
      </c>
      <c r="B52" s="22" t="s">
        <v>1627</v>
      </c>
      <c r="C52" s="22" t="s">
        <v>1628</v>
      </c>
      <c r="D52" s="22" t="s">
        <v>1625</v>
      </c>
      <c r="E52" s="22" t="s">
        <v>1626</v>
      </c>
      <c r="F52" s="22" t="s">
        <v>7</v>
      </c>
      <c r="G52" s="22" t="s">
        <v>1614</v>
      </c>
      <c r="H52" s="22" t="s">
        <v>1415</v>
      </c>
      <c r="I52" s="22" t="s">
        <v>1416</v>
      </c>
      <c r="J52" s="37"/>
      <c r="K52" s="37"/>
      <c r="L52" s="37"/>
      <c r="M52" s="37"/>
      <c r="N52" s="37"/>
      <c r="O52" s="37"/>
      <c r="P52" s="41"/>
    </row>
    <row r="53" spans="1:16" x14ac:dyDescent="0.2">
      <c r="A53" s="20">
        <v>1</v>
      </c>
      <c r="B53" s="21">
        <v>333</v>
      </c>
      <c r="C53" s="21">
        <v>235</v>
      </c>
      <c r="D53" s="21">
        <v>16</v>
      </c>
      <c r="E53" s="21">
        <v>1</v>
      </c>
      <c r="F53" s="21">
        <v>1</v>
      </c>
      <c r="G53" s="21">
        <v>63</v>
      </c>
      <c r="H53" s="21">
        <v>1</v>
      </c>
      <c r="I53" s="21">
        <v>0</v>
      </c>
      <c r="J53" s="37"/>
      <c r="K53" s="37"/>
      <c r="L53" s="37"/>
      <c r="M53" s="37"/>
      <c r="N53" s="37"/>
      <c r="O53" s="37"/>
      <c r="P53" s="41"/>
    </row>
    <row r="54" spans="1:16" x14ac:dyDescent="0.2">
      <c r="A54" s="20">
        <v>2</v>
      </c>
      <c r="B54" s="21">
        <v>187</v>
      </c>
      <c r="C54" s="21">
        <v>253</v>
      </c>
      <c r="D54" s="21">
        <v>67</v>
      </c>
      <c r="E54" s="48">
        <v>120</v>
      </c>
      <c r="F54" s="21">
        <v>4</v>
      </c>
      <c r="G54" s="21">
        <v>14</v>
      </c>
      <c r="H54" s="21">
        <v>5</v>
      </c>
      <c r="I54" s="21">
        <v>0</v>
      </c>
      <c r="J54" s="37"/>
      <c r="K54" s="37"/>
      <c r="L54" s="37"/>
      <c r="M54" s="37"/>
      <c r="N54" s="37"/>
      <c r="O54" s="37"/>
      <c r="P54" s="41"/>
    </row>
    <row r="55" spans="1:16" x14ac:dyDescent="0.2">
      <c r="A55" s="20">
        <v>3</v>
      </c>
      <c r="B55" s="21">
        <v>111</v>
      </c>
      <c r="C55" s="21">
        <v>106</v>
      </c>
      <c r="D55" s="21">
        <v>38</v>
      </c>
      <c r="E55" s="21">
        <v>365</v>
      </c>
      <c r="F55" s="21">
        <v>19</v>
      </c>
      <c r="G55" s="21">
        <v>5</v>
      </c>
      <c r="H55" s="21">
        <v>4</v>
      </c>
      <c r="I55" s="21">
        <v>2</v>
      </c>
      <c r="J55" s="37"/>
      <c r="K55" s="37"/>
      <c r="L55" s="37"/>
      <c r="M55" s="37"/>
      <c r="N55" s="37"/>
      <c r="O55" s="37"/>
      <c r="P55" s="41"/>
    </row>
    <row r="56" spans="1:16" x14ac:dyDescent="0.2">
      <c r="A56" s="20">
        <v>4</v>
      </c>
      <c r="B56" s="21">
        <v>14</v>
      </c>
      <c r="C56" s="21">
        <v>47</v>
      </c>
      <c r="D56" s="21">
        <v>342</v>
      </c>
      <c r="E56" s="21">
        <v>78</v>
      </c>
      <c r="F56" s="21">
        <v>133</v>
      </c>
      <c r="G56" s="21">
        <v>22</v>
      </c>
      <c r="H56" s="21">
        <v>13</v>
      </c>
      <c r="I56" s="21">
        <v>6</v>
      </c>
      <c r="J56" s="37"/>
      <c r="K56" s="37"/>
      <c r="L56" s="37"/>
      <c r="M56" s="37"/>
      <c r="N56" s="37"/>
      <c r="O56" s="37"/>
      <c r="P56" s="41"/>
    </row>
    <row r="57" spans="1:16" x14ac:dyDescent="0.2">
      <c r="A57" s="42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41"/>
    </row>
    <row r="58" spans="1:16" x14ac:dyDescent="0.2">
      <c r="A58" s="42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41"/>
    </row>
    <row r="59" spans="1:16" x14ac:dyDescent="0.2">
      <c r="A59" s="42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41"/>
    </row>
    <row r="60" spans="1:16" x14ac:dyDescent="0.2">
      <c r="A60" s="42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41"/>
    </row>
    <row r="61" spans="1:16" x14ac:dyDescent="0.2">
      <c r="A61" s="4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41"/>
    </row>
    <row r="62" spans="1:16" x14ac:dyDescent="0.2">
      <c r="A62" s="4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41"/>
    </row>
    <row r="63" spans="1:16" x14ac:dyDescent="0.2">
      <c r="A63" s="42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41"/>
    </row>
    <row r="64" spans="1:16" x14ac:dyDescent="0.2">
      <c r="A64" s="42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41"/>
    </row>
    <row r="65" spans="1:16" x14ac:dyDescent="0.2">
      <c r="A65" s="42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41"/>
    </row>
    <row r="66" spans="1:16" x14ac:dyDescent="0.2">
      <c r="A66" s="42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41"/>
    </row>
    <row r="67" spans="1:16" x14ac:dyDescent="0.2">
      <c r="A67" s="42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41"/>
    </row>
    <row r="68" spans="1:16" x14ac:dyDescent="0.2">
      <c r="A68" s="42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41"/>
    </row>
    <row r="69" spans="1:16" x14ac:dyDescent="0.2">
      <c r="A69" s="42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41"/>
    </row>
    <row r="70" spans="1:16" x14ac:dyDescent="0.2">
      <c r="A70" s="42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41"/>
    </row>
    <row r="71" spans="1:16" x14ac:dyDescent="0.2">
      <c r="A71" s="42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41"/>
    </row>
    <row r="72" spans="1:16" x14ac:dyDescent="0.2">
      <c r="A72" s="42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41"/>
    </row>
    <row r="73" spans="1:16" x14ac:dyDescent="0.2">
      <c r="A73" s="42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41"/>
    </row>
    <row r="74" spans="1:16" x14ac:dyDescent="0.2">
      <c r="A74" s="42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41"/>
    </row>
    <row r="75" spans="1:16" x14ac:dyDescent="0.2">
      <c r="A75" s="42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41"/>
    </row>
    <row r="76" spans="1:16" x14ac:dyDescent="0.2">
      <c r="A76" s="42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41"/>
    </row>
    <row r="77" spans="1:16" x14ac:dyDescent="0.2">
      <c r="A77" s="42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41"/>
    </row>
    <row r="78" spans="1:16" x14ac:dyDescent="0.2">
      <c r="A78" s="42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41"/>
    </row>
    <row r="79" spans="1:16" x14ac:dyDescent="0.2">
      <c r="A79" s="19" t="s">
        <v>1641</v>
      </c>
      <c r="G79" s="37"/>
      <c r="H79" s="37"/>
      <c r="I79" s="37"/>
      <c r="J79" s="37"/>
      <c r="K79" s="37"/>
      <c r="L79" s="37"/>
      <c r="M79" s="37"/>
      <c r="N79" s="37"/>
      <c r="O79" s="37"/>
      <c r="P79" s="41"/>
    </row>
    <row r="80" spans="1:16" x14ac:dyDescent="0.2">
      <c r="A80" s="68" t="s">
        <v>1641</v>
      </c>
      <c r="B80" s="68"/>
      <c r="C80" s="68"/>
      <c r="D80" s="68" t="s">
        <v>1640</v>
      </c>
      <c r="E80" s="68"/>
      <c r="F80" s="68"/>
      <c r="G80" s="37"/>
      <c r="N80" s="37"/>
      <c r="O80" s="37"/>
      <c r="P80" s="41"/>
    </row>
    <row r="81" spans="1:16" ht="16" x14ac:dyDescent="0.2">
      <c r="A81" s="69" t="s">
        <v>1004</v>
      </c>
      <c r="B81" s="69"/>
      <c r="C81" s="69"/>
      <c r="D81" s="70">
        <v>2812</v>
      </c>
      <c r="E81" s="70"/>
      <c r="F81" s="70"/>
      <c r="G81" s="37"/>
      <c r="N81" s="37"/>
      <c r="O81" s="37"/>
      <c r="P81" s="41"/>
    </row>
    <row r="82" spans="1:16" x14ac:dyDescent="0.2">
      <c r="A82" s="65" t="s">
        <v>523</v>
      </c>
      <c r="B82" s="66"/>
      <c r="C82" s="67"/>
      <c r="D82" s="71">
        <v>3024</v>
      </c>
      <c r="E82" s="72"/>
      <c r="F82" s="73"/>
      <c r="G82" s="37"/>
      <c r="N82" s="37"/>
      <c r="O82" s="37"/>
      <c r="P82" s="41"/>
    </row>
    <row r="83" spans="1:16" x14ac:dyDescent="0.2">
      <c r="A83" s="65" t="s">
        <v>151</v>
      </c>
      <c r="B83" s="66"/>
      <c r="C83" s="67"/>
      <c r="D83" s="71">
        <v>4336</v>
      </c>
      <c r="E83" s="72"/>
      <c r="F83" s="73"/>
      <c r="G83" s="37"/>
      <c r="N83" s="37"/>
      <c r="O83" s="37"/>
      <c r="P83" s="41"/>
    </row>
    <row r="84" spans="1:16" x14ac:dyDescent="0.2">
      <c r="A84" s="65" t="s">
        <v>1638</v>
      </c>
      <c r="B84" s="66"/>
      <c r="C84" s="67"/>
      <c r="D84" s="71">
        <v>4980</v>
      </c>
      <c r="E84" s="72"/>
      <c r="F84" s="73"/>
      <c r="G84" s="37"/>
      <c r="N84" s="37"/>
      <c r="O84" s="37"/>
      <c r="P84" s="41"/>
    </row>
    <row r="85" spans="1:16" x14ac:dyDescent="0.2">
      <c r="A85" s="65" t="s">
        <v>1639</v>
      </c>
      <c r="B85" s="66"/>
      <c r="C85" s="67"/>
      <c r="D85" s="71">
        <v>5179</v>
      </c>
      <c r="E85" s="72"/>
      <c r="F85" s="73"/>
      <c r="G85" s="37"/>
      <c r="N85" s="37"/>
      <c r="O85" s="37"/>
      <c r="P85" s="41"/>
    </row>
    <row r="86" spans="1:16" x14ac:dyDescent="0.2">
      <c r="A86" s="65" t="s">
        <v>559</v>
      </c>
      <c r="B86" s="66"/>
      <c r="C86" s="67"/>
      <c r="D86" s="71">
        <v>5299</v>
      </c>
      <c r="E86" s="72"/>
      <c r="F86" s="73"/>
      <c r="G86" s="37"/>
      <c r="N86" s="37"/>
      <c r="O86" s="37"/>
      <c r="P86" s="41"/>
    </row>
    <row r="87" spans="1:16" x14ac:dyDescent="0.2">
      <c r="A87" s="65" t="s">
        <v>832</v>
      </c>
      <c r="B87" s="66"/>
      <c r="C87" s="67"/>
      <c r="D87" s="71">
        <v>7133</v>
      </c>
      <c r="E87" s="72"/>
      <c r="F87" s="73"/>
      <c r="G87" s="37"/>
      <c r="N87" s="37"/>
      <c r="O87" s="37"/>
      <c r="P87" s="41"/>
    </row>
    <row r="88" spans="1:16" x14ac:dyDescent="0.2">
      <c r="A88" s="65" t="s">
        <v>842</v>
      </c>
      <c r="B88" s="66"/>
      <c r="C88" s="67"/>
      <c r="D88" s="71">
        <v>7297</v>
      </c>
      <c r="E88" s="72"/>
      <c r="F88" s="73"/>
      <c r="G88" s="37"/>
      <c r="N88" s="37"/>
      <c r="O88" s="37"/>
      <c r="P88" s="41"/>
    </row>
    <row r="89" spans="1:16" x14ac:dyDescent="0.2">
      <c r="A89" s="65" t="s">
        <v>52</v>
      </c>
      <c r="B89" s="66"/>
      <c r="C89" s="67"/>
      <c r="D89" s="71">
        <v>7691</v>
      </c>
      <c r="E89" s="72"/>
      <c r="F89" s="73"/>
      <c r="G89" s="37"/>
      <c r="N89" s="37"/>
      <c r="O89" s="37"/>
      <c r="P89" s="41"/>
    </row>
    <row r="90" spans="1:16" x14ac:dyDescent="0.2">
      <c r="A90" s="65" t="s">
        <v>1082</v>
      </c>
      <c r="B90" s="66"/>
      <c r="C90" s="67"/>
      <c r="D90" s="71">
        <v>7742</v>
      </c>
      <c r="E90" s="72"/>
      <c r="F90" s="73"/>
      <c r="G90" s="44"/>
      <c r="H90" s="44"/>
      <c r="I90" s="44"/>
      <c r="J90" s="44"/>
      <c r="K90" s="44"/>
      <c r="L90" s="44"/>
      <c r="M90" s="44"/>
      <c r="N90" s="44"/>
      <c r="O90" s="44"/>
      <c r="P90" s="45"/>
    </row>
    <row r="97" spans="1:29" x14ac:dyDescent="0.2">
      <c r="A97" s="46" t="s">
        <v>1644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9"/>
    </row>
    <row r="98" spans="1:29" x14ac:dyDescent="0.2">
      <c r="A98" s="49" t="s">
        <v>1645</v>
      </c>
      <c r="B98" s="49" t="s">
        <v>1616</v>
      </c>
      <c r="C98" s="49" t="s">
        <v>1617</v>
      </c>
      <c r="D98" s="49" t="s">
        <v>1618</v>
      </c>
      <c r="E98" s="49" t="s">
        <v>6</v>
      </c>
      <c r="F98" s="49" t="s">
        <v>7</v>
      </c>
      <c r="G98" s="49" t="s">
        <v>1614</v>
      </c>
      <c r="H98" s="49" t="s">
        <v>1415</v>
      </c>
      <c r="I98" s="49" t="s">
        <v>1619</v>
      </c>
      <c r="J98" s="37"/>
      <c r="K98" s="50"/>
      <c r="L98" s="56" t="s">
        <v>1646</v>
      </c>
      <c r="M98" s="57"/>
      <c r="N98" s="53" t="s">
        <v>1616</v>
      </c>
      <c r="O98" s="52" t="s">
        <v>1617</v>
      </c>
      <c r="P98" s="21" t="s">
        <v>1649</v>
      </c>
      <c r="Q98" s="52" t="s">
        <v>1650</v>
      </c>
      <c r="R98" s="53" t="s">
        <v>7</v>
      </c>
      <c r="S98" s="52" t="s">
        <v>1614</v>
      </c>
      <c r="T98" s="53" t="s">
        <v>1647</v>
      </c>
      <c r="U98" s="21" t="s">
        <v>1416</v>
      </c>
      <c r="V98" s="37"/>
      <c r="W98" s="37"/>
      <c r="X98" s="37"/>
      <c r="Y98" s="37"/>
      <c r="Z98" s="37"/>
      <c r="AA98" s="37"/>
      <c r="AB98" s="37"/>
      <c r="AC98" s="41"/>
    </row>
    <row r="99" spans="1:29" x14ac:dyDescent="0.2">
      <c r="A99" s="49">
        <v>1</v>
      </c>
      <c r="B99" s="49">
        <v>8292.78125</v>
      </c>
      <c r="C99" s="49">
        <v>10090.46875</v>
      </c>
      <c r="D99" s="49">
        <v>5103.96875</v>
      </c>
      <c r="E99" s="49">
        <v>860.0625</v>
      </c>
      <c r="F99" s="49">
        <v>883.4375</v>
      </c>
      <c r="G99" s="49">
        <v>23972.3125</v>
      </c>
      <c r="H99" s="49">
        <v>32.65625</v>
      </c>
      <c r="I99" s="49">
        <v>107.1875</v>
      </c>
      <c r="J99" s="37"/>
      <c r="K99" s="37"/>
      <c r="L99" s="61"/>
      <c r="M99" s="39">
        <v>1</v>
      </c>
      <c r="N99" s="55">
        <v>7603.9375</v>
      </c>
      <c r="O99" s="49">
        <v>14359.78125</v>
      </c>
      <c r="P99" s="49">
        <v>9946.875</v>
      </c>
      <c r="Q99" s="49">
        <v>378.5</v>
      </c>
      <c r="R99" s="49">
        <v>341.71875</v>
      </c>
      <c r="S99" s="49">
        <v>9044.09375</v>
      </c>
      <c r="T99" s="49">
        <v>44.125</v>
      </c>
      <c r="U99" s="49">
        <v>342.15625</v>
      </c>
      <c r="V99" s="37"/>
      <c r="W99" s="37"/>
      <c r="X99" s="37"/>
      <c r="Y99" s="37"/>
      <c r="Z99" s="37"/>
      <c r="AA99" s="37"/>
      <c r="AB99" s="37"/>
      <c r="AC99" s="41"/>
    </row>
    <row r="100" spans="1:29" x14ac:dyDescent="0.2">
      <c r="A100" s="49">
        <v>3</v>
      </c>
      <c r="B100" s="49">
        <v>6385.2777777777774</v>
      </c>
      <c r="C100" s="49">
        <v>5544.9444444444443</v>
      </c>
      <c r="D100" s="49">
        <v>10236.666666666666</v>
      </c>
      <c r="E100" s="49">
        <v>1018</v>
      </c>
      <c r="F100" s="49">
        <v>379</v>
      </c>
      <c r="G100" s="49">
        <v>9790.6666666666661</v>
      </c>
      <c r="H100" s="49">
        <v>4785.8888888888887</v>
      </c>
      <c r="I100" s="49">
        <v>1754.1666666666667</v>
      </c>
      <c r="J100" s="37"/>
      <c r="K100" s="37"/>
      <c r="L100" s="61"/>
      <c r="M100" s="39">
        <v>3</v>
      </c>
      <c r="N100" s="55">
        <v>5686.7222222222226</v>
      </c>
      <c r="O100" s="49">
        <v>6165</v>
      </c>
      <c r="P100" s="49">
        <v>9345.3333333333339</v>
      </c>
      <c r="Q100" s="49">
        <v>0</v>
      </c>
      <c r="R100" s="49">
        <v>196.77777777777777</v>
      </c>
      <c r="S100" s="49">
        <v>9552.3333333333339</v>
      </c>
      <c r="T100" s="49">
        <v>5310.166666666667</v>
      </c>
      <c r="U100" s="49">
        <v>1180.9444444444443</v>
      </c>
      <c r="V100" s="37"/>
      <c r="W100" s="37"/>
      <c r="X100" s="37"/>
      <c r="Y100" s="37"/>
      <c r="Z100" s="37"/>
      <c r="AA100" s="37"/>
      <c r="AB100" s="37"/>
      <c r="AC100" s="41"/>
    </row>
    <row r="101" spans="1:29" x14ac:dyDescent="0.2">
      <c r="A101" s="49">
        <v>12</v>
      </c>
      <c r="B101" s="49">
        <v>10195.325000000001</v>
      </c>
      <c r="C101" s="49">
        <v>13811.825000000001</v>
      </c>
      <c r="D101" s="49">
        <v>2444.5749999999998</v>
      </c>
      <c r="E101" s="49">
        <v>5108.25</v>
      </c>
      <c r="F101" s="49">
        <v>958.6</v>
      </c>
      <c r="G101" s="49">
        <v>4542.6000000000004</v>
      </c>
      <c r="H101" s="49">
        <v>204.32499999999999</v>
      </c>
      <c r="I101" s="49">
        <v>186.07499999999999</v>
      </c>
      <c r="J101" s="37"/>
      <c r="K101" s="37"/>
      <c r="L101" s="61"/>
      <c r="M101" s="39">
        <v>12</v>
      </c>
      <c r="N101" s="55">
        <v>9568.25</v>
      </c>
      <c r="O101" s="49">
        <v>13290.05</v>
      </c>
      <c r="P101" s="49">
        <v>7379.1</v>
      </c>
      <c r="Q101" s="49">
        <v>892.25</v>
      </c>
      <c r="R101" s="49">
        <v>157.32499999999999</v>
      </c>
      <c r="S101" s="49">
        <v>4134.8500000000004</v>
      </c>
      <c r="T101" s="49">
        <v>882.9</v>
      </c>
      <c r="U101" s="49">
        <v>362.55</v>
      </c>
      <c r="V101" s="37"/>
      <c r="W101" s="37"/>
      <c r="X101" s="37"/>
      <c r="Y101" s="37"/>
      <c r="Z101" s="37"/>
      <c r="AA101" s="37"/>
      <c r="AB101" s="37"/>
      <c r="AC101" s="41"/>
    </row>
    <row r="102" spans="1:29" x14ac:dyDescent="0.2">
      <c r="A102" s="49">
        <v>20</v>
      </c>
      <c r="B102" s="49">
        <v>25134.030303030304</v>
      </c>
      <c r="C102" s="49">
        <v>10180.30303030303</v>
      </c>
      <c r="D102" s="49">
        <v>4357.969696969697</v>
      </c>
      <c r="E102" s="49">
        <v>8766.3939393939399</v>
      </c>
      <c r="F102" s="49">
        <v>2842.3030303030305</v>
      </c>
      <c r="G102" s="49">
        <v>0</v>
      </c>
      <c r="H102" s="49">
        <v>0</v>
      </c>
      <c r="I102" s="49">
        <v>274.36363636363637</v>
      </c>
      <c r="J102" s="37"/>
      <c r="K102" s="37"/>
      <c r="L102" s="59"/>
      <c r="M102" s="60">
        <v>20</v>
      </c>
      <c r="N102" s="55">
        <v>24241</v>
      </c>
      <c r="O102" s="49">
        <v>9412.818181818182</v>
      </c>
      <c r="P102" s="49">
        <v>12151.181818181818</v>
      </c>
      <c r="Q102" s="49">
        <v>1985.4848484848485</v>
      </c>
      <c r="R102" s="49">
        <v>1071.3636363636363</v>
      </c>
      <c r="S102" s="49">
        <v>0</v>
      </c>
      <c r="T102" s="49">
        <v>122</v>
      </c>
      <c r="U102" s="49">
        <v>1026.5454545454545</v>
      </c>
      <c r="V102" s="37"/>
      <c r="W102" s="37"/>
      <c r="X102" s="37"/>
      <c r="Y102" s="37"/>
      <c r="Z102" s="37"/>
      <c r="AA102" s="37"/>
      <c r="AB102" s="37"/>
      <c r="AC102" s="41"/>
    </row>
    <row r="103" spans="1:29" x14ac:dyDescent="0.2">
      <c r="A103" s="51" t="s">
        <v>1621</v>
      </c>
      <c r="B103" s="49">
        <v>17600.716923076921</v>
      </c>
      <c r="C103" s="49">
        <v>14534.02</v>
      </c>
      <c r="D103" s="49">
        <v>4000.1876923076925</v>
      </c>
      <c r="E103" s="49">
        <v>5970.9215384615381</v>
      </c>
      <c r="F103" s="49">
        <v>1780.9430769230769</v>
      </c>
      <c r="G103" s="49">
        <v>2792.5608628659475</v>
      </c>
      <c r="H103" s="49">
        <v>245.26461538461538</v>
      </c>
      <c r="I103" s="49">
        <v>307.14923076923077</v>
      </c>
      <c r="J103" s="37"/>
      <c r="K103" s="37"/>
      <c r="L103" s="58"/>
      <c r="M103" s="62" t="s">
        <v>1621</v>
      </c>
      <c r="N103" s="54">
        <v>16659.946153846155</v>
      </c>
      <c r="O103" s="54">
        <v>13411.518461538462</v>
      </c>
      <c r="P103" s="54">
        <v>10776.098461538462</v>
      </c>
      <c r="Q103" s="54">
        <v>1414.8876923076923</v>
      </c>
      <c r="R103" s="54">
        <v>438.23692307692306</v>
      </c>
      <c r="S103" s="54">
        <v>1274.956923076923</v>
      </c>
      <c r="T103" s="54">
        <v>490.11692307692306</v>
      </c>
      <c r="U103" s="63">
        <v>1207.68</v>
      </c>
      <c r="V103" s="37"/>
      <c r="W103" s="37"/>
      <c r="X103" s="37"/>
      <c r="Y103" s="37"/>
      <c r="Z103" s="37"/>
      <c r="AA103" s="37"/>
      <c r="AB103" s="37"/>
      <c r="AC103" s="41"/>
    </row>
    <row r="104" spans="1:29" x14ac:dyDescent="0.2">
      <c r="A104" s="42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41"/>
    </row>
    <row r="105" spans="1:29" x14ac:dyDescent="0.2">
      <c r="A105" s="42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41"/>
    </row>
    <row r="106" spans="1:29" x14ac:dyDescent="0.2">
      <c r="A106" s="42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41"/>
    </row>
    <row r="107" spans="1:29" x14ac:dyDescent="0.2">
      <c r="A107" s="42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41"/>
    </row>
    <row r="108" spans="1:29" x14ac:dyDescent="0.2">
      <c r="A108" s="42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41"/>
    </row>
    <row r="109" spans="1:29" x14ac:dyDescent="0.2">
      <c r="A109" s="42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41"/>
    </row>
    <row r="110" spans="1:29" x14ac:dyDescent="0.2">
      <c r="A110" s="42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41"/>
    </row>
    <row r="111" spans="1:29" x14ac:dyDescent="0.2">
      <c r="A111" s="42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41"/>
    </row>
    <row r="112" spans="1:29" x14ac:dyDescent="0.2">
      <c r="A112" s="42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41"/>
    </row>
    <row r="113" spans="1:29" x14ac:dyDescent="0.2">
      <c r="A113" s="42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41"/>
    </row>
    <row r="114" spans="1:29" x14ac:dyDescent="0.2">
      <c r="A114" s="42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41"/>
    </row>
    <row r="115" spans="1:29" x14ac:dyDescent="0.2">
      <c r="A115" s="42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41"/>
    </row>
    <row r="116" spans="1:29" x14ac:dyDescent="0.2">
      <c r="A116" s="42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41"/>
    </row>
    <row r="117" spans="1:29" x14ac:dyDescent="0.2">
      <c r="A117" s="42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41"/>
    </row>
    <row r="118" spans="1:29" x14ac:dyDescent="0.2">
      <c r="A118" s="42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41"/>
    </row>
    <row r="119" spans="1:29" x14ac:dyDescent="0.2">
      <c r="A119" s="42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41"/>
    </row>
    <row r="120" spans="1:29" x14ac:dyDescent="0.2">
      <c r="A120" s="42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41"/>
    </row>
    <row r="121" spans="1:29" x14ac:dyDescent="0.2">
      <c r="A121" s="42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41"/>
    </row>
    <row r="122" spans="1:29" x14ac:dyDescent="0.2">
      <c r="A122" s="42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41"/>
    </row>
    <row r="123" spans="1:29" x14ac:dyDescent="0.2">
      <c r="A123" s="42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41"/>
    </row>
    <row r="124" spans="1:29" x14ac:dyDescent="0.2">
      <c r="A124" s="42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41"/>
    </row>
    <row r="125" spans="1:29" x14ac:dyDescent="0.2">
      <c r="A125" s="42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41"/>
    </row>
    <row r="126" spans="1:29" x14ac:dyDescent="0.2">
      <c r="A126" s="42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41"/>
    </row>
    <row r="127" spans="1:29" x14ac:dyDescent="0.2">
      <c r="A127" s="42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41"/>
    </row>
    <row r="128" spans="1:29" x14ac:dyDescent="0.2">
      <c r="A128" s="42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41"/>
    </row>
    <row r="129" spans="1:29" x14ac:dyDescent="0.2">
      <c r="A129" s="42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41"/>
    </row>
    <row r="130" spans="1:29" x14ac:dyDescent="0.2">
      <c r="A130" s="42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41"/>
    </row>
    <row r="131" spans="1:29" x14ac:dyDescent="0.2">
      <c r="A131" s="42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41"/>
    </row>
    <row r="132" spans="1:29" x14ac:dyDescent="0.2">
      <c r="A132" s="42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41"/>
    </row>
    <row r="133" spans="1:29" x14ac:dyDescent="0.2">
      <c r="A133" s="42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41"/>
    </row>
    <row r="134" spans="1:29" x14ac:dyDescent="0.2">
      <c r="A134" s="42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41"/>
    </row>
    <row r="135" spans="1:29" x14ac:dyDescent="0.2">
      <c r="A135" s="42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41"/>
    </row>
    <row r="136" spans="1:29" x14ac:dyDescent="0.2">
      <c r="A136" s="42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41"/>
    </row>
    <row r="137" spans="1:29" x14ac:dyDescent="0.2">
      <c r="A137" s="42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41"/>
    </row>
    <row r="138" spans="1:29" x14ac:dyDescent="0.2">
      <c r="A138" s="42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41"/>
    </row>
    <row r="139" spans="1:29" x14ac:dyDescent="0.2">
      <c r="A139" s="42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41"/>
    </row>
    <row r="140" spans="1:29" x14ac:dyDescent="0.2">
      <c r="A140" s="42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41"/>
    </row>
    <row r="141" spans="1:29" x14ac:dyDescent="0.2">
      <c r="A141" s="42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41"/>
    </row>
    <row r="142" spans="1:29" x14ac:dyDescent="0.2">
      <c r="A142" s="42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41"/>
    </row>
    <row r="143" spans="1:29" x14ac:dyDescent="0.2">
      <c r="A143" s="42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41"/>
    </row>
    <row r="144" spans="1:29" x14ac:dyDescent="0.2">
      <c r="A144" s="42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41"/>
    </row>
    <row r="145" spans="1:29" x14ac:dyDescent="0.2">
      <c r="A145" s="42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41"/>
    </row>
    <row r="146" spans="1:29" x14ac:dyDescent="0.2">
      <c r="A146" s="42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41"/>
    </row>
    <row r="147" spans="1:29" x14ac:dyDescent="0.2">
      <c r="A147" s="42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41"/>
    </row>
    <row r="148" spans="1:29" x14ac:dyDescent="0.2">
      <c r="A148" s="42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41"/>
    </row>
    <row r="149" spans="1:29" x14ac:dyDescent="0.2">
      <c r="A149" s="42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41"/>
    </row>
    <row r="150" spans="1:29" x14ac:dyDescent="0.2">
      <c r="A150" s="42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41"/>
    </row>
    <row r="151" spans="1:29" x14ac:dyDescent="0.2">
      <c r="A151" s="42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41"/>
    </row>
    <row r="152" spans="1:29" x14ac:dyDescent="0.2">
      <c r="A152" s="42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41"/>
    </row>
    <row r="153" spans="1:29" x14ac:dyDescent="0.2">
      <c r="A153" s="42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41"/>
    </row>
    <row r="154" spans="1:29" x14ac:dyDescent="0.2">
      <c r="A154" s="42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41"/>
    </row>
    <row r="155" spans="1:29" x14ac:dyDescent="0.2">
      <c r="A155" s="42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41"/>
    </row>
    <row r="156" spans="1:29" x14ac:dyDescent="0.2">
      <c r="A156" s="42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41"/>
    </row>
    <row r="157" spans="1:29" x14ac:dyDescent="0.2">
      <c r="A157" s="42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41"/>
    </row>
    <row r="158" spans="1:29" x14ac:dyDescent="0.2">
      <c r="A158" s="42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41"/>
    </row>
    <row r="159" spans="1:29" x14ac:dyDescent="0.2">
      <c r="A159" s="42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41"/>
    </row>
    <row r="160" spans="1:29" x14ac:dyDescent="0.2">
      <c r="A160" s="42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41"/>
    </row>
    <row r="161" spans="1:29" x14ac:dyDescent="0.2">
      <c r="A161" s="42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41"/>
    </row>
    <row r="162" spans="1:29" x14ac:dyDescent="0.2">
      <c r="A162" s="42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41"/>
    </row>
    <row r="163" spans="1:29" x14ac:dyDescent="0.2">
      <c r="A163" s="42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41"/>
    </row>
    <row r="164" spans="1:29" x14ac:dyDescent="0.2">
      <c r="A164" s="42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41"/>
    </row>
    <row r="165" spans="1:29" x14ac:dyDescent="0.2">
      <c r="A165" s="42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41"/>
    </row>
    <row r="166" spans="1:29" x14ac:dyDescent="0.2">
      <c r="A166" s="42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41"/>
    </row>
    <row r="167" spans="1:29" x14ac:dyDescent="0.2">
      <c r="A167" s="42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41"/>
    </row>
    <row r="168" spans="1:29" x14ac:dyDescent="0.2">
      <c r="A168" s="42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41"/>
    </row>
    <row r="169" spans="1:29" x14ac:dyDescent="0.2">
      <c r="A169" s="42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41"/>
    </row>
    <row r="170" spans="1:29" x14ac:dyDescent="0.2">
      <c r="A170" s="43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64"/>
      <c r="V170" s="44"/>
      <c r="W170" s="44"/>
      <c r="X170" s="44"/>
      <c r="Y170" s="44"/>
      <c r="Z170" s="44"/>
      <c r="AA170" s="44"/>
      <c r="AB170" s="44"/>
      <c r="AC170" s="45"/>
    </row>
  </sheetData>
  <mergeCells count="22">
    <mergeCell ref="D87:F87"/>
    <mergeCell ref="D86:F86"/>
    <mergeCell ref="D85:F85"/>
    <mergeCell ref="A85:C85"/>
    <mergeCell ref="A86:C86"/>
    <mergeCell ref="A87:C87"/>
    <mergeCell ref="D90:F90"/>
    <mergeCell ref="A89:C89"/>
    <mergeCell ref="A90:C90"/>
    <mergeCell ref="D89:F89"/>
    <mergeCell ref="D88:F88"/>
    <mergeCell ref="A88:C88"/>
    <mergeCell ref="A84:C84"/>
    <mergeCell ref="A82:C82"/>
    <mergeCell ref="A80:C80"/>
    <mergeCell ref="A81:C81"/>
    <mergeCell ref="D80:F80"/>
    <mergeCell ref="D81:F81"/>
    <mergeCell ref="D84:F84"/>
    <mergeCell ref="D82:F82"/>
    <mergeCell ref="D83:F83"/>
    <mergeCell ref="A83:C83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opLeftCell="A61" zoomScale="60" zoomScaleNormal="60" zoomScalePageLayoutView="60" workbookViewId="0">
      <selection activeCell="A93" sqref="A93"/>
    </sheetView>
  </sheetViews>
  <sheetFormatPr baseColWidth="10" defaultRowHeight="15" x14ac:dyDescent="0.2"/>
  <cols>
    <col min="1" max="1" width="38.83203125" bestFit="1" customWidth="1"/>
    <col min="2" max="2" width="9.6640625" bestFit="1" customWidth="1"/>
    <col min="3" max="3" width="11" bestFit="1" customWidth="1"/>
    <col min="4" max="4" width="17.33203125" customWidth="1"/>
    <col min="6" max="6" width="15.5" bestFit="1" customWidth="1"/>
    <col min="8" max="8" width="13.33203125" bestFit="1" customWidth="1"/>
    <col min="9" max="9" width="15.33203125" bestFit="1" customWidth="1"/>
    <col min="11" max="11" width="39.83203125" bestFit="1" customWidth="1"/>
    <col min="12" max="12" width="14.6640625" bestFit="1" customWidth="1"/>
    <col min="13" max="13" width="6.33203125" bestFit="1" customWidth="1"/>
    <col min="14" max="14" width="8.1640625" bestFit="1" customWidth="1"/>
    <col min="15" max="15" width="9.33203125" bestFit="1" customWidth="1"/>
    <col min="17" max="18" width="15.5" bestFit="1" customWidth="1"/>
    <col min="19" max="19" width="8" bestFit="1" customWidth="1"/>
    <col min="20" max="20" width="14" bestFit="1" customWidth="1"/>
  </cols>
  <sheetData>
    <row r="1" spans="1:21" x14ac:dyDescent="0.2">
      <c r="A1" s="46" t="s">
        <v>1686</v>
      </c>
      <c r="B1" s="38"/>
      <c r="C1" s="38"/>
      <c r="D1" s="38"/>
      <c r="E1" s="38"/>
      <c r="F1" s="38"/>
      <c r="G1" s="38"/>
      <c r="P1" s="38"/>
      <c r="Q1" s="38"/>
      <c r="R1" s="38"/>
      <c r="S1" s="38"/>
      <c r="T1" s="38"/>
      <c r="U1" s="39"/>
    </row>
    <row r="2" spans="1:21" x14ac:dyDescent="0.2">
      <c r="A2" s="225">
        <v>2015</v>
      </c>
      <c r="C2" s="225"/>
      <c r="D2" s="226"/>
      <c r="E2" s="224"/>
      <c r="L2" s="239"/>
      <c r="M2" s="225">
        <v>2010</v>
      </c>
      <c r="N2" s="224"/>
      <c r="O2" s="224"/>
      <c r="P2" s="37"/>
      <c r="Q2" s="37"/>
      <c r="R2" s="37"/>
      <c r="S2" s="37"/>
      <c r="T2" s="37"/>
      <c r="U2" s="41"/>
    </row>
    <row r="3" spans="1:21" x14ac:dyDescent="0.2">
      <c r="A3" s="229" t="s">
        <v>0</v>
      </c>
      <c r="B3" s="229" t="s">
        <v>1667</v>
      </c>
      <c r="C3" s="229" t="s">
        <v>1652</v>
      </c>
      <c r="D3" s="230" t="s">
        <v>1669</v>
      </c>
      <c r="E3" s="228"/>
      <c r="L3" s="240" t="s">
        <v>0</v>
      </c>
      <c r="M3" s="227" t="s">
        <v>1667</v>
      </c>
      <c r="N3" s="227" t="s">
        <v>1623</v>
      </c>
      <c r="O3" s="227" t="s">
        <v>1668</v>
      </c>
      <c r="P3" s="37"/>
      <c r="Q3" s="37"/>
      <c r="R3" s="37"/>
      <c r="S3" s="37"/>
      <c r="T3" s="37"/>
      <c r="U3" s="41"/>
    </row>
    <row r="4" spans="1:21" x14ac:dyDescent="0.2">
      <c r="A4" s="233">
        <v>1</v>
      </c>
      <c r="B4" s="234" t="s">
        <v>1614</v>
      </c>
      <c r="C4" s="232">
        <v>0.71799999999999997</v>
      </c>
      <c r="D4" s="226">
        <v>0.48659999999999998</v>
      </c>
      <c r="E4" s="224"/>
      <c r="L4" s="214">
        <v>1</v>
      </c>
      <c r="M4" s="231" t="s">
        <v>1617</v>
      </c>
      <c r="N4" s="232">
        <v>0.64700000000000002</v>
      </c>
      <c r="O4" s="232">
        <v>0.33400000000000002</v>
      </c>
      <c r="P4" s="37"/>
      <c r="Q4" s="37"/>
      <c r="R4" s="37"/>
      <c r="S4" s="37"/>
      <c r="T4" s="37"/>
      <c r="U4" s="41"/>
    </row>
    <row r="5" spans="1:21" x14ac:dyDescent="0.2">
      <c r="A5" s="221">
        <v>2</v>
      </c>
      <c r="B5" s="234" t="s">
        <v>1614</v>
      </c>
      <c r="C5" s="232">
        <v>0.70199999999999996</v>
      </c>
      <c r="D5" s="226">
        <v>0.51949999999999996</v>
      </c>
      <c r="E5" s="224"/>
      <c r="L5" s="214">
        <v>2</v>
      </c>
      <c r="M5" s="231" t="s">
        <v>1617</v>
      </c>
      <c r="N5" s="232">
        <v>0.624</v>
      </c>
      <c r="O5" s="232">
        <v>0.52200000000000002</v>
      </c>
      <c r="P5" s="37"/>
      <c r="Q5" s="37"/>
      <c r="R5" s="37"/>
      <c r="S5" s="37"/>
      <c r="T5" s="37"/>
      <c r="U5" s="41"/>
    </row>
    <row r="6" spans="1:21" x14ac:dyDescent="0.2">
      <c r="A6" s="221">
        <v>3</v>
      </c>
      <c r="B6" s="235" t="s">
        <v>1625</v>
      </c>
      <c r="C6" s="232">
        <v>0.57999999999999996</v>
      </c>
      <c r="D6" s="226">
        <v>0.26550000000000001</v>
      </c>
      <c r="E6" s="224"/>
      <c r="L6" s="214">
        <v>3</v>
      </c>
      <c r="M6" s="235" t="s">
        <v>1625</v>
      </c>
      <c r="N6" s="232">
        <v>0.57499999999999996</v>
      </c>
      <c r="O6" s="232">
        <v>0.25700000000000001</v>
      </c>
      <c r="P6" s="37"/>
      <c r="Q6" s="37"/>
      <c r="R6" s="37"/>
      <c r="S6" s="37"/>
      <c r="T6" s="37"/>
      <c r="U6" s="41"/>
    </row>
    <row r="7" spans="1:21" x14ac:dyDescent="0.2">
      <c r="A7" s="221">
        <v>4</v>
      </c>
      <c r="B7" s="231" t="s">
        <v>1617</v>
      </c>
      <c r="C7" s="232">
        <v>0.621</v>
      </c>
      <c r="D7" s="226">
        <v>0.44419999999999998</v>
      </c>
      <c r="E7" s="224"/>
      <c r="L7" s="214">
        <v>4</v>
      </c>
      <c r="M7" s="231" t="s">
        <v>1617</v>
      </c>
      <c r="N7" s="232">
        <v>0.621</v>
      </c>
      <c r="O7" s="232">
        <v>0.41799999999999998</v>
      </c>
      <c r="P7" s="37"/>
      <c r="Q7" s="37"/>
      <c r="R7" s="37"/>
      <c r="S7" s="37"/>
      <c r="T7" s="37"/>
      <c r="U7" s="41"/>
    </row>
    <row r="8" spans="1:21" x14ac:dyDescent="0.2">
      <c r="A8" s="221">
        <v>5</v>
      </c>
      <c r="B8" s="231" t="s">
        <v>1617</v>
      </c>
      <c r="C8" s="232">
        <v>0.65200000000000002</v>
      </c>
      <c r="D8" s="226">
        <v>0.49630000000000002</v>
      </c>
      <c r="E8" s="224"/>
      <c r="L8" s="214">
        <v>5</v>
      </c>
      <c r="M8" s="231" t="s">
        <v>1617</v>
      </c>
      <c r="N8" s="232">
        <v>0.625</v>
      </c>
      <c r="O8" s="232">
        <v>0.44</v>
      </c>
      <c r="P8" s="37"/>
      <c r="Q8" s="37"/>
      <c r="R8" s="37"/>
      <c r="S8" s="37"/>
      <c r="T8" s="37"/>
      <c r="U8" s="41"/>
    </row>
    <row r="9" spans="1:21" x14ac:dyDescent="0.2">
      <c r="A9" s="221">
        <v>6</v>
      </c>
      <c r="B9" s="231" t="s">
        <v>1617</v>
      </c>
      <c r="C9" s="232">
        <v>0.61099999999999999</v>
      </c>
      <c r="D9" s="226">
        <v>0.46539999999999998</v>
      </c>
      <c r="E9" s="224"/>
      <c r="L9" s="214">
        <v>6</v>
      </c>
      <c r="M9" s="231" t="s">
        <v>1617</v>
      </c>
      <c r="N9" s="232">
        <v>0.59599999999999997</v>
      </c>
      <c r="O9" s="232">
        <v>0.40899999999999997</v>
      </c>
      <c r="P9" s="37"/>
      <c r="Q9" s="37"/>
      <c r="R9" s="37"/>
      <c r="S9" s="37"/>
      <c r="T9" s="37"/>
      <c r="U9" s="41"/>
    </row>
    <row r="10" spans="1:21" x14ac:dyDescent="0.2">
      <c r="A10" s="221">
        <v>7</v>
      </c>
      <c r="B10" s="231" t="s">
        <v>1617</v>
      </c>
      <c r="C10" s="232">
        <v>0.65200000000000002</v>
      </c>
      <c r="D10" s="226">
        <v>0.57220000000000004</v>
      </c>
      <c r="E10" s="224"/>
      <c r="L10" s="214">
        <v>7</v>
      </c>
      <c r="M10" s="236" t="s">
        <v>1616</v>
      </c>
      <c r="N10" s="232">
        <v>0.65100000000000002</v>
      </c>
      <c r="O10" s="232">
        <v>0.33</v>
      </c>
      <c r="P10" s="37"/>
      <c r="Q10" s="37"/>
      <c r="R10" s="37"/>
      <c r="S10" s="37"/>
      <c r="T10" s="37"/>
      <c r="U10" s="41"/>
    </row>
    <row r="11" spans="1:21" x14ac:dyDescent="0.2">
      <c r="A11" s="221">
        <v>8</v>
      </c>
      <c r="B11" s="231" t="s">
        <v>1617</v>
      </c>
      <c r="C11" s="232">
        <v>0.61399999999999999</v>
      </c>
      <c r="D11" s="226">
        <v>0.38719999999999999</v>
      </c>
      <c r="E11" s="224"/>
      <c r="L11" s="214">
        <v>8</v>
      </c>
      <c r="M11" s="231" t="s">
        <v>1617</v>
      </c>
      <c r="N11" s="232">
        <v>0.61499999999999999</v>
      </c>
      <c r="O11" s="232">
        <v>0.34200000000000003</v>
      </c>
      <c r="P11" s="37"/>
      <c r="Q11" s="37"/>
      <c r="R11" s="37"/>
      <c r="S11" s="37"/>
      <c r="T11" s="37"/>
      <c r="U11" s="41"/>
    </row>
    <row r="12" spans="1:21" x14ac:dyDescent="0.2">
      <c r="A12" s="221">
        <v>9</v>
      </c>
      <c r="B12" s="231" t="s">
        <v>1617</v>
      </c>
      <c r="C12" s="232">
        <v>0.60199999999999998</v>
      </c>
      <c r="D12" s="226">
        <v>0.43459999999999999</v>
      </c>
      <c r="E12" s="224"/>
      <c r="L12" s="214">
        <v>9</v>
      </c>
      <c r="M12" s="231" t="s">
        <v>1617</v>
      </c>
      <c r="N12" s="232">
        <v>0.61199999999999999</v>
      </c>
      <c r="O12" s="232">
        <v>0.38500000000000001</v>
      </c>
      <c r="P12" s="37"/>
      <c r="Q12" s="37"/>
      <c r="R12" s="37"/>
      <c r="S12" s="37"/>
      <c r="T12" s="37"/>
      <c r="U12" s="41"/>
    </row>
    <row r="13" spans="1:21" x14ac:dyDescent="0.2">
      <c r="A13" s="221">
        <v>10</v>
      </c>
      <c r="B13" s="238" t="s">
        <v>1616</v>
      </c>
      <c r="C13" s="232">
        <v>0.66600000000000004</v>
      </c>
      <c r="D13" s="226">
        <v>0.40699999999999997</v>
      </c>
      <c r="E13" s="224"/>
      <c r="L13" s="214">
        <v>10</v>
      </c>
      <c r="M13" s="237" t="s">
        <v>1616</v>
      </c>
      <c r="N13" s="232">
        <v>0.67</v>
      </c>
      <c r="O13" s="232">
        <v>0.38300000000000001</v>
      </c>
      <c r="P13" s="37"/>
      <c r="Q13" s="37"/>
      <c r="R13" s="37"/>
      <c r="S13" s="37"/>
      <c r="T13" s="37"/>
      <c r="U13" s="41"/>
    </row>
    <row r="14" spans="1:21" x14ac:dyDescent="0.2">
      <c r="A14" s="221">
        <v>11</v>
      </c>
      <c r="B14" s="238" t="s">
        <v>1616</v>
      </c>
      <c r="C14" s="232">
        <v>0.66400000000000003</v>
      </c>
      <c r="D14" s="226">
        <v>0.4602</v>
      </c>
      <c r="E14" s="224"/>
      <c r="L14" s="214">
        <v>11</v>
      </c>
      <c r="M14" s="237" t="s">
        <v>1616</v>
      </c>
      <c r="N14" s="232">
        <v>0.66800000000000004</v>
      </c>
      <c r="O14" s="232">
        <v>0.42499999999999999</v>
      </c>
      <c r="P14" s="37"/>
      <c r="Q14" s="37"/>
      <c r="R14" s="37"/>
      <c r="S14" s="37"/>
      <c r="T14" s="37"/>
      <c r="U14" s="41"/>
    </row>
    <row r="15" spans="1:21" x14ac:dyDescent="0.2">
      <c r="A15" s="221">
        <v>12</v>
      </c>
      <c r="B15" s="231" t="s">
        <v>1617</v>
      </c>
      <c r="C15" s="232">
        <v>0.65600000000000003</v>
      </c>
      <c r="D15" s="226">
        <v>0.3705</v>
      </c>
      <c r="E15" s="224"/>
      <c r="L15" s="214">
        <v>12</v>
      </c>
      <c r="M15" s="231" t="s">
        <v>1617</v>
      </c>
      <c r="N15" s="232">
        <v>0.64800000000000002</v>
      </c>
      <c r="O15" s="232">
        <v>0.36499999999999999</v>
      </c>
      <c r="P15" s="37"/>
      <c r="Q15" s="37"/>
      <c r="R15" s="37"/>
      <c r="S15" s="37"/>
      <c r="T15" s="37"/>
      <c r="U15" s="41"/>
    </row>
    <row r="16" spans="1:21" x14ac:dyDescent="0.2">
      <c r="A16" s="221">
        <v>13</v>
      </c>
      <c r="B16" s="238" t="s">
        <v>1616</v>
      </c>
      <c r="C16" s="232">
        <v>0.67400000000000004</v>
      </c>
      <c r="D16" s="226">
        <v>0.4703</v>
      </c>
      <c r="E16" s="224"/>
      <c r="L16" s="214">
        <v>13</v>
      </c>
      <c r="M16" s="237" t="s">
        <v>1616</v>
      </c>
      <c r="N16" s="232">
        <v>0.67700000000000005</v>
      </c>
      <c r="O16" s="232">
        <v>0.44700000000000001</v>
      </c>
      <c r="P16" s="37"/>
      <c r="Q16" s="37"/>
      <c r="R16" s="37"/>
      <c r="S16" s="37"/>
      <c r="T16" s="37"/>
      <c r="U16" s="41"/>
    </row>
    <row r="17" spans="1:21" x14ac:dyDescent="0.2">
      <c r="A17" s="221">
        <v>14</v>
      </c>
      <c r="B17" s="238" t="s">
        <v>1616</v>
      </c>
      <c r="C17" s="232">
        <v>0.68</v>
      </c>
      <c r="D17" s="226">
        <v>0.51739999999999997</v>
      </c>
      <c r="E17" s="224"/>
      <c r="L17" s="214">
        <v>14</v>
      </c>
      <c r="M17" s="237" t="s">
        <v>1616</v>
      </c>
      <c r="N17" s="232">
        <v>0.67100000000000004</v>
      </c>
      <c r="O17" s="232">
        <v>0.498</v>
      </c>
      <c r="P17" s="37"/>
      <c r="Q17" s="37"/>
      <c r="R17" s="37"/>
      <c r="S17" s="37"/>
      <c r="T17" s="37"/>
      <c r="U17" s="41"/>
    </row>
    <row r="18" spans="1:21" x14ac:dyDescent="0.2">
      <c r="A18" s="221">
        <v>15</v>
      </c>
      <c r="B18" s="238" t="s">
        <v>1616</v>
      </c>
      <c r="C18" s="232">
        <v>0.70099999999999996</v>
      </c>
      <c r="D18" s="226">
        <v>0.46410000000000001</v>
      </c>
      <c r="E18" s="224"/>
      <c r="L18" s="214">
        <v>15</v>
      </c>
      <c r="M18" s="237" t="s">
        <v>1616</v>
      </c>
      <c r="N18" s="232">
        <v>0.69299999999999995</v>
      </c>
      <c r="O18" s="232">
        <v>0.42599999999999999</v>
      </c>
      <c r="P18" s="37"/>
      <c r="Q18" s="37"/>
      <c r="R18" s="37"/>
      <c r="S18" s="37"/>
      <c r="T18" s="37"/>
      <c r="U18" s="41"/>
    </row>
    <row r="19" spans="1:21" x14ac:dyDescent="0.2">
      <c r="A19" s="221">
        <v>16</v>
      </c>
      <c r="B19" s="231" t="s">
        <v>1617</v>
      </c>
      <c r="C19" s="232">
        <v>0.63900000000000001</v>
      </c>
      <c r="D19" s="226">
        <v>0.49059999999999998</v>
      </c>
      <c r="E19" s="224"/>
      <c r="L19" s="214">
        <v>16</v>
      </c>
      <c r="M19" s="231" t="s">
        <v>1617</v>
      </c>
      <c r="N19" s="232">
        <v>0.626</v>
      </c>
      <c r="O19" s="232">
        <v>0.41099999999999998</v>
      </c>
      <c r="P19" s="37"/>
      <c r="Q19" s="37"/>
      <c r="R19" s="37"/>
      <c r="S19" s="37"/>
      <c r="T19" s="37"/>
      <c r="U19" s="41"/>
    </row>
    <row r="20" spans="1:21" x14ac:dyDescent="0.2">
      <c r="A20" s="221">
        <v>17</v>
      </c>
      <c r="B20" s="231" t="s">
        <v>1617</v>
      </c>
      <c r="C20" s="232">
        <v>0.67200000000000004</v>
      </c>
      <c r="D20" s="226">
        <v>0.3896</v>
      </c>
      <c r="E20" s="224"/>
      <c r="L20" s="214">
        <v>17</v>
      </c>
      <c r="M20" s="231" t="s">
        <v>1617</v>
      </c>
      <c r="N20" s="232">
        <v>0.66500000000000004</v>
      </c>
      <c r="O20" s="232">
        <v>0.33100000000000002</v>
      </c>
      <c r="P20" s="37"/>
      <c r="Q20" s="37"/>
      <c r="R20" s="37"/>
      <c r="S20" s="37"/>
      <c r="T20" s="37"/>
      <c r="U20" s="41"/>
    </row>
    <row r="21" spans="1:21" x14ac:dyDescent="0.2">
      <c r="A21" s="221">
        <v>18</v>
      </c>
      <c r="B21" s="238" t="s">
        <v>1616</v>
      </c>
      <c r="C21" s="232">
        <v>0.69</v>
      </c>
      <c r="D21" s="226">
        <v>0.47039999999999998</v>
      </c>
      <c r="E21" s="224"/>
      <c r="L21" s="214">
        <v>18</v>
      </c>
      <c r="M21" s="237" t="s">
        <v>1616</v>
      </c>
      <c r="N21" s="232">
        <v>0.69</v>
      </c>
      <c r="O21" s="232">
        <v>0.437</v>
      </c>
      <c r="P21" s="37"/>
      <c r="Q21" s="37"/>
      <c r="R21" s="37"/>
      <c r="S21" s="37"/>
      <c r="T21" s="37"/>
      <c r="U21" s="41"/>
    </row>
    <row r="22" spans="1:21" x14ac:dyDescent="0.2">
      <c r="A22" s="221">
        <v>19</v>
      </c>
      <c r="B22" s="238" t="s">
        <v>1616</v>
      </c>
      <c r="C22" s="232">
        <v>0.68500000000000005</v>
      </c>
      <c r="D22" s="226">
        <v>0.5373</v>
      </c>
      <c r="E22" s="224"/>
      <c r="L22" s="214">
        <v>19</v>
      </c>
      <c r="M22" s="237" t="s">
        <v>1616</v>
      </c>
      <c r="N22" s="232">
        <v>0.68799999999999994</v>
      </c>
      <c r="O22" s="232">
        <v>0.51</v>
      </c>
      <c r="P22" s="37"/>
      <c r="Q22" s="37"/>
      <c r="R22" s="37"/>
      <c r="S22" s="37"/>
      <c r="T22" s="37"/>
      <c r="U22" s="41"/>
    </row>
    <row r="23" spans="1:21" x14ac:dyDescent="0.2">
      <c r="A23" s="221">
        <v>20</v>
      </c>
      <c r="B23" s="238" t="s">
        <v>1616</v>
      </c>
      <c r="C23" s="232">
        <v>0.68300000000000005</v>
      </c>
      <c r="D23" s="226">
        <v>0.48620000000000002</v>
      </c>
      <c r="E23" s="224"/>
      <c r="H23" s="42"/>
      <c r="I23" s="37"/>
      <c r="J23" s="37"/>
      <c r="K23" s="37"/>
      <c r="L23" s="214">
        <v>20</v>
      </c>
      <c r="M23" s="237" t="s">
        <v>1616</v>
      </c>
      <c r="N23" s="232">
        <v>0.67700000000000005</v>
      </c>
      <c r="O23" s="232">
        <v>0.48299999999999998</v>
      </c>
      <c r="P23" s="37"/>
      <c r="Q23" s="37"/>
      <c r="R23" s="37"/>
      <c r="S23" s="37"/>
      <c r="T23" s="37"/>
      <c r="U23" s="41"/>
    </row>
    <row r="24" spans="1:21" x14ac:dyDescent="0.2">
      <c r="A24" s="37"/>
      <c r="E24" s="37"/>
      <c r="F24" s="37"/>
      <c r="G24" s="37"/>
      <c r="H24" s="37"/>
      <c r="I24" s="37"/>
      <c r="J24" s="37"/>
      <c r="K24" s="37"/>
      <c r="P24" s="37"/>
      <c r="Q24" s="37"/>
      <c r="R24" s="37"/>
      <c r="S24" s="37"/>
      <c r="T24" s="37"/>
      <c r="U24" s="41"/>
    </row>
    <row r="25" spans="1:21" x14ac:dyDescent="0.2">
      <c r="A25" s="203">
        <v>2015</v>
      </c>
      <c r="B25" s="222" t="s">
        <v>1616</v>
      </c>
      <c r="C25" s="222" t="s">
        <v>1617</v>
      </c>
      <c r="D25" s="222" t="s">
        <v>1625</v>
      </c>
      <c r="E25" s="222" t="s">
        <v>6</v>
      </c>
      <c r="F25" s="222" t="s">
        <v>7</v>
      </c>
      <c r="G25" s="222" t="s">
        <v>1614</v>
      </c>
      <c r="H25" s="222" t="s">
        <v>1415</v>
      </c>
      <c r="I25" s="222" t="s">
        <v>1416</v>
      </c>
      <c r="J25" s="37"/>
      <c r="K25" s="37"/>
      <c r="L25" s="203">
        <v>2010</v>
      </c>
      <c r="M25" s="222" t="s">
        <v>1616</v>
      </c>
      <c r="N25" s="222" t="s">
        <v>1617</v>
      </c>
      <c r="O25" s="222" t="s">
        <v>1625</v>
      </c>
      <c r="P25" s="222" t="s">
        <v>6</v>
      </c>
      <c r="Q25" s="222" t="s">
        <v>7</v>
      </c>
      <c r="R25" s="222" t="s">
        <v>1614</v>
      </c>
      <c r="S25" s="222" t="s">
        <v>1415</v>
      </c>
      <c r="T25" s="222" t="s">
        <v>1416</v>
      </c>
      <c r="U25" s="41"/>
    </row>
    <row r="26" spans="1:21" x14ac:dyDescent="0.2">
      <c r="A26" s="222" t="s">
        <v>1623</v>
      </c>
      <c r="B26" s="223">
        <v>0.68518209325547785</v>
      </c>
      <c r="C26" s="223">
        <v>0.61693876658679647</v>
      </c>
      <c r="D26" s="223">
        <v>0.63116170124938187</v>
      </c>
      <c r="E26" s="223">
        <v>0.64127596611349658</v>
      </c>
      <c r="F26" s="223">
        <v>0.71418681505283643</v>
      </c>
      <c r="G26" s="223">
        <v>0.7013569103416597</v>
      </c>
      <c r="H26" s="223">
        <v>0.55986107433768906</v>
      </c>
      <c r="I26" s="223">
        <v>0</v>
      </c>
      <c r="J26" s="189"/>
      <c r="K26" s="37"/>
      <c r="L26" s="222" t="s">
        <v>1623</v>
      </c>
      <c r="M26" s="223">
        <v>0.68224145922385848</v>
      </c>
      <c r="N26" s="223">
        <v>0.61188505026505946</v>
      </c>
      <c r="O26" s="223">
        <v>0.6581814989039303</v>
      </c>
      <c r="P26" s="223">
        <v>0</v>
      </c>
      <c r="Q26" s="223">
        <v>0.70042159883249555</v>
      </c>
      <c r="R26" s="223">
        <v>0.63178113203001474</v>
      </c>
      <c r="S26" s="223">
        <v>0.56803637592179901</v>
      </c>
      <c r="T26" s="223">
        <v>0</v>
      </c>
      <c r="U26" s="41"/>
    </row>
    <row r="27" spans="1:21" x14ac:dyDescent="0.2">
      <c r="A27" s="222" t="s">
        <v>1681</v>
      </c>
      <c r="B27" s="223">
        <v>0.50053123369567631</v>
      </c>
      <c r="C27" s="223">
        <v>0.50027615707246109</v>
      </c>
      <c r="D27" s="223">
        <v>0.40832612567713</v>
      </c>
      <c r="E27" s="223">
        <v>0.4443187730449929</v>
      </c>
      <c r="F27" s="223">
        <v>0.41830053405516132</v>
      </c>
      <c r="G27" s="223">
        <v>0.50166955011814218</v>
      </c>
      <c r="H27" s="223">
        <v>0.49208557042312295</v>
      </c>
      <c r="I27" s="223">
        <v>0</v>
      </c>
      <c r="J27" s="189"/>
      <c r="K27" s="37"/>
      <c r="L27" s="222" t="s">
        <v>1681</v>
      </c>
      <c r="M27" s="223">
        <v>0.48074525919663585</v>
      </c>
      <c r="N27" s="223">
        <v>0.46453963050352592</v>
      </c>
      <c r="O27" s="223">
        <v>0.4538115565248203</v>
      </c>
      <c r="P27" s="223">
        <v>0</v>
      </c>
      <c r="Q27" s="223">
        <v>0.31326928271019022</v>
      </c>
      <c r="R27" s="223">
        <v>0.44185594057523353</v>
      </c>
      <c r="S27" s="223">
        <v>0.50245093731983737</v>
      </c>
      <c r="T27" s="223">
        <v>0</v>
      </c>
      <c r="U27" s="41"/>
    </row>
    <row r="28" spans="1:21" x14ac:dyDescent="0.2">
      <c r="A28" s="42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41"/>
    </row>
    <row r="29" spans="1:21" x14ac:dyDescent="0.2">
      <c r="A29" s="4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41"/>
    </row>
    <row r="30" spans="1:21" x14ac:dyDescent="0.2">
      <c r="A30" s="4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41"/>
    </row>
    <row r="31" spans="1:21" x14ac:dyDescent="0.2">
      <c r="A31" s="4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41"/>
    </row>
    <row r="32" spans="1:21" x14ac:dyDescent="0.2">
      <c r="A32" s="4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41"/>
    </row>
    <row r="33" spans="1:21" x14ac:dyDescent="0.2">
      <c r="A33" s="4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41"/>
    </row>
    <row r="34" spans="1:21" x14ac:dyDescent="0.2">
      <c r="A34" s="4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41"/>
    </row>
    <row r="35" spans="1:21" x14ac:dyDescent="0.2">
      <c r="A35" s="42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41"/>
    </row>
    <row r="36" spans="1:21" x14ac:dyDescent="0.2">
      <c r="A36" s="42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41"/>
    </row>
    <row r="37" spans="1:21" x14ac:dyDescent="0.2">
      <c r="A37" s="42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41"/>
    </row>
    <row r="38" spans="1:21" x14ac:dyDescent="0.2">
      <c r="A38" s="42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41"/>
    </row>
    <row r="39" spans="1:21" x14ac:dyDescent="0.2">
      <c r="A39" s="42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41"/>
    </row>
    <row r="40" spans="1:21" x14ac:dyDescent="0.2">
      <c r="A40" s="42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41"/>
    </row>
    <row r="41" spans="1:21" x14ac:dyDescent="0.2">
      <c r="A41" s="42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41"/>
    </row>
    <row r="42" spans="1:21" x14ac:dyDescent="0.2">
      <c r="A42" s="42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41"/>
    </row>
    <row r="43" spans="1:21" x14ac:dyDescent="0.2">
      <c r="A43" s="42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41"/>
    </row>
    <row r="44" spans="1:21" x14ac:dyDescent="0.2">
      <c r="A44" s="42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41"/>
    </row>
    <row r="45" spans="1:21" x14ac:dyDescent="0.2">
      <c r="A45" s="42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41"/>
    </row>
    <row r="46" spans="1:21" x14ac:dyDescent="0.2">
      <c r="A46" s="42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41"/>
    </row>
    <row r="47" spans="1:21" x14ac:dyDescent="0.2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5"/>
    </row>
    <row r="49" spans="1:21" x14ac:dyDescent="0.2">
      <c r="A49" s="46" t="s">
        <v>1690</v>
      </c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</row>
    <row r="50" spans="1:21" x14ac:dyDescent="0.2">
      <c r="A50" s="21" t="s">
        <v>1688</v>
      </c>
      <c r="B50" s="37"/>
      <c r="C50" s="37"/>
      <c r="D50" s="37"/>
      <c r="E50" s="37"/>
      <c r="F50" s="37"/>
      <c r="G50" s="37"/>
      <c r="H50" s="37"/>
      <c r="I50" s="37"/>
      <c r="J50" s="37"/>
      <c r="K50" s="220" t="s">
        <v>1689</v>
      </c>
      <c r="L50" s="224"/>
      <c r="M50" s="224"/>
      <c r="N50" s="224"/>
      <c r="O50" s="224"/>
      <c r="P50" s="224"/>
      <c r="Q50" s="224"/>
      <c r="R50" s="224"/>
      <c r="S50" s="224"/>
      <c r="T50" s="37"/>
      <c r="U50" s="41"/>
    </row>
    <row r="51" spans="1:21" x14ac:dyDescent="0.2">
      <c r="A51" s="132"/>
      <c r="B51" s="208" t="s">
        <v>1616</v>
      </c>
      <c r="C51" s="208" t="s">
        <v>1617</v>
      </c>
      <c r="D51" s="208" t="s">
        <v>1625</v>
      </c>
      <c r="E51" s="208" t="s">
        <v>6</v>
      </c>
      <c r="F51" s="208" t="s">
        <v>7</v>
      </c>
      <c r="G51" s="208" t="s">
        <v>1614</v>
      </c>
      <c r="H51" s="208" t="s">
        <v>1415</v>
      </c>
      <c r="I51" s="209" t="s">
        <v>1416</v>
      </c>
      <c r="J51" s="37"/>
      <c r="K51" s="239"/>
      <c r="L51" s="241" t="s">
        <v>1616</v>
      </c>
      <c r="M51" s="241" t="s">
        <v>1617</v>
      </c>
      <c r="N51" s="241" t="s">
        <v>1625</v>
      </c>
      <c r="O51" s="241" t="s">
        <v>6</v>
      </c>
      <c r="P51" s="241" t="s">
        <v>7</v>
      </c>
      <c r="Q51" s="241" t="s">
        <v>1614</v>
      </c>
      <c r="R51" s="241" t="s">
        <v>1415</v>
      </c>
      <c r="S51" s="242" t="s">
        <v>1416</v>
      </c>
      <c r="T51" s="37"/>
      <c r="U51" s="41"/>
    </row>
    <row r="52" spans="1:21" x14ac:dyDescent="0.2">
      <c r="A52" s="211">
        <v>2010</v>
      </c>
      <c r="B52" s="189">
        <v>0.25211368543981105</v>
      </c>
      <c r="C52" s="189">
        <v>0.36460802391902236</v>
      </c>
      <c r="D52" s="189">
        <v>0.20048107810230092</v>
      </c>
      <c r="E52" s="189">
        <v>2.424694653074369E-2</v>
      </c>
      <c r="F52" s="189">
        <v>3.9293901824331246E-3</v>
      </c>
      <c r="G52" s="189">
        <v>0.11862386972626529</v>
      </c>
      <c r="H52" s="189">
        <v>2.5773423562791629E-2</v>
      </c>
      <c r="I52" s="158">
        <v>1.0223582536631883E-2</v>
      </c>
      <c r="J52" s="37"/>
      <c r="K52" s="239">
        <v>2010</v>
      </c>
      <c r="L52" s="249">
        <v>0.14205923927019426</v>
      </c>
      <c r="M52" s="249">
        <v>0.52154885517914906</v>
      </c>
      <c r="N52" s="249">
        <v>0.13127351043745739</v>
      </c>
      <c r="O52" s="249">
        <v>4.2844701929471698E-3</v>
      </c>
      <c r="P52" s="249">
        <v>5.7463031509558124E-3</v>
      </c>
      <c r="Q52" s="249">
        <v>0.18064174279444117</v>
      </c>
      <c r="R52" s="249">
        <v>1.7845528783440668E-3</v>
      </c>
      <c r="S52" s="243">
        <v>1.2661326096511162E-2</v>
      </c>
      <c r="T52" s="37"/>
      <c r="U52" s="41"/>
    </row>
    <row r="53" spans="1:21" x14ac:dyDescent="0.2">
      <c r="A53" s="212">
        <v>2015</v>
      </c>
      <c r="B53" s="202">
        <v>0.26277701648108848</v>
      </c>
      <c r="C53" s="202">
        <v>0.37052580788361011</v>
      </c>
      <c r="D53" s="202">
        <v>6.5188922459114701E-2</v>
      </c>
      <c r="E53" s="202">
        <v>0.13777787886173559</v>
      </c>
      <c r="F53" s="202">
        <v>2.5072879723423303E-2</v>
      </c>
      <c r="G53" s="202">
        <v>0.12791826975937221</v>
      </c>
      <c r="H53" s="202">
        <v>5.6941055117678023E-3</v>
      </c>
      <c r="I53" s="162">
        <v>5.0451193198877064E-3</v>
      </c>
      <c r="J53" s="37"/>
      <c r="K53" s="244">
        <v>2015</v>
      </c>
      <c r="L53" s="245">
        <v>0.1218407752969731</v>
      </c>
      <c r="M53" s="245">
        <v>0.29102952264456344</v>
      </c>
      <c r="N53" s="245">
        <v>4.0309264929222044E-2</v>
      </c>
      <c r="O53" s="245">
        <v>1.446722604491547E-2</v>
      </c>
      <c r="P53" s="245">
        <v>9.3502537280842745E-3</v>
      </c>
      <c r="Q53" s="245">
        <v>0.51945542810627243</v>
      </c>
      <c r="R53" s="245">
        <v>2.2012661683000061E-4</v>
      </c>
      <c r="S53" s="246">
        <v>3.3274026331393345E-3</v>
      </c>
      <c r="T53" s="37"/>
      <c r="U53" s="41"/>
    </row>
    <row r="54" spans="1:21" x14ac:dyDescent="0.2">
      <c r="A54" s="42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41"/>
    </row>
    <row r="55" spans="1:21" x14ac:dyDescent="0.2">
      <c r="A55" s="42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R55" s="253" t="s">
        <v>1691</v>
      </c>
      <c r="S55" s="253">
        <v>2010</v>
      </c>
      <c r="T55" s="253">
        <v>2015</v>
      </c>
      <c r="U55" s="252" t="s">
        <v>1674</v>
      </c>
    </row>
    <row r="56" spans="1:21" x14ac:dyDescent="0.2">
      <c r="A56" s="42"/>
      <c r="B56" s="37"/>
      <c r="C56" s="37"/>
      <c r="D56" s="37"/>
      <c r="E56" s="37"/>
      <c r="F56" s="253" t="s">
        <v>1691</v>
      </c>
      <c r="G56" s="252">
        <v>2010</v>
      </c>
      <c r="H56" s="252">
        <v>2015</v>
      </c>
      <c r="I56" s="252" t="s">
        <v>1674</v>
      </c>
      <c r="J56" s="37"/>
      <c r="K56" s="224"/>
      <c r="L56" s="224"/>
      <c r="M56" s="224"/>
      <c r="N56" s="224"/>
      <c r="O56" s="224"/>
      <c r="P56" s="224"/>
      <c r="R56" s="253" t="s">
        <v>1684</v>
      </c>
      <c r="S56" s="220">
        <v>576015</v>
      </c>
      <c r="T56" s="220">
        <v>384252</v>
      </c>
      <c r="U56" s="251">
        <v>-0.33291320538527602</v>
      </c>
    </row>
    <row r="57" spans="1:21" x14ac:dyDescent="0.2">
      <c r="A57" s="42"/>
      <c r="B57" s="37"/>
      <c r="C57" s="37"/>
      <c r="D57" s="37"/>
      <c r="E57" s="37"/>
      <c r="F57" s="252" t="s">
        <v>1675</v>
      </c>
      <c r="G57" s="21">
        <v>295164</v>
      </c>
      <c r="H57" s="21">
        <v>97783</v>
      </c>
      <c r="I57" s="251">
        <v>-0.66871637462563105</v>
      </c>
      <c r="J57" s="37"/>
      <c r="K57" s="224"/>
      <c r="L57" s="224"/>
      <c r="M57" s="224"/>
      <c r="N57" s="224"/>
      <c r="O57" s="224"/>
      <c r="P57" s="224"/>
      <c r="R57" s="253" t="s">
        <v>1677</v>
      </c>
      <c r="S57" s="220">
        <v>201975</v>
      </c>
      <c r="T57" s="220">
        <v>687322</v>
      </c>
      <c r="U57" s="251">
        <v>2.4030053224408898</v>
      </c>
    </row>
    <row r="58" spans="1:21" x14ac:dyDescent="0.2">
      <c r="A58" s="42"/>
      <c r="B58" s="37"/>
      <c r="C58" s="37"/>
      <c r="D58" s="37"/>
      <c r="E58" s="37"/>
      <c r="F58" s="252" t="s">
        <v>1676</v>
      </c>
      <c r="G58" s="21">
        <v>35690</v>
      </c>
      <c r="H58" s="21">
        <v>204330</v>
      </c>
      <c r="I58" s="251">
        <v>4.7251330905015401</v>
      </c>
      <c r="J58" s="37"/>
      <c r="K58" s="224"/>
      <c r="L58" s="224"/>
      <c r="M58" s="224"/>
      <c r="N58" s="224"/>
      <c r="O58" s="224"/>
      <c r="P58" s="224"/>
      <c r="R58" s="252" t="s">
        <v>1675</v>
      </c>
      <c r="S58" s="21">
        <v>147171</v>
      </c>
      <c r="T58" s="21">
        <v>56348</v>
      </c>
      <c r="U58" s="251">
        <v>-0.61712565654918405</v>
      </c>
    </row>
    <row r="59" spans="1:21" x14ac:dyDescent="0.2">
      <c r="A59" s="42"/>
      <c r="B59" s="37"/>
      <c r="C59" s="37"/>
      <c r="D59" s="37"/>
      <c r="E59" s="37"/>
      <c r="F59" s="252" t="s">
        <v>1683</v>
      </c>
      <c r="G59" s="21">
        <v>6293</v>
      </c>
      <c r="H59" s="21">
        <v>38344</v>
      </c>
      <c r="I59" s="251">
        <v>5.0931193389480303</v>
      </c>
      <c r="J59" s="37"/>
      <c r="K59" s="224"/>
      <c r="L59" s="224"/>
      <c r="M59" s="224"/>
      <c r="N59" s="224"/>
      <c r="O59" s="224"/>
      <c r="P59" s="224"/>
      <c r="U59" s="41"/>
    </row>
    <row r="60" spans="1:21" x14ac:dyDescent="0.2">
      <c r="A60" s="42"/>
      <c r="B60" s="37"/>
      <c r="C60" s="37"/>
      <c r="D60" s="37"/>
      <c r="E60" s="37"/>
      <c r="F60" s="37"/>
      <c r="G60" s="37"/>
      <c r="H60" s="37"/>
      <c r="I60" s="37"/>
      <c r="J60" s="37"/>
      <c r="K60" s="224"/>
      <c r="L60" s="224"/>
      <c r="M60" s="224"/>
      <c r="N60" s="224"/>
      <c r="O60" s="224"/>
      <c r="P60" s="224"/>
      <c r="Q60" s="224"/>
      <c r="R60" s="224"/>
      <c r="S60" s="224"/>
      <c r="T60" s="37"/>
      <c r="U60" s="41"/>
    </row>
    <row r="61" spans="1:21" x14ac:dyDescent="0.2">
      <c r="A61" s="42"/>
      <c r="B61" s="37"/>
      <c r="C61" s="37"/>
      <c r="D61" s="37"/>
      <c r="E61" s="37"/>
      <c r="F61" s="37"/>
      <c r="G61" s="37"/>
      <c r="H61" s="37"/>
      <c r="I61" s="37"/>
      <c r="J61" s="37"/>
      <c r="K61" s="224"/>
      <c r="L61" s="224"/>
      <c r="M61" s="224"/>
      <c r="N61" s="224"/>
      <c r="O61" s="224"/>
      <c r="P61" s="224"/>
      <c r="Q61" s="224"/>
      <c r="R61" s="224"/>
      <c r="S61" s="224"/>
      <c r="T61" s="37"/>
      <c r="U61" s="41"/>
    </row>
    <row r="62" spans="1:21" x14ac:dyDescent="0.2">
      <c r="A62" s="42"/>
      <c r="B62" s="37"/>
      <c r="C62" s="37"/>
      <c r="D62" s="37"/>
      <c r="E62" s="37"/>
      <c r="F62" s="37"/>
      <c r="G62" s="37"/>
      <c r="H62" s="37"/>
      <c r="I62" s="37"/>
      <c r="J62" s="37"/>
      <c r="K62" s="224"/>
      <c r="L62" s="224"/>
      <c r="M62" s="224"/>
      <c r="N62" s="224"/>
      <c r="O62" s="224"/>
      <c r="P62" s="224"/>
      <c r="Q62" s="224"/>
      <c r="R62" s="224"/>
      <c r="S62" s="224"/>
      <c r="T62" s="37"/>
      <c r="U62" s="41"/>
    </row>
    <row r="63" spans="1:21" x14ac:dyDescent="0.2">
      <c r="A63" s="42"/>
      <c r="B63" s="37"/>
      <c r="C63" s="37"/>
      <c r="D63" s="37"/>
      <c r="E63" s="37"/>
      <c r="F63" s="37"/>
      <c r="G63" s="37"/>
      <c r="H63" s="37"/>
      <c r="I63" s="37"/>
      <c r="J63" s="37"/>
      <c r="K63" s="224"/>
      <c r="L63" s="224"/>
      <c r="M63" s="224"/>
      <c r="N63" s="224"/>
      <c r="O63" s="224"/>
      <c r="P63" s="224"/>
      <c r="Q63" s="224"/>
      <c r="R63" s="224"/>
      <c r="S63" s="224"/>
      <c r="T63" s="37"/>
      <c r="U63" s="41"/>
    </row>
    <row r="64" spans="1:21" x14ac:dyDescent="0.2">
      <c r="A64" s="42"/>
      <c r="B64" s="37"/>
      <c r="C64" s="37"/>
      <c r="D64" s="37"/>
      <c r="E64" s="37"/>
      <c r="F64" s="37"/>
      <c r="G64" s="37"/>
      <c r="H64" s="37"/>
      <c r="I64" s="37"/>
      <c r="J64" s="37"/>
      <c r="K64" s="224"/>
      <c r="L64" s="224"/>
      <c r="M64" s="224"/>
      <c r="N64" s="224"/>
      <c r="O64" s="224"/>
      <c r="P64" s="224"/>
      <c r="Q64" s="224"/>
      <c r="R64" s="224"/>
      <c r="S64" s="224"/>
      <c r="T64" s="37"/>
      <c r="U64" s="41"/>
    </row>
    <row r="65" spans="1:21" x14ac:dyDescent="0.2">
      <c r="A65" s="42"/>
      <c r="B65" s="37"/>
      <c r="C65" s="37"/>
      <c r="D65" s="37"/>
      <c r="E65" s="37"/>
      <c r="F65" s="37"/>
      <c r="G65" s="37"/>
      <c r="H65" s="37"/>
      <c r="I65" s="37"/>
      <c r="J65" s="37"/>
      <c r="K65" s="224"/>
      <c r="L65" s="224"/>
      <c r="M65" s="224"/>
      <c r="N65" s="224"/>
      <c r="O65" s="224"/>
      <c r="P65" s="224"/>
      <c r="Q65" s="224"/>
      <c r="R65" s="224"/>
      <c r="S65" s="224"/>
      <c r="T65" s="37"/>
      <c r="U65" s="41"/>
    </row>
    <row r="66" spans="1:21" x14ac:dyDescent="0.2">
      <c r="A66" s="42"/>
      <c r="B66" s="37"/>
      <c r="C66" s="37"/>
      <c r="D66" s="37"/>
      <c r="E66" s="37"/>
      <c r="F66" s="37"/>
      <c r="G66" s="37"/>
      <c r="H66" s="37"/>
      <c r="I66" s="37"/>
      <c r="J66" s="37"/>
      <c r="K66" s="224"/>
      <c r="L66" s="224"/>
      <c r="M66" s="224"/>
      <c r="N66" s="224"/>
      <c r="O66" s="224"/>
      <c r="P66" s="224"/>
      <c r="Q66" s="224"/>
      <c r="R66" s="224"/>
      <c r="S66" s="224"/>
      <c r="T66" s="37"/>
      <c r="U66" s="41"/>
    </row>
    <row r="67" spans="1:21" x14ac:dyDescent="0.2">
      <c r="A67" s="42"/>
      <c r="B67" s="37"/>
      <c r="C67" s="37"/>
      <c r="D67" s="37"/>
      <c r="E67" s="37"/>
      <c r="F67" s="37"/>
      <c r="G67" s="37"/>
      <c r="H67" s="37"/>
      <c r="I67" s="37"/>
      <c r="J67" s="37"/>
      <c r="K67" s="224"/>
      <c r="L67" s="224"/>
      <c r="M67" s="224"/>
      <c r="N67" s="224"/>
      <c r="O67" s="224"/>
      <c r="P67" s="224"/>
      <c r="Q67" s="224"/>
      <c r="R67" s="224"/>
      <c r="S67" s="224"/>
      <c r="T67" s="37"/>
      <c r="U67" s="41"/>
    </row>
    <row r="68" spans="1:21" x14ac:dyDescent="0.2">
      <c r="A68" s="42"/>
      <c r="B68" s="37"/>
      <c r="C68" s="37"/>
      <c r="D68" s="37"/>
      <c r="E68" s="37"/>
      <c r="F68" s="37"/>
      <c r="G68" s="37"/>
      <c r="H68" s="37"/>
      <c r="I68" s="37"/>
      <c r="J68" s="37"/>
      <c r="K68" s="224"/>
      <c r="L68" s="224"/>
      <c r="M68" s="224"/>
      <c r="N68" s="224"/>
      <c r="O68" s="224"/>
      <c r="P68" s="224"/>
      <c r="Q68" s="224"/>
      <c r="R68" s="224"/>
      <c r="S68" s="224"/>
      <c r="T68" s="37"/>
      <c r="U68" s="41"/>
    </row>
    <row r="69" spans="1:21" x14ac:dyDescent="0.2">
      <c r="A69" s="42" t="s">
        <v>1687</v>
      </c>
      <c r="B69" s="37"/>
      <c r="C69" s="37"/>
      <c r="D69" s="37"/>
      <c r="E69" s="37"/>
      <c r="F69" s="37"/>
      <c r="G69" s="37"/>
      <c r="H69" s="37"/>
      <c r="I69" s="37"/>
      <c r="J69" s="37"/>
      <c r="K69" s="224"/>
      <c r="L69" s="224"/>
      <c r="M69" s="224"/>
      <c r="N69" s="224"/>
      <c r="O69" s="224"/>
      <c r="P69" s="224"/>
      <c r="Q69" s="224"/>
      <c r="R69" s="224"/>
      <c r="S69" s="224"/>
      <c r="T69" s="37"/>
      <c r="U69" s="41"/>
    </row>
    <row r="70" spans="1:21" x14ac:dyDescent="0.2">
      <c r="A70" s="213"/>
      <c r="B70" s="38" t="s">
        <v>1616</v>
      </c>
      <c r="C70" s="38" t="s">
        <v>1617</v>
      </c>
      <c r="D70" s="38" t="s">
        <v>1625</v>
      </c>
      <c r="E70" s="38" t="s">
        <v>6</v>
      </c>
      <c r="F70" s="38" t="s">
        <v>7</v>
      </c>
      <c r="G70" s="38" t="s">
        <v>1614</v>
      </c>
      <c r="H70" s="38" t="s">
        <v>1415</v>
      </c>
      <c r="I70" s="39" t="s">
        <v>1416</v>
      </c>
      <c r="J70" s="37"/>
      <c r="K70" s="224"/>
      <c r="L70" s="224"/>
      <c r="M70" s="224"/>
      <c r="N70" s="224"/>
      <c r="O70" s="224"/>
      <c r="P70" s="224"/>
      <c r="U70" s="41"/>
    </row>
    <row r="71" spans="1:21" x14ac:dyDescent="0.2">
      <c r="A71" s="211">
        <v>2010</v>
      </c>
      <c r="B71" s="189">
        <v>0.3514044585348714</v>
      </c>
      <c r="C71" s="189">
        <v>0.30513174978205482</v>
      </c>
      <c r="D71" s="189">
        <v>0.23211057807473467</v>
      </c>
      <c r="E71" s="189">
        <v>3.0412332621369317E-2</v>
      </c>
      <c r="F71" s="189">
        <v>9.2959880472635661E-3</v>
      </c>
      <c r="G71" s="189">
        <v>3.2430714137150478E-2</v>
      </c>
      <c r="H71" s="189">
        <v>1.2005694324846857E-2</v>
      </c>
      <c r="I71" s="158">
        <v>2.7208484477708787E-2</v>
      </c>
      <c r="J71" s="37"/>
      <c r="K71" s="224"/>
      <c r="L71" s="224"/>
      <c r="M71" s="224"/>
      <c r="N71" s="224"/>
      <c r="O71" s="224"/>
      <c r="P71" s="224"/>
      <c r="U71" s="41"/>
    </row>
    <row r="72" spans="1:21" x14ac:dyDescent="0.2">
      <c r="A72" s="212">
        <v>2015</v>
      </c>
      <c r="B72" s="202">
        <v>0.36107779041053983</v>
      </c>
      <c r="C72" s="202">
        <v>0.31784310533260107</v>
      </c>
      <c r="D72" s="202">
        <v>8.328316787569634E-2</v>
      </c>
      <c r="E72" s="202">
        <v>0.12816234370672858</v>
      </c>
      <c r="F72" s="202">
        <v>3.6822080862731359E-2</v>
      </c>
      <c r="G72" s="202">
        <v>5.9950315190450174E-2</v>
      </c>
      <c r="H72" s="202">
        <v>6.0955872035417715E-3</v>
      </c>
      <c r="I72" s="162">
        <v>6.7656094177109037E-3</v>
      </c>
      <c r="J72" s="37"/>
      <c r="K72" s="224"/>
      <c r="L72" s="224"/>
      <c r="M72" s="224"/>
      <c r="N72" s="224"/>
      <c r="O72" s="224"/>
      <c r="P72" s="224"/>
      <c r="U72" s="41"/>
    </row>
    <row r="73" spans="1:21" x14ac:dyDescent="0.2">
      <c r="A73" s="42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U73" s="41"/>
    </row>
    <row r="74" spans="1:21" x14ac:dyDescent="0.2">
      <c r="A74" s="239"/>
      <c r="B74" s="224"/>
      <c r="C74" s="224"/>
      <c r="D74" s="224"/>
      <c r="E74" s="224"/>
      <c r="F74" s="224"/>
      <c r="G74" s="224"/>
      <c r="H74" s="224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41"/>
    </row>
    <row r="75" spans="1:21" x14ac:dyDescent="0.2">
      <c r="A75" s="239"/>
      <c r="B75" s="224"/>
      <c r="C75" s="224"/>
      <c r="D75" s="224"/>
      <c r="E75" s="224"/>
      <c r="F75" s="224"/>
      <c r="G75" s="224"/>
      <c r="H75" s="224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41"/>
    </row>
    <row r="76" spans="1:21" x14ac:dyDescent="0.2">
      <c r="A76" s="239"/>
      <c r="B76" s="224"/>
      <c r="C76" s="224"/>
      <c r="D76" s="224"/>
      <c r="E76" s="224"/>
      <c r="F76" s="224"/>
      <c r="G76" s="224"/>
      <c r="H76" s="224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41"/>
    </row>
    <row r="77" spans="1:21" x14ac:dyDescent="0.2">
      <c r="A77" s="239"/>
      <c r="B77" s="224"/>
      <c r="C77" s="224"/>
      <c r="D77" s="224"/>
      <c r="E77" s="224"/>
      <c r="F77" s="224"/>
      <c r="G77" s="224"/>
      <c r="H77" s="224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41"/>
    </row>
    <row r="78" spans="1:21" x14ac:dyDescent="0.2">
      <c r="A78" s="239"/>
      <c r="B78" s="224"/>
      <c r="C78" s="224"/>
      <c r="D78" s="224"/>
      <c r="E78" s="224"/>
      <c r="F78" s="224"/>
      <c r="G78" s="224"/>
      <c r="H78" s="224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41"/>
    </row>
    <row r="79" spans="1:21" x14ac:dyDescent="0.2">
      <c r="A79" s="239"/>
      <c r="B79" s="224"/>
      <c r="C79" s="224"/>
      <c r="D79" s="224"/>
      <c r="E79" s="224"/>
      <c r="F79" s="224"/>
      <c r="G79" s="224"/>
      <c r="H79" s="224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41"/>
    </row>
    <row r="80" spans="1:21" x14ac:dyDescent="0.2">
      <c r="A80" s="42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41"/>
    </row>
    <row r="81" spans="1:21" x14ac:dyDescent="0.2">
      <c r="A81" s="42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41"/>
    </row>
    <row r="82" spans="1:21" x14ac:dyDescent="0.2">
      <c r="A82" s="42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41"/>
    </row>
    <row r="83" spans="1:21" x14ac:dyDescent="0.2">
      <c r="A83" s="42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41"/>
    </row>
    <row r="84" spans="1:21" x14ac:dyDescent="0.2">
      <c r="A84" s="42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41"/>
    </row>
    <row r="85" spans="1:21" x14ac:dyDescent="0.2">
      <c r="A85" s="42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41"/>
    </row>
    <row r="86" spans="1:21" x14ac:dyDescent="0.2">
      <c r="A86" s="42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41"/>
    </row>
    <row r="87" spans="1:21" x14ac:dyDescent="0.2">
      <c r="A87" s="42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41"/>
    </row>
    <row r="88" spans="1:21" x14ac:dyDescent="0.2">
      <c r="A88" s="42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41"/>
    </row>
    <row r="89" spans="1:21" x14ac:dyDescent="0.2">
      <c r="A89" s="42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41"/>
    </row>
    <row r="90" spans="1:21" x14ac:dyDescent="0.2">
      <c r="A90" s="42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41"/>
    </row>
    <row r="91" spans="1:21" x14ac:dyDescent="0.2">
      <c r="A91" s="43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5"/>
    </row>
    <row r="93" spans="1:21" x14ac:dyDescent="0.2">
      <c r="A93" s="250" t="s">
        <v>1662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</row>
    <row r="94" spans="1:21" x14ac:dyDescent="0.2">
      <c r="A94" s="42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41"/>
    </row>
    <row r="95" spans="1:21" x14ac:dyDescent="0.2">
      <c r="A95" s="219" t="s">
        <v>1662</v>
      </c>
      <c r="B95" s="37"/>
      <c r="C95" s="37"/>
      <c r="D95" s="37"/>
      <c r="E95" s="219"/>
      <c r="F95" s="219">
        <v>2010</v>
      </c>
      <c r="G95" s="219">
        <v>2015</v>
      </c>
      <c r="H95" s="219" t="s">
        <v>1685</v>
      </c>
      <c r="I95" s="37"/>
      <c r="J95" s="247" t="s">
        <v>1680</v>
      </c>
      <c r="K95" s="248"/>
      <c r="L95" s="41"/>
    </row>
    <row r="96" spans="1:21" x14ac:dyDescent="0.2">
      <c r="A96" s="105">
        <v>2015</v>
      </c>
      <c r="B96" s="106" t="s">
        <v>1663</v>
      </c>
      <c r="C96" s="107" t="s">
        <v>1664</v>
      </c>
      <c r="D96" s="37"/>
      <c r="E96" s="219" t="s">
        <v>1675</v>
      </c>
      <c r="F96" s="21">
        <v>7004464</v>
      </c>
      <c r="G96" s="21">
        <v>2600122</v>
      </c>
      <c r="H96" s="21">
        <v>-0.62879072545736503</v>
      </c>
      <c r="I96" s="37"/>
      <c r="J96" s="215">
        <v>0.47075613692701362</v>
      </c>
      <c r="K96" s="216"/>
      <c r="L96" s="41"/>
    </row>
    <row r="97" spans="1:12" x14ac:dyDescent="0.2">
      <c r="A97" s="108" t="s">
        <v>1665</v>
      </c>
      <c r="B97" s="217">
        <v>197</v>
      </c>
      <c r="C97" s="218">
        <v>0.30299999999999999</v>
      </c>
      <c r="D97" s="37"/>
      <c r="E97" s="219" t="s">
        <v>1676</v>
      </c>
      <c r="F97" s="21">
        <v>919677</v>
      </c>
      <c r="G97" s="21">
        <v>3881099</v>
      </c>
      <c r="H97" s="21">
        <v>3.2200674802131601</v>
      </c>
      <c r="I97" s="37"/>
      <c r="J97" s="37"/>
      <c r="K97" s="37"/>
      <c r="L97" s="41"/>
    </row>
    <row r="98" spans="1:12" x14ac:dyDescent="0.2">
      <c r="A98" s="111" t="s">
        <v>1666</v>
      </c>
      <c r="B98" s="217">
        <v>453</v>
      </c>
      <c r="C98" s="218">
        <v>0.69699999999999995</v>
      </c>
      <c r="D98" s="37"/>
      <c r="E98" s="219" t="s">
        <v>1677</v>
      </c>
      <c r="F98" s="21">
        <v>828722</v>
      </c>
      <c r="G98" s="21">
        <v>1812372</v>
      </c>
      <c r="H98" s="21">
        <v>1.18694809598393</v>
      </c>
      <c r="I98" s="37"/>
      <c r="J98" s="37"/>
      <c r="K98" s="37"/>
      <c r="L98" s="41"/>
    </row>
    <row r="99" spans="1:12" x14ac:dyDescent="0.2">
      <c r="A99" s="42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41"/>
    </row>
    <row r="100" spans="1:12" x14ac:dyDescent="0.2">
      <c r="A100" s="43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5"/>
    </row>
  </sheetData>
  <mergeCells count="2">
    <mergeCell ref="J96:K96"/>
    <mergeCell ref="J95:K9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H907"/>
  <sheetViews>
    <sheetView zoomScale="60" zoomScaleNormal="60" zoomScalePageLayoutView="60" workbookViewId="0">
      <selection activeCell="W31" sqref="W31"/>
    </sheetView>
  </sheetViews>
  <sheetFormatPr baseColWidth="10" defaultColWidth="8.83203125" defaultRowHeight="15" x14ac:dyDescent="0.2"/>
  <cols>
    <col min="1" max="1" width="38.5" bestFit="1" customWidth="1"/>
    <col min="2" max="2" width="24.1640625" bestFit="1" customWidth="1"/>
    <col min="3" max="3" width="7.1640625" style="3" bestFit="1" customWidth="1"/>
    <col min="4" max="4" width="23.33203125" customWidth="1"/>
    <col min="5" max="5" width="14.1640625" style="5" bestFit="1" customWidth="1"/>
    <col min="6" max="6" width="11.33203125" style="5" bestFit="1" customWidth="1"/>
    <col min="7" max="7" width="9.6640625" style="5" bestFit="1" customWidth="1"/>
    <col min="8" max="8" width="8.83203125" style="5" bestFit="1" customWidth="1"/>
    <col min="9" max="9" width="10" style="14" customWidth="1"/>
    <col min="10" max="10" width="11.1640625" style="5" bestFit="1" customWidth="1"/>
    <col min="11" max="11" width="15" style="5" bestFit="1" customWidth="1"/>
    <col min="12" max="12" width="11.33203125" style="5" bestFit="1" customWidth="1"/>
    <col min="13" max="13" width="11" style="5" bestFit="1" customWidth="1"/>
    <col min="15" max="15" width="9" bestFit="1" customWidth="1"/>
    <col min="16" max="16" width="15.1640625" bestFit="1" customWidth="1"/>
    <col min="17" max="17" width="10.6640625" bestFit="1" customWidth="1"/>
    <col min="18" max="18" width="7.5" bestFit="1" customWidth="1"/>
    <col min="19" max="19" width="8.83203125" bestFit="1" customWidth="1"/>
    <col min="20" max="20" width="10" bestFit="1" customWidth="1"/>
    <col min="21" max="21" width="13.6640625" bestFit="1" customWidth="1"/>
    <col min="22" max="22" width="10" bestFit="1" customWidth="1"/>
    <col min="23" max="23" width="9.6640625" bestFit="1" customWidth="1"/>
    <col min="24" max="24" width="6.1640625" bestFit="1" customWidth="1"/>
    <col min="25" max="25" width="5.5" customWidth="1"/>
    <col min="26" max="26" width="13.1640625" bestFit="1" customWidth="1"/>
    <col min="27" max="27" width="9.1640625" bestFit="1" customWidth="1"/>
    <col min="28" max="28" width="9.83203125" bestFit="1" customWidth="1"/>
    <col min="29" max="29" width="9.6640625" bestFit="1" customWidth="1"/>
    <col min="30" max="32" width="9.1640625" bestFit="1" customWidth="1"/>
    <col min="33" max="34" width="6.33203125" bestFit="1" customWidth="1"/>
  </cols>
  <sheetData>
    <row r="1" spans="1:34" ht="29" x14ac:dyDescent="0.35">
      <c r="B1" s="8" t="s">
        <v>1412</v>
      </c>
    </row>
    <row r="2" spans="1:34" x14ac:dyDescent="0.2">
      <c r="D2" t="s">
        <v>1622</v>
      </c>
      <c r="E2" s="3" t="s">
        <v>1620</v>
      </c>
      <c r="F2" s="5" t="s">
        <v>1616</v>
      </c>
      <c r="G2" s="5" t="s">
        <v>1617</v>
      </c>
      <c r="H2" s="5" t="s">
        <v>1618</v>
      </c>
      <c r="I2" s="14" t="s">
        <v>6</v>
      </c>
      <c r="J2" s="5" t="s">
        <v>7</v>
      </c>
      <c r="K2" s="5" t="s">
        <v>1614</v>
      </c>
      <c r="L2" s="5" t="s">
        <v>1415</v>
      </c>
      <c r="M2" s="5" t="s">
        <v>1619</v>
      </c>
      <c r="O2" s="2" t="s">
        <v>1637</v>
      </c>
      <c r="P2" s="2" t="s">
        <v>1627</v>
      </c>
      <c r="Q2" s="2" t="s">
        <v>1628</v>
      </c>
      <c r="R2" s="2" t="s">
        <v>1625</v>
      </c>
      <c r="S2" s="2" t="s">
        <v>1626</v>
      </c>
      <c r="T2" s="2" t="s">
        <v>7</v>
      </c>
      <c r="U2" s="2" t="s">
        <v>1614</v>
      </c>
      <c r="V2" s="2" t="s">
        <v>1415</v>
      </c>
      <c r="W2" s="2" t="s">
        <v>1416</v>
      </c>
    </row>
    <row r="3" spans="1:34" x14ac:dyDescent="0.2">
      <c r="D3" s="5">
        <f>SUM(E9:E658)</f>
        <v>46428805</v>
      </c>
      <c r="E3" s="5">
        <v>1</v>
      </c>
      <c r="F3" s="5">
        <f t="shared" ref="F3:M3" si="0">AVERAGE(F9:F40)</f>
        <v>8292.78125</v>
      </c>
      <c r="G3" s="5">
        <f t="shared" si="0"/>
        <v>10090.46875</v>
      </c>
      <c r="H3" s="5">
        <f t="shared" si="0"/>
        <v>5103.96875</v>
      </c>
      <c r="I3" s="14">
        <f t="shared" si="0"/>
        <v>860.0625</v>
      </c>
      <c r="J3" s="5">
        <f t="shared" si="0"/>
        <v>883.4375</v>
      </c>
      <c r="K3" s="5">
        <f t="shared" si="0"/>
        <v>23972.3125</v>
      </c>
      <c r="L3" s="5">
        <f t="shared" si="0"/>
        <v>32.65625</v>
      </c>
      <c r="M3" s="5">
        <f t="shared" si="0"/>
        <v>107.1875</v>
      </c>
      <c r="O3">
        <v>1</v>
      </c>
      <c r="P3">
        <f>COUNTIF($P$9:$P$658,O3)</f>
        <v>333</v>
      </c>
      <c r="Q3">
        <f>COUNTIF($Q$9:$Q$658,O3)</f>
        <v>235</v>
      </c>
      <c r="R3">
        <f>COUNTIF($R$9:$R$658,O3)</f>
        <v>16</v>
      </c>
      <c r="S3">
        <f>COUNTIF($S$9:$S$658,O3)</f>
        <v>1</v>
      </c>
      <c r="T3">
        <f>COUNTIF($T$9:$T$658,O3)</f>
        <v>1</v>
      </c>
      <c r="U3">
        <f>COUNTIF($U$9:$U$658,O3)</f>
        <v>63</v>
      </c>
      <c r="V3">
        <f>COUNTIF($V$9:$V$658,O3)</f>
        <v>1</v>
      </c>
      <c r="W3">
        <f>COUNTIF($W$9:$W$658,O3)</f>
        <v>0</v>
      </c>
      <c r="Z3" s="3" t="s">
        <v>1620</v>
      </c>
      <c r="AA3" s="5" t="s">
        <v>1616</v>
      </c>
      <c r="AB3" s="5" t="s">
        <v>1617</v>
      </c>
      <c r="AC3" s="5" t="s">
        <v>1618</v>
      </c>
      <c r="AD3" s="14" t="s">
        <v>6</v>
      </c>
      <c r="AE3" s="5" t="s">
        <v>7</v>
      </c>
      <c r="AF3" s="5" t="s">
        <v>1614</v>
      </c>
      <c r="AG3" s="5" t="s">
        <v>1415</v>
      </c>
      <c r="AH3" s="5" t="s">
        <v>1619</v>
      </c>
    </row>
    <row r="4" spans="1:34" x14ac:dyDescent="0.2">
      <c r="E4" s="5">
        <v>2</v>
      </c>
      <c r="F4" s="5">
        <f t="shared" ref="F4:M4" si="1">AVERAGE(F41:F67)</f>
        <v>6249.1851851851852</v>
      </c>
      <c r="G4" s="5">
        <f t="shared" si="1"/>
        <v>14231.555555555555</v>
      </c>
      <c r="H4" s="5">
        <f t="shared" si="1"/>
        <v>2086.962962962963</v>
      </c>
      <c r="I4" s="14">
        <f t="shared" si="1"/>
        <v>724.2962962962963</v>
      </c>
      <c r="J4" s="5">
        <f t="shared" si="1"/>
        <v>405</v>
      </c>
      <c r="K4" s="5">
        <f t="shared" si="1"/>
        <v>25456.370370370369</v>
      </c>
      <c r="L4" s="5">
        <f t="shared" si="1"/>
        <v>8.3333333333333339</v>
      </c>
      <c r="M4" s="5">
        <f t="shared" si="1"/>
        <v>152.85185185185185</v>
      </c>
      <c r="O4">
        <v>2</v>
      </c>
      <c r="P4">
        <f>COUNTIF($P$9:$P$658,O4)</f>
        <v>187</v>
      </c>
      <c r="Q4">
        <f>COUNTIF($Q$9:$Q$658,O4)</f>
        <v>253</v>
      </c>
      <c r="R4">
        <f>COUNTIF($R$9:$R$658,O4)</f>
        <v>67</v>
      </c>
      <c r="S4" s="16">
        <f>COUNTIF($S$9:$S$658,O4)</f>
        <v>120</v>
      </c>
      <c r="T4">
        <f>COUNTIF($T$9:$T$658,O4)</f>
        <v>4</v>
      </c>
      <c r="U4">
        <f>COUNTIF($U$9:$U$658,O4)</f>
        <v>14</v>
      </c>
      <c r="V4">
        <f>COUNTIF($V$9:$V$658,O4)</f>
        <v>5</v>
      </c>
      <c r="W4">
        <f>COUNTIF($W$9:$W$658,O4)</f>
        <v>0</v>
      </c>
      <c r="Z4" s="36">
        <v>1</v>
      </c>
      <c r="AA4" s="36">
        <v>8292.78125</v>
      </c>
      <c r="AB4" s="36">
        <v>10090.46875</v>
      </c>
      <c r="AC4" s="36">
        <v>5103.96875</v>
      </c>
      <c r="AD4" s="36">
        <v>860.0625</v>
      </c>
      <c r="AE4" s="36">
        <v>883.4375</v>
      </c>
      <c r="AF4" s="36">
        <v>23972.3125</v>
      </c>
      <c r="AG4" s="36">
        <v>32.65625</v>
      </c>
      <c r="AH4" s="36">
        <v>107.1875</v>
      </c>
    </row>
    <row r="5" spans="1:34" x14ac:dyDescent="0.2">
      <c r="E5" s="5">
        <v>3</v>
      </c>
      <c r="F5" s="5">
        <f t="shared" ref="F5:M5" si="2">AVERAGE(F68:F85)</f>
        <v>6385.2777777777774</v>
      </c>
      <c r="G5" s="5">
        <f t="shared" si="2"/>
        <v>5544.9444444444443</v>
      </c>
      <c r="H5" s="5">
        <f t="shared" si="2"/>
        <v>10236.666666666666</v>
      </c>
      <c r="I5" s="14">
        <f t="shared" si="2"/>
        <v>1018</v>
      </c>
      <c r="J5" s="5">
        <f t="shared" si="2"/>
        <v>379</v>
      </c>
      <c r="K5" s="5">
        <f t="shared" si="2"/>
        <v>9790.6666666666661</v>
      </c>
      <c r="L5" s="5">
        <f t="shared" si="2"/>
        <v>4785.8888888888887</v>
      </c>
      <c r="M5" s="5">
        <f t="shared" si="2"/>
        <v>1754.1666666666667</v>
      </c>
      <c r="O5">
        <v>3</v>
      </c>
      <c r="P5">
        <f>COUNTIF($P$9:$P$658,O5)</f>
        <v>111</v>
      </c>
      <c r="Q5">
        <f>COUNTIF($Q$9:$Q$658,O5)</f>
        <v>106</v>
      </c>
      <c r="R5">
        <f>COUNTIF($R$9:$R$658,O5)</f>
        <v>38</v>
      </c>
      <c r="S5">
        <f>COUNTIF($S$9:$S$658,O5)</f>
        <v>365</v>
      </c>
      <c r="T5">
        <f>COUNTIF($T$9:$T$658,O5)</f>
        <v>19</v>
      </c>
      <c r="U5">
        <f>COUNTIF($U$9:$U$658,O5)</f>
        <v>5</v>
      </c>
      <c r="V5">
        <f>COUNTIF($V$9:$V$658,O5)</f>
        <v>4</v>
      </c>
      <c r="W5">
        <f>COUNTIF($W$9:$W$658,O5)</f>
        <v>2</v>
      </c>
      <c r="Z5" s="36">
        <v>3</v>
      </c>
      <c r="AA5" s="36">
        <v>6385.2777777777774</v>
      </c>
      <c r="AB5" s="36">
        <v>5544.9444444444443</v>
      </c>
      <c r="AC5" s="36">
        <v>10236.666666666666</v>
      </c>
      <c r="AD5" s="36">
        <v>1018</v>
      </c>
      <c r="AE5" s="36">
        <v>379</v>
      </c>
      <c r="AF5" s="36">
        <v>9790.6666666666661</v>
      </c>
      <c r="AG5" s="36">
        <v>4785.8888888888887</v>
      </c>
      <c r="AH5" s="36">
        <v>1754.1666666666667</v>
      </c>
    </row>
    <row r="6" spans="1:34" x14ac:dyDescent="0.2">
      <c r="E6" s="5" t="s">
        <v>1621</v>
      </c>
      <c r="F6" s="5">
        <f t="shared" ref="F6:M6" si="3">AVERAGE(F9:F658)</f>
        <v>17600.716923076921</v>
      </c>
      <c r="G6" s="5">
        <f t="shared" si="3"/>
        <v>14534.02</v>
      </c>
      <c r="H6" s="5">
        <f t="shared" si="3"/>
        <v>4000.1876923076925</v>
      </c>
      <c r="I6" s="14">
        <f t="shared" si="3"/>
        <v>5970.9215384615381</v>
      </c>
      <c r="J6" s="5">
        <f t="shared" si="3"/>
        <v>1780.9430769230769</v>
      </c>
      <c r="K6" s="5">
        <f t="shared" si="3"/>
        <v>2792.5608628659475</v>
      </c>
      <c r="L6" s="5">
        <f t="shared" si="3"/>
        <v>245.26461538461538</v>
      </c>
      <c r="M6" s="5">
        <f t="shared" si="3"/>
        <v>307.14923076923077</v>
      </c>
      <c r="O6">
        <v>4</v>
      </c>
      <c r="P6">
        <f>COUNTIF($P$9:$P$658,O6)</f>
        <v>14</v>
      </c>
      <c r="Q6">
        <f>COUNTIF($Q$9:$Q$658,O6)</f>
        <v>47</v>
      </c>
      <c r="R6">
        <f>COUNTIF($R$9:$R$658,O6)</f>
        <v>342</v>
      </c>
      <c r="S6">
        <f>COUNTIF($S$9:$S$658,O6)</f>
        <v>78</v>
      </c>
      <c r="T6">
        <f>COUNTIF($T$9:$T$658,O6)</f>
        <v>133</v>
      </c>
      <c r="U6">
        <f>COUNTIF($U$9:$U$658,O6)</f>
        <v>22</v>
      </c>
      <c r="V6">
        <f>COUNTIF($V$9:$V$658,O6)</f>
        <v>13</v>
      </c>
      <c r="W6">
        <f>COUNTIF($W$9:$W$658,O6)</f>
        <v>6</v>
      </c>
      <c r="Z6" s="35">
        <v>12</v>
      </c>
      <c r="AA6" s="36">
        <f t="shared" ref="AA6:AH6" si="4">AVERAGE(F342:F381)</f>
        <v>10195.325000000001</v>
      </c>
      <c r="AB6" s="36">
        <f t="shared" si="4"/>
        <v>13811.825000000001</v>
      </c>
      <c r="AC6" s="36">
        <f t="shared" si="4"/>
        <v>2444.5749999999998</v>
      </c>
      <c r="AD6" s="36">
        <f t="shared" si="4"/>
        <v>5108.25</v>
      </c>
      <c r="AE6" s="36">
        <f t="shared" si="4"/>
        <v>958.6</v>
      </c>
      <c r="AF6" s="36">
        <f t="shared" si="4"/>
        <v>4542.6000000000004</v>
      </c>
      <c r="AG6" s="36">
        <f t="shared" si="4"/>
        <v>204.32499999999999</v>
      </c>
      <c r="AH6" s="36">
        <f t="shared" si="4"/>
        <v>186.07499999999999</v>
      </c>
    </row>
    <row r="7" spans="1:34" x14ac:dyDescent="0.2">
      <c r="Z7" s="35">
        <v>20</v>
      </c>
      <c r="AA7" s="36">
        <f t="shared" ref="AA7:AH7" si="5">AVERAGE(F626:F658)</f>
        <v>25134.030303030304</v>
      </c>
      <c r="AB7" s="36">
        <f t="shared" si="5"/>
        <v>10180.30303030303</v>
      </c>
      <c r="AC7" s="36">
        <f t="shared" si="5"/>
        <v>4357.969696969697</v>
      </c>
      <c r="AD7" s="36">
        <f t="shared" si="5"/>
        <v>8766.3939393939399</v>
      </c>
      <c r="AE7" s="36">
        <f t="shared" si="5"/>
        <v>2842.3030303030305</v>
      </c>
      <c r="AF7" s="36">
        <f t="shared" si="5"/>
        <v>0</v>
      </c>
      <c r="AG7" s="36">
        <f t="shared" si="5"/>
        <v>0</v>
      </c>
      <c r="AH7" s="36">
        <f t="shared" si="5"/>
        <v>274.36363636363637</v>
      </c>
    </row>
    <row r="8" spans="1:34" s="2" customFormat="1" ht="16" x14ac:dyDescent="0.2">
      <c r="A8" s="6" t="s">
        <v>1413</v>
      </c>
      <c r="B8" s="2" t="s">
        <v>1414</v>
      </c>
      <c r="C8" s="2" t="s">
        <v>0</v>
      </c>
      <c r="D8" s="2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15" t="s">
        <v>6</v>
      </c>
      <c r="J8" s="4" t="s">
        <v>7</v>
      </c>
      <c r="K8" s="4" t="s">
        <v>1614</v>
      </c>
      <c r="L8" s="4" t="s">
        <v>1415</v>
      </c>
      <c r="M8" s="4" t="s">
        <v>1416</v>
      </c>
      <c r="N8" s="2" t="s">
        <v>1623</v>
      </c>
      <c r="O8" s="2" t="s">
        <v>1624</v>
      </c>
      <c r="P8" s="2" t="s">
        <v>1629</v>
      </c>
      <c r="Q8" s="2" t="s">
        <v>1630</v>
      </c>
      <c r="R8" s="2" t="s">
        <v>1631</v>
      </c>
      <c r="S8" s="2" t="s">
        <v>1632</v>
      </c>
      <c r="T8" s="2" t="s">
        <v>1633</v>
      </c>
      <c r="U8" s="2" t="s">
        <v>1634</v>
      </c>
      <c r="V8" s="2" t="s">
        <v>1635</v>
      </c>
      <c r="W8" s="2" t="s">
        <v>1636</v>
      </c>
      <c r="Z8" s="5" t="s">
        <v>1621</v>
      </c>
      <c r="AA8" s="5">
        <v>17600.716923076921</v>
      </c>
      <c r="AB8" s="5">
        <v>14534.02</v>
      </c>
      <c r="AC8" s="5">
        <v>4000.1876923076925</v>
      </c>
      <c r="AD8" s="14">
        <v>5970.9215384615381</v>
      </c>
      <c r="AE8" s="5">
        <v>1780.9430769230769</v>
      </c>
      <c r="AF8" s="5">
        <v>2792.5608628659475</v>
      </c>
      <c r="AG8" s="5">
        <v>245.26461538461538</v>
      </c>
      <c r="AH8" s="5">
        <v>307.14923076923077</v>
      </c>
    </row>
    <row r="9" spans="1:34" ht="16" hidden="1" x14ac:dyDescent="0.2">
      <c r="A9" s="1" t="s">
        <v>1345</v>
      </c>
      <c r="B9" t="s">
        <v>1346</v>
      </c>
      <c r="C9" s="3">
        <v>1</v>
      </c>
      <c r="D9" t="s">
        <v>1244</v>
      </c>
      <c r="E9" s="5">
        <v>71685</v>
      </c>
      <c r="F9" s="5">
        <v>15319</v>
      </c>
      <c r="G9" s="5">
        <v>4898</v>
      </c>
      <c r="H9" s="5">
        <v>1395</v>
      </c>
      <c r="I9" s="14">
        <v>1939</v>
      </c>
      <c r="J9" s="5">
        <v>1345</v>
      </c>
      <c r="K9" s="5">
        <v>24384</v>
      </c>
      <c r="L9" s="5">
        <v>0</v>
      </c>
      <c r="M9" s="5">
        <v>0</v>
      </c>
      <c r="N9" s="11">
        <f t="shared" ref="N9:N72" si="6">SUM(F9:M9)</f>
        <v>49280</v>
      </c>
      <c r="O9" s="12">
        <f t="shared" ref="O9:O72" si="7">N9/E9</f>
        <v>0.68745204715072883</v>
      </c>
      <c r="P9">
        <f t="shared" ref="P9:P72" si="8">RANK(F9,F9:M9)</f>
        <v>2</v>
      </c>
      <c r="Q9">
        <f t="shared" ref="Q9:Q72" si="9">RANK(G9,F9:M9)</f>
        <v>3</v>
      </c>
      <c r="R9">
        <f t="shared" ref="R9:R72" si="10">RANK(H9,F9:M9)</f>
        <v>5</v>
      </c>
      <c r="S9">
        <f t="shared" ref="S9:S72" si="11">RANK(I9,F9:M9)</f>
        <v>4</v>
      </c>
      <c r="T9">
        <f t="shared" ref="T9:T72" si="12">RANK(J9,F9:M9)</f>
        <v>6</v>
      </c>
      <c r="U9">
        <f t="shared" ref="U9:U72" si="13">RANK(K9,F9:M9)</f>
        <v>1</v>
      </c>
      <c r="V9">
        <f t="shared" ref="V9:V72" si="14">RANK(L9,F9:M9)</f>
        <v>7</v>
      </c>
      <c r="W9">
        <f t="shared" ref="W9:W72" si="15">RANK(M9,F9:M9)</f>
        <v>7</v>
      </c>
    </row>
    <row r="10" spans="1:34" ht="16" hidden="1" x14ac:dyDescent="0.2">
      <c r="A10" s="1" t="s">
        <v>1306</v>
      </c>
      <c r="B10" t="s">
        <v>1307</v>
      </c>
      <c r="C10" s="3">
        <v>1</v>
      </c>
      <c r="D10" t="s">
        <v>1308</v>
      </c>
      <c r="E10" s="5">
        <v>83380</v>
      </c>
      <c r="F10" s="5">
        <v>7325</v>
      </c>
      <c r="G10" s="5">
        <v>15130</v>
      </c>
      <c r="H10" s="5">
        <v>1225</v>
      </c>
      <c r="I10" s="14">
        <v>1829</v>
      </c>
      <c r="J10" s="5">
        <v>0</v>
      </c>
      <c r="K10" s="5">
        <v>34831</v>
      </c>
      <c r="L10" s="5">
        <v>0</v>
      </c>
      <c r="M10" s="5">
        <v>0</v>
      </c>
      <c r="N10" s="11">
        <f t="shared" si="6"/>
        <v>60340</v>
      </c>
      <c r="O10" s="12">
        <f t="shared" si="7"/>
        <v>0.72367474214439909</v>
      </c>
      <c r="P10" s="13">
        <f t="shared" si="8"/>
        <v>3</v>
      </c>
      <c r="Q10">
        <f t="shared" si="9"/>
        <v>2</v>
      </c>
      <c r="R10">
        <f t="shared" si="10"/>
        <v>5</v>
      </c>
      <c r="S10">
        <f t="shared" si="11"/>
        <v>4</v>
      </c>
      <c r="T10">
        <f t="shared" si="12"/>
        <v>6</v>
      </c>
      <c r="U10">
        <f t="shared" si="13"/>
        <v>1</v>
      </c>
      <c r="V10">
        <f t="shared" si="14"/>
        <v>6</v>
      </c>
      <c r="W10">
        <f t="shared" si="15"/>
        <v>6</v>
      </c>
    </row>
    <row r="11" spans="1:34" ht="16" hidden="1" x14ac:dyDescent="0.2">
      <c r="A11" s="1" t="s">
        <v>1341</v>
      </c>
      <c r="B11" t="s">
        <v>1342</v>
      </c>
      <c r="C11" s="3">
        <v>1</v>
      </c>
      <c r="D11" t="s">
        <v>1295</v>
      </c>
      <c r="E11" s="5">
        <v>82373</v>
      </c>
      <c r="F11" s="5">
        <v>5929</v>
      </c>
      <c r="G11" s="5">
        <v>15893</v>
      </c>
      <c r="H11" s="5">
        <v>1232</v>
      </c>
      <c r="I11" s="14">
        <v>1757</v>
      </c>
      <c r="J11" s="5">
        <v>0</v>
      </c>
      <c r="K11" s="5">
        <v>32736</v>
      </c>
      <c r="L11" s="5">
        <v>0</v>
      </c>
      <c r="M11" s="5">
        <v>0</v>
      </c>
      <c r="N11" s="11">
        <f t="shared" si="6"/>
        <v>57547</v>
      </c>
      <c r="O11" s="12">
        <f t="shared" si="7"/>
        <v>0.69861483738603669</v>
      </c>
      <c r="P11">
        <f t="shared" si="8"/>
        <v>3</v>
      </c>
      <c r="Q11">
        <f t="shared" si="9"/>
        <v>2</v>
      </c>
      <c r="R11">
        <f t="shared" si="10"/>
        <v>5</v>
      </c>
      <c r="S11">
        <f t="shared" si="11"/>
        <v>4</v>
      </c>
      <c r="T11">
        <f t="shared" si="12"/>
        <v>6</v>
      </c>
      <c r="U11">
        <f t="shared" si="13"/>
        <v>1</v>
      </c>
      <c r="V11">
        <f t="shared" si="14"/>
        <v>6</v>
      </c>
      <c r="W11">
        <f t="shared" si="15"/>
        <v>6</v>
      </c>
    </row>
    <row r="12" spans="1:34" ht="16" hidden="1" x14ac:dyDescent="0.2">
      <c r="A12" s="1" t="s">
        <v>1339</v>
      </c>
      <c r="B12" t="s">
        <v>1340</v>
      </c>
      <c r="C12" s="3">
        <v>1</v>
      </c>
      <c r="D12" t="s">
        <v>1295</v>
      </c>
      <c r="E12" s="5">
        <v>86955</v>
      </c>
      <c r="F12" s="5">
        <v>7384</v>
      </c>
      <c r="G12" s="5">
        <v>19121</v>
      </c>
      <c r="H12" s="5">
        <v>1252</v>
      </c>
      <c r="I12" s="14">
        <v>1682</v>
      </c>
      <c r="J12" s="5">
        <v>0</v>
      </c>
      <c r="K12" s="5">
        <v>32055</v>
      </c>
      <c r="L12" s="5">
        <v>0</v>
      </c>
      <c r="M12" s="5">
        <v>103</v>
      </c>
      <c r="N12" s="11">
        <f t="shared" si="6"/>
        <v>61597</v>
      </c>
      <c r="O12" s="12">
        <f t="shared" si="7"/>
        <v>0.70837789661319073</v>
      </c>
      <c r="P12">
        <f t="shared" si="8"/>
        <v>3</v>
      </c>
      <c r="Q12">
        <f t="shared" si="9"/>
        <v>2</v>
      </c>
      <c r="R12">
        <f t="shared" si="10"/>
        <v>5</v>
      </c>
      <c r="S12">
        <f t="shared" si="11"/>
        <v>4</v>
      </c>
      <c r="T12">
        <f t="shared" si="12"/>
        <v>7</v>
      </c>
      <c r="U12">
        <f t="shared" si="13"/>
        <v>1</v>
      </c>
      <c r="V12">
        <f t="shared" si="14"/>
        <v>7</v>
      </c>
      <c r="W12">
        <f t="shared" si="15"/>
        <v>6</v>
      </c>
    </row>
    <row r="13" spans="1:34" ht="16" hidden="1" x14ac:dyDescent="0.2">
      <c r="A13" s="1" t="s">
        <v>1252</v>
      </c>
      <c r="B13" t="s">
        <v>1253</v>
      </c>
      <c r="C13" s="3">
        <v>1</v>
      </c>
      <c r="D13" t="s">
        <v>1254</v>
      </c>
      <c r="E13" s="5">
        <v>65792</v>
      </c>
      <c r="F13" s="5">
        <v>12900</v>
      </c>
      <c r="G13" s="5">
        <v>3919</v>
      </c>
      <c r="H13" s="5">
        <v>1216</v>
      </c>
      <c r="I13" s="14">
        <v>1355</v>
      </c>
      <c r="J13" s="5">
        <v>965</v>
      </c>
      <c r="K13" s="5">
        <v>24130</v>
      </c>
      <c r="L13" s="5">
        <v>0</v>
      </c>
      <c r="M13" s="5">
        <v>0</v>
      </c>
      <c r="N13" s="11">
        <f t="shared" si="6"/>
        <v>44485</v>
      </c>
      <c r="O13" s="12">
        <f t="shared" si="7"/>
        <v>0.6761460359922179</v>
      </c>
      <c r="P13" s="13">
        <f t="shared" si="8"/>
        <v>2</v>
      </c>
      <c r="Q13">
        <f t="shared" si="9"/>
        <v>3</v>
      </c>
      <c r="R13">
        <f t="shared" si="10"/>
        <v>5</v>
      </c>
      <c r="S13">
        <f t="shared" si="11"/>
        <v>4</v>
      </c>
      <c r="T13">
        <f t="shared" si="12"/>
        <v>6</v>
      </c>
      <c r="U13">
        <f t="shared" si="13"/>
        <v>1</v>
      </c>
      <c r="V13">
        <f t="shared" si="14"/>
        <v>7</v>
      </c>
      <c r="W13">
        <f t="shared" si="15"/>
        <v>7</v>
      </c>
    </row>
    <row r="14" spans="1:34" ht="16" hidden="1" x14ac:dyDescent="0.2">
      <c r="A14" s="1" t="s">
        <v>1352</v>
      </c>
      <c r="B14" t="s">
        <v>1353</v>
      </c>
      <c r="C14" s="3">
        <v>1</v>
      </c>
      <c r="D14" t="s">
        <v>1308</v>
      </c>
      <c r="E14" s="5">
        <v>77370</v>
      </c>
      <c r="F14" s="5">
        <v>11987</v>
      </c>
      <c r="G14" s="5">
        <v>16452</v>
      </c>
      <c r="H14" s="5">
        <v>1481</v>
      </c>
      <c r="I14" s="14">
        <v>1331</v>
      </c>
      <c r="J14" s="5">
        <v>0</v>
      </c>
      <c r="K14" s="5">
        <v>26620</v>
      </c>
      <c r="L14" s="5">
        <v>0</v>
      </c>
      <c r="M14" s="5">
        <v>0</v>
      </c>
      <c r="N14" s="11">
        <f t="shared" si="6"/>
        <v>57871</v>
      </c>
      <c r="O14" s="12">
        <f t="shared" si="7"/>
        <v>0.74797725216492184</v>
      </c>
      <c r="P14">
        <f t="shared" si="8"/>
        <v>3</v>
      </c>
      <c r="Q14">
        <f t="shared" si="9"/>
        <v>2</v>
      </c>
      <c r="R14">
        <f t="shared" si="10"/>
        <v>4</v>
      </c>
      <c r="S14">
        <f t="shared" si="11"/>
        <v>5</v>
      </c>
      <c r="T14">
        <f t="shared" si="12"/>
        <v>6</v>
      </c>
      <c r="U14">
        <f t="shared" si="13"/>
        <v>1</v>
      </c>
      <c r="V14">
        <f t="shared" si="14"/>
        <v>6</v>
      </c>
      <c r="W14">
        <f t="shared" si="15"/>
        <v>6</v>
      </c>
    </row>
    <row r="15" spans="1:34" ht="16" hidden="1" x14ac:dyDescent="0.2">
      <c r="A15" s="1" t="s">
        <v>1266</v>
      </c>
      <c r="B15" t="s">
        <v>1267</v>
      </c>
      <c r="C15" s="3">
        <v>1</v>
      </c>
      <c r="D15" t="s">
        <v>1268</v>
      </c>
      <c r="E15" s="5">
        <v>74179</v>
      </c>
      <c r="F15" s="5">
        <v>19817</v>
      </c>
      <c r="G15" s="5">
        <v>2700</v>
      </c>
      <c r="H15" s="5">
        <v>10294</v>
      </c>
      <c r="I15" s="14">
        <v>1316</v>
      </c>
      <c r="J15" s="5">
        <v>631</v>
      </c>
      <c r="K15" s="5">
        <v>20145</v>
      </c>
      <c r="L15" s="5">
        <v>0</v>
      </c>
      <c r="M15" s="5">
        <v>135</v>
      </c>
      <c r="N15" s="11">
        <f t="shared" si="6"/>
        <v>55038</v>
      </c>
      <c r="O15" s="12">
        <f t="shared" si="7"/>
        <v>0.74196201081168522</v>
      </c>
      <c r="P15" s="13">
        <f t="shared" si="8"/>
        <v>2</v>
      </c>
      <c r="Q15">
        <f t="shared" si="9"/>
        <v>4</v>
      </c>
      <c r="R15">
        <f t="shared" si="10"/>
        <v>3</v>
      </c>
      <c r="S15">
        <f t="shared" si="11"/>
        <v>5</v>
      </c>
      <c r="T15">
        <f t="shared" si="12"/>
        <v>6</v>
      </c>
      <c r="U15">
        <f t="shared" si="13"/>
        <v>1</v>
      </c>
      <c r="V15">
        <f t="shared" si="14"/>
        <v>8</v>
      </c>
      <c r="W15">
        <f t="shared" si="15"/>
        <v>7</v>
      </c>
    </row>
    <row r="16" spans="1:34" ht="16" hidden="1" x14ac:dyDescent="0.2">
      <c r="A16" s="1" t="s">
        <v>1335</v>
      </c>
      <c r="B16" t="s">
        <v>1336</v>
      </c>
      <c r="C16" s="3">
        <v>1</v>
      </c>
      <c r="D16" t="s">
        <v>1290</v>
      </c>
      <c r="E16" s="5">
        <v>75941</v>
      </c>
      <c r="F16" s="5">
        <v>5223</v>
      </c>
      <c r="G16" s="5">
        <v>17654</v>
      </c>
      <c r="H16" s="5">
        <v>1150</v>
      </c>
      <c r="I16" s="14">
        <v>1237</v>
      </c>
      <c r="J16" s="5">
        <v>0</v>
      </c>
      <c r="K16" s="5">
        <v>27628</v>
      </c>
      <c r="L16" s="5">
        <v>0</v>
      </c>
      <c r="M16" s="5">
        <v>0</v>
      </c>
      <c r="N16" s="11">
        <f t="shared" si="6"/>
        <v>52892</v>
      </c>
      <c r="O16" s="12">
        <f t="shared" si="7"/>
        <v>0.69648806310161837</v>
      </c>
      <c r="P16">
        <f t="shared" si="8"/>
        <v>3</v>
      </c>
      <c r="Q16">
        <f t="shared" si="9"/>
        <v>2</v>
      </c>
      <c r="R16">
        <f t="shared" si="10"/>
        <v>5</v>
      </c>
      <c r="S16">
        <f t="shared" si="11"/>
        <v>4</v>
      </c>
      <c r="T16">
        <f t="shared" si="12"/>
        <v>6</v>
      </c>
      <c r="U16">
        <f t="shared" si="13"/>
        <v>1</v>
      </c>
      <c r="V16">
        <f t="shared" si="14"/>
        <v>6</v>
      </c>
      <c r="W16">
        <f t="shared" si="15"/>
        <v>6</v>
      </c>
    </row>
    <row r="17" spans="1:23" ht="16" hidden="1" x14ac:dyDescent="0.2">
      <c r="A17" s="1" t="s">
        <v>1331</v>
      </c>
      <c r="B17" t="s">
        <v>1332</v>
      </c>
      <c r="C17" s="3">
        <v>1</v>
      </c>
      <c r="D17" t="s">
        <v>1271</v>
      </c>
      <c r="E17" s="5">
        <v>77268</v>
      </c>
      <c r="F17" s="5">
        <v>3410</v>
      </c>
      <c r="G17" s="5">
        <v>4311</v>
      </c>
      <c r="H17" s="5">
        <v>18029</v>
      </c>
      <c r="I17" s="14">
        <v>1236</v>
      </c>
      <c r="J17" s="5">
        <v>1367</v>
      </c>
      <c r="K17" s="5">
        <v>28838</v>
      </c>
      <c r="L17" s="5">
        <v>0</v>
      </c>
      <c r="M17" s="5">
        <v>422</v>
      </c>
      <c r="N17" s="11">
        <f t="shared" si="6"/>
        <v>57613</v>
      </c>
      <c r="O17" s="12">
        <f t="shared" si="7"/>
        <v>0.74562561474349021</v>
      </c>
      <c r="P17" s="13">
        <f t="shared" si="8"/>
        <v>4</v>
      </c>
      <c r="Q17">
        <f t="shared" si="9"/>
        <v>3</v>
      </c>
      <c r="R17">
        <f t="shared" si="10"/>
        <v>2</v>
      </c>
      <c r="S17">
        <f t="shared" si="11"/>
        <v>6</v>
      </c>
      <c r="T17">
        <f t="shared" si="12"/>
        <v>5</v>
      </c>
      <c r="U17">
        <f t="shared" si="13"/>
        <v>1</v>
      </c>
      <c r="V17">
        <f t="shared" si="14"/>
        <v>8</v>
      </c>
      <c r="W17">
        <f t="shared" si="15"/>
        <v>7</v>
      </c>
    </row>
    <row r="18" spans="1:23" ht="16" hidden="1" x14ac:dyDescent="0.2">
      <c r="A18" s="1" t="s">
        <v>1293</v>
      </c>
      <c r="B18" t="s">
        <v>1294</v>
      </c>
      <c r="C18" s="3">
        <v>1</v>
      </c>
      <c r="D18" t="s">
        <v>1295</v>
      </c>
      <c r="E18" s="5">
        <v>79481</v>
      </c>
      <c r="F18" s="5">
        <v>11511</v>
      </c>
      <c r="G18" s="5">
        <v>18301</v>
      </c>
      <c r="H18" s="5">
        <v>1517</v>
      </c>
      <c r="I18" s="14">
        <v>1178</v>
      </c>
      <c r="J18" s="5">
        <v>1245</v>
      </c>
      <c r="K18" s="5">
        <v>25104</v>
      </c>
      <c r="L18" s="5">
        <v>0</v>
      </c>
      <c r="M18" s="5">
        <v>158</v>
      </c>
      <c r="N18" s="11">
        <f t="shared" si="6"/>
        <v>59014</v>
      </c>
      <c r="O18" s="12">
        <f t="shared" si="7"/>
        <v>0.74249191630704192</v>
      </c>
      <c r="P18" s="13">
        <f t="shared" si="8"/>
        <v>3</v>
      </c>
      <c r="Q18">
        <f t="shared" si="9"/>
        <v>2</v>
      </c>
      <c r="R18">
        <f t="shared" si="10"/>
        <v>4</v>
      </c>
      <c r="S18">
        <f t="shared" si="11"/>
        <v>6</v>
      </c>
      <c r="T18">
        <f t="shared" si="12"/>
        <v>5</v>
      </c>
      <c r="U18">
        <f t="shared" si="13"/>
        <v>1</v>
      </c>
      <c r="V18">
        <f t="shared" si="14"/>
        <v>8</v>
      </c>
      <c r="W18">
        <f t="shared" si="15"/>
        <v>7</v>
      </c>
    </row>
    <row r="19" spans="1:23" ht="16" hidden="1" x14ac:dyDescent="0.2">
      <c r="A19" s="1" t="s">
        <v>1343</v>
      </c>
      <c r="B19" t="s">
        <v>1344</v>
      </c>
      <c r="C19" s="3">
        <v>1</v>
      </c>
      <c r="D19" t="s">
        <v>1295</v>
      </c>
      <c r="E19" s="5">
        <v>67875</v>
      </c>
      <c r="F19" s="5">
        <v>5760</v>
      </c>
      <c r="G19" s="5">
        <v>14594</v>
      </c>
      <c r="H19" s="5">
        <v>1132</v>
      </c>
      <c r="I19" s="14">
        <v>1173</v>
      </c>
      <c r="J19" s="5">
        <v>1219</v>
      </c>
      <c r="K19" s="5">
        <v>24453</v>
      </c>
      <c r="L19" s="5">
        <v>0</v>
      </c>
      <c r="M19" s="5">
        <v>0</v>
      </c>
      <c r="N19" s="11">
        <f t="shared" si="6"/>
        <v>48331</v>
      </c>
      <c r="O19" s="12">
        <f t="shared" si="7"/>
        <v>0.71205893186003688</v>
      </c>
      <c r="P19">
        <f t="shared" si="8"/>
        <v>3</v>
      </c>
      <c r="Q19">
        <f t="shared" si="9"/>
        <v>2</v>
      </c>
      <c r="R19">
        <f t="shared" si="10"/>
        <v>6</v>
      </c>
      <c r="S19">
        <f t="shared" si="11"/>
        <v>5</v>
      </c>
      <c r="T19">
        <f t="shared" si="12"/>
        <v>4</v>
      </c>
      <c r="U19">
        <f t="shared" si="13"/>
        <v>1</v>
      </c>
      <c r="V19">
        <f t="shared" si="14"/>
        <v>7</v>
      </c>
      <c r="W19">
        <f t="shared" si="15"/>
        <v>7</v>
      </c>
    </row>
    <row r="20" spans="1:23" ht="16" hidden="1" x14ac:dyDescent="0.2">
      <c r="A20" s="1" t="s">
        <v>1327</v>
      </c>
      <c r="B20" t="s">
        <v>1328</v>
      </c>
      <c r="C20" s="3">
        <v>1</v>
      </c>
      <c r="D20" t="s">
        <v>1244</v>
      </c>
      <c r="E20" s="5">
        <v>79393</v>
      </c>
      <c r="F20" s="5">
        <v>6807</v>
      </c>
      <c r="G20" s="5">
        <v>3441</v>
      </c>
      <c r="H20" s="5">
        <v>19030</v>
      </c>
      <c r="I20" s="14">
        <v>1166</v>
      </c>
      <c r="J20" s="5">
        <v>0</v>
      </c>
      <c r="K20" s="5">
        <v>27717</v>
      </c>
      <c r="L20" s="5">
        <v>0</v>
      </c>
      <c r="M20" s="5">
        <v>0</v>
      </c>
      <c r="N20" s="11">
        <f t="shared" si="6"/>
        <v>58161</v>
      </c>
      <c r="O20" s="12">
        <f t="shared" si="7"/>
        <v>0.73257088156386585</v>
      </c>
      <c r="P20" s="13">
        <f t="shared" si="8"/>
        <v>3</v>
      </c>
      <c r="Q20">
        <f t="shared" si="9"/>
        <v>4</v>
      </c>
      <c r="R20">
        <f t="shared" si="10"/>
        <v>2</v>
      </c>
      <c r="S20">
        <f t="shared" si="11"/>
        <v>5</v>
      </c>
      <c r="T20">
        <f t="shared" si="12"/>
        <v>6</v>
      </c>
      <c r="U20">
        <f t="shared" si="13"/>
        <v>1</v>
      </c>
      <c r="V20">
        <f t="shared" si="14"/>
        <v>6</v>
      </c>
      <c r="W20">
        <f t="shared" si="15"/>
        <v>6</v>
      </c>
    </row>
    <row r="21" spans="1:23" ht="16" hidden="1" x14ac:dyDescent="0.2">
      <c r="A21" s="1" t="s">
        <v>1360</v>
      </c>
      <c r="B21" t="s">
        <v>1361</v>
      </c>
      <c r="C21" s="3">
        <v>1</v>
      </c>
      <c r="D21" t="s">
        <v>1254</v>
      </c>
      <c r="E21" s="5">
        <v>72447</v>
      </c>
      <c r="F21" s="5">
        <v>17738</v>
      </c>
      <c r="G21" s="5">
        <v>4413</v>
      </c>
      <c r="H21" s="5">
        <v>2059</v>
      </c>
      <c r="I21" s="14">
        <v>1110</v>
      </c>
      <c r="J21" s="5">
        <v>1146</v>
      </c>
      <c r="K21" s="5">
        <v>27379</v>
      </c>
      <c r="L21" s="5">
        <v>0</v>
      </c>
      <c r="M21" s="5">
        <v>355</v>
      </c>
      <c r="N21" s="11">
        <f t="shared" si="6"/>
        <v>54200</v>
      </c>
      <c r="O21" s="12">
        <f t="shared" si="7"/>
        <v>0.74813311800350601</v>
      </c>
      <c r="P21">
        <f t="shared" si="8"/>
        <v>2</v>
      </c>
      <c r="Q21">
        <f t="shared" si="9"/>
        <v>3</v>
      </c>
      <c r="R21">
        <f t="shared" si="10"/>
        <v>4</v>
      </c>
      <c r="S21">
        <f t="shared" si="11"/>
        <v>6</v>
      </c>
      <c r="T21">
        <f t="shared" si="12"/>
        <v>5</v>
      </c>
      <c r="U21">
        <f t="shared" si="13"/>
        <v>1</v>
      </c>
      <c r="V21">
        <f t="shared" si="14"/>
        <v>8</v>
      </c>
      <c r="W21">
        <f t="shared" si="15"/>
        <v>7</v>
      </c>
    </row>
    <row r="22" spans="1:23" ht="16" hidden="1" x14ac:dyDescent="0.2">
      <c r="A22" s="1" t="s">
        <v>1354</v>
      </c>
      <c r="B22" t="s">
        <v>1355</v>
      </c>
      <c r="C22" s="3">
        <v>1</v>
      </c>
      <c r="D22" t="s">
        <v>1354</v>
      </c>
      <c r="E22" s="5">
        <v>34551</v>
      </c>
      <c r="F22" s="5">
        <v>2025</v>
      </c>
      <c r="G22" s="5">
        <v>1624</v>
      </c>
      <c r="H22" s="5">
        <v>9407</v>
      </c>
      <c r="I22" s="14">
        <v>1082</v>
      </c>
      <c r="J22" s="5">
        <v>0</v>
      </c>
      <c r="K22" s="5">
        <v>8590</v>
      </c>
      <c r="L22" s="5">
        <v>0</v>
      </c>
      <c r="M22" s="5">
        <v>0</v>
      </c>
      <c r="N22" s="11">
        <f t="shared" si="6"/>
        <v>22728</v>
      </c>
      <c r="O22" s="12">
        <f t="shared" si="7"/>
        <v>0.65781019362681259</v>
      </c>
      <c r="P22">
        <f t="shared" si="8"/>
        <v>3</v>
      </c>
      <c r="Q22">
        <f t="shared" si="9"/>
        <v>4</v>
      </c>
      <c r="R22">
        <f t="shared" si="10"/>
        <v>1</v>
      </c>
      <c r="S22">
        <f t="shared" si="11"/>
        <v>5</v>
      </c>
      <c r="T22">
        <f t="shared" si="12"/>
        <v>6</v>
      </c>
      <c r="U22">
        <f t="shared" si="13"/>
        <v>2</v>
      </c>
      <c r="V22">
        <f t="shared" si="14"/>
        <v>6</v>
      </c>
      <c r="W22">
        <f t="shared" si="15"/>
        <v>6</v>
      </c>
    </row>
    <row r="23" spans="1:23" ht="16" hidden="1" x14ac:dyDescent="0.2">
      <c r="A23" s="1" t="s">
        <v>1302</v>
      </c>
      <c r="B23" t="s">
        <v>1303</v>
      </c>
      <c r="C23" s="3">
        <v>1</v>
      </c>
      <c r="D23" t="s">
        <v>1295</v>
      </c>
      <c r="E23" s="5">
        <v>72178</v>
      </c>
      <c r="F23" s="5">
        <v>10444</v>
      </c>
      <c r="G23" s="5">
        <v>14033</v>
      </c>
      <c r="H23" s="5">
        <v>1920</v>
      </c>
      <c r="I23" s="14">
        <v>1072</v>
      </c>
      <c r="J23" s="5">
        <v>1965</v>
      </c>
      <c r="K23" s="5">
        <v>22168</v>
      </c>
      <c r="L23" s="5">
        <v>0</v>
      </c>
      <c r="M23" s="5">
        <v>0</v>
      </c>
      <c r="N23" s="11">
        <f t="shared" si="6"/>
        <v>51602</v>
      </c>
      <c r="O23" s="12">
        <f t="shared" si="7"/>
        <v>0.71492698606223504</v>
      </c>
      <c r="P23" s="13">
        <f t="shared" si="8"/>
        <v>3</v>
      </c>
      <c r="Q23">
        <f t="shared" si="9"/>
        <v>2</v>
      </c>
      <c r="R23">
        <f t="shared" si="10"/>
        <v>5</v>
      </c>
      <c r="S23">
        <f t="shared" si="11"/>
        <v>6</v>
      </c>
      <c r="T23">
        <f t="shared" si="12"/>
        <v>4</v>
      </c>
      <c r="U23">
        <f t="shared" si="13"/>
        <v>1</v>
      </c>
      <c r="V23">
        <f t="shared" si="14"/>
        <v>7</v>
      </c>
      <c r="W23">
        <f t="shared" si="15"/>
        <v>7</v>
      </c>
    </row>
    <row r="24" spans="1:23" ht="16" hidden="1" x14ac:dyDescent="0.2">
      <c r="A24" s="1" t="s">
        <v>1304</v>
      </c>
      <c r="B24" t="s">
        <v>1305</v>
      </c>
      <c r="C24" s="3">
        <v>1</v>
      </c>
      <c r="D24" t="s">
        <v>1295</v>
      </c>
      <c r="E24" s="5">
        <v>71749</v>
      </c>
      <c r="F24" s="5">
        <v>6732</v>
      </c>
      <c r="G24" s="5">
        <v>6425</v>
      </c>
      <c r="H24" s="5">
        <v>18168</v>
      </c>
      <c r="I24" s="14">
        <v>1015</v>
      </c>
      <c r="J24" s="5">
        <v>1140</v>
      </c>
      <c r="K24" s="5">
        <v>21378</v>
      </c>
      <c r="L24" s="5">
        <v>0</v>
      </c>
      <c r="M24" s="5">
        <v>0</v>
      </c>
      <c r="N24" s="11">
        <f t="shared" si="6"/>
        <v>54858</v>
      </c>
      <c r="O24" s="12">
        <f t="shared" si="7"/>
        <v>0.76458208476773193</v>
      </c>
      <c r="P24" s="13">
        <f t="shared" si="8"/>
        <v>3</v>
      </c>
      <c r="Q24">
        <f t="shared" si="9"/>
        <v>4</v>
      </c>
      <c r="R24">
        <f t="shared" si="10"/>
        <v>2</v>
      </c>
      <c r="S24">
        <f t="shared" si="11"/>
        <v>6</v>
      </c>
      <c r="T24">
        <f t="shared" si="12"/>
        <v>5</v>
      </c>
      <c r="U24">
        <f t="shared" si="13"/>
        <v>1</v>
      </c>
      <c r="V24">
        <f t="shared" si="14"/>
        <v>7</v>
      </c>
      <c r="W24">
        <f t="shared" si="15"/>
        <v>7</v>
      </c>
    </row>
    <row r="25" spans="1:23" ht="16" hidden="1" x14ac:dyDescent="0.2">
      <c r="A25" s="1" t="s">
        <v>1247</v>
      </c>
      <c r="B25" t="s">
        <v>1248</v>
      </c>
      <c r="C25" s="3">
        <v>1</v>
      </c>
      <c r="D25" t="s">
        <v>1244</v>
      </c>
      <c r="E25" s="5">
        <v>73445</v>
      </c>
      <c r="F25" s="5">
        <v>15916</v>
      </c>
      <c r="G25" s="5">
        <v>2487</v>
      </c>
      <c r="H25" s="5">
        <v>11812</v>
      </c>
      <c r="I25" s="14">
        <v>1006</v>
      </c>
      <c r="J25" s="5">
        <v>885</v>
      </c>
      <c r="K25" s="5">
        <v>22949</v>
      </c>
      <c r="L25" s="5">
        <v>0</v>
      </c>
      <c r="M25" s="5">
        <v>141</v>
      </c>
      <c r="N25" s="11">
        <f t="shared" si="6"/>
        <v>55196</v>
      </c>
      <c r="O25" s="12">
        <f t="shared" si="7"/>
        <v>0.75152835455102462</v>
      </c>
      <c r="P25" s="13">
        <f t="shared" si="8"/>
        <v>2</v>
      </c>
      <c r="Q25">
        <f t="shared" si="9"/>
        <v>4</v>
      </c>
      <c r="R25">
        <f t="shared" si="10"/>
        <v>3</v>
      </c>
      <c r="S25">
        <f t="shared" si="11"/>
        <v>5</v>
      </c>
      <c r="T25">
        <f t="shared" si="12"/>
        <v>6</v>
      </c>
      <c r="U25">
        <f t="shared" si="13"/>
        <v>1</v>
      </c>
      <c r="V25">
        <f t="shared" si="14"/>
        <v>8</v>
      </c>
      <c r="W25">
        <f t="shared" si="15"/>
        <v>7</v>
      </c>
    </row>
    <row r="26" spans="1:23" ht="16" hidden="1" x14ac:dyDescent="0.2">
      <c r="A26" s="1" t="s">
        <v>1269</v>
      </c>
      <c r="B26" t="s">
        <v>1270</v>
      </c>
      <c r="C26" s="3">
        <v>1</v>
      </c>
      <c r="D26" t="s">
        <v>1271</v>
      </c>
      <c r="E26" s="5">
        <v>47558</v>
      </c>
      <c r="F26" s="5">
        <v>2326</v>
      </c>
      <c r="G26" s="5">
        <v>3061</v>
      </c>
      <c r="H26" s="5">
        <v>11987</v>
      </c>
      <c r="I26" s="14">
        <v>981</v>
      </c>
      <c r="J26" s="5">
        <v>0</v>
      </c>
      <c r="K26" s="5">
        <v>15831</v>
      </c>
      <c r="L26" s="5">
        <v>0</v>
      </c>
      <c r="M26" s="5">
        <v>0</v>
      </c>
      <c r="N26" s="11">
        <f t="shared" si="6"/>
        <v>34186</v>
      </c>
      <c r="O26" s="12">
        <f t="shared" si="7"/>
        <v>0.71882753690230872</v>
      </c>
      <c r="P26" s="13">
        <f t="shared" si="8"/>
        <v>4</v>
      </c>
      <c r="Q26">
        <f t="shared" si="9"/>
        <v>3</v>
      </c>
      <c r="R26">
        <f t="shared" si="10"/>
        <v>2</v>
      </c>
      <c r="S26">
        <f t="shared" si="11"/>
        <v>5</v>
      </c>
      <c r="T26">
        <f t="shared" si="12"/>
        <v>6</v>
      </c>
      <c r="U26">
        <f t="shared" si="13"/>
        <v>1</v>
      </c>
      <c r="V26">
        <f t="shared" si="14"/>
        <v>6</v>
      </c>
      <c r="W26">
        <f t="shared" si="15"/>
        <v>6</v>
      </c>
    </row>
    <row r="27" spans="1:23" ht="16" hidden="1" x14ac:dyDescent="0.2">
      <c r="A27" s="1" t="s">
        <v>1296</v>
      </c>
      <c r="B27" t="s">
        <v>1297</v>
      </c>
      <c r="C27" s="3">
        <v>1</v>
      </c>
      <c r="D27" t="s">
        <v>1295</v>
      </c>
      <c r="E27" s="5">
        <v>66178</v>
      </c>
      <c r="F27" s="5">
        <v>4670</v>
      </c>
      <c r="G27" s="5">
        <v>14082</v>
      </c>
      <c r="H27" s="5">
        <v>1325</v>
      </c>
      <c r="I27" s="14">
        <v>898</v>
      </c>
      <c r="J27" s="5">
        <v>2809</v>
      </c>
      <c r="K27" s="5">
        <v>23188</v>
      </c>
      <c r="L27" s="5">
        <v>0</v>
      </c>
      <c r="M27" s="5">
        <v>117</v>
      </c>
      <c r="N27" s="11">
        <f t="shared" si="6"/>
        <v>47089</v>
      </c>
      <c r="O27" s="12">
        <f t="shared" si="7"/>
        <v>0.71155066638459907</v>
      </c>
      <c r="P27" s="13">
        <f t="shared" si="8"/>
        <v>3</v>
      </c>
      <c r="Q27">
        <f t="shared" si="9"/>
        <v>2</v>
      </c>
      <c r="R27">
        <f t="shared" si="10"/>
        <v>5</v>
      </c>
      <c r="S27">
        <f t="shared" si="11"/>
        <v>6</v>
      </c>
      <c r="T27">
        <f t="shared" si="12"/>
        <v>4</v>
      </c>
      <c r="U27">
        <f t="shared" si="13"/>
        <v>1</v>
      </c>
      <c r="V27">
        <f t="shared" si="14"/>
        <v>8</v>
      </c>
      <c r="W27">
        <f t="shared" si="15"/>
        <v>7</v>
      </c>
    </row>
    <row r="28" spans="1:23" ht="16" hidden="1" x14ac:dyDescent="0.2">
      <c r="A28" s="1" t="s">
        <v>1245</v>
      </c>
      <c r="B28" t="s">
        <v>1246</v>
      </c>
      <c r="C28" s="3">
        <v>1</v>
      </c>
      <c r="D28" t="s">
        <v>1244</v>
      </c>
      <c r="E28" s="5">
        <v>68056</v>
      </c>
      <c r="F28" s="5">
        <v>11087</v>
      </c>
      <c r="G28" s="5">
        <v>12991</v>
      </c>
      <c r="H28" s="5">
        <v>2252</v>
      </c>
      <c r="I28" s="14">
        <v>897</v>
      </c>
      <c r="J28" s="5">
        <v>964</v>
      </c>
      <c r="K28" s="5">
        <v>20221</v>
      </c>
      <c r="L28" s="5">
        <v>0</v>
      </c>
      <c r="M28" s="5">
        <v>139</v>
      </c>
      <c r="N28" s="11">
        <f t="shared" si="6"/>
        <v>48551</v>
      </c>
      <c r="O28" s="12">
        <f t="shared" si="7"/>
        <v>0.71339779005524862</v>
      </c>
      <c r="P28" s="13">
        <f t="shared" si="8"/>
        <v>3</v>
      </c>
      <c r="Q28">
        <f t="shared" si="9"/>
        <v>2</v>
      </c>
      <c r="R28">
        <f t="shared" si="10"/>
        <v>4</v>
      </c>
      <c r="S28">
        <f t="shared" si="11"/>
        <v>6</v>
      </c>
      <c r="T28">
        <f t="shared" si="12"/>
        <v>5</v>
      </c>
      <c r="U28">
        <f t="shared" si="13"/>
        <v>1</v>
      </c>
      <c r="V28">
        <f t="shared" si="14"/>
        <v>8</v>
      </c>
      <c r="W28">
        <f t="shared" si="15"/>
        <v>7</v>
      </c>
    </row>
    <row r="29" spans="1:23" ht="16" hidden="1" x14ac:dyDescent="0.2">
      <c r="A29" s="1" t="s">
        <v>1298</v>
      </c>
      <c r="B29" t="s">
        <v>1299</v>
      </c>
      <c r="C29" s="3">
        <v>1</v>
      </c>
      <c r="D29" t="s">
        <v>1295</v>
      </c>
      <c r="E29" s="5">
        <v>80978</v>
      </c>
      <c r="F29" s="5">
        <v>9378</v>
      </c>
      <c r="G29" s="5">
        <v>18145</v>
      </c>
      <c r="H29" s="5">
        <v>2634</v>
      </c>
      <c r="I29" s="14">
        <v>847</v>
      </c>
      <c r="J29" s="5">
        <v>3140</v>
      </c>
      <c r="K29" s="5">
        <v>23742</v>
      </c>
      <c r="L29" s="5">
        <v>0</v>
      </c>
      <c r="M29" s="5">
        <v>122</v>
      </c>
      <c r="N29" s="11">
        <f t="shared" si="6"/>
        <v>58008</v>
      </c>
      <c r="O29" s="12">
        <f t="shared" si="7"/>
        <v>0.71634271036577835</v>
      </c>
      <c r="P29" s="13">
        <f t="shared" si="8"/>
        <v>3</v>
      </c>
      <c r="Q29">
        <f t="shared" si="9"/>
        <v>2</v>
      </c>
      <c r="R29">
        <f t="shared" si="10"/>
        <v>5</v>
      </c>
      <c r="S29">
        <f t="shared" si="11"/>
        <v>6</v>
      </c>
      <c r="T29">
        <f t="shared" si="12"/>
        <v>4</v>
      </c>
      <c r="U29">
        <f t="shared" si="13"/>
        <v>1</v>
      </c>
      <c r="V29">
        <f t="shared" si="14"/>
        <v>8</v>
      </c>
      <c r="W29">
        <f t="shared" si="15"/>
        <v>7</v>
      </c>
    </row>
    <row r="30" spans="1:23" ht="16" hidden="1" x14ac:dyDescent="0.2">
      <c r="A30" s="1" t="s">
        <v>1364</v>
      </c>
      <c r="B30" t="s">
        <v>1365</v>
      </c>
      <c r="C30" s="3">
        <v>1</v>
      </c>
      <c r="D30" t="s">
        <v>1271</v>
      </c>
      <c r="E30" s="5">
        <v>54169</v>
      </c>
      <c r="F30" s="5">
        <v>2598</v>
      </c>
      <c r="G30" s="5">
        <v>2043</v>
      </c>
      <c r="H30" s="5">
        <v>14995</v>
      </c>
      <c r="I30" s="14">
        <v>814</v>
      </c>
      <c r="J30" s="5">
        <v>1051</v>
      </c>
      <c r="K30" s="5">
        <v>20119</v>
      </c>
      <c r="L30" s="5">
        <v>0</v>
      </c>
      <c r="M30" s="5">
        <v>191</v>
      </c>
      <c r="N30" s="11">
        <f t="shared" si="6"/>
        <v>41811</v>
      </c>
      <c r="O30" s="12">
        <f t="shared" si="7"/>
        <v>0.77186213516956192</v>
      </c>
      <c r="P30">
        <f t="shared" si="8"/>
        <v>3</v>
      </c>
      <c r="Q30">
        <f t="shared" si="9"/>
        <v>4</v>
      </c>
      <c r="R30">
        <f t="shared" si="10"/>
        <v>2</v>
      </c>
      <c r="S30">
        <f t="shared" si="11"/>
        <v>6</v>
      </c>
      <c r="T30">
        <f t="shared" si="12"/>
        <v>5</v>
      </c>
      <c r="U30">
        <f t="shared" si="13"/>
        <v>1</v>
      </c>
      <c r="V30">
        <f t="shared" si="14"/>
        <v>8</v>
      </c>
      <c r="W30">
        <f t="shared" si="15"/>
        <v>7</v>
      </c>
    </row>
    <row r="31" spans="1:23" ht="16" hidden="1" x14ac:dyDescent="0.2">
      <c r="A31" s="1" t="s">
        <v>1300</v>
      </c>
      <c r="B31" t="s">
        <v>1301</v>
      </c>
      <c r="C31" s="3">
        <v>1</v>
      </c>
      <c r="D31" t="s">
        <v>1295</v>
      </c>
      <c r="E31" s="5">
        <v>65846</v>
      </c>
      <c r="F31" s="5">
        <v>8626</v>
      </c>
      <c r="G31" s="5">
        <v>19293</v>
      </c>
      <c r="H31" s="5">
        <v>1823</v>
      </c>
      <c r="I31" s="14">
        <v>601</v>
      </c>
      <c r="J31" s="5">
        <v>2090</v>
      </c>
      <c r="K31" s="5">
        <v>16656</v>
      </c>
      <c r="L31" s="5">
        <v>0</v>
      </c>
      <c r="M31" s="5">
        <v>197</v>
      </c>
      <c r="N31" s="11">
        <f t="shared" si="6"/>
        <v>49286</v>
      </c>
      <c r="O31" s="12">
        <f t="shared" si="7"/>
        <v>0.74850408528991885</v>
      </c>
      <c r="P31" s="13">
        <f t="shared" si="8"/>
        <v>3</v>
      </c>
      <c r="Q31">
        <f t="shared" si="9"/>
        <v>1</v>
      </c>
      <c r="R31">
        <f t="shared" si="10"/>
        <v>5</v>
      </c>
      <c r="S31">
        <f t="shared" si="11"/>
        <v>6</v>
      </c>
      <c r="T31">
        <f t="shared" si="12"/>
        <v>4</v>
      </c>
      <c r="U31">
        <f t="shared" si="13"/>
        <v>2</v>
      </c>
      <c r="V31">
        <f t="shared" si="14"/>
        <v>8</v>
      </c>
      <c r="W31">
        <f t="shared" si="15"/>
        <v>7</v>
      </c>
    </row>
    <row r="32" spans="1:23" ht="16" hidden="1" x14ac:dyDescent="0.2">
      <c r="A32" s="1" t="s">
        <v>1242</v>
      </c>
      <c r="B32" t="s">
        <v>1243</v>
      </c>
      <c r="C32" s="3">
        <v>1</v>
      </c>
      <c r="D32" t="s">
        <v>1244</v>
      </c>
      <c r="E32" s="5">
        <v>67745</v>
      </c>
      <c r="F32" s="5">
        <v>5304</v>
      </c>
      <c r="G32" s="5">
        <v>11397</v>
      </c>
      <c r="H32" s="5">
        <v>2050</v>
      </c>
      <c r="I32" s="14">
        <v>0</v>
      </c>
      <c r="J32" s="5">
        <v>0</v>
      </c>
      <c r="K32" s="5">
        <v>24793</v>
      </c>
      <c r="L32" s="5">
        <v>0</v>
      </c>
      <c r="M32" s="5">
        <v>392</v>
      </c>
      <c r="N32" s="11">
        <f t="shared" si="6"/>
        <v>43936</v>
      </c>
      <c r="O32" s="12">
        <f t="shared" si="7"/>
        <v>0.64854970846556936</v>
      </c>
      <c r="P32" s="13">
        <f t="shared" si="8"/>
        <v>3</v>
      </c>
      <c r="Q32" s="13">
        <f t="shared" si="9"/>
        <v>2</v>
      </c>
      <c r="R32" s="13">
        <f t="shared" si="10"/>
        <v>4</v>
      </c>
      <c r="S32" s="13">
        <f t="shared" si="11"/>
        <v>6</v>
      </c>
      <c r="T32" s="13">
        <f t="shared" si="12"/>
        <v>6</v>
      </c>
      <c r="U32" s="13">
        <f t="shared" si="13"/>
        <v>1</v>
      </c>
      <c r="V32" s="13">
        <f t="shared" si="14"/>
        <v>6</v>
      </c>
      <c r="W32" s="13">
        <f t="shared" si="15"/>
        <v>5</v>
      </c>
    </row>
    <row r="33" spans="1:23" ht="16" hidden="1" x14ac:dyDescent="0.2">
      <c r="A33" s="1" t="s">
        <v>1264</v>
      </c>
      <c r="B33" t="s">
        <v>1265</v>
      </c>
      <c r="C33" s="3">
        <v>1</v>
      </c>
      <c r="D33" t="s">
        <v>1244</v>
      </c>
      <c r="E33" s="5">
        <v>68609</v>
      </c>
      <c r="F33" s="5">
        <v>13148</v>
      </c>
      <c r="G33" s="5">
        <v>2647</v>
      </c>
      <c r="H33" s="5">
        <v>2347</v>
      </c>
      <c r="I33" s="14">
        <v>0</v>
      </c>
      <c r="J33" s="5">
        <v>0</v>
      </c>
      <c r="K33" s="5">
        <v>27487</v>
      </c>
      <c r="L33" s="5">
        <v>0</v>
      </c>
      <c r="M33" s="5">
        <v>0</v>
      </c>
      <c r="N33" s="11">
        <f t="shared" si="6"/>
        <v>45629</v>
      </c>
      <c r="O33" s="12">
        <f t="shared" si="7"/>
        <v>0.66505852001923949</v>
      </c>
      <c r="P33" s="13">
        <f t="shared" si="8"/>
        <v>2</v>
      </c>
      <c r="Q33">
        <f t="shared" si="9"/>
        <v>3</v>
      </c>
      <c r="R33">
        <f t="shared" si="10"/>
        <v>4</v>
      </c>
      <c r="S33">
        <f t="shared" si="11"/>
        <v>5</v>
      </c>
      <c r="T33">
        <f t="shared" si="12"/>
        <v>5</v>
      </c>
      <c r="U33">
        <f t="shared" si="13"/>
        <v>1</v>
      </c>
      <c r="V33">
        <f t="shared" si="14"/>
        <v>5</v>
      </c>
      <c r="W33">
        <f t="shared" si="15"/>
        <v>5</v>
      </c>
    </row>
    <row r="34" spans="1:23" ht="16" hidden="1" x14ac:dyDescent="0.2">
      <c r="A34" s="1" t="s">
        <v>1284</v>
      </c>
      <c r="B34" t="s">
        <v>1285</v>
      </c>
      <c r="C34" s="3">
        <v>1</v>
      </c>
      <c r="D34" t="s">
        <v>1254</v>
      </c>
      <c r="E34" s="5">
        <v>66960</v>
      </c>
      <c r="F34" s="5">
        <v>7206</v>
      </c>
      <c r="G34" s="5">
        <v>9603</v>
      </c>
      <c r="H34" s="5">
        <v>1387</v>
      </c>
      <c r="I34" s="14">
        <v>0</v>
      </c>
      <c r="J34" s="5">
        <v>895</v>
      </c>
      <c r="K34" s="5">
        <v>28765</v>
      </c>
      <c r="L34" s="5">
        <v>0</v>
      </c>
      <c r="M34" s="5">
        <v>329</v>
      </c>
      <c r="N34" s="11">
        <f t="shared" si="6"/>
        <v>48185</v>
      </c>
      <c r="O34" s="12">
        <f t="shared" si="7"/>
        <v>0.71960872162485068</v>
      </c>
      <c r="P34" s="13">
        <f t="shared" si="8"/>
        <v>3</v>
      </c>
      <c r="Q34">
        <f t="shared" si="9"/>
        <v>2</v>
      </c>
      <c r="R34">
        <f t="shared" si="10"/>
        <v>4</v>
      </c>
      <c r="S34">
        <f t="shared" si="11"/>
        <v>7</v>
      </c>
      <c r="T34">
        <f t="shared" si="12"/>
        <v>5</v>
      </c>
      <c r="U34">
        <f t="shared" si="13"/>
        <v>1</v>
      </c>
      <c r="V34">
        <f t="shared" si="14"/>
        <v>7</v>
      </c>
      <c r="W34">
        <f t="shared" si="15"/>
        <v>6</v>
      </c>
    </row>
    <row r="35" spans="1:23" ht="16" hidden="1" x14ac:dyDescent="0.2">
      <c r="A35" s="1" t="s">
        <v>1286</v>
      </c>
      <c r="B35" t="s">
        <v>1287</v>
      </c>
      <c r="C35" s="3">
        <v>1</v>
      </c>
      <c r="D35" t="s">
        <v>1254</v>
      </c>
      <c r="E35" s="5">
        <v>66287</v>
      </c>
      <c r="F35" s="5">
        <v>3852</v>
      </c>
      <c r="G35" s="5">
        <v>10592</v>
      </c>
      <c r="H35" s="5">
        <v>1057</v>
      </c>
      <c r="I35" s="14">
        <v>0</v>
      </c>
      <c r="J35" s="5">
        <v>1225</v>
      </c>
      <c r="K35" s="5">
        <v>27684</v>
      </c>
      <c r="L35" s="5">
        <v>0</v>
      </c>
      <c r="M35" s="5">
        <v>304</v>
      </c>
      <c r="N35" s="11">
        <f t="shared" si="6"/>
        <v>44714</v>
      </c>
      <c r="O35" s="12">
        <f t="shared" si="7"/>
        <v>0.67455157119797249</v>
      </c>
      <c r="P35" s="13">
        <f t="shared" si="8"/>
        <v>3</v>
      </c>
      <c r="Q35">
        <f t="shared" si="9"/>
        <v>2</v>
      </c>
      <c r="R35">
        <f t="shared" si="10"/>
        <v>5</v>
      </c>
      <c r="S35">
        <f t="shared" si="11"/>
        <v>7</v>
      </c>
      <c r="T35">
        <f t="shared" si="12"/>
        <v>4</v>
      </c>
      <c r="U35">
        <f t="shared" si="13"/>
        <v>1</v>
      </c>
      <c r="V35">
        <f t="shared" si="14"/>
        <v>7</v>
      </c>
      <c r="W35">
        <f t="shared" si="15"/>
        <v>6</v>
      </c>
    </row>
    <row r="36" spans="1:23" ht="16" hidden="1" x14ac:dyDescent="0.2">
      <c r="A36" s="1" t="s">
        <v>1288</v>
      </c>
      <c r="B36" t="s">
        <v>1289</v>
      </c>
      <c r="C36" s="3">
        <v>1</v>
      </c>
      <c r="D36" t="s">
        <v>1290</v>
      </c>
      <c r="E36" s="5">
        <v>78037</v>
      </c>
      <c r="F36" s="5">
        <v>6623</v>
      </c>
      <c r="G36" s="5">
        <v>17744</v>
      </c>
      <c r="H36" s="5">
        <v>2232</v>
      </c>
      <c r="I36" s="14">
        <v>0</v>
      </c>
      <c r="J36" s="5">
        <v>1195</v>
      </c>
      <c r="K36" s="5">
        <v>28096</v>
      </c>
      <c r="L36" s="5">
        <v>0</v>
      </c>
      <c r="M36" s="5">
        <v>0</v>
      </c>
      <c r="N36" s="11">
        <f t="shared" si="6"/>
        <v>55890</v>
      </c>
      <c r="O36" s="12">
        <f t="shared" si="7"/>
        <v>0.71619872624524261</v>
      </c>
      <c r="P36" s="13">
        <f t="shared" si="8"/>
        <v>3</v>
      </c>
      <c r="Q36">
        <f t="shared" si="9"/>
        <v>2</v>
      </c>
      <c r="R36">
        <f t="shared" si="10"/>
        <v>4</v>
      </c>
      <c r="S36">
        <f t="shared" si="11"/>
        <v>6</v>
      </c>
      <c r="T36">
        <f t="shared" si="12"/>
        <v>5</v>
      </c>
      <c r="U36">
        <f t="shared" si="13"/>
        <v>1</v>
      </c>
      <c r="V36">
        <f t="shared" si="14"/>
        <v>6</v>
      </c>
      <c r="W36">
        <f t="shared" si="15"/>
        <v>6</v>
      </c>
    </row>
    <row r="37" spans="1:23" ht="16" hidden="1" x14ac:dyDescent="0.2">
      <c r="A37" s="1" t="s">
        <v>1309</v>
      </c>
      <c r="B37" t="s">
        <v>1310</v>
      </c>
      <c r="C37" s="3">
        <v>1</v>
      </c>
      <c r="D37" t="s">
        <v>1290</v>
      </c>
      <c r="E37" s="5">
        <v>62003</v>
      </c>
      <c r="F37" s="5">
        <v>7373</v>
      </c>
      <c r="G37" s="5">
        <v>3476</v>
      </c>
      <c r="H37" s="5">
        <v>14179</v>
      </c>
      <c r="I37" s="14">
        <v>0</v>
      </c>
      <c r="J37" s="5">
        <v>1387</v>
      </c>
      <c r="K37" s="5">
        <v>18523</v>
      </c>
      <c r="L37" s="5">
        <v>0</v>
      </c>
      <c r="M37" s="5">
        <v>325</v>
      </c>
      <c r="N37" s="11">
        <f t="shared" si="6"/>
        <v>45263</v>
      </c>
      <c r="O37" s="12">
        <f t="shared" si="7"/>
        <v>0.73001306388400566</v>
      </c>
      <c r="P37" s="13">
        <f t="shared" si="8"/>
        <v>3</v>
      </c>
      <c r="Q37">
        <f t="shared" si="9"/>
        <v>4</v>
      </c>
      <c r="R37">
        <f t="shared" si="10"/>
        <v>2</v>
      </c>
      <c r="S37">
        <f t="shared" si="11"/>
        <v>7</v>
      </c>
      <c r="T37">
        <f t="shared" si="12"/>
        <v>5</v>
      </c>
      <c r="U37">
        <f t="shared" si="13"/>
        <v>1</v>
      </c>
      <c r="V37">
        <f t="shared" si="14"/>
        <v>7</v>
      </c>
      <c r="W37">
        <f t="shared" si="15"/>
        <v>6</v>
      </c>
    </row>
    <row r="38" spans="1:23" ht="16" hidden="1" x14ac:dyDescent="0.2">
      <c r="A38" s="1" t="s">
        <v>1325</v>
      </c>
      <c r="B38" t="s">
        <v>1326</v>
      </c>
      <c r="C38" s="3">
        <v>1</v>
      </c>
      <c r="D38" t="s">
        <v>1290</v>
      </c>
      <c r="E38" s="5">
        <v>69781</v>
      </c>
      <c r="F38" s="5">
        <v>3685</v>
      </c>
      <c r="G38" s="5">
        <v>14562</v>
      </c>
      <c r="H38" s="5">
        <v>892</v>
      </c>
      <c r="I38" s="14">
        <v>0</v>
      </c>
      <c r="J38" s="5">
        <v>0</v>
      </c>
      <c r="K38" s="5">
        <v>28459</v>
      </c>
      <c r="L38" s="5">
        <v>0</v>
      </c>
      <c r="M38" s="5">
        <v>0</v>
      </c>
      <c r="N38" s="11">
        <f t="shared" si="6"/>
        <v>47598</v>
      </c>
      <c r="O38" s="12">
        <f t="shared" si="7"/>
        <v>0.68210544417534857</v>
      </c>
      <c r="P38" s="13">
        <f t="shared" si="8"/>
        <v>3</v>
      </c>
      <c r="Q38">
        <f t="shared" si="9"/>
        <v>2</v>
      </c>
      <c r="R38">
        <f t="shared" si="10"/>
        <v>4</v>
      </c>
      <c r="S38">
        <f t="shared" si="11"/>
        <v>5</v>
      </c>
      <c r="T38">
        <f t="shared" si="12"/>
        <v>5</v>
      </c>
      <c r="U38">
        <f t="shared" si="13"/>
        <v>1</v>
      </c>
      <c r="V38">
        <f t="shared" si="14"/>
        <v>5</v>
      </c>
      <c r="W38">
        <f t="shared" si="15"/>
        <v>5</v>
      </c>
    </row>
    <row r="39" spans="1:23" ht="16" hidden="1" x14ac:dyDescent="0.2">
      <c r="A39" s="1" t="s">
        <v>1349</v>
      </c>
      <c r="B39" t="s">
        <v>1350</v>
      </c>
      <c r="C39" s="3">
        <v>1</v>
      </c>
      <c r="D39" t="s">
        <v>1351</v>
      </c>
      <c r="E39" s="5">
        <v>21744</v>
      </c>
      <c r="F39" s="5">
        <v>1215</v>
      </c>
      <c r="G39" s="5">
        <v>4560</v>
      </c>
      <c r="H39" s="5">
        <v>456</v>
      </c>
      <c r="I39" s="14">
        <v>0</v>
      </c>
      <c r="J39" s="5">
        <v>0</v>
      </c>
      <c r="K39" s="5">
        <v>8662</v>
      </c>
      <c r="L39" s="5">
        <v>1045</v>
      </c>
      <c r="M39" s="5">
        <v>0</v>
      </c>
      <c r="N39" s="11">
        <f t="shared" si="6"/>
        <v>15938</v>
      </c>
      <c r="O39" s="12">
        <f t="shared" si="7"/>
        <v>0.73298381162619575</v>
      </c>
      <c r="P39">
        <f t="shared" si="8"/>
        <v>3</v>
      </c>
      <c r="Q39">
        <f t="shared" si="9"/>
        <v>2</v>
      </c>
      <c r="R39">
        <f t="shared" si="10"/>
        <v>5</v>
      </c>
      <c r="S39">
        <f t="shared" si="11"/>
        <v>6</v>
      </c>
      <c r="T39">
        <f t="shared" si="12"/>
        <v>6</v>
      </c>
      <c r="U39">
        <f t="shared" si="13"/>
        <v>1</v>
      </c>
      <c r="V39">
        <f t="shared" si="14"/>
        <v>4</v>
      </c>
      <c r="W39">
        <f t="shared" si="15"/>
        <v>6</v>
      </c>
    </row>
    <row r="40" spans="1:23" ht="16" hidden="1" x14ac:dyDescent="0.2">
      <c r="A40" s="1" t="s">
        <v>1368</v>
      </c>
      <c r="B40" t="s">
        <v>1369</v>
      </c>
      <c r="C40" s="3">
        <v>1</v>
      </c>
      <c r="D40" t="s">
        <v>1308</v>
      </c>
      <c r="E40" s="5">
        <v>67236</v>
      </c>
      <c r="F40" s="5">
        <v>12051</v>
      </c>
      <c r="G40" s="5">
        <v>13303</v>
      </c>
      <c r="H40" s="5">
        <v>1392</v>
      </c>
      <c r="I40" s="14">
        <v>0</v>
      </c>
      <c r="J40" s="5">
        <v>1606</v>
      </c>
      <c r="K40" s="5">
        <v>23783</v>
      </c>
      <c r="L40" s="5">
        <v>0</v>
      </c>
      <c r="M40" s="5">
        <v>0</v>
      </c>
      <c r="N40" s="11">
        <f t="shared" si="6"/>
        <v>52135</v>
      </c>
      <c r="O40" s="12">
        <f t="shared" si="7"/>
        <v>0.77540305788565644</v>
      </c>
      <c r="P40">
        <f t="shared" si="8"/>
        <v>3</v>
      </c>
      <c r="Q40">
        <f t="shared" si="9"/>
        <v>2</v>
      </c>
      <c r="R40">
        <f t="shared" si="10"/>
        <v>5</v>
      </c>
      <c r="S40">
        <f t="shared" si="11"/>
        <v>6</v>
      </c>
      <c r="T40">
        <f t="shared" si="12"/>
        <v>4</v>
      </c>
      <c r="U40">
        <f t="shared" si="13"/>
        <v>1</v>
      </c>
      <c r="V40">
        <f t="shared" si="14"/>
        <v>6</v>
      </c>
      <c r="W40">
        <f t="shared" si="15"/>
        <v>6</v>
      </c>
    </row>
    <row r="41" spans="1:23" ht="16" hidden="1" x14ac:dyDescent="0.2">
      <c r="A41" s="1" t="s">
        <v>1278</v>
      </c>
      <c r="B41" t="s">
        <v>1279</v>
      </c>
      <c r="C41" s="3">
        <v>2</v>
      </c>
      <c r="D41" t="s">
        <v>1276</v>
      </c>
      <c r="E41" s="5">
        <v>68483</v>
      </c>
      <c r="F41" s="5">
        <v>20759</v>
      </c>
      <c r="G41" s="5">
        <v>7711</v>
      </c>
      <c r="H41" s="5">
        <v>1392</v>
      </c>
      <c r="I41" s="14">
        <v>1472</v>
      </c>
      <c r="J41" s="5">
        <v>839</v>
      </c>
      <c r="K41" s="5">
        <v>19961</v>
      </c>
      <c r="L41" s="5">
        <v>0</v>
      </c>
      <c r="M41" s="5">
        <v>0</v>
      </c>
      <c r="N41" s="11">
        <f t="shared" si="6"/>
        <v>52134</v>
      </c>
      <c r="O41" s="12">
        <f t="shared" si="7"/>
        <v>0.76126922009841858</v>
      </c>
      <c r="P41">
        <f t="shared" si="8"/>
        <v>1</v>
      </c>
      <c r="Q41">
        <f t="shared" si="9"/>
        <v>3</v>
      </c>
      <c r="R41">
        <f t="shared" si="10"/>
        <v>5</v>
      </c>
      <c r="S41">
        <f t="shared" si="11"/>
        <v>4</v>
      </c>
      <c r="T41">
        <f t="shared" si="12"/>
        <v>6</v>
      </c>
      <c r="U41">
        <f t="shared" si="13"/>
        <v>2</v>
      </c>
      <c r="V41">
        <f t="shared" si="14"/>
        <v>7</v>
      </c>
      <c r="W41">
        <f t="shared" si="15"/>
        <v>7</v>
      </c>
    </row>
    <row r="42" spans="1:23" ht="16" hidden="1" x14ac:dyDescent="0.2">
      <c r="A42" s="1" t="s">
        <v>1337</v>
      </c>
      <c r="B42" t="s">
        <v>1338</v>
      </c>
      <c r="C42" s="3">
        <v>2</v>
      </c>
      <c r="D42" t="s">
        <v>1259</v>
      </c>
      <c r="E42" s="5">
        <v>78846</v>
      </c>
      <c r="F42" s="5">
        <v>8772</v>
      </c>
      <c r="G42" s="5">
        <v>16876</v>
      </c>
      <c r="H42" s="5">
        <v>1203</v>
      </c>
      <c r="I42" s="14">
        <v>1431</v>
      </c>
      <c r="J42" s="5">
        <v>0</v>
      </c>
      <c r="K42" s="5">
        <v>26976</v>
      </c>
      <c r="L42" s="5">
        <v>0</v>
      </c>
      <c r="M42" s="5">
        <v>0</v>
      </c>
      <c r="N42" s="11">
        <f t="shared" si="6"/>
        <v>55258</v>
      </c>
      <c r="O42" s="12">
        <f t="shared" si="7"/>
        <v>0.70083453821373309</v>
      </c>
      <c r="P42">
        <f t="shared" si="8"/>
        <v>3</v>
      </c>
      <c r="Q42">
        <f t="shared" si="9"/>
        <v>2</v>
      </c>
      <c r="R42">
        <f t="shared" si="10"/>
        <v>5</v>
      </c>
      <c r="S42">
        <f t="shared" si="11"/>
        <v>4</v>
      </c>
      <c r="T42">
        <f t="shared" si="12"/>
        <v>6</v>
      </c>
      <c r="U42">
        <f t="shared" si="13"/>
        <v>1</v>
      </c>
      <c r="V42">
        <f t="shared" si="14"/>
        <v>6</v>
      </c>
      <c r="W42">
        <f t="shared" si="15"/>
        <v>6</v>
      </c>
    </row>
    <row r="43" spans="1:23" ht="16" hidden="1" x14ac:dyDescent="0.2">
      <c r="A43" s="1" t="s">
        <v>1255</v>
      </c>
      <c r="B43" t="s">
        <v>1256</v>
      </c>
      <c r="C43" s="3">
        <v>2</v>
      </c>
      <c r="D43" t="s">
        <v>1255</v>
      </c>
      <c r="E43" s="5">
        <v>68875</v>
      </c>
      <c r="F43" s="5">
        <v>7733</v>
      </c>
      <c r="G43" s="5">
        <v>5394</v>
      </c>
      <c r="H43" s="5">
        <v>14486</v>
      </c>
      <c r="I43" s="14">
        <v>1311</v>
      </c>
      <c r="J43" s="5">
        <v>0</v>
      </c>
      <c r="K43" s="5">
        <v>22959</v>
      </c>
      <c r="L43" s="5">
        <v>0</v>
      </c>
      <c r="M43" s="5">
        <v>0</v>
      </c>
      <c r="N43" s="11">
        <f t="shared" si="6"/>
        <v>51883</v>
      </c>
      <c r="O43" s="12">
        <f t="shared" si="7"/>
        <v>0.7532921960072595</v>
      </c>
      <c r="P43">
        <f t="shared" si="8"/>
        <v>3</v>
      </c>
      <c r="Q43">
        <f t="shared" si="9"/>
        <v>4</v>
      </c>
      <c r="R43">
        <f t="shared" si="10"/>
        <v>2</v>
      </c>
      <c r="S43">
        <f t="shared" si="11"/>
        <v>5</v>
      </c>
      <c r="T43">
        <f t="shared" si="12"/>
        <v>6</v>
      </c>
      <c r="U43">
        <f t="shared" si="13"/>
        <v>1</v>
      </c>
      <c r="V43">
        <f t="shared" si="14"/>
        <v>6</v>
      </c>
      <c r="W43">
        <f t="shared" si="15"/>
        <v>6</v>
      </c>
    </row>
    <row r="44" spans="1:23" ht="16" hidden="1" x14ac:dyDescent="0.2">
      <c r="A44" s="1" t="s">
        <v>1276</v>
      </c>
      <c r="B44" t="s">
        <v>1277</v>
      </c>
      <c r="C44" s="3">
        <v>2</v>
      </c>
      <c r="D44" t="s">
        <v>1276</v>
      </c>
      <c r="E44" s="5">
        <v>75249</v>
      </c>
      <c r="F44" s="5">
        <v>16926</v>
      </c>
      <c r="G44" s="5">
        <v>13982</v>
      </c>
      <c r="H44" s="5">
        <v>953</v>
      </c>
      <c r="I44" s="14">
        <v>1301</v>
      </c>
      <c r="J44" s="5">
        <v>0</v>
      </c>
      <c r="K44" s="5">
        <v>23440</v>
      </c>
      <c r="L44" s="5">
        <v>0</v>
      </c>
      <c r="M44" s="5">
        <v>0</v>
      </c>
      <c r="N44" s="11">
        <f t="shared" si="6"/>
        <v>56602</v>
      </c>
      <c r="O44" s="12">
        <f t="shared" si="7"/>
        <v>0.75219604247232519</v>
      </c>
      <c r="P44">
        <f t="shared" si="8"/>
        <v>2</v>
      </c>
      <c r="Q44">
        <f t="shared" si="9"/>
        <v>3</v>
      </c>
      <c r="R44">
        <f t="shared" si="10"/>
        <v>5</v>
      </c>
      <c r="S44">
        <f t="shared" si="11"/>
        <v>4</v>
      </c>
      <c r="T44">
        <f t="shared" si="12"/>
        <v>6</v>
      </c>
      <c r="U44">
        <f t="shared" si="13"/>
        <v>1</v>
      </c>
      <c r="V44">
        <f t="shared" si="14"/>
        <v>6</v>
      </c>
      <c r="W44">
        <f t="shared" si="15"/>
        <v>6</v>
      </c>
    </row>
    <row r="45" spans="1:23" ht="16" hidden="1" x14ac:dyDescent="0.2">
      <c r="A45" s="1" t="s">
        <v>1366</v>
      </c>
      <c r="B45" t="s">
        <v>1367</v>
      </c>
      <c r="C45" s="3">
        <v>2</v>
      </c>
      <c r="D45" t="s">
        <v>1259</v>
      </c>
      <c r="E45" s="5">
        <v>82701</v>
      </c>
      <c r="F45" s="5">
        <v>4350</v>
      </c>
      <c r="G45" s="5">
        <v>20304</v>
      </c>
      <c r="H45" s="5">
        <v>1045</v>
      </c>
      <c r="I45" s="14">
        <v>1301</v>
      </c>
      <c r="J45" s="5">
        <v>0</v>
      </c>
      <c r="K45" s="5">
        <v>30279</v>
      </c>
      <c r="L45" s="5">
        <v>0</v>
      </c>
      <c r="M45" s="5">
        <v>336</v>
      </c>
      <c r="N45" s="11">
        <f t="shared" si="6"/>
        <v>57615</v>
      </c>
      <c r="O45" s="12">
        <f t="shared" si="7"/>
        <v>0.69666630391410023</v>
      </c>
      <c r="P45">
        <f t="shared" si="8"/>
        <v>3</v>
      </c>
      <c r="Q45">
        <f t="shared" si="9"/>
        <v>2</v>
      </c>
      <c r="R45">
        <f t="shared" si="10"/>
        <v>5</v>
      </c>
      <c r="S45">
        <f t="shared" si="11"/>
        <v>4</v>
      </c>
      <c r="T45">
        <f t="shared" si="12"/>
        <v>7</v>
      </c>
      <c r="U45">
        <f t="shared" si="13"/>
        <v>1</v>
      </c>
      <c r="V45">
        <f t="shared" si="14"/>
        <v>7</v>
      </c>
      <c r="W45">
        <f t="shared" si="15"/>
        <v>6</v>
      </c>
    </row>
    <row r="46" spans="1:23" ht="16" hidden="1" x14ac:dyDescent="0.2">
      <c r="A46" s="1" t="s">
        <v>1262</v>
      </c>
      <c r="B46" t="s">
        <v>1263</v>
      </c>
      <c r="C46" s="3">
        <v>2</v>
      </c>
      <c r="D46" t="s">
        <v>1259</v>
      </c>
      <c r="E46" s="5">
        <v>75772</v>
      </c>
      <c r="F46" s="5">
        <v>7968</v>
      </c>
      <c r="G46" s="5">
        <v>15068</v>
      </c>
      <c r="H46" s="5">
        <v>896</v>
      </c>
      <c r="I46" s="14">
        <v>1296</v>
      </c>
      <c r="J46" s="5">
        <v>0</v>
      </c>
      <c r="K46" s="5">
        <v>28641</v>
      </c>
      <c r="L46" s="5">
        <v>0</v>
      </c>
      <c r="M46" s="5">
        <v>0</v>
      </c>
      <c r="N46" s="11">
        <f t="shared" si="6"/>
        <v>53869</v>
      </c>
      <c r="O46" s="12">
        <f t="shared" si="7"/>
        <v>0.71093543789262525</v>
      </c>
      <c r="P46">
        <f t="shared" si="8"/>
        <v>3</v>
      </c>
      <c r="Q46">
        <f t="shared" si="9"/>
        <v>2</v>
      </c>
      <c r="R46">
        <f t="shared" si="10"/>
        <v>5</v>
      </c>
      <c r="S46">
        <f t="shared" si="11"/>
        <v>4</v>
      </c>
      <c r="T46">
        <f t="shared" si="12"/>
        <v>6</v>
      </c>
      <c r="U46">
        <f t="shared" si="13"/>
        <v>1</v>
      </c>
      <c r="V46">
        <f t="shared" si="14"/>
        <v>6</v>
      </c>
      <c r="W46">
        <f t="shared" si="15"/>
        <v>6</v>
      </c>
    </row>
    <row r="47" spans="1:23" ht="16" hidden="1" x14ac:dyDescent="0.2">
      <c r="A47" s="1" t="s">
        <v>1347</v>
      </c>
      <c r="B47" t="s">
        <v>1348</v>
      </c>
      <c r="C47" s="3">
        <v>2</v>
      </c>
      <c r="D47" t="s">
        <v>1251</v>
      </c>
      <c r="E47" s="5">
        <v>70269</v>
      </c>
      <c r="F47" s="5">
        <v>3695</v>
      </c>
      <c r="G47" s="5">
        <v>15377</v>
      </c>
      <c r="H47" s="5">
        <v>601</v>
      </c>
      <c r="I47" s="14">
        <v>1289</v>
      </c>
      <c r="J47" s="5">
        <v>0</v>
      </c>
      <c r="K47" s="5">
        <v>27275</v>
      </c>
      <c r="L47" s="5">
        <v>0</v>
      </c>
      <c r="M47" s="5">
        <v>0</v>
      </c>
      <c r="N47" s="11">
        <f t="shared" si="6"/>
        <v>48237</v>
      </c>
      <c r="O47" s="12">
        <f t="shared" si="7"/>
        <v>0.68646202450582761</v>
      </c>
      <c r="P47">
        <f t="shared" si="8"/>
        <v>3</v>
      </c>
      <c r="Q47">
        <f t="shared" si="9"/>
        <v>2</v>
      </c>
      <c r="R47">
        <f t="shared" si="10"/>
        <v>5</v>
      </c>
      <c r="S47">
        <f t="shared" si="11"/>
        <v>4</v>
      </c>
      <c r="T47">
        <f t="shared" si="12"/>
        <v>6</v>
      </c>
      <c r="U47">
        <f t="shared" si="13"/>
        <v>1</v>
      </c>
      <c r="V47">
        <f t="shared" si="14"/>
        <v>6</v>
      </c>
      <c r="W47">
        <f t="shared" si="15"/>
        <v>6</v>
      </c>
    </row>
    <row r="48" spans="1:23" ht="16" hidden="1" x14ac:dyDescent="0.2">
      <c r="A48" s="1" t="s">
        <v>1257</v>
      </c>
      <c r="B48" t="s">
        <v>1258</v>
      </c>
      <c r="C48" s="3">
        <v>2</v>
      </c>
      <c r="D48" t="s">
        <v>1259</v>
      </c>
      <c r="E48" s="5">
        <v>72985</v>
      </c>
      <c r="F48" s="5">
        <v>10355</v>
      </c>
      <c r="G48" s="5">
        <v>14227</v>
      </c>
      <c r="H48" s="5">
        <v>855</v>
      </c>
      <c r="I48" s="14">
        <v>1280</v>
      </c>
      <c r="J48" s="5">
        <v>0</v>
      </c>
      <c r="K48" s="5">
        <v>25492</v>
      </c>
      <c r="L48" s="5">
        <v>0</v>
      </c>
      <c r="M48" s="5">
        <v>0</v>
      </c>
      <c r="N48" s="11">
        <f t="shared" si="6"/>
        <v>52209</v>
      </c>
      <c r="O48" s="12">
        <f t="shared" si="7"/>
        <v>0.71533876824004927</v>
      </c>
      <c r="P48">
        <f t="shared" si="8"/>
        <v>3</v>
      </c>
      <c r="Q48">
        <f t="shared" si="9"/>
        <v>2</v>
      </c>
      <c r="R48">
        <f t="shared" si="10"/>
        <v>5</v>
      </c>
      <c r="S48">
        <f t="shared" si="11"/>
        <v>4</v>
      </c>
      <c r="T48">
        <f t="shared" si="12"/>
        <v>6</v>
      </c>
      <c r="U48">
        <f t="shared" si="13"/>
        <v>1</v>
      </c>
      <c r="V48">
        <f t="shared" si="14"/>
        <v>6</v>
      </c>
      <c r="W48">
        <f t="shared" si="15"/>
        <v>6</v>
      </c>
    </row>
    <row r="49" spans="1:23" ht="16" hidden="1" x14ac:dyDescent="0.2">
      <c r="A49" s="1" t="s">
        <v>1291</v>
      </c>
      <c r="B49" t="s">
        <v>1292</v>
      </c>
      <c r="C49" s="3">
        <v>2</v>
      </c>
      <c r="D49" t="s">
        <v>1259</v>
      </c>
      <c r="E49" s="5">
        <v>83071</v>
      </c>
      <c r="F49" s="5">
        <v>7129</v>
      </c>
      <c r="G49" s="5">
        <v>17151</v>
      </c>
      <c r="H49" s="5">
        <v>1042</v>
      </c>
      <c r="I49" s="14">
        <v>1221</v>
      </c>
      <c r="J49" s="5">
        <v>0</v>
      </c>
      <c r="K49" s="5">
        <v>33678</v>
      </c>
      <c r="L49" s="5">
        <v>0</v>
      </c>
      <c r="M49" s="5">
        <v>318</v>
      </c>
      <c r="N49" s="11">
        <f t="shared" si="6"/>
        <v>60539</v>
      </c>
      <c r="O49" s="12">
        <f t="shared" si="7"/>
        <v>0.72876214322687827</v>
      </c>
      <c r="P49">
        <f t="shared" si="8"/>
        <v>3</v>
      </c>
      <c r="Q49">
        <f t="shared" si="9"/>
        <v>2</v>
      </c>
      <c r="R49">
        <f t="shared" si="10"/>
        <v>5</v>
      </c>
      <c r="S49">
        <f t="shared" si="11"/>
        <v>4</v>
      </c>
      <c r="T49">
        <f t="shared" si="12"/>
        <v>7</v>
      </c>
      <c r="U49">
        <f t="shared" si="13"/>
        <v>1</v>
      </c>
      <c r="V49">
        <f t="shared" si="14"/>
        <v>7</v>
      </c>
      <c r="W49">
        <f t="shared" si="15"/>
        <v>6</v>
      </c>
    </row>
    <row r="50" spans="1:23" ht="16" hidden="1" x14ac:dyDescent="0.2">
      <c r="A50" s="1" t="s">
        <v>1313</v>
      </c>
      <c r="B50" t="s">
        <v>1314</v>
      </c>
      <c r="C50" s="3">
        <v>2</v>
      </c>
      <c r="D50" t="s">
        <v>1251</v>
      </c>
      <c r="E50" s="5">
        <v>70378</v>
      </c>
      <c r="F50" s="5">
        <v>2544</v>
      </c>
      <c r="G50" s="5">
        <v>13729</v>
      </c>
      <c r="H50" s="5">
        <v>318</v>
      </c>
      <c r="I50" s="14">
        <v>1105</v>
      </c>
      <c r="J50" s="5">
        <v>381</v>
      </c>
      <c r="K50" s="5">
        <v>24116</v>
      </c>
      <c r="L50" s="5">
        <v>0</v>
      </c>
      <c r="M50" s="5">
        <v>224</v>
      </c>
      <c r="N50" s="11">
        <f t="shared" si="6"/>
        <v>42417</v>
      </c>
      <c r="O50" s="12">
        <f t="shared" si="7"/>
        <v>0.60270254909204579</v>
      </c>
      <c r="P50">
        <f t="shared" si="8"/>
        <v>3</v>
      </c>
      <c r="Q50">
        <f t="shared" si="9"/>
        <v>2</v>
      </c>
      <c r="R50">
        <f t="shared" si="10"/>
        <v>6</v>
      </c>
      <c r="S50">
        <f t="shared" si="11"/>
        <v>4</v>
      </c>
      <c r="T50">
        <f t="shared" si="12"/>
        <v>5</v>
      </c>
      <c r="U50">
        <f t="shared" si="13"/>
        <v>1</v>
      </c>
      <c r="V50">
        <f t="shared" si="14"/>
        <v>8</v>
      </c>
      <c r="W50">
        <f t="shared" si="15"/>
        <v>7</v>
      </c>
    </row>
    <row r="51" spans="1:23" ht="16" hidden="1" x14ac:dyDescent="0.2">
      <c r="A51" s="1" t="s">
        <v>1249</v>
      </c>
      <c r="B51" t="s">
        <v>1250</v>
      </c>
      <c r="C51" s="3">
        <v>2</v>
      </c>
      <c r="D51" t="s">
        <v>1251</v>
      </c>
      <c r="E51" s="5">
        <v>66715</v>
      </c>
      <c r="F51" s="5">
        <v>3389</v>
      </c>
      <c r="G51" s="5">
        <v>15108</v>
      </c>
      <c r="H51" s="5">
        <v>678</v>
      </c>
      <c r="I51" s="14">
        <v>1088</v>
      </c>
      <c r="J51" s="5">
        <v>0</v>
      </c>
      <c r="K51" s="5">
        <v>23887</v>
      </c>
      <c r="L51" s="5">
        <v>0</v>
      </c>
      <c r="M51" s="5">
        <v>136</v>
      </c>
      <c r="N51" s="11">
        <f t="shared" si="6"/>
        <v>44286</v>
      </c>
      <c r="O51" s="12">
        <f t="shared" si="7"/>
        <v>0.66380873866446821</v>
      </c>
      <c r="P51">
        <f t="shared" si="8"/>
        <v>3</v>
      </c>
      <c r="Q51">
        <f t="shared" si="9"/>
        <v>2</v>
      </c>
      <c r="R51">
        <f t="shared" si="10"/>
        <v>5</v>
      </c>
      <c r="S51">
        <f t="shared" si="11"/>
        <v>4</v>
      </c>
      <c r="T51">
        <f t="shared" si="12"/>
        <v>7</v>
      </c>
      <c r="U51">
        <f t="shared" si="13"/>
        <v>1</v>
      </c>
      <c r="V51">
        <f t="shared" si="14"/>
        <v>7</v>
      </c>
      <c r="W51">
        <f t="shared" si="15"/>
        <v>6</v>
      </c>
    </row>
    <row r="52" spans="1:23" ht="16" hidden="1" x14ac:dyDescent="0.2">
      <c r="A52" s="1" t="s">
        <v>1272</v>
      </c>
      <c r="B52" t="s">
        <v>1273</v>
      </c>
      <c r="C52" s="3">
        <v>2</v>
      </c>
      <c r="D52" t="s">
        <v>1251</v>
      </c>
      <c r="E52" s="5">
        <v>73813</v>
      </c>
      <c r="F52" s="5">
        <v>3209</v>
      </c>
      <c r="G52" s="5">
        <v>17195</v>
      </c>
      <c r="H52" s="5">
        <v>549</v>
      </c>
      <c r="I52" s="14">
        <v>1049</v>
      </c>
      <c r="J52" s="5">
        <v>0</v>
      </c>
      <c r="K52" s="5">
        <v>28696</v>
      </c>
      <c r="L52" s="5">
        <v>0</v>
      </c>
      <c r="M52" s="5">
        <v>0</v>
      </c>
      <c r="N52" s="11">
        <f t="shared" si="6"/>
        <v>50698</v>
      </c>
      <c r="O52" s="12">
        <f t="shared" si="7"/>
        <v>0.68684378090580245</v>
      </c>
      <c r="P52">
        <f t="shared" si="8"/>
        <v>3</v>
      </c>
      <c r="Q52">
        <f t="shared" si="9"/>
        <v>2</v>
      </c>
      <c r="R52">
        <f t="shared" si="10"/>
        <v>5</v>
      </c>
      <c r="S52">
        <f t="shared" si="11"/>
        <v>4</v>
      </c>
      <c r="T52">
        <f t="shared" si="12"/>
        <v>6</v>
      </c>
      <c r="U52">
        <f t="shared" si="13"/>
        <v>1</v>
      </c>
      <c r="V52">
        <f t="shared" si="14"/>
        <v>6</v>
      </c>
      <c r="W52">
        <f t="shared" si="15"/>
        <v>6</v>
      </c>
    </row>
    <row r="53" spans="1:23" ht="16" hidden="1" x14ac:dyDescent="0.2">
      <c r="A53" s="1" t="s">
        <v>1323</v>
      </c>
      <c r="B53" t="s">
        <v>1324</v>
      </c>
      <c r="C53" s="3">
        <v>2</v>
      </c>
      <c r="D53" t="s">
        <v>1251</v>
      </c>
      <c r="E53" s="5">
        <v>66209</v>
      </c>
      <c r="F53" s="5">
        <v>2036</v>
      </c>
      <c r="G53" s="5">
        <v>13438</v>
      </c>
      <c r="H53" s="5">
        <v>406</v>
      </c>
      <c r="I53" s="14">
        <v>970</v>
      </c>
      <c r="J53" s="5">
        <v>507</v>
      </c>
      <c r="K53" s="5">
        <v>23388</v>
      </c>
      <c r="L53" s="5">
        <v>0</v>
      </c>
      <c r="M53" s="5">
        <v>176</v>
      </c>
      <c r="N53" s="11">
        <f t="shared" si="6"/>
        <v>40921</v>
      </c>
      <c r="O53" s="12">
        <f t="shared" si="7"/>
        <v>0.61805796794997658</v>
      </c>
      <c r="P53">
        <f t="shared" si="8"/>
        <v>3</v>
      </c>
      <c r="Q53">
        <f t="shared" si="9"/>
        <v>2</v>
      </c>
      <c r="R53">
        <f t="shared" si="10"/>
        <v>6</v>
      </c>
      <c r="S53">
        <f t="shared" si="11"/>
        <v>4</v>
      </c>
      <c r="T53">
        <f t="shared" si="12"/>
        <v>5</v>
      </c>
      <c r="U53">
        <f t="shared" si="13"/>
        <v>1</v>
      </c>
      <c r="V53">
        <f t="shared" si="14"/>
        <v>8</v>
      </c>
      <c r="W53">
        <f t="shared" si="15"/>
        <v>7</v>
      </c>
    </row>
    <row r="54" spans="1:23" ht="16" hidden="1" x14ac:dyDescent="0.2">
      <c r="A54" s="1" t="s">
        <v>1362</v>
      </c>
      <c r="B54" t="s">
        <v>1363</v>
      </c>
      <c r="C54" s="3">
        <v>2</v>
      </c>
      <c r="D54" t="s">
        <v>1251</v>
      </c>
      <c r="E54" s="5">
        <v>69982</v>
      </c>
      <c r="F54" s="5">
        <v>12465</v>
      </c>
      <c r="G54" s="5">
        <v>19295</v>
      </c>
      <c r="H54" s="5">
        <v>1069</v>
      </c>
      <c r="I54" s="14">
        <v>888</v>
      </c>
      <c r="J54" s="5">
        <v>0</v>
      </c>
      <c r="K54" s="5">
        <v>23013</v>
      </c>
      <c r="L54" s="5">
        <v>0</v>
      </c>
      <c r="M54" s="5">
        <v>0</v>
      </c>
      <c r="N54" s="11">
        <f t="shared" si="6"/>
        <v>56730</v>
      </c>
      <c r="O54" s="12">
        <f t="shared" si="7"/>
        <v>0.81063702094824386</v>
      </c>
      <c r="P54">
        <f t="shared" si="8"/>
        <v>3</v>
      </c>
      <c r="Q54">
        <f t="shared" si="9"/>
        <v>2</v>
      </c>
      <c r="R54">
        <f t="shared" si="10"/>
        <v>4</v>
      </c>
      <c r="S54">
        <f t="shared" si="11"/>
        <v>5</v>
      </c>
      <c r="T54">
        <f t="shared" si="12"/>
        <v>6</v>
      </c>
      <c r="U54">
        <f t="shared" si="13"/>
        <v>1</v>
      </c>
      <c r="V54">
        <f t="shared" si="14"/>
        <v>6</v>
      </c>
      <c r="W54">
        <f t="shared" si="15"/>
        <v>6</v>
      </c>
    </row>
    <row r="55" spans="1:23" ht="16" hidden="1" x14ac:dyDescent="0.2">
      <c r="A55" s="1" t="s">
        <v>1311</v>
      </c>
      <c r="B55" t="s">
        <v>1312</v>
      </c>
      <c r="C55" s="3">
        <v>2</v>
      </c>
      <c r="D55" t="s">
        <v>1251</v>
      </c>
      <c r="E55" s="5">
        <v>70945</v>
      </c>
      <c r="F55" s="5">
        <v>2359</v>
      </c>
      <c r="G55" s="5">
        <v>12996</v>
      </c>
      <c r="H55" s="5">
        <v>612</v>
      </c>
      <c r="I55" s="14">
        <v>786</v>
      </c>
      <c r="J55" s="5">
        <v>1559</v>
      </c>
      <c r="K55" s="5">
        <v>20658</v>
      </c>
      <c r="L55" s="5">
        <v>0</v>
      </c>
      <c r="M55" s="5">
        <v>348</v>
      </c>
      <c r="N55" s="11">
        <f t="shared" si="6"/>
        <v>39318</v>
      </c>
      <c r="O55" s="12">
        <f t="shared" si="7"/>
        <v>0.55420396081471568</v>
      </c>
      <c r="P55">
        <f t="shared" si="8"/>
        <v>3</v>
      </c>
      <c r="Q55">
        <f t="shared" si="9"/>
        <v>2</v>
      </c>
      <c r="R55">
        <f t="shared" si="10"/>
        <v>6</v>
      </c>
      <c r="S55">
        <f t="shared" si="11"/>
        <v>5</v>
      </c>
      <c r="T55">
        <f t="shared" si="12"/>
        <v>4</v>
      </c>
      <c r="U55">
        <f t="shared" si="13"/>
        <v>1</v>
      </c>
      <c r="V55">
        <f t="shared" si="14"/>
        <v>8</v>
      </c>
      <c r="W55">
        <f t="shared" si="15"/>
        <v>7</v>
      </c>
    </row>
    <row r="56" spans="1:23" ht="16" hidden="1" x14ac:dyDescent="0.2">
      <c r="A56" s="1" t="s">
        <v>1329</v>
      </c>
      <c r="B56" t="s">
        <v>1330</v>
      </c>
      <c r="C56" s="3">
        <v>2</v>
      </c>
      <c r="D56" t="s">
        <v>1251</v>
      </c>
      <c r="E56" s="5">
        <v>59350</v>
      </c>
      <c r="F56" s="5">
        <v>4446</v>
      </c>
      <c r="G56" s="5">
        <v>13522</v>
      </c>
      <c r="H56" s="5">
        <v>1106</v>
      </c>
      <c r="I56" s="14">
        <v>715</v>
      </c>
      <c r="J56" s="5">
        <v>0</v>
      </c>
      <c r="K56" s="5">
        <v>24585</v>
      </c>
      <c r="L56" s="5">
        <v>0</v>
      </c>
      <c r="M56" s="5">
        <v>233</v>
      </c>
      <c r="N56" s="11">
        <f t="shared" si="6"/>
        <v>44607</v>
      </c>
      <c r="O56" s="12">
        <f t="shared" si="7"/>
        <v>0.75159224936815505</v>
      </c>
      <c r="P56">
        <f t="shared" si="8"/>
        <v>3</v>
      </c>
      <c r="Q56">
        <f t="shared" si="9"/>
        <v>2</v>
      </c>
      <c r="R56">
        <f t="shared" si="10"/>
        <v>4</v>
      </c>
      <c r="S56">
        <f t="shared" si="11"/>
        <v>5</v>
      </c>
      <c r="T56">
        <f t="shared" si="12"/>
        <v>7</v>
      </c>
      <c r="U56">
        <f t="shared" si="13"/>
        <v>1</v>
      </c>
      <c r="V56">
        <f t="shared" si="14"/>
        <v>7</v>
      </c>
      <c r="W56">
        <f t="shared" si="15"/>
        <v>6</v>
      </c>
    </row>
    <row r="57" spans="1:23" ht="16" hidden="1" x14ac:dyDescent="0.2">
      <c r="A57" s="1" t="s">
        <v>1280</v>
      </c>
      <c r="B57" t="s">
        <v>1281</v>
      </c>
      <c r="C57" s="3">
        <v>2</v>
      </c>
      <c r="D57" t="s">
        <v>1251</v>
      </c>
      <c r="E57" s="5">
        <v>66966</v>
      </c>
      <c r="F57" s="5">
        <v>4727</v>
      </c>
      <c r="G57" s="5">
        <v>6754</v>
      </c>
      <c r="H57" s="5">
        <v>19926</v>
      </c>
      <c r="I57" s="14">
        <v>567</v>
      </c>
      <c r="J57" s="5">
        <v>804</v>
      </c>
      <c r="K57" s="5">
        <v>22093</v>
      </c>
      <c r="L57" s="5">
        <v>0</v>
      </c>
      <c r="M57" s="5">
        <v>0</v>
      </c>
      <c r="N57" s="11">
        <f t="shared" si="6"/>
        <v>54871</v>
      </c>
      <c r="O57" s="12">
        <f t="shared" si="7"/>
        <v>0.81938595705283279</v>
      </c>
      <c r="P57">
        <f t="shared" si="8"/>
        <v>4</v>
      </c>
      <c r="Q57">
        <f t="shared" si="9"/>
        <v>3</v>
      </c>
      <c r="R57">
        <f t="shared" si="10"/>
        <v>2</v>
      </c>
      <c r="S57">
        <f t="shared" si="11"/>
        <v>6</v>
      </c>
      <c r="T57">
        <f t="shared" si="12"/>
        <v>5</v>
      </c>
      <c r="U57">
        <f t="shared" si="13"/>
        <v>1</v>
      </c>
      <c r="V57">
        <f t="shared" si="14"/>
        <v>7</v>
      </c>
      <c r="W57">
        <f t="shared" si="15"/>
        <v>7</v>
      </c>
    </row>
    <row r="58" spans="1:23" ht="16" hidden="1" x14ac:dyDescent="0.2">
      <c r="A58" s="1" t="s">
        <v>1315</v>
      </c>
      <c r="B58" t="s">
        <v>1316</v>
      </c>
      <c r="C58" s="3">
        <v>2</v>
      </c>
      <c r="D58" t="s">
        <v>1251</v>
      </c>
      <c r="E58" s="5">
        <v>58875</v>
      </c>
      <c r="F58" s="5">
        <v>2901</v>
      </c>
      <c r="G58" s="5">
        <v>10315</v>
      </c>
      <c r="H58" s="5">
        <v>1012</v>
      </c>
      <c r="I58" s="14">
        <v>486</v>
      </c>
      <c r="J58" s="5">
        <v>2284</v>
      </c>
      <c r="K58" s="5">
        <v>19610</v>
      </c>
      <c r="L58" s="5">
        <v>0</v>
      </c>
      <c r="M58" s="5">
        <v>314</v>
      </c>
      <c r="N58" s="11">
        <f t="shared" si="6"/>
        <v>36922</v>
      </c>
      <c r="O58" s="12">
        <f t="shared" si="7"/>
        <v>0.62712526539278135</v>
      </c>
      <c r="P58">
        <f t="shared" si="8"/>
        <v>3</v>
      </c>
      <c r="Q58">
        <f t="shared" si="9"/>
        <v>2</v>
      </c>
      <c r="R58">
        <f t="shared" si="10"/>
        <v>5</v>
      </c>
      <c r="S58">
        <f t="shared" si="11"/>
        <v>6</v>
      </c>
      <c r="T58">
        <f t="shared" si="12"/>
        <v>4</v>
      </c>
      <c r="U58">
        <f t="shared" si="13"/>
        <v>1</v>
      </c>
      <c r="V58">
        <f t="shared" si="14"/>
        <v>8</v>
      </c>
      <c r="W58">
        <f t="shared" si="15"/>
        <v>7</v>
      </c>
    </row>
    <row r="59" spans="1:23" ht="16" hidden="1" x14ac:dyDescent="0.2">
      <c r="A59" s="1" t="s">
        <v>1260</v>
      </c>
      <c r="B59" t="s">
        <v>1261</v>
      </c>
      <c r="C59" s="3">
        <v>2</v>
      </c>
      <c r="D59" t="s">
        <v>1259</v>
      </c>
      <c r="E59" s="5">
        <v>69982</v>
      </c>
      <c r="F59" s="5">
        <v>8803</v>
      </c>
      <c r="G59" s="5">
        <v>13410</v>
      </c>
      <c r="H59" s="5">
        <v>917</v>
      </c>
      <c r="I59" s="14">
        <v>0</v>
      </c>
      <c r="J59" s="5">
        <v>645</v>
      </c>
      <c r="K59" s="5">
        <v>26999</v>
      </c>
      <c r="L59" s="5">
        <v>0</v>
      </c>
      <c r="M59" s="5">
        <v>0</v>
      </c>
      <c r="N59" s="11">
        <f t="shared" si="6"/>
        <v>50774</v>
      </c>
      <c r="O59" s="12">
        <f t="shared" si="7"/>
        <v>0.72552942185133318</v>
      </c>
      <c r="P59">
        <f t="shared" si="8"/>
        <v>3</v>
      </c>
      <c r="Q59">
        <f t="shared" si="9"/>
        <v>2</v>
      </c>
      <c r="R59">
        <f t="shared" si="10"/>
        <v>4</v>
      </c>
      <c r="S59">
        <f t="shared" si="11"/>
        <v>6</v>
      </c>
      <c r="T59">
        <f t="shared" si="12"/>
        <v>5</v>
      </c>
      <c r="U59">
        <f t="shared" si="13"/>
        <v>1</v>
      </c>
      <c r="V59">
        <f t="shared" si="14"/>
        <v>6</v>
      </c>
      <c r="W59">
        <f t="shared" si="15"/>
        <v>6</v>
      </c>
    </row>
    <row r="60" spans="1:23" ht="16" hidden="1" x14ac:dyDescent="0.2">
      <c r="A60" s="1" t="s">
        <v>1274</v>
      </c>
      <c r="B60" t="s">
        <v>1275</v>
      </c>
      <c r="C60" s="3">
        <v>2</v>
      </c>
      <c r="D60" t="s">
        <v>1251</v>
      </c>
      <c r="E60" s="5">
        <v>67009</v>
      </c>
      <c r="F60" s="5">
        <v>3891</v>
      </c>
      <c r="G60" s="5">
        <v>14820</v>
      </c>
      <c r="H60" s="5">
        <v>1099</v>
      </c>
      <c r="I60" s="14">
        <v>0</v>
      </c>
      <c r="J60" s="5">
        <v>0</v>
      </c>
      <c r="K60" s="5">
        <v>29572</v>
      </c>
      <c r="L60" s="5">
        <v>0</v>
      </c>
      <c r="M60" s="5">
        <v>0</v>
      </c>
      <c r="N60" s="11">
        <f t="shared" si="6"/>
        <v>49382</v>
      </c>
      <c r="O60" s="12">
        <f t="shared" si="7"/>
        <v>0.7369457834022296</v>
      </c>
      <c r="P60">
        <f t="shared" si="8"/>
        <v>3</v>
      </c>
      <c r="Q60">
        <f t="shared" si="9"/>
        <v>2</v>
      </c>
      <c r="R60">
        <f t="shared" si="10"/>
        <v>4</v>
      </c>
      <c r="S60">
        <f t="shared" si="11"/>
        <v>5</v>
      </c>
      <c r="T60">
        <f t="shared" si="12"/>
        <v>5</v>
      </c>
      <c r="U60">
        <f t="shared" si="13"/>
        <v>1</v>
      </c>
      <c r="V60">
        <f t="shared" si="14"/>
        <v>5</v>
      </c>
      <c r="W60">
        <f t="shared" si="15"/>
        <v>5</v>
      </c>
    </row>
    <row r="61" spans="1:23" ht="16" hidden="1" x14ac:dyDescent="0.2">
      <c r="A61" s="1" t="s">
        <v>1282</v>
      </c>
      <c r="B61" t="s">
        <v>1283</v>
      </c>
      <c r="C61" s="3">
        <v>2</v>
      </c>
      <c r="D61" t="s">
        <v>1251</v>
      </c>
      <c r="E61" s="5">
        <v>69193</v>
      </c>
      <c r="F61" s="5">
        <v>3597</v>
      </c>
      <c r="G61" s="5">
        <v>16027</v>
      </c>
      <c r="H61" s="5">
        <v>816</v>
      </c>
      <c r="I61" s="14">
        <v>0</v>
      </c>
      <c r="J61" s="5">
        <v>0</v>
      </c>
      <c r="K61" s="5">
        <v>30198</v>
      </c>
      <c r="L61" s="5">
        <v>0</v>
      </c>
      <c r="M61" s="5">
        <v>503</v>
      </c>
      <c r="N61" s="11">
        <f t="shared" si="6"/>
        <v>51141</v>
      </c>
      <c r="O61" s="12">
        <f t="shared" si="7"/>
        <v>0.73910655702166406</v>
      </c>
      <c r="P61">
        <f t="shared" si="8"/>
        <v>3</v>
      </c>
      <c r="Q61">
        <f t="shared" si="9"/>
        <v>2</v>
      </c>
      <c r="R61">
        <f t="shared" si="10"/>
        <v>4</v>
      </c>
      <c r="S61">
        <f t="shared" si="11"/>
        <v>6</v>
      </c>
      <c r="T61">
        <f t="shared" si="12"/>
        <v>6</v>
      </c>
      <c r="U61">
        <f t="shared" si="13"/>
        <v>1</v>
      </c>
      <c r="V61">
        <f t="shared" si="14"/>
        <v>6</v>
      </c>
      <c r="W61">
        <f t="shared" si="15"/>
        <v>5</v>
      </c>
    </row>
    <row r="62" spans="1:23" ht="16" hidden="1" x14ac:dyDescent="0.2">
      <c r="A62" s="1" t="s">
        <v>1317</v>
      </c>
      <c r="B62" t="s">
        <v>1318</v>
      </c>
      <c r="C62" s="3">
        <v>2</v>
      </c>
      <c r="D62" t="s">
        <v>1251</v>
      </c>
      <c r="E62" s="5">
        <v>66678</v>
      </c>
      <c r="F62" s="5">
        <v>1769</v>
      </c>
      <c r="G62" s="5">
        <v>12754</v>
      </c>
      <c r="H62" s="5">
        <v>300</v>
      </c>
      <c r="I62" s="14">
        <v>0</v>
      </c>
      <c r="J62" s="5">
        <v>615</v>
      </c>
      <c r="K62" s="5">
        <v>21976</v>
      </c>
      <c r="L62" s="5">
        <v>225</v>
      </c>
      <c r="M62" s="5">
        <v>218</v>
      </c>
      <c r="N62" s="11">
        <f t="shared" si="6"/>
        <v>37857</v>
      </c>
      <c r="O62" s="12">
        <f t="shared" si="7"/>
        <v>0.56775848105822013</v>
      </c>
      <c r="P62">
        <f t="shared" si="8"/>
        <v>3</v>
      </c>
      <c r="Q62">
        <f t="shared" si="9"/>
        <v>2</v>
      </c>
      <c r="R62">
        <f t="shared" si="10"/>
        <v>5</v>
      </c>
      <c r="S62">
        <f t="shared" si="11"/>
        <v>8</v>
      </c>
      <c r="T62">
        <f t="shared" si="12"/>
        <v>4</v>
      </c>
      <c r="U62">
        <f t="shared" si="13"/>
        <v>1</v>
      </c>
      <c r="V62">
        <f t="shared" si="14"/>
        <v>6</v>
      </c>
      <c r="W62">
        <f t="shared" si="15"/>
        <v>7</v>
      </c>
    </row>
    <row r="63" spans="1:23" ht="16" hidden="1" x14ac:dyDescent="0.2">
      <c r="A63" s="1" t="s">
        <v>1319</v>
      </c>
      <c r="B63" t="s">
        <v>1320</v>
      </c>
      <c r="C63" s="3">
        <v>2</v>
      </c>
      <c r="D63" t="s">
        <v>1251</v>
      </c>
      <c r="E63" s="5">
        <v>68418</v>
      </c>
      <c r="F63" s="5">
        <v>3692</v>
      </c>
      <c r="G63" s="5">
        <v>13544</v>
      </c>
      <c r="H63" s="5">
        <v>1194</v>
      </c>
      <c r="I63" s="14">
        <v>0</v>
      </c>
      <c r="J63" s="5">
        <v>1167</v>
      </c>
      <c r="K63" s="5">
        <v>23908</v>
      </c>
      <c r="L63" s="5">
        <v>0</v>
      </c>
      <c r="M63" s="5">
        <v>349</v>
      </c>
      <c r="N63" s="11">
        <f t="shared" si="6"/>
        <v>43854</v>
      </c>
      <c r="O63" s="12">
        <f t="shared" si="7"/>
        <v>0.64097167412084544</v>
      </c>
      <c r="P63">
        <f t="shared" si="8"/>
        <v>3</v>
      </c>
      <c r="Q63">
        <f t="shared" si="9"/>
        <v>2</v>
      </c>
      <c r="R63">
        <f t="shared" si="10"/>
        <v>4</v>
      </c>
      <c r="S63">
        <f t="shared" si="11"/>
        <v>7</v>
      </c>
      <c r="T63">
        <f t="shared" si="12"/>
        <v>5</v>
      </c>
      <c r="U63">
        <f t="shared" si="13"/>
        <v>1</v>
      </c>
      <c r="V63">
        <f t="shared" si="14"/>
        <v>7</v>
      </c>
      <c r="W63">
        <f t="shared" si="15"/>
        <v>6</v>
      </c>
    </row>
    <row r="64" spans="1:23" ht="16" hidden="1" x14ac:dyDescent="0.2">
      <c r="A64" s="1" t="s">
        <v>1321</v>
      </c>
      <c r="B64" t="s">
        <v>1322</v>
      </c>
      <c r="C64" s="3">
        <v>2</v>
      </c>
      <c r="D64" t="s">
        <v>1251</v>
      </c>
      <c r="E64" s="5">
        <v>74051</v>
      </c>
      <c r="F64" s="5">
        <v>4752</v>
      </c>
      <c r="G64" s="5">
        <v>14504</v>
      </c>
      <c r="H64" s="5">
        <v>1019</v>
      </c>
      <c r="I64" s="14">
        <v>0</v>
      </c>
      <c r="J64" s="5">
        <v>1431</v>
      </c>
      <c r="K64" s="5">
        <v>26773</v>
      </c>
      <c r="L64" s="5">
        <v>0</v>
      </c>
      <c r="M64" s="5">
        <v>299</v>
      </c>
      <c r="N64" s="11">
        <f t="shared" si="6"/>
        <v>48778</v>
      </c>
      <c r="O64" s="12">
        <f t="shared" si="7"/>
        <v>0.65870818760043759</v>
      </c>
      <c r="P64">
        <f t="shared" si="8"/>
        <v>3</v>
      </c>
      <c r="Q64">
        <f t="shared" si="9"/>
        <v>2</v>
      </c>
      <c r="R64">
        <f t="shared" si="10"/>
        <v>5</v>
      </c>
      <c r="S64">
        <f t="shared" si="11"/>
        <v>7</v>
      </c>
      <c r="T64">
        <f t="shared" si="12"/>
        <v>4</v>
      </c>
      <c r="U64">
        <f t="shared" si="13"/>
        <v>1</v>
      </c>
      <c r="V64">
        <f t="shared" si="14"/>
        <v>7</v>
      </c>
      <c r="W64">
        <f t="shared" si="15"/>
        <v>6</v>
      </c>
    </row>
    <row r="65" spans="1:23" ht="16" hidden="1" x14ac:dyDescent="0.2">
      <c r="A65" s="1" t="s">
        <v>1333</v>
      </c>
      <c r="B65" t="s">
        <v>1334</v>
      </c>
      <c r="C65" s="3">
        <v>2</v>
      </c>
      <c r="D65" t="s">
        <v>1259</v>
      </c>
      <c r="E65" s="5">
        <v>75233</v>
      </c>
      <c r="F65" s="5">
        <v>6752</v>
      </c>
      <c r="G65" s="5">
        <v>16362</v>
      </c>
      <c r="H65" s="5">
        <v>789</v>
      </c>
      <c r="I65" s="14">
        <v>0</v>
      </c>
      <c r="J65" s="5">
        <v>0</v>
      </c>
      <c r="K65" s="5">
        <v>30000</v>
      </c>
      <c r="L65" s="5">
        <v>0</v>
      </c>
      <c r="M65" s="5">
        <v>0</v>
      </c>
      <c r="N65" s="11">
        <f t="shared" si="6"/>
        <v>53903</v>
      </c>
      <c r="O65" s="12">
        <f t="shared" si="7"/>
        <v>0.71648079964909017</v>
      </c>
      <c r="P65">
        <f t="shared" si="8"/>
        <v>3</v>
      </c>
      <c r="Q65">
        <f t="shared" si="9"/>
        <v>2</v>
      </c>
      <c r="R65">
        <f t="shared" si="10"/>
        <v>4</v>
      </c>
      <c r="S65">
        <f t="shared" si="11"/>
        <v>5</v>
      </c>
      <c r="T65">
        <f t="shared" si="12"/>
        <v>5</v>
      </c>
      <c r="U65">
        <f t="shared" si="13"/>
        <v>1</v>
      </c>
      <c r="V65">
        <f t="shared" si="14"/>
        <v>5</v>
      </c>
      <c r="W65">
        <f t="shared" si="15"/>
        <v>5</v>
      </c>
    </row>
    <row r="66" spans="1:23" ht="16" hidden="1" x14ac:dyDescent="0.2">
      <c r="A66" s="1" t="s">
        <v>1356</v>
      </c>
      <c r="B66" t="s">
        <v>1357</v>
      </c>
      <c r="C66" s="3">
        <v>2</v>
      </c>
      <c r="D66" t="s">
        <v>1251</v>
      </c>
      <c r="E66" s="5">
        <v>66206</v>
      </c>
      <c r="F66" s="5">
        <v>6183</v>
      </c>
      <c r="G66" s="5">
        <v>16525</v>
      </c>
      <c r="H66" s="5">
        <v>1055</v>
      </c>
      <c r="I66" s="14">
        <v>0</v>
      </c>
      <c r="J66" s="5">
        <v>703</v>
      </c>
      <c r="K66" s="5">
        <v>25601</v>
      </c>
      <c r="L66" s="5">
        <v>0</v>
      </c>
      <c r="M66" s="5">
        <v>395</v>
      </c>
      <c r="N66" s="11">
        <f t="shared" si="6"/>
        <v>50462</v>
      </c>
      <c r="O66" s="12">
        <f t="shared" si="7"/>
        <v>0.76219677974805911</v>
      </c>
      <c r="P66">
        <f t="shared" si="8"/>
        <v>3</v>
      </c>
      <c r="Q66">
        <f t="shared" si="9"/>
        <v>2</v>
      </c>
      <c r="R66">
        <f t="shared" si="10"/>
        <v>4</v>
      </c>
      <c r="S66">
        <f t="shared" si="11"/>
        <v>7</v>
      </c>
      <c r="T66">
        <f t="shared" si="12"/>
        <v>5</v>
      </c>
      <c r="U66">
        <f t="shared" si="13"/>
        <v>1</v>
      </c>
      <c r="V66">
        <f t="shared" si="14"/>
        <v>7</v>
      </c>
      <c r="W66">
        <f t="shared" si="15"/>
        <v>6</v>
      </c>
    </row>
    <row r="67" spans="1:23" ht="16" hidden="1" x14ac:dyDescent="0.2">
      <c r="A67" s="1" t="s">
        <v>1358</v>
      </c>
      <c r="B67" t="s">
        <v>1359</v>
      </c>
      <c r="C67" s="3">
        <v>2</v>
      </c>
      <c r="D67" t="s">
        <v>1251</v>
      </c>
      <c r="E67" s="5">
        <v>61281</v>
      </c>
      <c r="F67" s="5">
        <v>3526</v>
      </c>
      <c r="G67" s="5">
        <v>17864</v>
      </c>
      <c r="H67" s="5">
        <v>1010</v>
      </c>
      <c r="I67" s="14">
        <v>0</v>
      </c>
      <c r="J67" s="5">
        <v>0</v>
      </c>
      <c r="K67" s="5">
        <v>23548</v>
      </c>
      <c r="L67" s="5">
        <v>0</v>
      </c>
      <c r="M67" s="5">
        <v>278</v>
      </c>
      <c r="N67" s="11">
        <f t="shared" si="6"/>
        <v>46226</v>
      </c>
      <c r="O67" s="12">
        <f t="shared" si="7"/>
        <v>0.75432842153359114</v>
      </c>
      <c r="P67">
        <f t="shared" si="8"/>
        <v>3</v>
      </c>
      <c r="Q67">
        <f t="shared" si="9"/>
        <v>2</v>
      </c>
      <c r="R67">
        <f t="shared" si="10"/>
        <v>4</v>
      </c>
      <c r="S67">
        <f t="shared" si="11"/>
        <v>6</v>
      </c>
      <c r="T67">
        <f t="shared" si="12"/>
        <v>6</v>
      </c>
      <c r="U67">
        <f t="shared" si="13"/>
        <v>1</v>
      </c>
      <c r="V67">
        <f t="shared" si="14"/>
        <v>6</v>
      </c>
      <c r="W67">
        <f t="shared" si="15"/>
        <v>5</v>
      </c>
    </row>
    <row r="68" spans="1:23" ht="16" hidden="1" x14ac:dyDescent="0.2">
      <c r="A68" s="1" t="s">
        <v>1370</v>
      </c>
      <c r="B68" t="s">
        <v>1371</v>
      </c>
      <c r="C68" s="3">
        <v>3</v>
      </c>
      <c r="D68" t="s">
        <v>1372</v>
      </c>
      <c r="E68" s="5">
        <v>62810</v>
      </c>
      <c r="F68" s="5">
        <v>6308</v>
      </c>
      <c r="G68" s="5">
        <v>1639</v>
      </c>
      <c r="H68" s="5">
        <v>12103</v>
      </c>
      <c r="I68" s="14">
        <v>3660</v>
      </c>
      <c r="J68" s="5">
        <v>0</v>
      </c>
      <c r="K68" s="5">
        <v>2314</v>
      </c>
      <c r="L68" s="5">
        <v>5021</v>
      </c>
      <c r="M68" s="5">
        <v>2452</v>
      </c>
      <c r="N68" s="11">
        <f t="shared" si="6"/>
        <v>33497</v>
      </c>
      <c r="O68" s="12">
        <f t="shared" si="7"/>
        <v>0.53330679828052863</v>
      </c>
      <c r="P68">
        <f t="shared" si="8"/>
        <v>2</v>
      </c>
      <c r="Q68">
        <f t="shared" si="9"/>
        <v>7</v>
      </c>
      <c r="R68">
        <f t="shared" si="10"/>
        <v>1</v>
      </c>
      <c r="S68">
        <f t="shared" si="11"/>
        <v>4</v>
      </c>
      <c r="T68">
        <f t="shared" si="12"/>
        <v>8</v>
      </c>
      <c r="U68">
        <f t="shared" si="13"/>
        <v>6</v>
      </c>
      <c r="V68">
        <f t="shared" si="14"/>
        <v>3</v>
      </c>
      <c r="W68">
        <f t="shared" si="15"/>
        <v>5</v>
      </c>
    </row>
    <row r="69" spans="1:23" ht="16" hidden="1" x14ac:dyDescent="0.2">
      <c r="A69" s="1" t="s">
        <v>1388</v>
      </c>
      <c r="B69" t="s">
        <v>1389</v>
      </c>
      <c r="C69" s="3">
        <v>3</v>
      </c>
      <c r="D69" t="s">
        <v>1387</v>
      </c>
      <c r="E69" s="5">
        <v>75215</v>
      </c>
      <c r="F69" s="5">
        <v>3964</v>
      </c>
      <c r="G69" s="5">
        <v>18077</v>
      </c>
      <c r="H69" s="5">
        <v>3486</v>
      </c>
      <c r="I69" s="14">
        <v>3044</v>
      </c>
      <c r="J69" s="5">
        <v>0</v>
      </c>
      <c r="K69" s="5">
        <v>12186</v>
      </c>
      <c r="L69" s="5">
        <v>1622</v>
      </c>
      <c r="M69" s="5">
        <v>318</v>
      </c>
      <c r="N69" s="11">
        <f t="shared" si="6"/>
        <v>42697</v>
      </c>
      <c r="O69" s="12">
        <f t="shared" si="7"/>
        <v>0.56766602406434885</v>
      </c>
      <c r="P69">
        <f t="shared" si="8"/>
        <v>3</v>
      </c>
      <c r="Q69">
        <f t="shared" si="9"/>
        <v>1</v>
      </c>
      <c r="R69">
        <f t="shared" si="10"/>
        <v>4</v>
      </c>
      <c r="S69">
        <f t="shared" si="11"/>
        <v>5</v>
      </c>
      <c r="T69">
        <f t="shared" si="12"/>
        <v>8</v>
      </c>
      <c r="U69">
        <f t="shared" si="13"/>
        <v>2</v>
      </c>
      <c r="V69">
        <f t="shared" si="14"/>
        <v>6</v>
      </c>
      <c r="W69">
        <f t="shared" si="15"/>
        <v>7</v>
      </c>
    </row>
    <row r="70" spans="1:23" ht="16" hidden="1" x14ac:dyDescent="0.2">
      <c r="A70" s="1" t="s">
        <v>1403</v>
      </c>
      <c r="B70" t="s">
        <v>1404</v>
      </c>
      <c r="C70" s="3">
        <v>3</v>
      </c>
      <c r="D70" t="s">
        <v>1387</v>
      </c>
      <c r="E70" s="5">
        <v>64286</v>
      </c>
      <c r="F70" s="5">
        <v>4868</v>
      </c>
      <c r="G70" s="5">
        <v>2335</v>
      </c>
      <c r="H70" s="5">
        <v>15053</v>
      </c>
      <c r="I70" s="14">
        <v>2237</v>
      </c>
      <c r="J70" s="5">
        <v>0</v>
      </c>
      <c r="K70" s="5">
        <v>876</v>
      </c>
      <c r="L70" s="5">
        <v>4687</v>
      </c>
      <c r="M70" s="5">
        <v>3868</v>
      </c>
      <c r="N70" s="11">
        <f t="shared" si="6"/>
        <v>33924</v>
      </c>
      <c r="O70" s="12">
        <f t="shared" si="7"/>
        <v>0.52770432131412748</v>
      </c>
      <c r="P70">
        <f t="shared" si="8"/>
        <v>2</v>
      </c>
      <c r="Q70">
        <f t="shared" si="9"/>
        <v>5</v>
      </c>
      <c r="R70">
        <f t="shared" si="10"/>
        <v>1</v>
      </c>
      <c r="S70">
        <f t="shared" si="11"/>
        <v>6</v>
      </c>
      <c r="T70">
        <f t="shared" si="12"/>
        <v>8</v>
      </c>
      <c r="U70">
        <f t="shared" si="13"/>
        <v>7</v>
      </c>
      <c r="V70">
        <f t="shared" si="14"/>
        <v>3</v>
      </c>
      <c r="W70">
        <f t="shared" si="15"/>
        <v>4</v>
      </c>
    </row>
    <row r="71" spans="1:23" ht="16" hidden="1" x14ac:dyDescent="0.2">
      <c r="A71" s="1" t="s">
        <v>1396</v>
      </c>
      <c r="B71" t="s">
        <v>1397</v>
      </c>
      <c r="C71" s="3">
        <v>3</v>
      </c>
      <c r="D71" t="s">
        <v>1372</v>
      </c>
      <c r="E71" s="5">
        <v>71140</v>
      </c>
      <c r="F71" s="5">
        <v>6055</v>
      </c>
      <c r="G71" s="5">
        <v>2500</v>
      </c>
      <c r="H71" s="5">
        <v>19055</v>
      </c>
      <c r="I71" s="14">
        <v>2200</v>
      </c>
      <c r="J71" s="5">
        <v>0</v>
      </c>
      <c r="K71" s="5">
        <v>1144</v>
      </c>
      <c r="L71" s="5">
        <v>5544</v>
      </c>
      <c r="M71" s="5">
        <v>3297</v>
      </c>
      <c r="N71" s="11">
        <f t="shared" si="6"/>
        <v>39795</v>
      </c>
      <c r="O71" s="12">
        <f t="shared" si="7"/>
        <v>0.55938993533876857</v>
      </c>
      <c r="P71">
        <f t="shared" si="8"/>
        <v>2</v>
      </c>
      <c r="Q71">
        <f t="shared" si="9"/>
        <v>5</v>
      </c>
      <c r="R71">
        <f t="shared" si="10"/>
        <v>1</v>
      </c>
      <c r="S71">
        <f t="shared" si="11"/>
        <v>6</v>
      </c>
      <c r="T71">
        <f t="shared" si="12"/>
        <v>8</v>
      </c>
      <c r="U71">
        <f t="shared" si="13"/>
        <v>7</v>
      </c>
      <c r="V71">
        <f t="shared" si="14"/>
        <v>3</v>
      </c>
      <c r="W71">
        <f t="shared" si="15"/>
        <v>4</v>
      </c>
    </row>
    <row r="72" spans="1:23" ht="16" hidden="1" x14ac:dyDescent="0.2">
      <c r="A72" s="1" t="s">
        <v>1381</v>
      </c>
      <c r="B72" t="s">
        <v>1382</v>
      </c>
      <c r="C72" s="3">
        <v>3</v>
      </c>
      <c r="D72" t="s">
        <v>1372</v>
      </c>
      <c r="E72" s="5">
        <v>64912</v>
      </c>
      <c r="F72" s="5">
        <v>3549</v>
      </c>
      <c r="G72" s="5">
        <v>9560</v>
      </c>
      <c r="H72" s="5">
        <v>8654</v>
      </c>
      <c r="I72" s="14">
        <v>1900</v>
      </c>
      <c r="J72" s="5">
        <v>2238</v>
      </c>
      <c r="K72" s="5">
        <v>5402</v>
      </c>
      <c r="L72" s="5">
        <v>6711</v>
      </c>
      <c r="M72" s="5">
        <v>943</v>
      </c>
      <c r="N72" s="11">
        <f t="shared" si="6"/>
        <v>38957</v>
      </c>
      <c r="O72" s="12">
        <f t="shared" si="7"/>
        <v>0.60015097362583192</v>
      </c>
      <c r="P72">
        <f t="shared" si="8"/>
        <v>5</v>
      </c>
      <c r="Q72">
        <f t="shared" si="9"/>
        <v>1</v>
      </c>
      <c r="R72">
        <f t="shared" si="10"/>
        <v>2</v>
      </c>
      <c r="S72">
        <f t="shared" si="11"/>
        <v>7</v>
      </c>
      <c r="T72">
        <f t="shared" si="12"/>
        <v>6</v>
      </c>
      <c r="U72">
        <f t="shared" si="13"/>
        <v>4</v>
      </c>
      <c r="V72">
        <f t="shared" si="14"/>
        <v>3</v>
      </c>
      <c r="W72">
        <f t="shared" si="15"/>
        <v>8</v>
      </c>
    </row>
    <row r="73" spans="1:23" ht="16" hidden="1" x14ac:dyDescent="0.2">
      <c r="A73" s="1" t="s">
        <v>1385</v>
      </c>
      <c r="B73" t="s">
        <v>1386</v>
      </c>
      <c r="C73" s="3">
        <v>3</v>
      </c>
      <c r="D73" t="s">
        <v>1387</v>
      </c>
      <c r="E73" s="5">
        <v>64207</v>
      </c>
      <c r="F73" s="5">
        <v>0</v>
      </c>
      <c r="G73" s="5">
        <v>355</v>
      </c>
      <c r="H73" s="5">
        <v>8487</v>
      </c>
      <c r="I73" s="14">
        <v>1482</v>
      </c>
      <c r="J73" s="5">
        <v>1958</v>
      </c>
      <c r="K73" s="5">
        <v>273</v>
      </c>
      <c r="L73" s="5">
        <v>17689</v>
      </c>
      <c r="M73" s="5">
        <v>5703</v>
      </c>
      <c r="N73" s="11">
        <f t="shared" ref="N73:N136" si="16">SUM(F73:M73)</f>
        <v>35947</v>
      </c>
      <c r="O73" s="12">
        <f t="shared" ref="O73:O136" si="17">N73/E73</f>
        <v>0.55986107433768906</v>
      </c>
      <c r="P73">
        <f t="shared" ref="P73:P136" si="18">RANK(F73,F73:M73)</f>
        <v>8</v>
      </c>
      <c r="Q73">
        <f t="shared" ref="Q73:Q136" si="19">RANK(G73,F73:M73)</f>
        <v>6</v>
      </c>
      <c r="R73">
        <f t="shared" ref="R73:R136" si="20">RANK(H73,F73:M73)</f>
        <v>2</v>
      </c>
      <c r="S73">
        <f t="shared" ref="S73:S136" si="21">RANK(I73,F73:M73)</f>
        <v>5</v>
      </c>
      <c r="T73">
        <f t="shared" ref="T73:T136" si="22">RANK(J73,F73:M73)</f>
        <v>4</v>
      </c>
      <c r="U73">
        <f t="shared" ref="U73:U136" si="23">RANK(K73,F73:M73)</f>
        <v>7</v>
      </c>
      <c r="V73">
        <f t="shared" ref="V73:V136" si="24">RANK(L73,F73:M73)</f>
        <v>1</v>
      </c>
      <c r="W73">
        <f t="shared" ref="W73:W136" si="25">RANK(M73,F73:M73)</f>
        <v>3</v>
      </c>
    </row>
    <row r="74" spans="1:23" ht="16" hidden="1" x14ac:dyDescent="0.2">
      <c r="A74" s="1" t="s">
        <v>1373</v>
      </c>
      <c r="B74" t="s">
        <v>1374</v>
      </c>
      <c r="C74" s="3">
        <v>3</v>
      </c>
      <c r="D74" t="s">
        <v>1372</v>
      </c>
      <c r="E74" s="5">
        <v>75874</v>
      </c>
      <c r="F74" s="5">
        <v>5054</v>
      </c>
      <c r="G74" s="5">
        <v>2925</v>
      </c>
      <c r="H74" s="5">
        <v>18107</v>
      </c>
      <c r="I74" s="14">
        <v>1341</v>
      </c>
      <c r="J74" s="5">
        <v>0</v>
      </c>
      <c r="K74" s="5">
        <v>5143</v>
      </c>
      <c r="L74" s="5">
        <v>6561</v>
      </c>
      <c r="M74" s="5">
        <v>2776</v>
      </c>
      <c r="N74" s="11">
        <f t="shared" si="16"/>
        <v>41907</v>
      </c>
      <c r="O74" s="12">
        <f t="shared" si="17"/>
        <v>0.55232358910825841</v>
      </c>
      <c r="P74">
        <f t="shared" si="18"/>
        <v>4</v>
      </c>
      <c r="Q74">
        <f t="shared" si="19"/>
        <v>5</v>
      </c>
      <c r="R74">
        <f t="shared" si="20"/>
        <v>1</v>
      </c>
      <c r="S74">
        <f t="shared" si="21"/>
        <v>7</v>
      </c>
      <c r="T74">
        <f t="shared" si="22"/>
        <v>8</v>
      </c>
      <c r="U74">
        <f t="shared" si="23"/>
        <v>3</v>
      </c>
      <c r="V74">
        <f t="shared" si="24"/>
        <v>2</v>
      </c>
      <c r="W74">
        <f t="shared" si="25"/>
        <v>6</v>
      </c>
    </row>
    <row r="75" spans="1:23" ht="16" hidden="1" x14ac:dyDescent="0.2">
      <c r="A75" s="1" t="s">
        <v>1408</v>
      </c>
      <c r="B75" t="s">
        <v>1409</v>
      </c>
      <c r="C75" s="3">
        <v>3</v>
      </c>
      <c r="D75" t="s">
        <v>1407</v>
      </c>
      <c r="E75" s="5">
        <v>67831</v>
      </c>
      <c r="F75" s="5">
        <v>6318</v>
      </c>
      <c r="G75" s="5">
        <v>5055</v>
      </c>
      <c r="H75" s="5">
        <v>5465</v>
      </c>
      <c r="I75" s="14">
        <v>863</v>
      </c>
      <c r="J75" s="5">
        <v>0</v>
      </c>
      <c r="K75" s="5">
        <v>19935</v>
      </c>
      <c r="L75" s="5">
        <v>1892</v>
      </c>
      <c r="M75" s="5">
        <v>1394</v>
      </c>
      <c r="N75" s="11">
        <f t="shared" si="16"/>
        <v>40922</v>
      </c>
      <c r="O75" s="12">
        <f t="shared" si="17"/>
        <v>0.60329347938258315</v>
      </c>
      <c r="P75">
        <f t="shared" si="18"/>
        <v>2</v>
      </c>
      <c r="Q75">
        <f t="shared" si="19"/>
        <v>4</v>
      </c>
      <c r="R75">
        <f t="shared" si="20"/>
        <v>3</v>
      </c>
      <c r="S75">
        <f t="shared" si="21"/>
        <v>7</v>
      </c>
      <c r="T75">
        <f t="shared" si="22"/>
        <v>8</v>
      </c>
      <c r="U75">
        <f t="shared" si="23"/>
        <v>1</v>
      </c>
      <c r="V75">
        <f t="shared" si="24"/>
        <v>5</v>
      </c>
      <c r="W75">
        <f t="shared" si="25"/>
        <v>6</v>
      </c>
    </row>
    <row r="76" spans="1:23" ht="16" hidden="1" x14ac:dyDescent="0.2">
      <c r="A76" s="1" t="s">
        <v>1393</v>
      </c>
      <c r="B76" t="s">
        <v>1394</v>
      </c>
      <c r="C76" s="3">
        <v>3</v>
      </c>
      <c r="D76" t="s">
        <v>1395</v>
      </c>
      <c r="E76" s="5">
        <v>70035</v>
      </c>
      <c r="F76" s="5">
        <v>1226</v>
      </c>
      <c r="G76" s="5">
        <v>17725</v>
      </c>
      <c r="H76" s="5">
        <v>4573</v>
      </c>
      <c r="I76" s="14">
        <v>832</v>
      </c>
      <c r="J76" s="5">
        <v>0</v>
      </c>
      <c r="K76" s="5">
        <v>11679</v>
      </c>
      <c r="L76" s="5">
        <v>835</v>
      </c>
      <c r="M76" s="5">
        <v>132</v>
      </c>
      <c r="N76" s="11">
        <f t="shared" si="16"/>
        <v>37002</v>
      </c>
      <c r="O76" s="12">
        <f t="shared" si="17"/>
        <v>0.52833583208395807</v>
      </c>
      <c r="P76">
        <f t="shared" si="18"/>
        <v>4</v>
      </c>
      <c r="Q76">
        <f t="shared" si="19"/>
        <v>1</v>
      </c>
      <c r="R76">
        <f t="shared" si="20"/>
        <v>3</v>
      </c>
      <c r="S76">
        <f t="shared" si="21"/>
        <v>6</v>
      </c>
      <c r="T76">
        <f t="shared" si="22"/>
        <v>8</v>
      </c>
      <c r="U76">
        <f t="shared" si="23"/>
        <v>2</v>
      </c>
      <c r="V76">
        <f t="shared" si="24"/>
        <v>5</v>
      </c>
      <c r="W76">
        <f t="shared" si="25"/>
        <v>7</v>
      </c>
    </row>
    <row r="77" spans="1:23" ht="16" hidden="1" x14ac:dyDescent="0.2">
      <c r="A77" s="1" t="s">
        <v>1383</v>
      </c>
      <c r="B77" t="s">
        <v>1384</v>
      </c>
      <c r="C77" s="3">
        <v>3</v>
      </c>
      <c r="D77" t="s">
        <v>1372</v>
      </c>
      <c r="E77" s="5">
        <v>62685</v>
      </c>
      <c r="F77" s="5">
        <v>1088</v>
      </c>
      <c r="G77" s="5">
        <v>3475</v>
      </c>
      <c r="H77" s="5">
        <v>2773</v>
      </c>
      <c r="I77" s="14">
        <v>765</v>
      </c>
      <c r="J77" s="5">
        <v>0</v>
      </c>
      <c r="K77" s="5">
        <v>19163</v>
      </c>
      <c r="L77" s="5">
        <v>6798</v>
      </c>
      <c r="M77" s="5">
        <v>1267</v>
      </c>
      <c r="N77" s="11">
        <f t="shared" si="16"/>
        <v>35329</v>
      </c>
      <c r="O77" s="12">
        <f t="shared" si="17"/>
        <v>0.5635957565605807</v>
      </c>
      <c r="P77">
        <f t="shared" si="18"/>
        <v>6</v>
      </c>
      <c r="Q77">
        <f t="shared" si="19"/>
        <v>3</v>
      </c>
      <c r="R77">
        <f t="shared" si="20"/>
        <v>4</v>
      </c>
      <c r="S77">
        <f t="shared" si="21"/>
        <v>7</v>
      </c>
      <c r="T77">
        <f t="shared" si="22"/>
        <v>8</v>
      </c>
      <c r="U77">
        <f t="shared" si="23"/>
        <v>1</v>
      </c>
      <c r="V77">
        <f t="shared" si="24"/>
        <v>2</v>
      </c>
      <c r="W77">
        <f t="shared" si="25"/>
        <v>5</v>
      </c>
    </row>
    <row r="78" spans="1:23" ht="16" hidden="1" x14ac:dyDescent="0.2">
      <c r="A78" s="1" t="s">
        <v>1375</v>
      </c>
      <c r="B78" t="s">
        <v>1376</v>
      </c>
      <c r="C78" s="3">
        <v>3</v>
      </c>
      <c r="D78" t="s">
        <v>1372</v>
      </c>
      <c r="E78" s="5">
        <v>67423</v>
      </c>
      <c r="F78" s="5">
        <v>11942</v>
      </c>
      <c r="G78" s="5">
        <v>2990</v>
      </c>
      <c r="H78" s="5">
        <v>10993</v>
      </c>
      <c r="I78" s="14">
        <v>0</v>
      </c>
      <c r="J78" s="5">
        <v>0</v>
      </c>
      <c r="K78" s="5">
        <v>4699</v>
      </c>
      <c r="L78" s="5">
        <v>3576</v>
      </c>
      <c r="M78" s="5">
        <v>2323</v>
      </c>
      <c r="N78" s="11">
        <f t="shared" si="16"/>
        <v>36523</v>
      </c>
      <c r="O78" s="12">
        <f t="shared" si="17"/>
        <v>0.54169942007920147</v>
      </c>
      <c r="P78">
        <f t="shared" si="18"/>
        <v>1</v>
      </c>
      <c r="Q78">
        <f t="shared" si="19"/>
        <v>5</v>
      </c>
      <c r="R78">
        <f t="shared" si="20"/>
        <v>2</v>
      </c>
      <c r="S78">
        <f t="shared" si="21"/>
        <v>7</v>
      </c>
      <c r="T78">
        <f t="shared" si="22"/>
        <v>7</v>
      </c>
      <c r="U78">
        <f t="shared" si="23"/>
        <v>3</v>
      </c>
      <c r="V78">
        <f t="shared" si="24"/>
        <v>4</v>
      </c>
      <c r="W78">
        <f t="shared" si="25"/>
        <v>6</v>
      </c>
    </row>
    <row r="79" spans="1:23" ht="16" hidden="1" x14ac:dyDescent="0.2">
      <c r="A79" s="1" t="s">
        <v>1377</v>
      </c>
      <c r="B79" t="s">
        <v>1378</v>
      </c>
      <c r="C79" s="3">
        <v>3</v>
      </c>
      <c r="D79" t="s">
        <v>1372</v>
      </c>
      <c r="E79" s="5">
        <v>63154</v>
      </c>
      <c r="F79" s="5">
        <v>0</v>
      </c>
      <c r="G79" s="5">
        <v>127</v>
      </c>
      <c r="H79" s="5">
        <v>19575</v>
      </c>
      <c r="I79" s="14">
        <v>0</v>
      </c>
      <c r="J79" s="5">
        <v>1058</v>
      </c>
      <c r="K79" s="5">
        <v>823</v>
      </c>
      <c r="L79" s="5">
        <v>16978</v>
      </c>
      <c r="M79" s="5">
        <v>1121</v>
      </c>
      <c r="N79" s="11">
        <f t="shared" si="16"/>
        <v>39682</v>
      </c>
      <c r="O79" s="12">
        <f t="shared" si="17"/>
        <v>0.62833708078664852</v>
      </c>
      <c r="P79">
        <f t="shared" si="18"/>
        <v>7</v>
      </c>
      <c r="Q79">
        <f t="shared" si="19"/>
        <v>6</v>
      </c>
      <c r="R79">
        <f t="shared" si="20"/>
        <v>1</v>
      </c>
      <c r="S79">
        <f t="shared" si="21"/>
        <v>7</v>
      </c>
      <c r="T79">
        <f t="shared" si="22"/>
        <v>4</v>
      </c>
      <c r="U79">
        <f t="shared" si="23"/>
        <v>5</v>
      </c>
      <c r="V79">
        <f t="shared" si="24"/>
        <v>2</v>
      </c>
      <c r="W79">
        <f t="shared" si="25"/>
        <v>3</v>
      </c>
    </row>
    <row r="80" spans="1:23" ht="16" hidden="1" x14ac:dyDescent="0.2">
      <c r="A80" s="1" t="s">
        <v>1379</v>
      </c>
      <c r="B80" t="s">
        <v>1380</v>
      </c>
      <c r="C80" s="3">
        <v>3</v>
      </c>
      <c r="D80" t="s">
        <v>1372</v>
      </c>
      <c r="E80" s="5">
        <v>68552</v>
      </c>
      <c r="F80" s="5">
        <v>0</v>
      </c>
      <c r="G80" s="5">
        <v>3338</v>
      </c>
      <c r="H80" s="5">
        <v>19096</v>
      </c>
      <c r="I80" s="14">
        <v>0</v>
      </c>
      <c r="J80" s="5">
        <v>0</v>
      </c>
      <c r="K80" s="5">
        <v>13770</v>
      </c>
      <c r="L80" s="5">
        <v>2941</v>
      </c>
      <c r="M80" s="5">
        <v>1448</v>
      </c>
      <c r="N80" s="11">
        <f t="shared" si="16"/>
        <v>40593</v>
      </c>
      <c r="O80" s="12">
        <f t="shared" si="17"/>
        <v>0.59214902555724125</v>
      </c>
      <c r="P80">
        <f t="shared" si="18"/>
        <v>6</v>
      </c>
      <c r="Q80">
        <f t="shared" si="19"/>
        <v>3</v>
      </c>
      <c r="R80">
        <f t="shared" si="20"/>
        <v>1</v>
      </c>
      <c r="S80">
        <f t="shared" si="21"/>
        <v>6</v>
      </c>
      <c r="T80">
        <f t="shared" si="22"/>
        <v>6</v>
      </c>
      <c r="U80">
        <f t="shared" si="23"/>
        <v>2</v>
      </c>
      <c r="V80">
        <f t="shared" si="24"/>
        <v>4</v>
      </c>
      <c r="W80">
        <f t="shared" si="25"/>
        <v>5</v>
      </c>
    </row>
    <row r="81" spans="1:25" ht="16" hidden="1" x14ac:dyDescent="0.2">
      <c r="A81" s="1" t="s">
        <v>1390</v>
      </c>
      <c r="B81" t="s">
        <v>1391</v>
      </c>
      <c r="C81" s="3">
        <v>3</v>
      </c>
      <c r="D81" t="s">
        <v>1392</v>
      </c>
      <c r="E81" s="5">
        <v>70106</v>
      </c>
      <c r="F81" s="5">
        <v>23608</v>
      </c>
      <c r="G81" s="5">
        <v>2732</v>
      </c>
      <c r="H81" s="5">
        <v>0</v>
      </c>
      <c r="I81" s="14">
        <v>0</v>
      </c>
      <c r="J81" s="5">
        <v>788</v>
      </c>
      <c r="K81" s="5">
        <v>23078</v>
      </c>
      <c r="L81" s="5">
        <v>0</v>
      </c>
      <c r="M81" s="5">
        <v>658</v>
      </c>
      <c r="N81" s="11">
        <f t="shared" si="16"/>
        <v>50864</v>
      </c>
      <c r="O81" s="12">
        <f t="shared" si="17"/>
        <v>0.72552991184777338</v>
      </c>
      <c r="P81">
        <f t="shared" si="18"/>
        <v>1</v>
      </c>
      <c r="Q81">
        <f t="shared" si="19"/>
        <v>3</v>
      </c>
      <c r="R81">
        <f t="shared" si="20"/>
        <v>6</v>
      </c>
      <c r="S81">
        <f t="shared" si="21"/>
        <v>6</v>
      </c>
      <c r="T81">
        <f t="shared" si="22"/>
        <v>4</v>
      </c>
      <c r="U81">
        <f t="shared" si="23"/>
        <v>2</v>
      </c>
      <c r="V81">
        <f t="shared" si="24"/>
        <v>6</v>
      </c>
      <c r="W81">
        <f t="shared" si="25"/>
        <v>5</v>
      </c>
    </row>
    <row r="82" spans="1:25" ht="16" hidden="1" x14ac:dyDescent="0.2">
      <c r="A82" s="1" t="s">
        <v>1398</v>
      </c>
      <c r="B82" t="s">
        <v>1399</v>
      </c>
      <c r="C82" s="3">
        <v>3</v>
      </c>
      <c r="D82" t="s">
        <v>1395</v>
      </c>
      <c r="E82" s="5">
        <v>66925</v>
      </c>
      <c r="F82" s="5">
        <v>5333</v>
      </c>
      <c r="G82" s="5">
        <v>4268</v>
      </c>
      <c r="H82" s="5">
        <v>14663</v>
      </c>
      <c r="I82" s="14">
        <v>0</v>
      </c>
      <c r="J82" s="5">
        <v>0</v>
      </c>
      <c r="K82" s="5">
        <v>6859</v>
      </c>
      <c r="L82" s="5">
        <v>2642</v>
      </c>
      <c r="M82" s="5">
        <v>949</v>
      </c>
      <c r="N82" s="11">
        <f t="shared" si="16"/>
        <v>34714</v>
      </c>
      <c r="O82" s="12">
        <f t="shared" si="17"/>
        <v>0.51870003735524839</v>
      </c>
      <c r="P82">
        <f t="shared" si="18"/>
        <v>3</v>
      </c>
      <c r="Q82">
        <f t="shared" si="19"/>
        <v>4</v>
      </c>
      <c r="R82">
        <f t="shared" si="20"/>
        <v>1</v>
      </c>
      <c r="S82">
        <f t="shared" si="21"/>
        <v>7</v>
      </c>
      <c r="T82">
        <f t="shared" si="22"/>
        <v>7</v>
      </c>
      <c r="U82">
        <f t="shared" si="23"/>
        <v>2</v>
      </c>
      <c r="V82">
        <f t="shared" si="24"/>
        <v>5</v>
      </c>
      <c r="W82">
        <f t="shared" si="25"/>
        <v>6</v>
      </c>
    </row>
    <row r="83" spans="1:25" ht="16" hidden="1" x14ac:dyDescent="0.2">
      <c r="A83" s="1" t="s">
        <v>1400</v>
      </c>
      <c r="B83" t="s">
        <v>1401</v>
      </c>
      <c r="C83" s="3">
        <v>3</v>
      </c>
      <c r="D83" t="s">
        <v>1402</v>
      </c>
      <c r="E83" s="5">
        <v>77622</v>
      </c>
      <c r="F83" s="5">
        <v>16312</v>
      </c>
      <c r="G83" s="5">
        <v>12026</v>
      </c>
      <c r="H83" s="5">
        <v>0</v>
      </c>
      <c r="I83" s="14">
        <v>0</v>
      </c>
      <c r="J83" s="5">
        <v>0</v>
      </c>
      <c r="K83" s="5">
        <v>20488</v>
      </c>
      <c r="L83" s="5">
        <v>0</v>
      </c>
      <c r="M83" s="5">
        <v>1051</v>
      </c>
      <c r="N83" s="11">
        <f t="shared" si="16"/>
        <v>49877</v>
      </c>
      <c r="O83" s="12">
        <f t="shared" si="17"/>
        <v>0.64256267553013324</v>
      </c>
      <c r="P83">
        <f t="shared" si="18"/>
        <v>2</v>
      </c>
      <c r="Q83">
        <f t="shared" si="19"/>
        <v>3</v>
      </c>
      <c r="R83">
        <f t="shared" si="20"/>
        <v>5</v>
      </c>
      <c r="S83">
        <f t="shared" si="21"/>
        <v>5</v>
      </c>
      <c r="T83">
        <f t="shared" si="22"/>
        <v>5</v>
      </c>
      <c r="U83">
        <f t="shared" si="23"/>
        <v>1</v>
      </c>
      <c r="V83">
        <f t="shared" si="24"/>
        <v>5</v>
      </c>
      <c r="W83">
        <f t="shared" si="25"/>
        <v>4</v>
      </c>
    </row>
    <row r="84" spans="1:25" ht="16" hidden="1" x14ac:dyDescent="0.2">
      <c r="A84" s="1" t="s">
        <v>1405</v>
      </c>
      <c r="B84" t="s">
        <v>1406</v>
      </c>
      <c r="C84" s="3">
        <v>3</v>
      </c>
      <c r="D84" t="s">
        <v>1407</v>
      </c>
      <c r="E84" s="5">
        <v>63854</v>
      </c>
      <c r="F84" s="5">
        <v>6144</v>
      </c>
      <c r="G84" s="5">
        <v>6444</v>
      </c>
      <c r="H84" s="5">
        <v>6747</v>
      </c>
      <c r="I84" s="14">
        <v>0</v>
      </c>
      <c r="J84" s="5">
        <v>780</v>
      </c>
      <c r="K84" s="5">
        <v>16807</v>
      </c>
      <c r="L84" s="5">
        <v>869</v>
      </c>
      <c r="M84" s="5">
        <v>863</v>
      </c>
      <c r="N84" s="11">
        <f t="shared" si="16"/>
        <v>38654</v>
      </c>
      <c r="O84" s="12">
        <f t="shared" si="17"/>
        <v>0.60534970401227806</v>
      </c>
      <c r="P84">
        <f t="shared" si="18"/>
        <v>4</v>
      </c>
      <c r="Q84">
        <f t="shared" si="19"/>
        <v>3</v>
      </c>
      <c r="R84">
        <f t="shared" si="20"/>
        <v>2</v>
      </c>
      <c r="S84">
        <f t="shared" si="21"/>
        <v>8</v>
      </c>
      <c r="T84">
        <f t="shared" si="22"/>
        <v>7</v>
      </c>
      <c r="U84">
        <f t="shared" si="23"/>
        <v>1</v>
      </c>
      <c r="V84">
        <f t="shared" si="24"/>
        <v>5</v>
      </c>
      <c r="W84">
        <f t="shared" si="25"/>
        <v>6</v>
      </c>
    </row>
    <row r="85" spans="1:25" ht="16" hidden="1" x14ac:dyDescent="0.2">
      <c r="A85" s="1" t="s">
        <v>1410</v>
      </c>
      <c r="B85" t="s">
        <v>1411</v>
      </c>
      <c r="C85" s="3">
        <v>3</v>
      </c>
      <c r="D85" t="s">
        <v>1402</v>
      </c>
      <c r="E85" s="5">
        <v>80052</v>
      </c>
      <c r="F85" s="5">
        <v>13166</v>
      </c>
      <c r="G85" s="5">
        <v>4238</v>
      </c>
      <c r="H85" s="5">
        <v>15430</v>
      </c>
      <c r="I85" s="14">
        <v>0</v>
      </c>
      <c r="J85" s="5">
        <v>0</v>
      </c>
      <c r="K85" s="5">
        <v>11593</v>
      </c>
      <c r="L85" s="5">
        <v>1780</v>
      </c>
      <c r="M85" s="5">
        <v>1012</v>
      </c>
      <c r="N85" s="11">
        <f t="shared" si="16"/>
        <v>47219</v>
      </c>
      <c r="O85" s="12">
        <f t="shared" si="17"/>
        <v>0.58985409483835505</v>
      </c>
      <c r="P85">
        <f t="shared" si="18"/>
        <v>2</v>
      </c>
      <c r="Q85">
        <f t="shared" si="19"/>
        <v>4</v>
      </c>
      <c r="R85">
        <f t="shared" si="20"/>
        <v>1</v>
      </c>
      <c r="S85">
        <f t="shared" si="21"/>
        <v>7</v>
      </c>
      <c r="T85">
        <f t="shared" si="22"/>
        <v>7</v>
      </c>
      <c r="U85">
        <f t="shared" si="23"/>
        <v>3</v>
      </c>
      <c r="V85">
        <f t="shared" si="24"/>
        <v>5</v>
      </c>
      <c r="W85">
        <f t="shared" si="25"/>
        <v>6</v>
      </c>
    </row>
    <row r="86" spans="1:25" ht="16" hidden="1" x14ac:dyDescent="0.2">
      <c r="A86" s="17" t="s">
        <v>523</v>
      </c>
      <c r="B86" t="s">
        <v>524</v>
      </c>
      <c r="C86" s="3">
        <v>4</v>
      </c>
      <c r="D86" t="s">
        <v>525</v>
      </c>
      <c r="E86" s="5">
        <v>69516</v>
      </c>
      <c r="F86" s="5">
        <v>8256</v>
      </c>
      <c r="G86" s="5">
        <v>14076</v>
      </c>
      <c r="H86" s="5">
        <v>761</v>
      </c>
      <c r="I86" s="14">
        <v>11052</v>
      </c>
      <c r="J86" s="5">
        <v>1341</v>
      </c>
      <c r="K86" s="5">
        <v>0</v>
      </c>
      <c r="L86" s="5">
        <v>2954</v>
      </c>
      <c r="M86" s="5">
        <v>1050</v>
      </c>
      <c r="N86" s="11">
        <f t="shared" si="16"/>
        <v>39490</v>
      </c>
      <c r="O86" s="12">
        <f t="shared" si="17"/>
        <v>0.56807065999194428</v>
      </c>
      <c r="P86">
        <f t="shared" si="18"/>
        <v>3</v>
      </c>
      <c r="Q86">
        <f t="shared" si="19"/>
        <v>1</v>
      </c>
      <c r="R86">
        <f t="shared" si="20"/>
        <v>7</v>
      </c>
      <c r="S86">
        <f t="shared" si="21"/>
        <v>2</v>
      </c>
      <c r="T86">
        <f t="shared" si="22"/>
        <v>5</v>
      </c>
      <c r="U86">
        <f t="shared" si="23"/>
        <v>8</v>
      </c>
      <c r="V86">
        <f t="shared" si="24"/>
        <v>4</v>
      </c>
      <c r="W86">
        <f t="shared" si="25"/>
        <v>6</v>
      </c>
    </row>
    <row r="87" spans="1:25" ht="16" hidden="1" x14ac:dyDescent="0.2">
      <c r="A87" s="1" t="s">
        <v>136</v>
      </c>
      <c r="B87" t="s">
        <v>137</v>
      </c>
      <c r="C87" s="3">
        <v>4</v>
      </c>
      <c r="D87" t="s">
        <v>86</v>
      </c>
      <c r="E87" s="5">
        <v>63958</v>
      </c>
      <c r="F87" s="5">
        <v>8346</v>
      </c>
      <c r="G87" s="5">
        <v>17813</v>
      </c>
      <c r="H87" s="5">
        <v>2265</v>
      </c>
      <c r="I87" s="14">
        <v>8584</v>
      </c>
      <c r="J87" s="5">
        <v>1453</v>
      </c>
      <c r="K87" s="5">
        <v>0</v>
      </c>
      <c r="L87" s="5">
        <v>0</v>
      </c>
      <c r="M87" s="5">
        <v>0</v>
      </c>
      <c r="N87" s="11">
        <f t="shared" si="16"/>
        <v>38461</v>
      </c>
      <c r="O87" s="12">
        <f t="shared" si="17"/>
        <v>0.60134775946715036</v>
      </c>
      <c r="P87">
        <f t="shared" si="18"/>
        <v>3</v>
      </c>
      <c r="Q87">
        <f t="shared" si="19"/>
        <v>1</v>
      </c>
      <c r="R87">
        <f t="shared" si="20"/>
        <v>4</v>
      </c>
      <c r="S87">
        <f t="shared" si="21"/>
        <v>2</v>
      </c>
      <c r="T87">
        <f t="shared" si="22"/>
        <v>5</v>
      </c>
      <c r="U87">
        <f t="shared" si="23"/>
        <v>6</v>
      </c>
      <c r="V87">
        <f t="shared" si="24"/>
        <v>6</v>
      </c>
      <c r="W87">
        <f t="shared" si="25"/>
        <v>6</v>
      </c>
    </row>
    <row r="88" spans="1:25" ht="16" hidden="1" x14ac:dyDescent="0.2">
      <c r="A88" s="1" t="s">
        <v>575</v>
      </c>
      <c r="B88" t="s">
        <v>576</v>
      </c>
      <c r="C88" s="3">
        <v>4</v>
      </c>
      <c r="D88" t="s">
        <v>135</v>
      </c>
      <c r="E88" s="5">
        <v>68316</v>
      </c>
      <c r="F88" s="5">
        <v>7105</v>
      </c>
      <c r="G88" s="5">
        <v>21218</v>
      </c>
      <c r="H88" s="5">
        <v>791</v>
      </c>
      <c r="I88" s="14">
        <v>8280</v>
      </c>
      <c r="J88" s="5">
        <v>1095</v>
      </c>
      <c r="K88" s="5">
        <v>0</v>
      </c>
      <c r="L88" s="5">
        <v>0</v>
      </c>
      <c r="M88" s="5">
        <v>0</v>
      </c>
      <c r="N88" s="11">
        <f t="shared" si="16"/>
        <v>38489</v>
      </c>
      <c r="O88" s="12">
        <f t="shared" si="17"/>
        <v>0.56339656888576617</v>
      </c>
      <c r="P88">
        <f t="shared" si="18"/>
        <v>3</v>
      </c>
      <c r="Q88">
        <f t="shared" si="19"/>
        <v>1</v>
      </c>
      <c r="R88">
        <f t="shared" si="20"/>
        <v>5</v>
      </c>
      <c r="S88">
        <f t="shared" si="21"/>
        <v>2</v>
      </c>
      <c r="T88">
        <f t="shared" si="22"/>
        <v>4</v>
      </c>
      <c r="U88">
        <f t="shared" si="23"/>
        <v>6</v>
      </c>
      <c r="V88">
        <f t="shared" si="24"/>
        <v>6</v>
      </c>
      <c r="W88">
        <f t="shared" si="25"/>
        <v>6</v>
      </c>
    </row>
    <row r="89" spans="1:25" ht="16" hidden="1" x14ac:dyDescent="0.2">
      <c r="A89" s="1" t="s">
        <v>974</v>
      </c>
      <c r="B89" t="s">
        <v>975</v>
      </c>
      <c r="C89" s="3">
        <v>4</v>
      </c>
      <c r="D89" t="s">
        <v>135</v>
      </c>
      <c r="E89" s="5">
        <v>72933</v>
      </c>
      <c r="F89" s="5">
        <v>9780</v>
      </c>
      <c r="G89" s="5">
        <v>20959</v>
      </c>
      <c r="H89" s="5">
        <v>1105</v>
      </c>
      <c r="I89" s="14">
        <v>7997</v>
      </c>
      <c r="J89" s="5">
        <v>1706</v>
      </c>
      <c r="K89" s="5">
        <v>0</v>
      </c>
      <c r="L89" s="5">
        <v>0</v>
      </c>
      <c r="M89" s="5">
        <v>215</v>
      </c>
      <c r="N89" s="11">
        <f t="shared" si="16"/>
        <v>41762</v>
      </c>
      <c r="O89" s="12">
        <f t="shared" si="17"/>
        <v>0.57260773586716573</v>
      </c>
      <c r="P89">
        <f t="shared" si="18"/>
        <v>2</v>
      </c>
      <c r="Q89">
        <f t="shared" si="19"/>
        <v>1</v>
      </c>
      <c r="R89">
        <f t="shared" si="20"/>
        <v>5</v>
      </c>
      <c r="S89">
        <f t="shared" si="21"/>
        <v>3</v>
      </c>
      <c r="T89">
        <f t="shared" si="22"/>
        <v>4</v>
      </c>
      <c r="U89">
        <f t="shared" si="23"/>
        <v>7</v>
      </c>
      <c r="V89">
        <f t="shared" si="24"/>
        <v>7</v>
      </c>
      <c r="W89">
        <f t="shared" si="25"/>
        <v>6</v>
      </c>
      <c r="X89" s="11"/>
      <c r="Y89" s="11"/>
    </row>
    <row r="90" spans="1:25" ht="16" hidden="1" x14ac:dyDescent="0.2">
      <c r="A90" s="1" t="s">
        <v>910</v>
      </c>
      <c r="B90" t="s">
        <v>911</v>
      </c>
      <c r="C90" s="3">
        <v>4</v>
      </c>
      <c r="D90" t="s">
        <v>135</v>
      </c>
      <c r="E90" s="5">
        <v>62730</v>
      </c>
      <c r="F90" s="5">
        <v>6021</v>
      </c>
      <c r="G90" s="5">
        <v>18589</v>
      </c>
      <c r="H90" s="5">
        <v>639</v>
      </c>
      <c r="I90" s="14">
        <v>7975</v>
      </c>
      <c r="J90" s="5">
        <v>1614</v>
      </c>
      <c r="K90" s="5">
        <v>0</v>
      </c>
      <c r="L90" s="5">
        <v>1427</v>
      </c>
      <c r="M90" s="5">
        <v>0</v>
      </c>
      <c r="N90" s="11">
        <f t="shared" si="16"/>
        <v>36265</v>
      </c>
      <c r="O90" s="12">
        <f t="shared" si="17"/>
        <v>0.57811254583134064</v>
      </c>
      <c r="P90">
        <f t="shared" si="18"/>
        <v>3</v>
      </c>
      <c r="Q90">
        <f t="shared" si="19"/>
        <v>1</v>
      </c>
      <c r="R90">
        <f t="shared" si="20"/>
        <v>6</v>
      </c>
      <c r="S90">
        <f t="shared" si="21"/>
        <v>2</v>
      </c>
      <c r="T90">
        <f t="shared" si="22"/>
        <v>4</v>
      </c>
      <c r="U90">
        <f t="shared" si="23"/>
        <v>7</v>
      </c>
      <c r="V90">
        <f t="shared" si="24"/>
        <v>5</v>
      </c>
      <c r="W90">
        <f t="shared" si="25"/>
        <v>7</v>
      </c>
      <c r="X90" s="11"/>
      <c r="Y90" s="11"/>
    </row>
    <row r="91" spans="1:25" ht="16" hidden="1" x14ac:dyDescent="0.2">
      <c r="A91" s="1" t="s">
        <v>133</v>
      </c>
      <c r="B91" t="s">
        <v>134</v>
      </c>
      <c r="C91" s="3">
        <v>4</v>
      </c>
      <c r="D91" t="s">
        <v>135</v>
      </c>
      <c r="E91" s="5">
        <v>67706</v>
      </c>
      <c r="F91" s="5">
        <v>7838</v>
      </c>
      <c r="G91" s="5">
        <v>22090</v>
      </c>
      <c r="H91" s="5">
        <v>5497</v>
      </c>
      <c r="I91" s="14">
        <v>7863</v>
      </c>
      <c r="J91" s="5">
        <v>1648</v>
      </c>
      <c r="K91" s="5">
        <v>0</v>
      </c>
      <c r="L91" s="5">
        <v>0</v>
      </c>
      <c r="M91" s="5">
        <v>0</v>
      </c>
      <c r="N91" s="11">
        <f t="shared" si="16"/>
        <v>44936</v>
      </c>
      <c r="O91" s="12">
        <f t="shared" si="17"/>
        <v>0.66369302572888667</v>
      </c>
      <c r="P91">
        <f t="shared" si="18"/>
        <v>3</v>
      </c>
      <c r="Q91">
        <f t="shared" si="19"/>
        <v>1</v>
      </c>
      <c r="R91">
        <f t="shared" si="20"/>
        <v>4</v>
      </c>
      <c r="S91">
        <f t="shared" si="21"/>
        <v>2</v>
      </c>
      <c r="T91">
        <f t="shared" si="22"/>
        <v>5</v>
      </c>
      <c r="U91">
        <f t="shared" si="23"/>
        <v>6</v>
      </c>
      <c r="V91">
        <f t="shared" si="24"/>
        <v>6</v>
      </c>
      <c r="W91">
        <f t="shared" si="25"/>
        <v>6</v>
      </c>
    </row>
    <row r="92" spans="1:25" ht="16" hidden="1" x14ac:dyDescent="0.2">
      <c r="A92" s="1" t="s">
        <v>1032</v>
      </c>
      <c r="B92" t="s">
        <v>1033</v>
      </c>
      <c r="C92" s="3">
        <v>4</v>
      </c>
      <c r="D92" t="s">
        <v>135</v>
      </c>
      <c r="E92" s="5">
        <v>79286</v>
      </c>
      <c r="F92" s="5">
        <v>8997</v>
      </c>
      <c r="G92" s="5">
        <v>26191</v>
      </c>
      <c r="H92" s="5">
        <v>2075</v>
      </c>
      <c r="I92" s="14">
        <v>7618</v>
      </c>
      <c r="J92" s="5">
        <v>1442</v>
      </c>
      <c r="K92" s="5">
        <v>0</v>
      </c>
      <c r="L92" s="5">
        <v>0</v>
      </c>
      <c r="M92" s="5">
        <v>495</v>
      </c>
      <c r="N92" s="11">
        <f t="shared" si="16"/>
        <v>46818</v>
      </c>
      <c r="O92" s="12">
        <f t="shared" si="17"/>
        <v>0.59049516938677693</v>
      </c>
      <c r="P92">
        <f t="shared" si="18"/>
        <v>2</v>
      </c>
      <c r="Q92">
        <f t="shared" si="19"/>
        <v>1</v>
      </c>
      <c r="R92">
        <f t="shared" si="20"/>
        <v>4</v>
      </c>
      <c r="S92">
        <f t="shared" si="21"/>
        <v>3</v>
      </c>
      <c r="T92">
        <f t="shared" si="22"/>
        <v>5</v>
      </c>
      <c r="U92">
        <f t="shared" si="23"/>
        <v>7</v>
      </c>
      <c r="V92">
        <f t="shared" si="24"/>
        <v>7</v>
      </c>
      <c r="W92">
        <f t="shared" si="25"/>
        <v>6</v>
      </c>
    </row>
    <row r="93" spans="1:25" ht="16" hidden="1" x14ac:dyDescent="0.2">
      <c r="A93" s="1" t="s">
        <v>605</v>
      </c>
      <c r="B93" t="s">
        <v>606</v>
      </c>
      <c r="C93" s="3">
        <v>4</v>
      </c>
      <c r="D93" t="s">
        <v>135</v>
      </c>
      <c r="E93" s="5">
        <v>63882</v>
      </c>
      <c r="F93" s="5">
        <v>6584</v>
      </c>
      <c r="G93" s="5">
        <v>21464</v>
      </c>
      <c r="H93" s="5">
        <v>1238</v>
      </c>
      <c r="I93" s="14">
        <v>7583</v>
      </c>
      <c r="J93" s="5">
        <v>1310</v>
      </c>
      <c r="K93" s="5">
        <v>0</v>
      </c>
      <c r="L93" s="5">
        <v>0</v>
      </c>
      <c r="M93" s="5">
        <v>385</v>
      </c>
      <c r="N93" s="11">
        <f t="shared" si="16"/>
        <v>38564</v>
      </c>
      <c r="O93" s="12">
        <f t="shared" si="17"/>
        <v>0.60367552675244984</v>
      </c>
      <c r="P93">
        <f t="shared" si="18"/>
        <v>3</v>
      </c>
      <c r="Q93">
        <f t="shared" si="19"/>
        <v>1</v>
      </c>
      <c r="R93">
        <f t="shared" si="20"/>
        <v>5</v>
      </c>
      <c r="S93">
        <f t="shared" si="21"/>
        <v>2</v>
      </c>
      <c r="T93">
        <f t="shared" si="22"/>
        <v>4</v>
      </c>
      <c r="U93">
        <f t="shared" si="23"/>
        <v>7</v>
      </c>
      <c r="V93">
        <f t="shared" si="24"/>
        <v>7</v>
      </c>
      <c r="W93">
        <f t="shared" si="25"/>
        <v>6</v>
      </c>
    </row>
    <row r="94" spans="1:25" ht="16" hidden="1" x14ac:dyDescent="0.2">
      <c r="A94" s="1" t="s">
        <v>944</v>
      </c>
      <c r="B94" t="s">
        <v>945</v>
      </c>
      <c r="C94" s="3">
        <v>4</v>
      </c>
      <c r="D94" t="s">
        <v>525</v>
      </c>
      <c r="E94" s="5">
        <v>66126</v>
      </c>
      <c r="F94" s="5">
        <v>11069</v>
      </c>
      <c r="G94" s="5">
        <v>19436</v>
      </c>
      <c r="H94" s="5">
        <v>884</v>
      </c>
      <c r="I94" s="14">
        <v>7581</v>
      </c>
      <c r="J94" s="5">
        <v>0</v>
      </c>
      <c r="K94" s="5">
        <v>0</v>
      </c>
      <c r="L94" s="5">
        <v>0</v>
      </c>
      <c r="M94" s="5">
        <v>601</v>
      </c>
      <c r="N94" s="11">
        <f t="shared" si="16"/>
        <v>39571</v>
      </c>
      <c r="O94" s="12">
        <f t="shared" si="17"/>
        <v>0.59841817136980913</v>
      </c>
      <c r="P94">
        <f t="shared" si="18"/>
        <v>2</v>
      </c>
      <c r="Q94">
        <f t="shared" si="19"/>
        <v>1</v>
      </c>
      <c r="R94">
        <f t="shared" si="20"/>
        <v>4</v>
      </c>
      <c r="S94">
        <f t="shared" si="21"/>
        <v>3</v>
      </c>
      <c r="T94">
        <f t="shared" si="22"/>
        <v>6</v>
      </c>
      <c r="U94">
        <f t="shared" si="23"/>
        <v>6</v>
      </c>
      <c r="V94">
        <f t="shared" si="24"/>
        <v>6</v>
      </c>
      <c r="W94">
        <f t="shared" si="25"/>
        <v>5</v>
      </c>
    </row>
    <row r="95" spans="1:25" ht="16" hidden="1" x14ac:dyDescent="0.2">
      <c r="A95" s="1" t="s">
        <v>1128</v>
      </c>
      <c r="B95" t="s">
        <v>1129</v>
      </c>
      <c r="C95" s="3">
        <v>4</v>
      </c>
      <c r="D95" t="s">
        <v>48</v>
      </c>
      <c r="E95" s="5">
        <v>58672</v>
      </c>
      <c r="F95" s="5">
        <v>11596</v>
      </c>
      <c r="G95" s="5">
        <v>16282</v>
      </c>
      <c r="H95" s="5">
        <v>1708</v>
      </c>
      <c r="I95" s="14">
        <v>7538</v>
      </c>
      <c r="J95" s="5">
        <v>1149</v>
      </c>
      <c r="K95" s="5">
        <v>0</v>
      </c>
      <c r="L95" s="5">
        <v>0</v>
      </c>
      <c r="M95" s="5">
        <v>190</v>
      </c>
      <c r="N95" s="11">
        <f t="shared" si="16"/>
        <v>38463</v>
      </c>
      <c r="O95" s="12">
        <f t="shared" si="17"/>
        <v>0.65555972184346878</v>
      </c>
      <c r="P95">
        <f t="shared" si="18"/>
        <v>2</v>
      </c>
      <c r="Q95">
        <f t="shared" si="19"/>
        <v>1</v>
      </c>
      <c r="R95">
        <f t="shared" si="20"/>
        <v>4</v>
      </c>
      <c r="S95">
        <f t="shared" si="21"/>
        <v>3</v>
      </c>
      <c r="T95">
        <f t="shared" si="22"/>
        <v>5</v>
      </c>
      <c r="U95">
        <f t="shared" si="23"/>
        <v>7</v>
      </c>
      <c r="V95">
        <f t="shared" si="24"/>
        <v>7</v>
      </c>
      <c r="W95">
        <f t="shared" si="25"/>
        <v>6</v>
      </c>
    </row>
    <row r="96" spans="1:25" ht="16" hidden="1" x14ac:dyDescent="0.2">
      <c r="A96" s="1" t="s">
        <v>815</v>
      </c>
      <c r="B96" t="s">
        <v>816</v>
      </c>
      <c r="C96" s="3">
        <v>4</v>
      </c>
      <c r="D96" t="s">
        <v>525</v>
      </c>
      <c r="E96" s="5">
        <v>64825</v>
      </c>
      <c r="F96" s="5">
        <v>6630</v>
      </c>
      <c r="G96" s="5">
        <v>17946</v>
      </c>
      <c r="H96" s="5">
        <v>7558</v>
      </c>
      <c r="I96" s="14">
        <v>7516</v>
      </c>
      <c r="J96" s="5">
        <v>880</v>
      </c>
      <c r="K96" s="5">
        <v>0</v>
      </c>
      <c r="L96" s="5">
        <v>0</v>
      </c>
      <c r="M96" s="5">
        <v>389</v>
      </c>
      <c r="N96" s="11">
        <f t="shared" si="16"/>
        <v>40919</v>
      </c>
      <c r="O96" s="12">
        <f t="shared" si="17"/>
        <v>0.63122252217508679</v>
      </c>
      <c r="P96">
        <f t="shared" si="18"/>
        <v>4</v>
      </c>
      <c r="Q96">
        <f t="shared" si="19"/>
        <v>1</v>
      </c>
      <c r="R96">
        <f t="shared" si="20"/>
        <v>2</v>
      </c>
      <c r="S96">
        <f t="shared" si="21"/>
        <v>3</v>
      </c>
      <c r="T96">
        <f t="shared" si="22"/>
        <v>5</v>
      </c>
      <c r="U96">
        <f t="shared" si="23"/>
        <v>7</v>
      </c>
      <c r="V96">
        <f t="shared" si="24"/>
        <v>7</v>
      </c>
      <c r="W96">
        <f t="shared" si="25"/>
        <v>6</v>
      </c>
    </row>
    <row r="97" spans="1:27" ht="16" hidden="1" x14ac:dyDescent="0.2">
      <c r="A97" s="1" t="s">
        <v>735</v>
      </c>
      <c r="B97" t="s">
        <v>736</v>
      </c>
      <c r="C97" s="3">
        <v>4</v>
      </c>
      <c r="D97" t="s">
        <v>135</v>
      </c>
      <c r="E97" s="5">
        <v>67267</v>
      </c>
      <c r="F97" s="5">
        <v>10536</v>
      </c>
      <c r="G97" s="5">
        <v>20689</v>
      </c>
      <c r="H97" s="5">
        <v>4366</v>
      </c>
      <c r="I97" s="14">
        <v>7447</v>
      </c>
      <c r="J97" s="5">
        <v>1515</v>
      </c>
      <c r="K97" s="5">
        <v>0</v>
      </c>
      <c r="L97" s="5">
        <v>0</v>
      </c>
      <c r="M97" s="5">
        <v>338</v>
      </c>
      <c r="N97" s="11">
        <f t="shared" si="16"/>
        <v>44891</v>
      </c>
      <c r="O97" s="12">
        <f t="shared" si="17"/>
        <v>0.66735546404626345</v>
      </c>
      <c r="P97">
        <f t="shared" si="18"/>
        <v>2</v>
      </c>
      <c r="Q97">
        <f t="shared" si="19"/>
        <v>1</v>
      </c>
      <c r="R97">
        <f t="shared" si="20"/>
        <v>4</v>
      </c>
      <c r="S97">
        <f t="shared" si="21"/>
        <v>3</v>
      </c>
      <c r="T97">
        <f t="shared" si="22"/>
        <v>5</v>
      </c>
      <c r="U97">
        <f t="shared" si="23"/>
        <v>7</v>
      </c>
      <c r="V97">
        <f t="shared" si="24"/>
        <v>7</v>
      </c>
      <c r="W97">
        <f t="shared" si="25"/>
        <v>6</v>
      </c>
      <c r="X97" s="11"/>
      <c r="Y97" s="11"/>
    </row>
    <row r="98" spans="1:27" ht="16" hidden="1" x14ac:dyDescent="0.2">
      <c r="A98" s="1" t="s">
        <v>1062</v>
      </c>
      <c r="B98" t="s">
        <v>1063</v>
      </c>
      <c r="C98" s="3">
        <v>4</v>
      </c>
      <c r="D98" t="s">
        <v>135</v>
      </c>
      <c r="E98" s="5">
        <v>68188</v>
      </c>
      <c r="F98" s="5">
        <v>7033</v>
      </c>
      <c r="G98" s="5">
        <v>20478</v>
      </c>
      <c r="H98" s="5">
        <v>993</v>
      </c>
      <c r="I98" s="14">
        <v>7321</v>
      </c>
      <c r="J98" s="5">
        <v>1091</v>
      </c>
      <c r="K98" s="5">
        <v>0</v>
      </c>
      <c r="L98" s="5">
        <v>0</v>
      </c>
      <c r="M98" s="5">
        <v>341</v>
      </c>
      <c r="N98" s="11">
        <f t="shared" si="16"/>
        <v>37257</v>
      </c>
      <c r="O98" s="12">
        <f t="shared" si="17"/>
        <v>0.54638646096087284</v>
      </c>
      <c r="P98">
        <f t="shared" si="18"/>
        <v>3</v>
      </c>
      <c r="Q98">
        <f t="shared" si="19"/>
        <v>1</v>
      </c>
      <c r="R98">
        <f t="shared" si="20"/>
        <v>5</v>
      </c>
      <c r="S98">
        <f t="shared" si="21"/>
        <v>2</v>
      </c>
      <c r="T98">
        <f t="shared" si="22"/>
        <v>4</v>
      </c>
      <c r="U98">
        <f t="shared" si="23"/>
        <v>7</v>
      </c>
      <c r="V98">
        <f t="shared" si="24"/>
        <v>7</v>
      </c>
      <c r="W98">
        <f t="shared" si="25"/>
        <v>6</v>
      </c>
      <c r="X98" s="11"/>
      <c r="Y98" s="11"/>
      <c r="AA98" s="11"/>
    </row>
    <row r="99" spans="1:27" ht="16" hidden="1" x14ac:dyDescent="0.2">
      <c r="A99" s="1" t="s">
        <v>396</v>
      </c>
      <c r="B99" t="s">
        <v>397</v>
      </c>
      <c r="C99" s="3">
        <v>4</v>
      </c>
      <c r="D99" t="s">
        <v>123</v>
      </c>
      <c r="E99" s="5">
        <v>69817</v>
      </c>
      <c r="F99" s="5">
        <v>10018</v>
      </c>
      <c r="G99" s="5">
        <v>20074</v>
      </c>
      <c r="H99" s="5">
        <v>3894</v>
      </c>
      <c r="I99" s="14">
        <v>7265</v>
      </c>
      <c r="J99" s="5">
        <v>1567</v>
      </c>
      <c r="K99" s="5">
        <v>0</v>
      </c>
      <c r="L99" s="5">
        <v>0</v>
      </c>
      <c r="M99" s="5">
        <v>0</v>
      </c>
      <c r="N99" s="11">
        <f t="shared" si="16"/>
        <v>42818</v>
      </c>
      <c r="O99" s="12">
        <f t="shared" si="17"/>
        <v>0.6132890270278013</v>
      </c>
      <c r="P99">
        <f t="shared" si="18"/>
        <v>2</v>
      </c>
      <c r="Q99">
        <f t="shared" si="19"/>
        <v>1</v>
      </c>
      <c r="R99">
        <f t="shared" si="20"/>
        <v>4</v>
      </c>
      <c r="S99">
        <f t="shared" si="21"/>
        <v>3</v>
      </c>
      <c r="T99">
        <f t="shared" si="22"/>
        <v>5</v>
      </c>
      <c r="U99">
        <f t="shared" si="23"/>
        <v>6</v>
      </c>
      <c r="V99">
        <f t="shared" si="24"/>
        <v>6</v>
      </c>
      <c r="W99">
        <f t="shared" si="25"/>
        <v>6</v>
      </c>
      <c r="X99" s="11"/>
      <c r="Y99" s="11"/>
    </row>
    <row r="100" spans="1:27" ht="16" hidden="1" x14ac:dyDescent="0.2">
      <c r="A100" s="1" t="s">
        <v>121</v>
      </c>
      <c r="B100" t="s">
        <v>122</v>
      </c>
      <c r="C100" s="3">
        <v>4</v>
      </c>
      <c r="D100" t="s">
        <v>123</v>
      </c>
      <c r="E100" s="5">
        <v>66089</v>
      </c>
      <c r="F100" s="5">
        <v>12799</v>
      </c>
      <c r="G100" s="5">
        <v>16307</v>
      </c>
      <c r="H100" s="5">
        <v>1723</v>
      </c>
      <c r="I100" s="14">
        <v>7015</v>
      </c>
      <c r="J100" s="5">
        <v>1545</v>
      </c>
      <c r="K100" s="5">
        <v>0</v>
      </c>
      <c r="L100" s="5">
        <v>0</v>
      </c>
      <c r="M100" s="5">
        <v>0</v>
      </c>
      <c r="N100" s="11">
        <f t="shared" si="16"/>
        <v>39389</v>
      </c>
      <c r="O100" s="12">
        <f t="shared" si="17"/>
        <v>0.59599933423111262</v>
      </c>
      <c r="P100">
        <f t="shared" si="18"/>
        <v>2</v>
      </c>
      <c r="Q100">
        <f t="shared" si="19"/>
        <v>1</v>
      </c>
      <c r="R100">
        <f t="shared" si="20"/>
        <v>4</v>
      </c>
      <c r="S100">
        <f t="shared" si="21"/>
        <v>3</v>
      </c>
      <c r="T100">
        <f t="shared" si="22"/>
        <v>5</v>
      </c>
      <c r="U100">
        <f t="shared" si="23"/>
        <v>6</v>
      </c>
      <c r="V100">
        <f t="shared" si="24"/>
        <v>6</v>
      </c>
      <c r="W100">
        <f t="shared" si="25"/>
        <v>6</v>
      </c>
    </row>
    <row r="101" spans="1:27" ht="16" hidden="1" x14ac:dyDescent="0.2">
      <c r="A101" s="1" t="s">
        <v>1048</v>
      </c>
      <c r="B101" t="s">
        <v>1049</v>
      </c>
      <c r="C101" s="3">
        <v>4</v>
      </c>
      <c r="D101" t="s">
        <v>86</v>
      </c>
      <c r="E101" s="5">
        <v>63273</v>
      </c>
      <c r="F101" s="5">
        <v>8386</v>
      </c>
      <c r="G101" s="5">
        <v>19267</v>
      </c>
      <c r="H101" s="5">
        <v>2407</v>
      </c>
      <c r="I101" s="14">
        <v>7014</v>
      </c>
      <c r="J101" s="5">
        <v>1454</v>
      </c>
      <c r="K101" s="5">
        <v>0</v>
      </c>
      <c r="L101" s="5">
        <v>0</v>
      </c>
      <c r="M101" s="5">
        <v>0</v>
      </c>
      <c r="N101" s="11">
        <f t="shared" si="16"/>
        <v>38528</v>
      </c>
      <c r="O101" s="12">
        <f t="shared" si="17"/>
        <v>0.60891691558800753</v>
      </c>
      <c r="P101">
        <f t="shared" si="18"/>
        <v>2</v>
      </c>
      <c r="Q101">
        <f t="shared" si="19"/>
        <v>1</v>
      </c>
      <c r="R101">
        <f t="shared" si="20"/>
        <v>4</v>
      </c>
      <c r="S101">
        <f t="shared" si="21"/>
        <v>3</v>
      </c>
      <c r="T101">
        <f t="shared" si="22"/>
        <v>5</v>
      </c>
      <c r="U101">
        <f t="shared" si="23"/>
        <v>6</v>
      </c>
      <c r="V101">
        <f t="shared" si="24"/>
        <v>6</v>
      </c>
      <c r="W101">
        <f t="shared" si="25"/>
        <v>6</v>
      </c>
      <c r="X101" s="11"/>
      <c r="Y101" s="11"/>
    </row>
    <row r="102" spans="1:27" ht="16" hidden="1" x14ac:dyDescent="0.2">
      <c r="A102" s="1" t="s">
        <v>708</v>
      </c>
      <c r="B102" t="s">
        <v>709</v>
      </c>
      <c r="C102" s="3">
        <v>4</v>
      </c>
      <c r="D102" t="s">
        <v>525</v>
      </c>
      <c r="E102" s="5">
        <v>71153</v>
      </c>
      <c r="F102" s="5">
        <v>16925</v>
      </c>
      <c r="G102" s="5">
        <v>19193</v>
      </c>
      <c r="H102" s="5">
        <v>1564</v>
      </c>
      <c r="I102" s="14">
        <v>6935</v>
      </c>
      <c r="J102" s="5">
        <v>1060</v>
      </c>
      <c r="K102" s="5">
        <v>0</v>
      </c>
      <c r="L102" s="5">
        <v>0</v>
      </c>
      <c r="M102" s="5">
        <v>0</v>
      </c>
      <c r="N102" s="11">
        <f t="shared" si="16"/>
        <v>45677</v>
      </c>
      <c r="O102" s="12">
        <f t="shared" si="17"/>
        <v>0.64195466108245614</v>
      </c>
      <c r="P102">
        <f t="shared" si="18"/>
        <v>2</v>
      </c>
      <c r="Q102">
        <f t="shared" si="19"/>
        <v>1</v>
      </c>
      <c r="R102">
        <f t="shared" si="20"/>
        <v>4</v>
      </c>
      <c r="S102">
        <f t="shared" si="21"/>
        <v>3</v>
      </c>
      <c r="T102">
        <f t="shared" si="22"/>
        <v>5</v>
      </c>
      <c r="U102">
        <f t="shared" si="23"/>
        <v>6</v>
      </c>
      <c r="V102">
        <f t="shared" si="24"/>
        <v>6</v>
      </c>
      <c r="W102">
        <f t="shared" si="25"/>
        <v>6</v>
      </c>
      <c r="X102" s="11"/>
      <c r="Y102" s="11"/>
    </row>
    <row r="103" spans="1:27" ht="16" hidden="1" x14ac:dyDescent="0.2">
      <c r="A103" s="1" t="s">
        <v>465</v>
      </c>
      <c r="B103" t="s">
        <v>466</v>
      </c>
      <c r="C103" s="3">
        <v>4</v>
      </c>
      <c r="D103" t="s">
        <v>135</v>
      </c>
      <c r="E103" s="5">
        <v>63910</v>
      </c>
      <c r="F103" s="5">
        <v>5502</v>
      </c>
      <c r="G103" s="5">
        <v>21549</v>
      </c>
      <c r="H103" s="5">
        <v>2585</v>
      </c>
      <c r="I103" s="14">
        <v>6765</v>
      </c>
      <c r="J103" s="5">
        <v>1548</v>
      </c>
      <c r="K103" s="5">
        <v>0</v>
      </c>
      <c r="L103" s="5">
        <v>0</v>
      </c>
      <c r="M103" s="5">
        <v>0</v>
      </c>
      <c r="N103" s="11">
        <f t="shared" si="16"/>
        <v>37949</v>
      </c>
      <c r="O103" s="12">
        <f t="shared" si="17"/>
        <v>0.59378813957127208</v>
      </c>
      <c r="P103">
        <f t="shared" si="18"/>
        <v>3</v>
      </c>
      <c r="Q103">
        <f t="shared" si="19"/>
        <v>1</v>
      </c>
      <c r="R103">
        <f t="shared" si="20"/>
        <v>4</v>
      </c>
      <c r="S103">
        <f t="shared" si="21"/>
        <v>2</v>
      </c>
      <c r="T103">
        <f t="shared" si="22"/>
        <v>5</v>
      </c>
      <c r="U103">
        <f t="shared" si="23"/>
        <v>6</v>
      </c>
      <c r="V103">
        <f t="shared" si="24"/>
        <v>6</v>
      </c>
      <c r="W103">
        <f t="shared" si="25"/>
        <v>6</v>
      </c>
      <c r="X103" s="11"/>
      <c r="Y103" s="11"/>
    </row>
    <row r="104" spans="1:27" ht="16" hidden="1" x14ac:dyDescent="0.2">
      <c r="A104" s="1" t="s">
        <v>1030</v>
      </c>
      <c r="B104" t="s">
        <v>1031</v>
      </c>
      <c r="C104" s="3">
        <v>4</v>
      </c>
      <c r="D104" t="s">
        <v>135</v>
      </c>
      <c r="E104" s="5">
        <v>77523</v>
      </c>
      <c r="F104" s="5">
        <v>17551</v>
      </c>
      <c r="G104" s="5">
        <v>25791</v>
      </c>
      <c r="H104" s="5">
        <v>1595</v>
      </c>
      <c r="I104" s="14">
        <v>6541</v>
      </c>
      <c r="J104" s="5">
        <v>2017</v>
      </c>
      <c r="K104" s="5">
        <v>0</v>
      </c>
      <c r="L104" s="5">
        <v>0</v>
      </c>
      <c r="M104" s="5">
        <v>0</v>
      </c>
      <c r="N104" s="11">
        <f t="shared" si="16"/>
        <v>53495</v>
      </c>
      <c r="O104" s="12">
        <f t="shared" si="17"/>
        <v>0.69005327451208032</v>
      </c>
      <c r="P104">
        <f t="shared" si="18"/>
        <v>2</v>
      </c>
      <c r="Q104">
        <f t="shared" si="19"/>
        <v>1</v>
      </c>
      <c r="R104">
        <f t="shared" si="20"/>
        <v>5</v>
      </c>
      <c r="S104">
        <f t="shared" si="21"/>
        <v>3</v>
      </c>
      <c r="T104">
        <f t="shared" si="22"/>
        <v>4</v>
      </c>
      <c r="U104">
        <f t="shared" si="23"/>
        <v>6</v>
      </c>
      <c r="V104">
        <f t="shared" si="24"/>
        <v>6</v>
      </c>
      <c r="W104">
        <f t="shared" si="25"/>
        <v>6</v>
      </c>
    </row>
    <row r="105" spans="1:27" ht="16" hidden="1" x14ac:dyDescent="0.2">
      <c r="A105" s="1" t="s">
        <v>407</v>
      </c>
      <c r="B105" t="s">
        <v>408</v>
      </c>
      <c r="C105" s="3">
        <v>4</v>
      </c>
      <c r="D105" t="s">
        <v>123</v>
      </c>
      <c r="E105" s="5">
        <v>61675</v>
      </c>
      <c r="F105" s="5">
        <v>4478</v>
      </c>
      <c r="G105" s="5">
        <v>21132</v>
      </c>
      <c r="H105" s="5">
        <v>834</v>
      </c>
      <c r="I105" s="14">
        <v>6491</v>
      </c>
      <c r="J105" s="5">
        <v>733</v>
      </c>
      <c r="K105" s="5">
        <v>0</v>
      </c>
      <c r="L105" s="5">
        <v>810</v>
      </c>
      <c r="M105" s="5">
        <v>146</v>
      </c>
      <c r="N105" s="11">
        <f t="shared" si="16"/>
        <v>34624</v>
      </c>
      <c r="O105" s="12">
        <f t="shared" si="17"/>
        <v>0.56139440616132952</v>
      </c>
      <c r="P105">
        <f t="shared" si="18"/>
        <v>3</v>
      </c>
      <c r="Q105">
        <f t="shared" si="19"/>
        <v>1</v>
      </c>
      <c r="R105">
        <f t="shared" si="20"/>
        <v>4</v>
      </c>
      <c r="S105">
        <f t="shared" si="21"/>
        <v>2</v>
      </c>
      <c r="T105">
        <f t="shared" si="22"/>
        <v>6</v>
      </c>
      <c r="U105">
        <f t="shared" si="23"/>
        <v>8</v>
      </c>
      <c r="V105">
        <f t="shared" si="24"/>
        <v>5</v>
      </c>
      <c r="W105">
        <f t="shared" si="25"/>
        <v>7</v>
      </c>
    </row>
    <row r="106" spans="1:27" ht="16" hidden="1" x14ac:dyDescent="0.2">
      <c r="A106" s="1" t="s">
        <v>866</v>
      </c>
      <c r="B106" t="s">
        <v>867</v>
      </c>
      <c r="C106" s="3">
        <v>4</v>
      </c>
      <c r="D106" t="s">
        <v>123</v>
      </c>
      <c r="E106" s="5">
        <v>62860</v>
      </c>
      <c r="F106" s="5">
        <v>11432</v>
      </c>
      <c r="G106" s="5">
        <v>18275</v>
      </c>
      <c r="H106" s="5">
        <v>1370</v>
      </c>
      <c r="I106" s="14">
        <v>6426</v>
      </c>
      <c r="J106" s="5">
        <v>1213</v>
      </c>
      <c r="K106" s="5">
        <v>0</v>
      </c>
      <c r="L106" s="5">
        <v>0</v>
      </c>
      <c r="M106" s="5">
        <v>0</v>
      </c>
      <c r="N106" s="11">
        <f t="shared" si="16"/>
        <v>38716</v>
      </c>
      <c r="O106" s="12">
        <f t="shared" si="17"/>
        <v>0.61590836780146352</v>
      </c>
      <c r="P106">
        <f t="shared" si="18"/>
        <v>2</v>
      </c>
      <c r="Q106">
        <f t="shared" si="19"/>
        <v>1</v>
      </c>
      <c r="R106">
        <f t="shared" si="20"/>
        <v>4</v>
      </c>
      <c r="S106">
        <f t="shared" si="21"/>
        <v>3</v>
      </c>
      <c r="T106">
        <f t="shared" si="22"/>
        <v>5</v>
      </c>
      <c r="U106">
        <f t="shared" si="23"/>
        <v>6</v>
      </c>
      <c r="V106">
        <f t="shared" si="24"/>
        <v>6</v>
      </c>
      <c r="W106">
        <f t="shared" si="25"/>
        <v>6</v>
      </c>
    </row>
    <row r="107" spans="1:27" ht="16" hidden="1" x14ac:dyDescent="0.2">
      <c r="A107" s="1" t="s">
        <v>394</v>
      </c>
      <c r="B107" t="s">
        <v>395</v>
      </c>
      <c r="C107" s="3">
        <v>4</v>
      </c>
      <c r="D107" t="s">
        <v>123</v>
      </c>
      <c r="E107" s="5">
        <v>65373</v>
      </c>
      <c r="F107" s="5">
        <v>8403</v>
      </c>
      <c r="G107" s="5">
        <v>22047</v>
      </c>
      <c r="H107" s="5">
        <v>2046</v>
      </c>
      <c r="I107" s="14">
        <v>6404</v>
      </c>
      <c r="J107" s="5">
        <v>1246</v>
      </c>
      <c r="K107" s="5">
        <v>0</v>
      </c>
      <c r="L107" s="5">
        <v>0</v>
      </c>
      <c r="M107" s="5">
        <v>0</v>
      </c>
      <c r="N107" s="11">
        <f t="shared" si="16"/>
        <v>40146</v>
      </c>
      <c r="O107" s="12">
        <f t="shared" si="17"/>
        <v>0.61410674131522192</v>
      </c>
      <c r="P107">
        <f t="shared" si="18"/>
        <v>2</v>
      </c>
      <c r="Q107">
        <f t="shared" si="19"/>
        <v>1</v>
      </c>
      <c r="R107">
        <f t="shared" si="20"/>
        <v>4</v>
      </c>
      <c r="S107">
        <f t="shared" si="21"/>
        <v>3</v>
      </c>
      <c r="T107">
        <f t="shared" si="22"/>
        <v>5</v>
      </c>
      <c r="U107">
        <f t="shared" si="23"/>
        <v>6</v>
      </c>
      <c r="V107">
        <f t="shared" si="24"/>
        <v>6</v>
      </c>
      <c r="W107">
        <f t="shared" si="25"/>
        <v>6</v>
      </c>
    </row>
    <row r="108" spans="1:27" ht="16" hidden="1" x14ac:dyDescent="0.2">
      <c r="A108" s="1" t="s">
        <v>305</v>
      </c>
      <c r="B108" t="s">
        <v>306</v>
      </c>
      <c r="C108" s="3">
        <v>4</v>
      </c>
      <c r="D108" t="s">
        <v>48</v>
      </c>
      <c r="E108" s="5">
        <v>62119</v>
      </c>
      <c r="F108" s="5">
        <v>14186</v>
      </c>
      <c r="G108" s="5">
        <v>16750</v>
      </c>
      <c r="H108" s="5">
        <v>1368</v>
      </c>
      <c r="I108" s="14">
        <v>6148</v>
      </c>
      <c r="J108" s="5">
        <v>1179</v>
      </c>
      <c r="K108" s="5">
        <v>0</v>
      </c>
      <c r="L108" s="5">
        <v>0</v>
      </c>
      <c r="M108" s="5">
        <v>0</v>
      </c>
      <c r="N108" s="11">
        <f t="shared" si="16"/>
        <v>39631</v>
      </c>
      <c r="O108" s="12">
        <f t="shared" si="17"/>
        <v>0.63798515752024343</v>
      </c>
      <c r="P108">
        <f t="shared" si="18"/>
        <v>2</v>
      </c>
      <c r="Q108">
        <f t="shared" si="19"/>
        <v>1</v>
      </c>
      <c r="R108">
        <f t="shared" si="20"/>
        <v>4</v>
      </c>
      <c r="S108">
        <f t="shared" si="21"/>
        <v>3</v>
      </c>
      <c r="T108">
        <f t="shared" si="22"/>
        <v>5</v>
      </c>
      <c r="U108">
        <f t="shared" si="23"/>
        <v>6</v>
      </c>
      <c r="V108">
        <f t="shared" si="24"/>
        <v>6</v>
      </c>
      <c r="W108">
        <f t="shared" si="25"/>
        <v>6</v>
      </c>
    </row>
    <row r="109" spans="1:27" ht="16" hidden="1" x14ac:dyDescent="0.2">
      <c r="A109" s="1" t="s">
        <v>706</v>
      </c>
      <c r="B109" t="s">
        <v>707</v>
      </c>
      <c r="C109" s="3">
        <v>4</v>
      </c>
      <c r="D109" t="s">
        <v>525</v>
      </c>
      <c r="E109" s="5">
        <v>61868</v>
      </c>
      <c r="F109" s="5">
        <v>5388</v>
      </c>
      <c r="G109" s="5">
        <v>18584</v>
      </c>
      <c r="H109" s="5">
        <v>1220</v>
      </c>
      <c r="I109" s="14">
        <v>6107</v>
      </c>
      <c r="J109" s="5">
        <v>1407</v>
      </c>
      <c r="K109" s="5">
        <v>0</v>
      </c>
      <c r="L109" s="5">
        <v>0</v>
      </c>
      <c r="M109" s="5">
        <v>0</v>
      </c>
      <c r="N109" s="11">
        <f t="shared" si="16"/>
        <v>32706</v>
      </c>
      <c r="O109" s="12">
        <f t="shared" si="17"/>
        <v>0.52864162410292881</v>
      </c>
      <c r="P109">
        <f t="shared" si="18"/>
        <v>3</v>
      </c>
      <c r="Q109">
        <f t="shared" si="19"/>
        <v>1</v>
      </c>
      <c r="R109">
        <f t="shared" si="20"/>
        <v>5</v>
      </c>
      <c r="S109">
        <f t="shared" si="21"/>
        <v>2</v>
      </c>
      <c r="T109">
        <f t="shared" si="22"/>
        <v>4</v>
      </c>
      <c r="U109">
        <f t="shared" si="23"/>
        <v>6</v>
      </c>
      <c r="V109">
        <f t="shared" si="24"/>
        <v>6</v>
      </c>
      <c r="W109">
        <f t="shared" si="25"/>
        <v>6</v>
      </c>
    </row>
    <row r="110" spans="1:27" ht="16" hidden="1" x14ac:dyDescent="0.2">
      <c r="A110" s="1" t="s">
        <v>946</v>
      </c>
      <c r="B110" t="s">
        <v>947</v>
      </c>
      <c r="C110" s="3">
        <v>4</v>
      </c>
      <c r="D110" t="s">
        <v>525</v>
      </c>
      <c r="E110" s="5">
        <v>75109</v>
      </c>
      <c r="F110" s="5">
        <v>24221</v>
      </c>
      <c r="G110" s="5">
        <v>19175</v>
      </c>
      <c r="H110" s="5">
        <v>1366</v>
      </c>
      <c r="I110" s="14">
        <v>5480</v>
      </c>
      <c r="J110" s="5">
        <v>952</v>
      </c>
      <c r="K110" s="5">
        <v>0</v>
      </c>
      <c r="L110" s="5">
        <v>0</v>
      </c>
      <c r="M110" s="5">
        <v>603</v>
      </c>
      <c r="N110" s="11">
        <f t="shared" si="16"/>
        <v>51797</v>
      </c>
      <c r="O110" s="12">
        <f t="shared" si="17"/>
        <v>0.68962441252047024</v>
      </c>
      <c r="P110">
        <f t="shared" si="18"/>
        <v>1</v>
      </c>
      <c r="Q110">
        <f t="shared" si="19"/>
        <v>2</v>
      </c>
      <c r="R110">
        <f t="shared" si="20"/>
        <v>4</v>
      </c>
      <c r="S110">
        <f t="shared" si="21"/>
        <v>3</v>
      </c>
      <c r="T110">
        <f t="shared" si="22"/>
        <v>5</v>
      </c>
      <c r="U110">
        <f t="shared" si="23"/>
        <v>7</v>
      </c>
      <c r="V110">
        <f t="shared" si="24"/>
        <v>7</v>
      </c>
      <c r="W110">
        <f t="shared" si="25"/>
        <v>6</v>
      </c>
    </row>
    <row r="111" spans="1:27" ht="16" hidden="1" x14ac:dyDescent="0.2">
      <c r="A111" s="1" t="s">
        <v>336</v>
      </c>
      <c r="B111" t="s">
        <v>337</v>
      </c>
      <c r="C111" s="3">
        <v>4</v>
      </c>
      <c r="D111" t="s">
        <v>123</v>
      </c>
      <c r="E111" s="5">
        <v>65832</v>
      </c>
      <c r="F111" s="5">
        <v>14479</v>
      </c>
      <c r="G111" s="5">
        <v>17637</v>
      </c>
      <c r="H111" s="5">
        <v>1966</v>
      </c>
      <c r="I111" s="14">
        <v>5392</v>
      </c>
      <c r="J111" s="5">
        <v>1444</v>
      </c>
      <c r="K111" s="5">
        <v>0</v>
      </c>
      <c r="L111" s="5">
        <v>0</v>
      </c>
      <c r="M111" s="5">
        <v>223</v>
      </c>
      <c r="N111" s="11">
        <f t="shared" si="16"/>
        <v>41141</v>
      </c>
      <c r="O111" s="12">
        <f t="shared" si="17"/>
        <v>0.62493923927573214</v>
      </c>
      <c r="P111">
        <f t="shared" si="18"/>
        <v>2</v>
      </c>
      <c r="Q111">
        <f t="shared" si="19"/>
        <v>1</v>
      </c>
      <c r="R111">
        <f t="shared" si="20"/>
        <v>4</v>
      </c>
      <c r="S111">
        <f t="shared" si="21"/>
        <v>3</v>
      </c>
      <c r="T111">
        <f t="shared" si="22"/>
        <v>5</v>
      </c>
      <c r="U111">
        <f t="shared" si="23"/>
        <v>7</v>
      </c>
      <c r="V111">
        <f t="shared" si="24"/>
        <v>7</v>
      </c>
      <c r="W111">
        <f t="shared" si="25"/>
        <v>6</v>
      </c>
      <c r="X111" s="11"/>
      <c r="Y111" s="11"/>
    </row>
    <row r="112" spans="1:27" ht="16" hidden="1" x14ac:dyDescent="0.2">
      <c r="A112" s="1" t="s">
        <v>787</v>
      </c>
      <c r="B112" t="s">
        <v>788</v>
      </c>
      <c r="C112" s="3">
        <v>4</v>
      </c>
      <c r="D112" t="s">
        <v>48</v>
      </c>
      <c r="E112" s="5">
        <v>65209</v>
      </c>
      <c r="F112" s="5">
        <v>26202</v>
      </c>
      <c r="G112" s="5">
        <v>6308</v>
      </c>
      <c r="H112" s="5">
        <v>3745</v>
      </c>
      <c r="I112" s="14">
        <v>5353</v>
      </c>
      <c r="J112" s="5">
        <v>2313</v>
      </c>
      <c r="K112" s="5">
        <v>0</v>
      </c>
      <c r="L112" s="5">
        <v>0</v>
      </c>
      <c r="M112" s="5">
        <v>0</v>
      </c>
      <c r="N112" s="11">
        <f t="shared" si="16"/>
        <v>43921</v>
      </c>
      <c r="O112" s="12">
        <f t="shared" si="17"/>
        <v>0.67354199573678475</v>
      </c>
      <c r="P112">
        <f t="shared" si="18"/>
        <v>1</v>
      </c>
      <c r="Q112">
        <f t="shared" si="19"/>
        <v>2</v>
      </c>
      <c r="R112">
        <f t="shared" si="20"/>
        <v>4</v>
      </c>
      <c r="S112">
        <f t="shared" si="21"/>
        <v>3</v>
      </c>
      <c r="T112">
        <f t="shared" si="22"/>
        <v>5</v>
      </c>
      <c r="U112">
        <f t="shared" si="23"/>
        <v>6</v>
      </c>
      <c r="V112">
        <f t="shared" si="24"/>
        <v>6</v>
      </c>
      <c r="W112">
        <f t="shared" si="25"/>
        <v>6</v>
      </c>
    </row>
    <row r="113" spans="1:25" ht="16" hidden="1" x14ac:dyDescent="0.2">
      <c r="A113" s="1" t="s">
        <v>249</v>
      </c>
      <c r="B113" t="s">
        <v>250</v>
      </c>
      <c r="C113" s="3">
        <v>4</v>
      </c>
      <c r="D113" t="s">
        <v>48</v>
      </c>
      <c r="E113" s="5">
        <v>65827</v>
      </c>
      <c r="F113" s="5">
        <v>18873</v>
      </c>
      <c r="G113" s="5">
        <v>16099</v>
      </c>
      <c r="H113" s="5">
        <v>1087</v>
      </c>
      <c r="I113" s="14">
        <v>5277</v>
      </c>
      <c r="J113" s="5">
        <v>1125</v>
      </c>
      <c r="K113" s="5">
        <v>0</v>
      </c>
      <c r="L113" s="5">
        <v>0</v>
      </c>
      <c r="M113" s="5">
        <v>126</v>
      </c>
      <c r="N113" s="11">
        <f t="shared" si="16"/>
        <v>42587</v>
      </c>
      <c r="O113" s="12">
        <f t="shared" si="17"/>
        <v>0.64695337779330675</v>
      </c>
      <c r="P113">
        <f t="shared" si="18"/>
        <v>1</v>
      </c>
      <c r="Q113">
        <f t="shared" si="19"/>
        <v>2</v>
      </c>
      <c r="R113">
        <f t="shared" si="20"/>
        <v>5</v>
      </c>
      <c r="S113">
        <f t="shared" si="21"/>
        <v>3</v>
      </c>
      <c r="T113">
        <f t="shared" si="22"/>
        <v>4</v>
      </c>
      <c r="U113">
        <f t="shared" si="23"/>
        <v>7</v>
      </c>
      <c r="V113">
        <f t="shared" si="24"/>
        <v>7</v>
      </c>
      <c r="W113">
        <f t="shared" si="25"/>
        <v>6</v>
      </c>
    </row>
    <row r="114" spans="1:25" ht="16" hidden="1" x14ac:dyDescent="0.2">
      <c r="A114" s="1" t="s">
        <v>398</v>
      </c>
      <c r="B114" t="s">
        <v>399</v>
      </c>
      <c r="C114" s="3">
        <v>4</v>
      </c>
      <c r="D114" t="s">
        <v>123</v>
      </c>
      <c r="E114" s="5">
        <v>68741</v>
      </c>
      <c r="F114" s="5">
        <v>10157</v>
      </c>
      <c r="G114" s="5">
        <v>21596</v>
      </c>
      <c r="H114" s="5">
        <v>5153</v>
      </c>
      <c r="I114" s="14">
        <v>5232</v>
      </c>
      <c r="J114" s="5">
        <v>2687</v>
      </c>
      <c r="K114" s="5">
        <v>0</v>
      </c>
      <c r="L114" s="5">
        <v>0</v>
      </c>
      <c r="M114" s="5">
        <v>844</v>
      </c>
      <c r="N114" s="11">
        <f t="shared" si="16"/>
        <v>45669</v>
      </c>
      <c r="O114" s="12">
        <f t="shared" si="17"/>
        <v>0.6643633348365604</v>
      </c>
      <c r="P114">
        <f t="shared" si="18"/>
        <v>2</v>
      </c>
      <c r="Q114">
        <f t="shared" si="19"/>
        <v>1</v>
      </c>
      <c r="R114">
        <f t="shared" si="20"/>
        <v>4</v>
      </c>
      <c r="S114">
        <f t="shared" si="21"/>
        <v>3</v>
      </c>
      <c r="T114">
        <f t="shared" si="22"/>
        <v>5</v>
      </c>
      <c r="U114">
        <f t="shared" si="23"/>
        <v>7</v>
      </c>
      <c r="V114">
        <f t="shared" si="24"/>
        <v>7</v>
      </c>
      <c r="W114">
        <f t="shared" si="25"/>
        <v>6</v>
      </c>
    </row>
    <row r="115" spans="1:25" ht="16" hidden="1" x14ac:dyDescent="0.2">
      <c r="A115" s="1" t="s">
        <v>731</v>
      </c>
      <c r="B115" t="s">
        <v>732</v>
      </c>
      <c r="C115" s="3">
        <v>4</v>
      </c>
      <c r="D115" t="s">
        <v>135</v>
      </c>
      <c r="E115" s="5">
        <v>61061</v>
      </c>
      <c r="F115" s="5">
        <v>6628</v>
      </c>
      <c r="G115" s="5">
        <v>19301</v>
      </c>
      <c r="H115" s="5">
        <v>2218</v>
      </c>
      <c r="I115" s="14">
        <v>5214</v>
      </c>
      <c r="J115" s="5">
        <v>1724</v>
      </c>
      <c r="K115" s="5">
        <v>0</v>
      </c>
      <c r="L115" s="5">
        <v>0</v>
      </c>
      <c r="M115" s="5">
        <v>0</v>
      </c>
      <c r="N115" s="11">
        <f t="shared" si="16"/>
        <v>35085</v>
      </c>
      <c r="O115" s="12">
        <f t="shared" si="17"/>
        <v>0.57458934508114834</v>
      </c>
      <c r="P115">
        <f t="shared" si="18"/>
        <v>2</v>
      </c>
      <c r="Q115">
        <f t="shared" si="19"/>
        <v>1</v>
      </c>
      <c r="R115">
        <f t="shared" si="20"/>
        <v>4</v>
      </c>
      <c r="S115">
        <f t="shared" si="21"/>
        <v>3</v>
      </c>
      <c r="T115">
        <f t="shared" si="22"/>
        <v>5</v>
      </c>
      <c r="U115">
        <f t="shared" si="23"/>
        <v>6</v>
      </c>
      <c r="V115">
        <f t="shared" si="24"/>
        <v>6</v>
      </c>
      <c r="W115">
        <f t="shared" si="25"/>
        <v>6</v>
      </c>
    </row>
    <row r="116" spans="1:25" ht="16" hidden="1" x14ac:dyDescent="0.2">
      <c r="A116" s="1" t="s">
        <v>46</v>
      </c>
      <c r="B116" t="s">
        <v>47</v>
      </c>
      <c r="C116" s="3">
        <v>4</v>
      </c>
      <c r="D116" t="s">
        <v>48</v>
      </c>
      <c r="E116" s="5">
        <v>68338</v>
      </c>
      <c r="F116" s="5">
        <v>17525</v>
      </c>
      <c r="G116" s="5">
        <v>18320</v>
      </c>
      <c r="H116" s="5">
        <v>1169</v>
      </c>
      <c r="I116" s="14">
        <v>5070</v>
      </c>
      <c r="J116" s="5">
        <v>1061</v>
      </c>
      <c r="K116" s="5">
        <v>0</v>
      </c>
      <c r="L116" s="5">
        <v>0</v>
      </c>
      <c r="M116" s="5">
        <v>130</v>
      </c>
      <c r="N116" s="11">
        <f t="shared" si="16"/>
        <v>43275</v>
      </c>
      <c r="O116" s="12">
        <f t="shared" si="17"/>
        <v>0.63324943662384037</v>
      </c>
      <c r="P116">
        <f t="shared" si="18"/>
        <v>2</v>
      </c>
      <c r="Q116">
        <f t="shared" si="19"/>
        <v>1</v>
      </c>
      <c r="R116">
        <f t="shared" si="20"/>
        <v>4</v>
      </c>
      <c r="S116">
        <f t="shared" si="21"/>
        <v>3</v>
      </c>
      <c r="T116">
        <f t="shared" si="22"/>
        <v>5</v>
      </c>
      <c r="U116">
        <f t="shared" si="23"/>
        <v>7</v>
      </c>
      <c r="V116">
        <f t="shared" si="24"/>
        <v>7</v>
      </c>
      <c r="W116">
        <f t="shared" si="25"/>
        <v>6</v>
      </c>
    </row>
    <row r="117" spans="1:25" ht="16" hidden="1" x14ac:dyDescent="0.2">
      <c r="A117" s="1" t="s">
        <v>733</v>
      </c>
      <c r="B117" t="s">
        <v>734</v>
      </c>
      <c r="C117" s="3">
        <v>4</v>
      </c>
      <c r="D117" t="s">
        <v>135</v>
      </c>
      <c r="E117" s="5">
        <v>74112</v>
      </c>
      <c r="F117" s="5">
        <v>6884</v>
      </c>
      <c r="G117" s="5">
        <v>19378</v>
      </c>
      <c r="H117" s="5">
        <v>4332</v>
      </c>
      <c r="I117" s="14">
        <v>4910</v>
      </c>
      <c r="J117" s="5">
        <v>3426</v>
      </c>
      <c r="K117" s="5">
        <v>0</v>
      </c>
      <c r="L117" s="5">
        <v>0</v>
      </c>
      <c r="M117" s="5">
        <v>292</v>
      </c>
      <c r="N117" s="11">
        <f t="shared" si="16"/>
        <v>39222</v>
      </c>
      <c r="O117" s="12">
        <f t="shared" si="17"/>
        <v>0.5292260362694301</v>
      </c>
      <c r="P117">
        <f t="shared" si="18"/>
        <v>2</v>
      </c>
      <c r="Q117">
        <f t="shared" si="19"/>
        <v>1</v>
      </c>
      <c r="R117">
        <f t="shared" si="20"/>
        <v>4</v>
      </c>
      <c r="S117">
        <f t="shared" si="21"/>
        <v>3</v>
      </c>
      <c r="T117">
        <f t="shared" si="22"/>
        <v>5</v>
      </c>
      <c r="U117">
        <f t="shared" si="23"/>
        <v>7</v>
      </c>
      <c r="V117">
        <f t="shared" si="24"/>
        <v>7</v>
      </c>
      <c r="W117">
        <f t="shared" si="25"/>
        <v>6</v>
      </c>
    </row>
    <row r="118" spans="1:25" ht="16" hidden="1" x14ac:dyDescent="0.2">
      <c r="A118" s="1" t="s">
        <v>84</v>
      </c>
      <c r="B118" t="s">
        <v>85</v>
      </c>
      <c r="C118" s="3">
        <v>4</v>
      </c>
      <c r="D118" t="s">
        <v>86</v>
      </c>
      <c r="E118" s="5">
        <v>58098</v>
      </c>
      <c r="F118" s="5">
        <v>16603</v>
      </c>
      <c r="G118" s="5">
        <v>6042</v>
      </c>
      <c r="H118" s="5">
        <v>11689</v>
      </c>
      <c r="I118" s="14">
        <v>4513</v>
      </c>
      <c r="J118" s="5">
        <v>1488</v>
      </c>
      <c r="K118" s="5">
        <v>0</v>
      </c>
      <c r="L118" s="5">
        <v>0</v>
      </c>
      <c r="M118" s="5">
        <v>88</v>
      </c>
      <c r="N118" s="11">
        <f t="shared" si="16"/>
        <v>40423</v>
      </c>
      <c r="O118" s="12">
        <f t="shared" si="17"/>
        <v>0.69577265998829563</v>
      </c>
      <c r="P118">
        <f t="shared" si="18"/>
        <v>1</v>
      </c>
      <c r="Q118">
        <f t="shared" si="19"/>
        <v>3</v>
      </c>
      <c r="R118">
        <f t="shared" si="20"/>
        <v>2</v>
      </c>
      <c r="S118">
        <f t="shared" si="21"/>
        <v>4</v>
      </c>
      <c r="T118">
        <f t="shared" si="22"/>
        <v>5</v>
      </c>
      <c r="U118">
        <f t="shared" si="23"/>
        <v>7</v>
      </c>
      <c r="V118">
        <f t="shared" si="24"/>
        <v>7</v>
      </c>
      <c r="W118">
        <f t="shared" si="25"/>
        <v>6</v>
      </c>
      <c r="X118" s="11"/>
      <c r="Y118" s="11"/>
    </row>
    <row r="119" spans="1:25" ht="16" hidden="1" x14ac:dyDescent="0.2">
      <c r="A119" s="1" t="s">
        <v>557</v>
      </c>
      <c r="B119" t="s">
        <v>558</v>
      </c>
      <c r="C119" s="3">
        <v>4</v>
      </c>
      <c r="D119" t="s">
        <v>86</v>
      </c>
      <c r="E119" s="5">
        <v>60614</v>
      </c>
      <c r="F119" s="5">
        <v>22834</v>
      </c>
      <c r="G119" s="5">
        <v>10803</v>
      </c>
      <c r="H119" s="5">
        <v>2961</v>
      </c>
      <c r="I119" s="14">
        <v>4302</v>
      </c>
      <c r="J119" s="5">
        <v>2445</v>
      </c>
      <c r="K119" s="5">
        <v>0</v>
      </c>
      <c r="L119" s="5">
        <v>0</v>
      </c>
      <c r="M119" s="5">
        <v>0</v>
      </c>
      <c r="N119" s="11">
        <f t="shared" si="16"/>
        <v>43345</v>
      </c>
      <c r="O119" s="12">
        <f t="shared" si="17"/>
        <v>0.71509882205431086</v>
      </c>
      <c r="P119">
        <f t="shared" si="18"/>
        <v>1</v>
      </c>
      <c r="Q119">
        <f t="shared" si="19"/>
        <v>2</v>
      </c>
      <c r="R119">
        <f t="shared" si="20"/>
        <v>4</v>
      </c>
      <c r="S119">
        <f t="shared" si="21"/>
        <v>3</v>
      </c>
      <c r="T119">
        <f t="shared" si="22"/>
        <v>5</v>
      </c>
      <c r="U119">
        <f t="shared" si="23"/>
        <v>6</v>
      </c>
      <c r="V119">
        <f t="shared" si="24"/>
        <v>6</v>
      </c>
      <c r="W119">
        <f t="shared" si="25"/>
        <v>6</v>
      </c>
    </row>
    <row r="120" spans="1:25" ht="16" hidden="1" x14ac:dyDescent="0.2">
      <c r="A120" s="1" t="s">
        <v>1088</v>
      </c>
      <c r="B120" t="s">
        <v>1089</v>
      </c>
      <c r="C120" s="3">
        <v>4</v>
      </c>
      <c r="D120" t="s">
        <v>48</v>
      </c>
      <c r="E120" s="5">
        <v>65857</v>
      </c>
      <c r="F120" s="5">
        <v>16245</v>
      </c>
      <c r="G120" s="5">
        <v>2661</v>
      </c>
      <c r="H120" s="5">
        <v>25194</v>
      </c>
      <c r="I120" s="14">
        <v>3031</v>
      </c>
      <c r="J120" s="5">
        <v>1798</v>
      </c>
      <c r="K120" s="5">
        <v>0</v>
      </c>
      <c r="L120" s="5">
        <v>0</v>
      </c>
      <c r="M120" s="5">
        <v>0</v>
      </c>
      <c r="N120" s="11">
        <f t="shared" si="16"/>
        <v>48929</v>
      </c>
      <c r="O120" s="12">
        <f t="shared" si="17"/>
        <v>0.74295822767511421</v>
      </c>
      <c r="P120">
        <f t="shared" si="18"/>
        <v>2</v>
      </c>
      <c r="Q120">
        <f t="shared" si="19"/>
        <v>4</v>
      </c>
      <c r="R120">
        <f t="shared" si="20"/>
        <v>1</v>
      </c>
      <c r="S120">
        <f t="shared" si="21"/>
        <v>3</v>
      </c>
      <c r="T120">
        <f t="shared" si="22"/>
        <v>5</v>
      </c>
      <c r="U120">
        <f t="shared" si="23"/>
        <v>6</v>
      </c>
      <c r="V120">
        <f t="shared" si="24"/>
        <v>6</v>
      </c>
      <c r="W120">
        <f t="shared" si="25"/>
        <v>6</v>
      </c>
    </row>
    <row r="121" spans="1:25" ht="16" hidden="1" x14ac:dyDescent="0.2">
      <c r="A121" s="1" t="s">
        <v>589</v>
      </c>
      <c r="B121" t="s">
        <v>590</v>
      </c>
      <c r="C121" s="3">
        <v>5</v>
      </c>
      <c r="D121" t="s">
        <v>126</v>
      </c>
      <c r="E121" s="5">
        <v>68341</v>
      </c>
      <c r="F121" s="5">
        <v>13676</v>
      </c>
      <c r="G121" s="5">
        <v>18076</v>
      </c>
      <c r="H121" s="5">
        <v>859</v>
      </c>
      <c r="I121" s="14">
        <v>9154</v>
      </c>
      <c r="J121" s="5">
        <v>1122</v>
      </c>
      <c r="K121" s="5">
        <v>0</v>
      </c>
      <c r="L121" s="5">
        <v>0</v>
      </c>
      <c r="M121" s="5">
        <v>0</v>
      </c>
      <c r="N121" s="11">
        <f t="shared" si="16"/>
        <v>42887</v>
      </c>
      <c r="O121" s="12">
        <f t="shared" si="17"/>
        <v>0.62754422674529198</v>
      </c>
      <c r="P121">
        <f t="shared" si="18"/>
        <v>2</v>
      </c>
      <c r="Q121">
        <f t="shared" si="19"/>
        <v>1</v>
      </c>
      <c r="R121">
        <f t="shared" si="20"/>
        <v>5</v>
      </c>
      <c r="S121">
        <f t="shared" si="21"/>
        <v>3</v>
      </c>
      <c r="T121">
        <f t="shared" si="22"/>
        <v>4</v>
      </c>
      <c r="U121">
        <f t="shared" si="23"/>
        <v>6</v>
      </c>
      <c r="V121">
        <f t="shared" si="24"/>
        <v>6</v>
      </c>
      <c r="W121">
        <f t="shared" si="25"/>
        <v>6</v>
      </c>
    </row>
    <row r="122" spans="1:25" ht="16" hidden="1" x14ac:dyDescent="0.2">
      <c r="A122" s="1" t="s">
        <v>823</v>
      </c>
      <c r="B122" t="s">
        <v>824</v>
      </c>
      <c r="C122" s="3">
        <v>5</v>
      </c>
      <c r="D122" t="s">
        <v>126</v>
      </c>
      <c r="E122" s="5">
        <v>77873</v>
      </c>
      <c r="F122" s="5">
        <v>25404</v>
      </c>
      <c r="G122" s="5">
        <v>11798</v>
      </c>
      <c r="H122" s="5">
        <v>2756</v>
      </c>
      <c r="I122" s="14">
        <v>8250</v>
      </c>
      <c r="J122" s="5">
        <v>2193</v>
      </c>
      <c r="K122" s="5">
        <v>0</v>
      </c>
      <c r="L122" s="5">
        <v>0</v>
      </c>
      <c r="M122" s="5">
        <v>1842</v>
      </c>
      <c r="N122" s="11">
        <f t="shared" si="16"/>
        <v>52243</v>
      </c>
      <c r="O122" s="12">
        <f t="shared" si="17"/>
        <v>0.67087437237553449</v>
      </c>
      <c r="P122">
        <f t="shared" si="18"/>
        <v>1</v>
      </c>
      <c r="Q122">
        <f t="shared" si="19"/>
        <v>2</v>
      </c>
      <c r="R122">
        <f t="shared" si="20"/>
        <v>4</v>
      </c>
      <c r="S122">
        <f t="shared" si="21"/>
        <v>3</v>
      </c>
      <c r="T122">
        <f t="shared" si="22"/>
        <v>5</v>
      </c>
      <c r="U122">
        <f t="shared" si="23"/>
        <v>7</v>
      </c>
      <c r="V122">
        <f t="shared" si="24"/>
        <v>7</v>
      </c>
      <c r="W122">
        <f t="shared" si="25"/>
        <v>6</v>
      </c>
    </row>
    <row r="123" spans="1:25" ht="16" hidden="1" x14ac:dyDescent="0.2">
      <c r="A123" s="1" t="s">
        <v>918</v>
      </c>
      <c r="B123" t="s">
        <v>919</v>
      </c>
      <c r="C123" s="3">
        <v>5</v>
      </c>
      <c r="D123" t="s">
        <v>101</v>
      </c>
      <c r="E123" s="5">
        <v>67328</v>
      </c>
      <c r="F123" s="5">
        <v>12330</v>
      </c>
      <c r="G123" s="5">
        <v>8468</v>
      </c>
      <c r="H123" s="5">
        <v>13652</v>
      </c>
      <c r="I123" s="14">
        <v>7429</v>
      </c>
      <c r="J123" s="5">
        <v>1230</v>
      </c>
      <c r="K123" s="5">
        <v>0</v>
      </c>
      <c r="L123" s="5">
        <v>0</v>
      </c>
      <c r="M123" s="5">
        <v>992</v>
      </c>
      <c r="N123" s="11">
        <f t="shared" si="16"/>
        <v>44101</v>
      </c>
      <c r="O123" s="12">
        <f t="shared" si="17"/>
        <v>0.65501722908745252</v>
      </c>
      <c r="P123">
        <f t="shared" si="18"/>
        <v>2</v>
      </c>
      <c r="Q123">
        <f t="shared" si="19"/>
        <v>3</v>
      </c>
      <c r="R123">
        <f t="shared" si="20"/>
        <v>1</v>
      </c>
      <c r="S123">
        <f t="shared" si="21"/>
        <v>4</v>
      </c>
      <c r="T123">
        <f t="shared" si="22"/>
        <v>5</v>
      </c>
      <c r="U123">
        <f t="shared" si="23"/>
        <v>7</v>
      </c>
      <c r="V123">
        <f t="shared" si="24"/>
        <v>7</v>
      </c>
      <c r="W123">
        <f t="shared" si="25"/>
        <v>6</v>
      </c>
    </row>
    <row r="124" spans="1:25" ht="16" hidden="1" x14ac:dyDescent="0.2">
      <c r="A124" s="1" t="s">
        <v>821</v>
      </c>
      <c r="B124" t="s">
        <v>822</v>
      </c>
      <c r="C124" s="3">
        <v>5</v>
      </c>
      <c r="D124" t="s">
        <v>126</v>
      </c>
      <c r="E124" s="5">
        <v>76489</v>
      </c>
      <c r="F124" s="5">
        <v>24313</v>
      </c>
      <c r="G124" s="5">
        <v>18368</v>
      </c>
      <c r="H124" s="5">
        <v>2312</v>
      </c>
      <c r="I124" s="14">
        <v>7377</v>
      </c>
      <c r="J124" s="5">
        <v>0</v>
      </c>
      <c r="K124" s="5">
        <v>0</v>
      </c>
      <c r="L124" s="5">
        <v>0</v>
      </c>
      <c r="M124" s="5">
        <v>0</v>
      </c>
      <c r="N124" s="11">
        <f t="shared" si="16"/>
        <v>52370</v>
      </c>
      <c r="O124" s="12">
        <f t="shared" si="17"/>
        <v>0.68467361319928355</v>
      </c>
      <c r="P124">
        <f t="shared" si="18"/>
        <v>1</v>
      </c>
      <c r="Q124">
        <f t="shared" si="19"/>
        <v>2</v>
      </c>
      <c r="R124">
        <f t="shared" si="20"/>
        <v>4</v>
      </c>
      <c r="S124">
        <f t="shared" si="21"/>
        <v>3</v>
      </c>
      <c r="T124">
        <f t="shared" si="22"/>
        <v>5</v>
      </c>
      <c r="U124">
        <f t="shared" si="23"/>
        <v>5</v>
      </c>
      <c r="V124">
        <f t="shared" si="24"/>
        <v>5</v>
      </c>
      <c r="W124">
        <f t="shared" si="25"/>
        <v>5</v>
      </c>
    </row>
    <row r="125" spans="1:25" ht="16" hidden="1" x14ac:dyDescent="0.2">
      <c r="A125" s="1" t="s">
        <v>288</v>
      </c>
      <c r="B125" t="s">
        <v>289</v>
      </c>
      <c r="C125" s="3">
        <v>5</v>
      </c>
      <c r="D125" t="s">
        <v>126</v>
      </c>
      <c r="E125" s="5">
        <v>74679</v>
      </c>
      <c r="F125" s="5">
        <v>18792</v>
      </c>
      <c r="G125" s="5">
        <v>23322</v>
      </c>
      <c r="H125" s="5">
        <v>1354</v>
      </c>
      <c r="I125" s="14">
        <v>6995</v>
      </c>
      <c r="J125" s="5">
        <v>1111</v>
      </c>
      <c r="K125" s="5">
        <v>0</v>
      </c>
      <c r="L125" s="5">
        <v>0</v>
      </c>
      <c r="M125" s="5">
        <v>138</v>
      </c>
      <c r="N125" s="11">
        <f t="shared" si="16"/>
        <v>51712</v>
      </c>
      <c r="O125" s="12">
        <f t="shared" si="17"/>
        <v>0.69245704950521569</v>
      </c>
      <c r="P125">
        <f t="shared" si="18"/>
        <v>2</v>
      </c>
      <c r="Q125">
        <f t="shared" si="19"/>
        <v>1</v>
      </c>
      <c r="R125">
        <f t="shared" si="20"/>
        <v>4</v>
      </c>
      <c r="S125">
        <f t="shared" si="21"/>
        <v>3</v>
      </c>
      <c r="T125">
        <f t="shared" si="22"/>
        <v>5</v>
      </c>
      <c r="U125">
        <f t="shared" si="23"/>
        <v>7</v>
      </c>
      <c r="V125">
        <f t="shared" si="24"/>
        <v>7</v>
      </c>
      <c r="W125">
        <f t="shared" si="25"/>
        <v>6</v>
      </c>
      <c r="X125" s="11"/>
      <c r="Y125" s="11"/>
    </row>
    <row r="126" spans="1:25" ht="16" hidden="1" x14ac:dyDescent="0.2">
      <c r="A126" s="1" t="s">
        <v>926</v>
      </c>
      <c r="B126" t="s">
        <v>927</v>
      </c>
      <c r="C126" s="3">
        <v>5</v>
      </c>
      <c r="D126" t="s">
        <v>101</v>
      </c>
      <c r="E126" s="5">
        <v>75262</v>
      </c>
      <c r="F126" s="5">
        <v>9087</v>
      </c>
      <c r="G126" s="5">
        <v>26378</v>
      </c>
      <c r="H126" s="5">
        <v>2046</v>
      </c>
      <c r="I126" s="14">
        <v>6983</v>
      </c>
      <c r="J126" s="5">
        <v>1762</v>
      </c>
      <c r="K126" s="5">
        <v>0</v>
      </c>
      <c r="L126" s="5">
        <v>0</v>
      </c>
      <c r="M126" s="5">
        <v>0</v>
      </c>
      <c r="N126" s="11">
        <f t="shared" si="16"/>
        <v>46256</v>
      </c>
      <c r="O126" s="12">
        <f t="shared" si="17"/>
        <v>0.6145996651696739</v>
      </c>
      <c r="P126">
        <f t="shared" si="18"/>
        <v>2</v>
      </c>
      <c r="Q126">
        <f t="shared" si="19"/>
        <v>1</v>
      </c>
      <c r="R126">
        <f t="shared" si="20"/>
        <v>4</v>
      </c>
      <c r="S126">
        <f t="shared" si="21"/>
        <v>3</v>
      </c>
      <c r="T126">
        <f t="shared" si="22"/>
        <v>5</v>
      </c>
      <c r="U126">
        <f t="shared" si="23"/>
        <v>6</v>
      </c>
      <c r="V126">
        <f t="shared" si="24"/>
        <v>6</v>
      </c>
      <c r="W126">
        <f t="shared" si="25"/>
        <v>6</v>
      </c>
    </row>
    <row r="127" spans="1:25" ht="16" hidden="1" x14ac:dyDescent="0.2">
      <c r="A127" s="1" t="s">
        <v>215</v>
      </c>
      <c r="B127" t="s">
        <v>216</v>
      </c>
      <c r="C127" s="3">
        <v>5</v>
      </c>
      <c r="D127" t="s">
        <v>126</v>
      </c>
      <c r="E127" s="5">
        <v>64486</v>
      </c>
      <c r="F127" s="5">
        <v>5374</v>
      </c>
      <c r="G127" s="5">
        <v>14951</v>
      </c>
      <c r="H127" s="5">
        <v>11707</v>
      </c>
      <c r="I127" s="14">
        <v>6864</v>
      </c>
      <c r="J127" s="5">
        <v>850</v>
      </c>
      <c r="K127" s="5">
        <v>0</v>
      </c>
      <c r="L127" s="5">
        <v>0</v>
      </c>
      <c r="M127" s="5">
        <v>0</v>
      </c>
      <c r="N127" s="11">
        <f t="shared" si="16"/>
        <v>39746</v>
      </c>
      <c r="O127" s="12">
        <f t="shared" si="17"/>
        <v>0.61635083584033745</v>
      </c>
      <c r="P127">
        <f t="shared" si="18"/>
        <v>4</v>
      </c>
      <c r="Q127">
        <f t="shared" si="19"/>
        <v>1</v>
      </c>
      <c r="R127">
        <f t="shared" si="20"/>
        <v>2</v>
      </c>
      <c r="S127">
        <f t="shared" si="21"/>
        <v>3</v>
      </c>
      <c r="T127">
        <f t="shared" si="22"/>
        <v>5</v>
      </c>
      <c r="U127">
        <f t="shared" si="23"/>
        <v>6</v>
      </c>
      <c r="V127">
        <f t="shared" si="24"/>
        <v>6</v>
      </c>
      <c r="W127">
        <f t="shared" si="25"/>
        <v>6</v>
      </c>
    </row>
    <row r="128" spans="1:25" ht="16" hidden="1" x14ac:dyDescent="0.2">
      <c r="A128" s="1" t="s">
        <v>840</v>
      </c>
      <c r="B128" t="s">
        <v>841</v>
      </c>
      <c r="C128" s="3">
        <v>5</v>
      </c>
      <c r="D128" t="s">
        <v>126</v>
      </c>
      <c r="E128" s="5">
        <v>84011</v>
      </c>
      <c r="F128" s="5">
        <v>22847</v>
      </c>
      <c r="G128" s="5">
        <v>17193</v>
      </c>
      <c r="H128" s="5">
        <v>806</v>
      </c>
      <c r="I128" s="14">
        <v>6862</v>
      </c>
      <c r="J128" s="5">
        <v>1046</v>
      </c>
      <c r="K128" s="5">
        <v>0</v>
      </c>
      <c r="L128" s="5">
        <v>0</v>
      </c>
      <c r="M128" s="5">
        <v>270</v>
      </c>
      <c r="N128" s="11">
        <f t="shared" si="16"/>
        <v>49024</v>
      </c>
      <c r="O128" s="12">
        <f t="shared" si="17"/>
        <v>0.58354263132208872</v>
      </c>
      <c r="P128">
        <f t="shared" si="18"/>
        <v>1</v>
      </c>
      <c r="Q128">
        <f t="shared" si="19"/>
        <v>2</v>
      </c>
      <c r="R128">
        <f t="shared" si="20"/>
        <v>5</v>
      </c>
      <c r="S128">
        <f t="shared" si="21"/>
        <v>3</v>
      </c>
      <c r="T128">
        <f t="shared" si="22"/>
        <v>4</v>
      </c>
      <c r="U128">
        <f t="shared" si="23"/>
        <v>7</v>
      </c>
      <c r="V128">
        <f t="shared" si="24"/>
        <v>7</v>
      </c>
      <c r="W128">
        <f t="shared" si="25"/>
        <v>6</v>
      </c>
    </row>
    <row r="129" spans="1:25" ht="16" hidden="1" x14ac:dyDescent="0.2">
      <c r="A129" s="1" t="s">
        <v>928</v>
      </c>
      <c r="B129" t="s">
        <v>929</v>
      </c>
      <c r="C129" s="3">
        <v>5</v>
      </c>
      <c r="D129" t="s">
        <v>101</v>
      </c>
      <c r="E129" s="5">
        <v>77720</v>
      </c>
      <c r="F129" s="5">
        <v>7707</v>
      </c>
      <c r="G129" s="5">
        <v>28950</v>
      </c>
      <c r="H129" s="5">
        <v>2737</v>
      </c>
      <c r="I129" s="14">
        <v>6766</v>
      </c>
      <c r="J129" s="5">
        <v>2237</v>
      </c>
      <c r="K129" s="5">
        <v>0</v>
      </c>
      <c r="L129" s="5">
        <v>0</v>
      </c>
      <c r="M129" s="5">
        <v>0</v>
      </c>
      <c r="N129" s="11">
        <f t="shared" si="16"/>
        <v>48397</v>
      </c>
      <c r="O129" s="12">
        <f t="shared" si="17"/>
        <v>0.62270972722593931</v>
      </c>
      <c r="P129">
        <f t="shared" si="18"/>
        <v>2</v>
      </c>
      <c r="Q129">
        <f t="shared" si="19"/>
        <v>1</v>
      </c>
      <c r="R129">
        <f t="shared" si="20"/>
        <v>4</v>
      </c>
      <c r="S129">
        <f t="shared" si="21"/>
        <v>3</v>
      </c>
      <c r="T129">
        <f t="shared" si="22"/>
        <v>5</v>
      </c>
      <c r="U129">
        <f t="shared" si="23"/>
        <v>6</v>
      </c>
      <c r="V129">
        <f t="shared" si="24"/>
        <v>6</v>
      </c>
      <c r="W129">
        <f t="shared" si="25"/>
        <v>6</v>
      </c>
    </row>
    <row r="130" spans="1:25" ht="16" hidden="1" x14ac:dyDescent="0.2">
      <c r="A130" s="1" t="s">
        <v>1140</v>
      </c>
      <c r="B130" t="s">
        <v>1141</v>
      </c>
      <c r="C130" s="3">
        <v>5</v>
      </c>
      <c r="D130" t="s">
        <v>126</v>
      </c>
      <c r="E130" s="5">
        <v>70697</v>
      </c>
      <c r="F130" s="5">
        <v>26528</v>
      </c>
      <c r="G130" s="5">
        <v>12377</v>
      </c>
      <c r="H130" s="5">
        <v>2712</v>
      </c>
      <c r="I130" s="14">
        <v>6577</v>
      </c>
      <c r="J130" s="5">
        <v>1699</v>
      </c>
      <c r="K130" s="5">
        <v>0</v>
      </c>
      <c r="L130" s="5">
        <v>0</v>
      </c>
      <c r="M130" s="5">
        <v>0</v>
      </c>
      <c r="N130" s="11">
        <f t="shared" si="16"/>
        <v>49893</v>
      </c>
      <c r="O130" s="12">
        <f t="shared" si="17"/>
        <v>0.70573008755675626</v>
      </c>
      <c r="P130">
        <f t="shared" si="18"/>
        <v>1</v>
      </c>
      <c r="Q130">
        <f t="shared" si="19"/>
        <v>2</v>
      </c>
      <c r="R130">
        <f t="shared" si="20"/>
        <v>4</v>
      </c>
      <c r="S130">
        <f t="shared" si="21"/>
        <v>3</v>
      </c>
      <c r="T130">
        <f t="shared" si="22"/>
        <v>5</v>
      </c>
      <c r="U130">
        <f t="shared" si="23"/>
        <v>6</v>
      </c>
      <c r="V130">
        <f t="shared" si="24"/>
        <v>6</v>
      </c>
      <c r="W130">
        <f t="shared" si="25"/>
        <v>6</v>
      </c>
    </row>
    <row r="131" spans="1:25" ht="16" hidden="1" x14ac:dyDescent="0.2">
      <c r="A131" s="1" t="s">
        <v>124</v>
      </c>
      <c r="B131" t="s">
        <v>125</v>
      </c>
      <c r="C131" s="3">
        <v>5</v>
      </c>
      <c r="D131" t="s">
        <v>126</v>
      </c>
      <c r="E131" s="5">
        <v>73265</v>
      </c>
      <c r="F131" s="5">
        <v>12002</v>
      </c>
      <c r="G131" s="5">
        <v>24762</v>
      </c>
      <c r="H131" s="5">
        <v>955</v>
      </c>
      <c r="I131" s="14">
        <v>6280</v>
      </c>
      <c r="J131" s="5">
        <v>0</v>
      </c>
      <c r="K131" s="5">
        <v>0</v>
      </c>
      <c r="L131" s="5">
        <v>0</v>
      </c>
      <c r="M131" s="5">
        <v>0</v>
      </c>
      <c r="N131" s="11">
        <f t="shared" si="16"/>
        <v>43999</v>
      </c>
      <c r="O131" s="12">
        <f t="shared" si="17"/>
        <v>0.60054596328396914</v>
      </c>
      <c r="P131">
        <f t="shared" si="18"/>
        <v>2</v>
      </c>
      <c r="Q131">
        <f t="shared" si="19"/>
        <v>1</v>
      </c>
      <c r="R131">
        <f t="shared" si="20"/>
        <v>4</v>
      </c>
      <c r="S131">
        <f t="shared" si="21"/>
        <v>3</v>
      </c>
      <c r="T131">
        <f t="shared" si="22"/>
        <v>5</v>
      </c>
      <c r="U131">
        <f t="shared" si="23"/>
        <v>5</v>
      </c>
      <c r="V131">
        <f t="shared" si="24"/>
        <v>5</v>
      </c>
      <c r="W131">
        <f t="shared" si="25"/>
        <v>5</v>
      </c>
      <c r="X131" s="11"/>
      <c r="Y131" s="11"/>
    </row>
    <row r="132" spans="1:25" ht="16" hidden="1" x14ac:dyDescent="0.2">
      <c r="A132" s="1" t="s">
        <v>624</v>
      </c>
      <c r="B132" t="s">
        <v>625</v>
      </c>
      <c r="C132" s="3">
        <v>5</v>
      </c>
      <c r="D132" t="s">
        <v>126</v>
      </c>
      <c r="E132" s="5">
        <v>70945</v>
      </c>
      <c r="F132" s="5">
        <v>16114</v>
      </c>
      <c r="G132" s="5">
        <v>24474</v>
      </c>
      <c r="H132" s="5">
        <v>1298</v>
      </c>
      <c r="I132" s="14">
        <v>6058</v>
      </c>
      <c r="J132" s="5">
        <v>1582</v>
      </c>
      <c r="K132" s="5">
        <v>0</v>
      </c>
      <c r="L132" s="5">
        <v>0</v>
      </c>
      <c r="M132" s="5">
        <v>150</v>
      </c>
      <c r="N132" s="11">
        <f t="shared" si="16"/>
        <v>49676</v>
      </c>
      <c r="O132" s="12">
        <f t="shared" si="17"/>
        <v>0.7002043836774966</v>
      </c>
      <c r="P132">
        <f t="shared" si="18"/>
        <v>2</v>
      </c>
      <c r="Q132">
        <f t="shared" si="19"/>
        <v>1</v>
      </c>
      <c r="R132">
        <f t="shared" si="20"/>
        <v>5</v>
      </c>
      <c r="S132">
        <f t="shared" si="21"/>
        <v>3</v>
      </c>
      <c r="T132">
        <f t="shared" si="22"/>
        <v>4</v>
      </c>
      <c r="U132">
        <f t="shared" si="23"/>
        <v>7</v>
      </c>
      <c r="V132">
        <f t="shared" si="24"/>
        <v>7</v>
      </c>
      <c r="W132">
        <f t="shared" si="25"/>
        <v>6</v>
      </c>
    </row>
    <row r="133" spans="1:25" ht="16" hidden="1" x14ac:dyDescent="0.2">
      <c r="A133" s="1" t="s">
        <v>129</v>
      </c>
      <c r="B133" t="s">
        <v>130</v>
      </c>
      <c r="C133" s="3">
        <v>5</v>
      </c>
      <c r="D133" t="s">
        <v>126</v>
      </c>
      <c r="E133" s="5">
        <v>62469</v>
      </c>
      <c r="F133" s="5">
        <v>17508</v>
      </c>
      <c r="G133" s="5">
        <v>14168</v>
      </c>
      <c r="H133" s="5">
        <v>948</v>
      </c>
      <c r="I133" s="14">
        <v>5823</v>
      </c>
      <c r="J133" s="5">
        <v>889</v>
      </c>
      <c r="K133" s="5">
        <v>0</v>
      </c>
      <c r="L133" s="5">
        <v>0</v>
      </c>
      <c r="M133" s="5">
        <v>57</v>
      </c>
      <c r="N133" s="11">
        <f t="shared" si="16"/>
        <v>39393</v>
      </c>
      <c r="O133" s="12">
        <f t="shared" si="17"/>
        <v>0.63060077798588099</v>
      </c>
      <c r="P133">
        <f t="shared" si="18"/>
        <v>1</v>
      </c>
      <c r="Q133">
        <f t="shared" si="19"/>
        <v>2</v>
      </c>
      <c r="R133">
        <f t="shared" si="20"/>
        <v>4</v>
      </c>
      <c r="S133">
        <f t="shared" si="21"/>
        <v>3</v>
      </c>
      <c r="T133">
        <f t="shared" si="22"/>
        <v>5</v>
      </c>
      <c r="U133">
        <f t="shared" si="23"/>
        <v>7</v>
      </c>
      <c r="V133">
        <f t="shared" si="24"/>
        <v>7</v>
      </c>
      <c r="W133">
        <f t="shared" si="25"/>
        <v>6</v>
      </c>
    </row>
    <row r="134" spans="1:25" ht="16" hidden="1" x14ac:dyDescent="0.2">
      <c r="A134" s="1" t="s">
        <v>131</v>
      </c>
      <c r="B134" t="s">
        <v>132</v>
      </c>
      <c r="C134" s="3">
        <v>5</v>
      </c>
      <c r="D134" t="s">
        <v>126</v>
      </c>
      <c r="E134" s="5">
        <v>57411</v>
      </c>
      <c r="F134" s="5">
        <v>10963</v>
      </c>
      <c r="G134" s="5">
        <v>13548</v>
      </c>
      <c r="H134" s="5">
        <v>743</v>
      </c>
      <c r="I134" s="14">
        <v>5613</v>
      </c>
      <c r="J134" s="5">
        <v>841</v>
      </c>
      <c r="K134" s="5">
        <v>0</v>
      </c>
      <c r="L134" s="5">
        <v>0</v>
      </c>
      <c r="M134" s="5">
        <v>728</v>
      </c>
      <c r="N134" s="11">
        <f t="shared" si="16"/>
        <v>32436</v>
      </c>
      <c r="O134" s="12">
        <f t="shared" si="17"/>
        <v>0.56497883680827721</v>
      </c>
      <c r="P134">
        <f t="shared" si="18"/>
        <v>2</v>
      </c>
      <c r="Q134">
        <f t="shared" si="19"/>
        <v>1</v>
      </c>
      <c r="R134">
        <f t="shared" si="20"/>
        <v>5</v>
      </c>
      <c r="S134">
        <f t="shared" si="21"/>
        <v>3</v>
      </c>
      <c r="T134">
        <f t="shared" si="22"/>
        <v>4</v>
      </c>
      <c r="U134">
        <f t="shared" si="23"/>
        <v>7</v>
      </c>
      <c r="V134">
        <f t="shared" si="24"/>
        <v>7</v>
      </c>
      <c r="W134">
        <f t="shared" si="25"/>
        <v>6</v>
      </c>
    </row>
    <row r="135" spans="1:25" ht="16" hidden="1" x14ac:dyDescent="0.2">
      <c r="A135" s="1" t="s">
        <v>459</v>
      </c>
      <c r="B135" t="s">
        <v>460</v>
      </c>
      <c r="C135" s="3">
        <v>5</v>
      </c>
      <c r="D135" t="s">
        <v>126</v>
      </c>
      <c r="E135" s="5">
        <v>65679</v>
      </c>
      <c r="F135" s="5">
        <v>21406</v>
      </c>
      <c r="G135" s="5">
        <v>8182</v>
      </c>
      <c r="H135" s="5">
        <v>1623</v>
      </c>
      <c r="I135" s="14">
        <v>5569</v>
      </c>
      <c r="J135" s="5">
        <v>1381</v>
      </c>
      <c r="K135" s="5">
        <v>0</v>
      </c>
      <c r="L135" s="5">
        <v>5166</v>
      </c>
      <c r="M135" s="5">
        <v>230</v>
      </c>
      <c r="N135" s="11">
        <f t="shared" si="16"/>
        <v>43557</v>
      </c>
      <c r="O135" s="12">
        <f t="shared" si="17"/>
        <v>0.66318001187594211</v>
      </c>
      <c r="P135">
        <f t="shared" si="18"/>
        <v>1</v>
      </c>
      <c r="Q135">
        <f t="shared" si="19"/>
        <v>2</v>
      </c>
      <c r="R135">
        <f t="shared" si="20"/>
        <v>5</v>
      </c>
      <c r="S135">
        <f t="shared" si="21"/>
        <v>3</v>
      </c>
      <c r="T135">
        <f t="shared" si="22"/>
        <v>6</v>
      </c>
      <c r="U135">
        <f t="shared" si="23"/>
        <v>8</v>
      </c>
      <c r="V135">
        <f t="shared" si="24"/>
        <v>4</v>
      </c>
      <c r="W135">
        <f t="shared" si="25"/>
        <v>7</v>
      </c>
      <c r="X135" s="11"/>
      <c r="Y135" s="11"/>
    </row>
    <row r="136" spans="1:25" ht="16" hidden="1" x14ac:dyDescent="0.2">
      <c r="A136" s="1" t="s">
        <v>783</v>
      </c>
      <c r="B136" t="s">
        <v>784</v>
      </c>
      <c r="C136" s="3">
        <v>5</v>
      </c>
      <c r="D136" t="s">
        <v>126</v>
      </c>
      <c r="E136" s="5">
        <v>64657</v>
      </c>
      <c r="F136" s="5">
        <v>20978</v>
      </c>
      <c r="G136" s="5">
        <v>15525</v>
      </c>
      <c r="H136" s="5">
        <v>1487</v>
      </c>
      <c r="I136" s="14">
        <v>5415</v>
      </c>
      <c r="J136" s="5">
        <v>1043</v>
      </c>
      <c r="K136" s="5">
        <v>0</v>
      </c>
      <c r="L136" s="5">
        <v>0</v>
      </c>
      <c r="M136" s="5">
        <v>0</v>
      </c>
      <c r="N136" s="11">
        <f t="shared" si="16"/>
        <v>44448</v>
      </c>
      <c r="O136" s="12">
        <f t="shared" si="17"/>
        <v>0.68744296827876328</v>
      </c>
      <c r="P136">
        <f t="shared" si="18"/>
        <v>1</v>
      </c>
      <c r="Q136">
        <f t="shared" si="19"/>
        <v>2</v>
      </c>
      <c r="R136">
        <f t="shared" si="20"/>
        <v>4</v>
      </c>
      <c r="S136">
        <f t="shared" si="21"/>
        <v>3</v>
      </c>
      <c r="T136">
        <f t="shared" si="22"/>
        <v>5</v>
      </c>
      <c r="U136">
        <f t="shared" si="23"/>
        <v>6</v>
      </c>
      <c r="V136">
        <f t="shared" si="24"/>
        <v>6</v>
      </c>
      <c r="W136">
        <f t="shared" si="25"/>
        <v>6</v>
      </c>
    </row>
    <row r="137" spans="1:25" ht="16" hidden="1" x14ac:dyDescent="0.2">
      <c r="A137" s="1" t="s">
        <v>719</v>
      </c>
      <c r="B137" t="s">
        <v>720</v>
      </c>
      <c r="C137" s="3">
        <v>5</v>
      </c>
      <c r="D137" t="s">
        <v>126</v>
      </c>
      <c r="E137" s="5">
        <v>66476</v>
      </c>
      <c r="F137" s="5">
        <v>19691</v>
      </c>
      <c r="G137" s="5">
        <v>15101</v>
      </c>
      <c r="H137" s="5">
        <v>1612</v>
      </c>
      <c r="I137" s="14">
        <v>5358</v>
      </c>
      <c r="J137" s="5">
        <v>1395</v>
      </c>
      <c r="K137" s="5">
        <v>0</v>
      </c>
      <c r="L137" s="5">
        <v>0</v>
      </c>
      <c r="M137" s="5">
        <v>85</v>
      </c>
      <c r="N137" s="11">
        <f t="shared" ref="N137:N200" si="26">SUM(F137:M137)</f>
        <v>43242</v>
      </c>
      <c r="O137" s="12">
        <f t="shared" ref="O137:O200" si="27">N137/E137</f>
        <v>0.65049040255129675</v>
      </c>
      <c r="P137">
        <f t="shared" ref="P137:P200" si="28">RANK(F137,F137:M137)</f>
        <v>1</v>
      </c>
      <c r="Q137">
        <f t="shared" ref="Q137:Q200" si="29">RANK(G137,F137:M137)</f>
        <v>2</v>
      </c>
      <c r="R137">
        <f t="shared" ref="R137:R200" si="30">RANK(H137,F137:M137)</f>
        <v>4</v>
      </c>
      <c r="S137">
        <f t="shared" ref="S137:S200" si="31">RANK(I137,F137:M137)</f>
        <v>3</v>
      </c>
      <c r="T137">
        <f t="shared" ref="T137:T200" si="32">RANK(J137,F137:M137)</f>
        <v>5</v>
      </c>
      <c r="U137">
        <f t="shared" ref="U137:U200" si="33">RANK(K137,F137:M137)</f>
        <v>7</v>
      </c>
      <c r="V137">
        <f t="shared" ref="V137:V200" si="34">RANK(L137,F137:M137)</f>
        <v>7</v>
      </c>
      <c r="W137">
        <f t="shared" ref="W137:W200" si="35">RANK(M137,F137:M137)</f>
        <v>6</v>
      </c>
      <c r="X137" s="11"/>
      <c r="Y137" s="11"/>
    </row>
    <row r="138" spans="1:25" ht="16" hidden="1" x14ac:dyDescent="0.2">
      <c r="A138" s="1" t="s">
        <v>803</v>
      </c>
      <c r="B138" t="s">
        <v>804</v>
      </c>
      <c r="C138" s="3">
        <v>5</v>
      </c>
      <c r="D138" t="s">
        <v>126</v>
      </c>
      <c r="E138" s="5">
        <v>59981</v>
      </c>
      <c r="F138" s="5">
        <v>6688</v>
      </c>
      <c r="G138" s="5">
        <v>18755</v>
      </c>
      <c r="H138" s="5">
        <v>1244</v>
      </c>
      <c r="I138" s="14">
        <v>5139</v>
      </c>
      <c r="J138" s="5">
        <v>1643</v>
      </c>
      <c r="K138" s="5">
        <v>0</v>
      </c>
      <c r="L138" s="5">
        <v>0</v>
      </c>
      <c r="M138" s="5">
        <v>0</v>
      </c>
      <c r="N138" s="11">
        <f t="shared" si="26"/>
        <v>33469</v>
      </c>
      <c r="O138" s="12">
        <f t="shared" si="27"/>
        <v>0.55799336456544568</v>
      </c>
      <c r="P138">
        <f t="shared" si="28"/>
        <v>2</v>
      </c>
      <c r="Q138">
        <f t="shared" si="29"/>
        <v>1</v>
      </c>
      <c r="R138">
        <f t="shared" si="30"/>
        <v>5</v>
      </c>
      <c r="S138">
        <f t="shared" si="31"/>
        <v>3</v>
      </c>
      <c r="T138">
        <f t="shared" si="32"/>
        <v>4</v>
      </c>
      <c r="U138">
        <f t="shared" si="33"/>
        <v>6</v>
      </c>
      <c r="V138">
        <f t="shared" si="34"/>
        <v>6</v>
      </c>
      <c r="W138">
        <f t="shared" si="35"/>
        <v>6</v>
      </c>
    </row>
    <row r="139" spans="1:25" ht="16" hidden="1" x14ac:dyDescent="0.2">
      <c r="A139" s="1" t="s">
        <v>1040</v>
      </c>
      <c r="B139" t="s">
        <v>1041</v>
      </c>
      <c r="C139" s="3">
        <v>5</v>
      </c>
      <c r="D139" t="s">
        <v>101</v>
      </c>
      <c r="E139" s="5">
        <v>65495</v>
      </c>
      <c r="F139" s="5">
        <v>9828</v>
      </c>
      <c r="G139" s="5">
        <v>26176</v>
      </c>
      <c r="H139" s="5">
        <v>1011</v>
      </c>
      <c r="I139" s="14">
        <v>5063</v>
      </c>
      <c r="J139" s="5">
        <v>1288</v>
      </c>
      <c r="K139" s="5">
        <v>0</v>
      </c>
      <c r="L139" s="5">
        <v>0</v>
      </c>
      <c r="M139" s="5">
        <v>0</v>
      </c>
      <c r="N139" s="11">
        <f t="shared" si="26"/>
        <v>43366</v>
      </c>
      <c r="O139" s="12">
        <f t="shared" si="27"/>
        <v>0.66212687991449726</v>
      </c>
      <c r="P139">
        <f t="shared" si="28"/>
        <v>2</v>
      </c>
      <c r="Q139">
        <f t="shared" si="29"/>
        <v>1</v>
      </c>
      <c r="R139">
        <f t="shared" si="30"/>
        <v>5</v>
      </c>
      <c r="S139">
        <f t="shared" si="31"/>
        <v>3</v>
      </c>
      <c r="T139">
        <f t="shared" si="32"/>
        <v>4</v>
      </c>
      <c r="U139">
        <f t="shared" si="33"/>
        <v>6</v>
      </c>
      <c r="V139">
        <f t="shared" si="34"/>
        <v>6</v>
      </c>
      <c r="W139">
        <f t="shared" si="35"/>
        <v>6</v>
      </c>
    </row>
    <row r="140" spans="1:25" ht="16" hidden="1" x14ac:dyDescent="0.2">
      <c r="A140" s="1" t="s">
        <v>622</v>
      </c>
      <c r="B140" t="s">
        <v>623</v>
      </c>
      <c r="C140" s="3">
        <v>5</v>
      </c>
      <c r="D140" t="s">
        <v>101</v>
      </c>
      <c r="E140" s="5">
        <v>79109</v>
      </c>
      <c r="F140" s="5">
        <v>3367</v>
      </c>
      <c r="G140" s="5">
        <v>39628</v>
      </c>
      <c r="H140" s="5">
        <v>1490</v>
      </c>
      <c r="I140" s="14">
        <v>4973</v>
      </c>
      <c r="J140" s="5">
        <v>1270</v>
      </c>
      <c r="K140" s="5">
        <v>0</v>
      </c>
      <c r="L140" s="5">
        <v>0</v>
      </c>
      <c r="M140" s="5">
        <v>0</v>
      </c>
      <c r="N140" s="11">
        <f t="shared" si="26"/>
        <v>50728</v>
      </c>
      <c r="O140" s="12">
        <f t="shared" si="27"/>
        <v>0.64124183089155473</v>
      </c>
      <c r="P140">
        <f t="shared" si="28"/>
        <v>3</v>
      </c>
      <c r="Q140">
        <f t="shared" si="29"/>
        <v>1</v>
      </c>
      <c r="R140">
        <f t="shared" si="30"/>
        <v>4</v>
      </c>
      <c r="S140">
        <f t="shared" si="31"/>
        <v>2</v>
      </c>
      <c r="T140">
        <f t="shared" si="32"/>
        <v>5</v>
      </c>
      <c r="U140">
        <f t="shared" si="33"/>
        <v>6</v>
      </c>
      <c r="V140">
        <f t="shared" si="34"/>
        <v>6</v>
      </c>
      <c r="W140">
        <f t="shared" si="35"/>
        <v>6</v>
      </c>
    </row>
    <row r="141" spans="1:25" ht="16" hidden="1" x14ac:dyDescent="0.2">
      <c r="A141" s="1" t="s">
        <v>149</v>
      </c>
      <c r="B141" t="s">
        <v>150</v>
      </c>
      <c r="C141" s="3">
        <v>5</v>
      </c>
      <c r="D141" t="s">
        <v>101</v>
      </c>
      <c r="E141" s="5">
        <v>70137</v>
      </c>
      <c r="F141" s="5">
        <v>3639</v>
      </c>
      <c r="G141" s="5">
        <v>33619</v>
      </c>
      <c r="H141" s="5">
        <v>978</v>
      </c>
      <c r="I141" s="14">
        <v>4915</v>
      </c>
      <c r="J141" s="5">
        <v>1501</v>
      </c>
      <c r="K141" s="5">
        <v>0</v>
      </c>
      <c r="L141" s="5">
        <v>0</v>
      </c>
      <c r="M141" s="5">
        <v>500</v>
      </c>
      <c r="N141" s="11">
        <f t="shared" si="26"/>
        <v>45152</v>
      </c>
      <c r="O141" s="12">
        <f t="shared" si="27"/>
        <v>0.64376862426394055</v>
      </c>
      <c r="P141">
        <f t="shared" si="28"/>
        <v>3</v>
      </c>
      <c r="Q141">
        <f t="shared" si="29"/>
        <v>1</v>
      </c>
      <c r="R141">
        <f t="shared" si="30"/>
        <v>5</v>
      </c>
      <c r="S141">
        <f t="shared" si="31"/>
        <v>2</v>
      </c>
      <c r="T141">
        <f t="shared" si="32"/>
        <v>4</v>
      </c>
      <c r="U141">
        <f t="shared" si="33"/>
        <v>7</v>
      </c>
      <c r="V141">
        <f t="shared" si="34"/>
        <v>7</v>
      </c>
      <c r="W141">
        <f t="shared" si="35"/>
        <v>6</v>
      </c>
    </row>
    <row r="142" spans="1:25" ht="16" hidden="1" x14ac:dyDescent="0.2">
      <c r="A142" s="1" t="s">
        <v>868</v>
      </c>
      <c r="B142" t="s">
        <v>869</v>
      </c>
      <c r="C142" s="3">
        <v>5</v>
      </c>
      <c r="D142" t="s">
        <v>101</v>
      </c>
      <c r="E142" s="5">
        <v>67746</v>
      </c>
      <c r="F142" s="5">
        <v>14513</v>
      </c>
      <c r="G142" s="5">
        <v>26359</v>
      </c>
      <c r="H142" s="5">
        <v>2086</v>
      </c>
      <c r="I142" s="14">
        <v>4879</v>
      </c>
      <c r="J142" s="5">
        <v>1184</v>
      </c>
      <c r="K142" s="5">
        <v>0</v>
      </c>
      <c r="L142" s="5">
        <v>0</v>
      </c>
      <c r="M142" s="5">
        <v>0</v>
      </c>
      <c r="N142" s="11">
        <f t="shared" si="26"/>
        <v>49021</v>
      </c>
      <c r="O142" s="12">
        <f t="shared" si="27"/>
        <v>0.72359991733829299</v>
      </c>
      <c r="P142">
        <f t="shared" si="28"/>
        <v>2</v>
      </c>
      <c r="Q142">
        <f t="shared" si="29"/>
        <v>1</v>
      </c>
      <c r="R142">
        <f t="shared" si="30"/>
        <v>4</v>
      </c>
      <c r="S142">
        <f t="shared" si="31"/>
        <v>3</v>
      </c>
      <c r="T142">
        <f t="shared" si="32"/>
        <v>5</v>
      </c>
      <c r="U142">
        <f t="shared" si="33"/>
        <v>6</v>
      </c>
      <c r="V142">
        <f t="shared" si="34"/>
        <v>6</v>
      </c>
      <c r="W142">
        <f t="shared" si="35"/>
        <v>6</v>
      </c>
    </row>
    <row r="143" spans="1:25" ht="16" hidden="1" x14ac:dyDescent="0.2">
      <c r="A143" s="1" t="s">
        <v>463</v>
      </c>
      <c r="B143" t="s">
        <v>464</v>
      </c>
      <c r="C143" s="3">
        <v>5</v>
      </c>
      <c r="D143" t="s">
        <v>101</v>
      </c>
      <c r="E143" s="5">
        <v>74063</v>
      </c>
      <c r="F143" s="5">
        <v>6693</v>
      </c>
      <c r="G143" s="5">
        <v>33839</v>
      </c>
      <c r="H143" s="5">
        <v>2279</v>
      </c>
      <c r="I143" s="14">
        <v>4482</v>
      </c>
      <c r="J143" s="5">
        <v>1690</v>
      </c>
      <c r="K143" s="5">
        <v>0</v>
      </c>
      <c r="L143" s="5">
        <v>0</v>
      </c>
      <c r="M143" s="5">
        <v>0</v>
      </c>
      <c r="N143" s="11">
        <f t="shared" si="26"/>
        <v>48983</v>
      </c>
      <c r="O143" s="12">
        <f t="shared" si="27"/>
        <v>0.66136937472152091</v>
      </c>
      <c r="P143">
        <f t="shared" si="28"/>
        <v>2</v>
      </c>
      <c r="Q143">
        <f t="shared" si="29"/>
        <v>1</v>
      </c>
      <c r="R143">
        <f t="shared" si="30"/>
        <v>4</v>
      </c>
      <c r="S143">
        <f t="shared" si="31"/>
        <v>3</v>
      </c>
      <c r="T143">
        <f t="shared" si="32"/>
        <v>5</v>
      </c>
      <c r="U143">
        <f t="shared" si="33"/>
        <v>6</v>
      </c>
      <c r="V143">
        <f t="shared" si="34"/>
        <v>6</v>
      </c>
      <c r="W143">
        <f t="shared" si="35"/>
        <v>6</v>
      </c>
    </row>
    <row r="144" spans="1:25" ht="16" hidden="1" x14ac:dyDescent="0.2">
      <c r="A144" s="1" t="s">
        <v>626</v>
      </c>
      <c r="B144" t="s">
        <v>627</v>
      </c>
      <c r="C144" s="3">
        <v>5</v>
      </c>
      <c r="D144" t="s">
        <v>126</v>
      </c>
      <c r="E144" s="5">
        <v>60883</v>
      </c>
      <c r="F144" s="5">
        <v>16378</v>
      </c>
      <c r="G144" s="5">
        <v>17643</v>
      </c>
      <c r="H144" s="5">
        <v>1390</v>
      </c>
      <c r="I144" s="14">
        <v>4060</v>
      </c>
      <c r="J144" s="5">
        <v>2093</v>
      </c>
      <c r="K144" s="5">
        <v>0</v>
      </c>
      <c r="L144" s="5">
        <v>0</v>
      </c>
      <c r="M144" s="5">
        <v>174</v>
      </c>
      <c r="N144" s="11">
        <f t="shared" si="26"/>
        <v>41738</v>
      </c>
      <c r="O144" s="12">
        <f t="shared" si="27"/>
        <v>0.68554440484207413</v>
      </c>
      <c r="P144">
        <f t="shared" si="28"/>
        <v>2</v>
      </c>
      <c r="Q144">
        <f t="shared" si="29"/>
        <v>1</v>
      </c>
      <c r="R144">
        <f t="shared" si="30"/>
        <v>5</v>
      </c>
      <c r="S144">
        <f t="shared" si="31"/>
        <v>3</v>
      </c>
      <c r="T144">
        <f t="shared" si="32"/>
        <v>4</v>
      </c>
      <c r="U144">
        <f t="shared" si="33"/>
        <v>7</v>
      </c>
      <c r="V144">
        <f t="shared" si="34"/>
        <v>7</v>
      </c>
      <c r="W144">
        <f t="shared" si="35"/>
        <v>6</v>
      </c>
    </row>
    <row r="145" spans="1:25" ht="16" hidden="1" x14ac:dyDescent="0.2">
      <c r="A145" s="1" t="s">
        <v>99</v>
      </c>
      <c r="B145" t="s">
        <v>100</v>
      </c>
      <c r="C145" s="3">
        <v>5</v>
      </c>
      <c r="D145" t="s">
        <v>101</v>
      </c>
      <c r="E145" s="5">
        <v>62438</v>
      </c>
      <c r="F145" s="5">
        <v>5816</v>
      </c>
      <c r="G145" s="5">
        <v>26468</v>
      </c>
      <c r="H145" s="5">
        <v>1396</v>
      </c>
      <c r="I145" s="14">
        <v>3838</v>
      </c>
      <c r="J145" s="5">
        <v>1626</v>
      </c>
      <c r="K145" s="5">
        <v>0</v>
      </c>
      <c r="L145" s="5">
        <v>0</v>
      </c>
      <c r="M145" s="5">
        <v>0</v>
      </c>
      <c r="N145" s="11">
        <f t="shared" si="26"/>
        <v>39144</v>
      </c>
      <c r="O145" s="12">
        <f t="shared" si="27"/>
        <v>0.62692591050321922</v>
      </c>
      <c r="P145">
        <f t="shared" si="28"/>
        <v>2</v>
      </c>
      <c r="Q145">
        <f t="shared" si="29"/>
        <v>1</v>
      </c>
      <c r="R145">
        <f t="shared" si="30"/>
        <v>5</v>
      </c>
      <c r="S145">
        <f t="shared" si="31"/>
        <v>3</v>
      </c>
      <c r="T145">
        <f t="shared" si="32"/>
        <v>4</v>
      </c>
      <c r="U145">
        <f t="shared" si="33"/>
        <v>6</v>
      </c>
      <c r="V145">
        <f t="shared" si="34"/>
        <v>6</v>
      </c>
      <c r="W145">
        <f t="shared" si="35"/>
        <v>6</v>
      </c>
    </row>
    <row r="146" spans="1:25" ht="16" hidden="1" x14ac:dyDescent="0.2">
      <c r="A146" s="1" t="s">
        <v>1104</v>
      </c>
      <c r="B146" t="s">
        <v>1105</v>
      </c>
      <c r="C146" s="3">
        <v>5</v>
      </c>
      <c r="D146" t="s">
        <v>101</v>
      </c>
      <c r="E146" s="5">
        <v>56956</v>
      </c>
      <c r="F146" s="5">
        <v>15566</v>
      </c>
      <c r="G146" s="5">
        <v>20165</v>
      </c>
      <c r="H146" s="5">
        <v>1474</v>
      </c>
      <c r="I146" s="14">
        <v>3737</v>
      </c>
      <c r="J146" s="5">
        <v>895</v>
      </c>
      <c r="K146" s="5">
        <v>0</v>
      </c>
      <c r="L146" s="5">
        <v>0</v>
      </c>
      <c r="M146" s="5">
        <v>0</v>
      </c>
      <c r="N146" s="11">
        <f t="shared" si="26"/>
        <v>41837</v>
      </c>
      <c r="O146" s="12">
        <f t="shared" si="27"/>
        <v>0.73454947678910032</v>
      </c>
      <c r="P146">
        <f t="shared" si="28"/>
        <v>2</v>
      </c>
      <c r="Q146">
        <f t="shared" si="29"/>
        <v>1</v>
      </c>
      <c r="R146">
        <f t="shared" si="30"/>
        <v>4</v>
      </c>
      <c r="S146">
        <f t="shared" si="31"/>
        <v>3</v>
      </c>
      <c r="T146">
        <f t="shared" si="32"/>
        <v>5</v>
      </c>
      <c r="U146">
        <f t="shared" si="33"/>
        <v>6</v>
      </c>
      <c r="V146">
        <f t="shared" si="34"/>
        <v>6</v>
      </c>
      <c r="W146">
        <f t="shared" si="35"/>
        <v>6</v>
      </c>
    </row>
    <row r="147" spans="1:25" ht="16" hidden="1" x14ac:dyDescent="0.2">
      <c r="A147" s="1" t="s">
        <v>671</v>
      </c>
      <c r="B147" t="s">
        <v>672</v>
      </c>
      <c r="C147" s="3">
        <v>5</v>
      </c>
      <c r="D147" t="s">
        <v>101</v>
      </c>
      <c r="E147" s="5">
        <v>63875</v>
      </c>
      <c r="F147" s="5">
        <v>2710</v>
      </c>
      <c r="G147" s="5">
        <v>30842</v>
      </c>
      <c r="H147" s="5">
        <v>959</v>
      </c>
      <c r="I147" s="14">
        <v>3475</v>
      </c>
      <c r="J147" s="5">
        <v>996</v>
      </c>
      <c r="K147" s="5">
        <v>0</v>
      </c>
      <c r="L147" s="5">
        <v>0</v>
      </c>
      <c r="M147" s="5">
        <v>2049</v>
      </c>
      <c r="N147" s="11">
        <f t="shared" si="26"/>
        <v>41031</v>
      </c>
      <c r="O147" s="12">
        <f t="shared" si="27"/>
        <v>0.6423639921722113</v>
      </c>
      <c r="P147">
        <f t="shared" si="28"/>
        <v>3</v>
      </c>
      <c r="Q147">
        <f t="shared" si="29"/>
        <v>1</v>
      </c>
      <c r="R147">
        <f t="shared" si="30"/>
        <v>6</v>
      </c>
      <c r="S147">
        <f t="shared" si="31"/>
        <v>2</v>
      </c>
      <c r="T147">
        <f t="shared" si="32"/>
        <v>5</v>
      </c>
      <c r="U147">
        <f t="shared" si="33"/>
        <v>7</v>
      </c>
      <c r="V147">
        <f t="shared" si="34"/>
        <v>7</v>
      </c>
      <c r="W147">
        <f t="shared" si="35"/>
        <v>4</v>
      </c>
    </row>
    <row r="148" spans="1:25" ht="16" hidden="1" x14ac:dyDescent="0.2">
      <c r="A148" s="1" t="s">
        <v>667</v>
      </c>
      <c r="B148" t="s">
        <v>668</v>
      </c>
      <c r="C148" s="3">
        <v>5</v>
      </c>
      <c r="D148" t="s">
        <v>101</v>
      </c>
      <c r="E148" s="5">
        <v>62868</v>
      </c>
      <c r="F148" s="5">
        <v>1802</v>
      </c>
      <c r="G148" s="5">
        <v>31222</v>
      </c>
      <c r="H148" s="5">
        <v>899</v>
      </c>
      <c r="I148" s="14">
        <v>3445</v>
      </c>
      <c r="J148" s="5">
        <v>956</v>
      </c>
      <c r="K148" s="5">
        <v>0</v>
      </c>
      <c r="L148" s="5">
        <v>0</v>
      </c>
      <c r="M148" s="5">
        <v>79</v>
      </c>
      <c r="N148" s="11">
        <f t="shared" si="26"/>
        <v>38403</v>
      </c>
      <c r="O148" s="12">
        <f t="shared" si="27"/>
        <v>0.61085130750143157</v>
      </c>
      <c r="P148">
        <f t="shared" si="28"/>
        <v>3</v>
      </c>
      <c r="Q148">
        <f t="shared" si="29"/>
        <v>1</v>
      </c>
      <c r="R148">
        <f t="shared" si="30"/>
        <v>5</v>
      </c>
      <c r="S148">
        <f t="shared" si="31"/>
        <v>2</v>
      </c>
      <c r="T148">
        <f t="shared" si="32"/>
        <v>4</v>
      </c>
      <c r="U148">
        <f t="shared" si="33"/>
        <v>7</v>
      </c>
      <c r="V148">
        <f t="shared" si="34"/>
        <v>7</v>
      </c>
      <c r="W148">
        <f t="shared" si="35"/>
        <v>6</v>
      </c>
    </row>
    <row r="149" spans="1:25" ht="16" hidden="1" x14ac:dyDescent="0.2">
      <c r="A149" s="1" t="s">
        <v>669</v>
      </c>
      <c r="B149" t="s">
        <v>670</v>
      </c>
      <c r="C149" s="3">
        <v>5</v>
      </c>
      <c r="D149" t="s">
        <v>101</v>
      </c>
      <c r="E149" s="5">
        <v>61731</v>
      </c>
      <c r="F149" s="5">
        <v>4098</v>
      </c>
      <c r="G149" s="5">
        <v>28401</v>
      </c>
      <c r="H149" s="5">
        <v>2454</v>
      </c>
      <c r="I149" s="14">
        <v>3375</v>
      </c>
      <c r="J149" s="5">
        <v>2140</v>
      </c>
      <c r="K149" s="5">
        <v>0</v>
      </c>
      <c r="L149" s="5">
        <v>0</v>
      </c>
      <c r="M149" s="5">
        <v>506</v>
      </c>
      <c r="N149" s="11">
        <f t="shared" si="26"/>
        <v>40974</v>
      </c>
      <c r="O149" s="12">
        <f t="shared" si="27"/>
        <v>0.66375078971667401</v>
      </c>
      <c r="P149">
        <f t="shared" si="28"/>
        <v>2</v>
      </c>
      <c r="Q149">
        <f t="shared" si="29"/>
        <v>1</v>
      </c>
      <c r="R149">
        <f t="shared" si="30"/>
        <v>4</v>
      </c>
      <c r="S149">
        <f t="shared" si="31"/>
        <v>3</v>
      </c>
      <c r="T149">
        <f t="shared" si="32"/>
        <v>5</v>
      </c>
      <c r="U149">
        <f t="shared" si="33"/>
        <v>7</v>
      </c>
      <c r="V149">
        <f t="shared" si="34"/>
        <v>7</v>
      </c>
      <c r="W149">
        <f t="shared" si="35"/>
        <v>6</v>
      </c>
    </row>
    <row r="150" spans="1:25" ht="16" hidden="1" x14ac:dyDescent="0.2">
      <c r="A150" s="1" t="s">
        <v>1106</v>
      </c>
      <c r="B150" t="s">
        <v>1107</v>
      </c>
      <c r="C150" s="3">
        <v>5</v>
      </c>
      <c r="D150" t="s">
        <v>101</v>
      </c>
      <c r="E150" s="5">
        <v>55377</v>
      </c>
      <c r="F150" s="5">
        <v>18481</v>
      </c>
      <c r="G150" s="5">
        <v>18898</v>
      </c>
      <c r="H150" s="5">
        <v>1433</v>
      </c>
      <c r="I150" s="14">
        <v>2772</v>
      </c>
      <c r="J150" s="5">
        <v>0</v>
      </c>
      <c r="K150" s="5">
        <v>0</v>
      </c>
      <c r="L150" s="5">
        <v>0</v>
      </c>
      <c r="M150" s="5">
        <v>274</v>
      </c>
      <c r="N150" s="11">
        <f t="shared" si="26"/>
        <v>41858</v>
      </c>
      <c r="O150" s="12">
        <f t="shared" si="27"/>
        <v>0.75587337703378654</v>
      </c>
      <c r="P150">
        <f t="shared" si="28"/>
        <v>2</v>
      </c>
      <c r="Q150">
        <f t="shared" si="29"/>
        <v>1</v>
      </c>
      <c r="R150">
        <f t="shared" si="30"/>
        <v>4</v>
      </c>
      <c r="S150">
        <f t="shared" si="31"/>
        <v>3</v>
      </c>
      <c r="T150">
        <f t="shared" si="32"/>
        <v>6</v>
      </c>
      <c r="U150">
        <f t="shared" si="33"/>
        <v>6</v>
      </c>
      <c r="V150">
        <f t="shared" si="34"/>
        <v>6</v>
      </c>
      <c r="W150">
        <f t="shared" si="35"/>
        <v>5</v>
      </c>
    </row>
    <row r="151" spans="1:25" ht="16" hidden="1" x14ac:dyDescent="0.2">
      <c r="A151" s="1" t="s">
        <v>665</v>
      </c>
      <c r="B151" t="s">
        <v>666</v>
      </c>
      <c r="C151" s="3">
        <v>5</v>
      </c>
      <c r="D151" t="s">
        <v>101</v>
      </c>
      <c r="E151" s="5">
        <v>70950</v>
      </c>
      <c r="F151" s="5">
        <v>4245</v>
      </c>
      <c r="G151" s="5">
        <v>29835</v>
      </c>
      <c r="H151" s="5">
        <v>1719</v>
      </c>
      <c r="I151" s="14">
        <v>2510</v>
      </c>
      <c r="J151" s="5">
        <v>5372</v>
      </c>
      <c r="K151" s="5">
        <v>0</v>
      </c>
      <c r="L151" s="5">
        <v>0</v>
      </c>
      <c r="M151" s="5">
        <v>582</v>
      </c>
      <c r="N151" s="11">
        <f t="shared" si="26"/>
        <v>44263</v>
      </c>
      <c r="O151" s="12">
        <f t="shared" si="27"/>
        <v>0.623861874559549</v>
      </c>
      <c r="P151">
        <f t="shared" si="28"/>
        <v>3</v>
      </c>
      <c r="Q151">
        <f t="shared" si="29"/>
        <v>1</v>
      </c>
      <c r="R151">
        <f t="shared" si="30"/>
        <v>5</v>
      </c>
      <c r="S151">
        <f t="shared" si="31"/>
        <v>4</v>
      </c>
      <c r="T151">
        <f t="shared" si="32"/>
        <v>2</v>
      </c>
      <c r="U151">
        <f t="shared" si="33"/>
        <v>7</v>
      </c>
      <c r="V151">
        <f t="shared" si="34"/>
        <v>7</v>
      </c>
      <c r="W151">
        <f t="shared" si="35"/>
        <v>6</v>
      </c>
    </row>
    <row r="152" spans="1:25" ht="16" hidden="1" x14ac:dyDescent="0.2">
      <c r="A152" s="17" t="s">
        <v>559</v>
      </c>
      <c r="B152" t="s">
        <v>560</v>
      </c>
      <c r="C152" s="3">
        <v>6</v>
      </c>
      <c r="D152" t="s">
        <v>31</v>
      </c>
      <c r="E152" s="5">
        <v>79989</v>
      </c>
      <c r="F152" s="5">
        <v>9268</v>
      </c>
      <c r="G152" s="5">
        <v>20926</v>
      </c>
      <c r="H152" s="5">
        <v>1607</v>
      </c>
      <c r="I152" s="14">
        <v>15627</v>
      </c>
      <c r="J152" s="5">
        <v>1110</v>
      </c>
      <c r="K152" s="5">
        <v>0</v>
      </c>
      <c r="L152" s="5">
        <v>0</v>
      </c>
      <c r="M152" s="5">
        <v>0</v>
      </c>
      <c r="N152" s="11">
        <f t="shared" si="26"/>
        <v>48538</v>
      </c>
      <c r="O152" s="12">
        <f t="shared" si="27"/>
        <v>0.60680843615997204</v>
      </c>
      <c r="P152">
        <f t="shared" si="28"/>
        <v>3</v>
      </c>
      <c r="Q152">
        <f t="shared" si="29"/>
        <v>1</v>
      </c>
      <c r="R152">
        <f t="shared" si="30"/>
        <v>4</v>
      </c>
      <c r="S152">
        <f t="shared" si="31"/>
        <v>2</v>
      </c>
      <c r="T152">
        <f t="shared" si="32"/>
        <v>5</v>
      </c>
      <c r="U152">
        <f t="shared" si="33"/>
        <v>6</v>
      </c>
      <c r="V152">
        <f t="shared" si="34"/>
        <v>6</v>
      </c>
      <c r="W152">
        <f t="shared" si="35"/>
        <v>6</v>
      </c>
    </row>
    <row r="153" spans="1:25" ht="16" hidden="1" x14ac:dyDescent="0.2">
      <c r="A153" s="1" t="s">
        <v>690</v>
      </c>
      <c r="B153" t="s">
        <v>691</v>
      </c>
      <c r="C153" s="3">
        <v>6</v>
      </c>
      <c r="D153" t="s">
        <v>144</v>
      </c>
      <c r="E153" s="5">
        <v>74370</v>
      </c>
      <c r="F153" s="5">
        <v>8752</v>
      </c>
      <c r="G153" s="5">
        <v>23208</v>
      </c>
      <c r="H153" s="5">
        <v>1639</v>
      </c>
      <c r="I153" s="14">
        <v>10053</v>
      </c>
      <c r="J153" s="5">
        <v>1136</v>
      </c>
      <c r="K153" s="5">
        <v>0</v>
      </c>
      <c r="L153" s="5">
        <v>0</v>
      </c>
      <c r="M153" s="5">
        <v>0</v>
      </c>
      <c r="N153" s="11">
        <f t="shared" si="26"/>
        <v>44788</v>
      </c>
      <c r="O153" s="12">
        <f t="shared" si="27"/>
        <v>0.60223208282909779</v>
      </c>
      <c r="P153">
        <f t="shared" si="28"/>
        <v>3</v>
      </c>
      <c r="Q153">
        <f t="shared" si="29"/>
        <v>1</v>
      </c>
      <c r="R153">
        <f t="shared" si="30"/>
        <v>4</v>
      </c>
      <c r="S153">
        <f t="shared" si="31"/>
        <v>2</v>
      </c>
      <c r="T153">
        <f t="shared" si="32"/>
        <v>5</v>
      </c>
      <c r="U153">
        <f t="shared" si="33"/>
        <v>6</v>
      </c>
      <c r="V153">
        <f t="shared" si="34"/>
        <v>6</v>
      </c>
      <c r="W153">
        <f t="shared" si="35"/>
        <v>6</v>
      </c>
    </row>
    <row r="154" spans="1:25" ht="16" hidden="1" x14ac:dyDescent="0.2">
      <c r="A154" s="1" t="s">
        <v>145</v>
      </c>
      <c r="B154" t="s">
        <v>146</v>
      </c>
      <c r="C154" s="3">
        <v>6</v>
      </c>
      <c r="D154" t="s">
        <v>144</v>
      </c>
      <c r="E154" s="5">
        <v>69692</v>
      </c>
      <c r="F154" s="5">
        <v>8289</v>
      </c>
      <c r="G154" s="5">
        <v>20555</v>
      </c>
      <c r="H154" s="5">
        <v>1072</v>
      </c>
      <c r="I154" s="14">
        <v>9627</v>
      </c>
      <c r="J154" s="5">
        <v>1200</v>
      </c>
      <c r="K154" s="5">
        <v>0</v>
      </c>
      <c r="L154" s="5">
        <v>0</v>
      </c>
      <c r="M154" s="5">
        <v>0</v>
      </c>
      <c r="N154" s="11">
        <f t="shared" si="26"/>
        <v>40743</v>
      </c>
      <c r="O154" s="12">
        <f t="shared" si="27"/>
        <v>0.58461516386385814</v>
      </c>
      <c r="P154">
        <f t="shared" si="28"/>
        <v>3</v>
      </c>
      <c r="Q154">
        <f t="shared" si="29"/>
        <v>1</v>
      </c>
      <c r="R154">
        <f t="shared" si="30"/>
        <v>5</v>
      </c>
      <c r="S154">
        <f t="shared" si="31"/>
        <v>2</v>
      </c>
      <c r="T154">
        <f t="shared" si="32"/>
        <v>4</v>
      </c>
      <c r="U154">
        <f t="shared" si="33"/>
        <v>6</v>
      </c>
      <c r="V154">
        <f t="shared" si="34"/>
        <v>6</v>
      </c>
      <c r="W154">
        <f t="shared" si="35"/>
        <v>6</v>
      </c>
      <c r="X154" s="11"/>
      <c r="Y154" s="11"/>
    </row>
    <row r="155" spans="1:25" ht="16" hidden="1" x14ac:dyDescent="0.2">
      <c r="A155" s="1" t="s">
        <v>648</v>
      </c>
      <c r="B155" t="s">
        <v>649</v>
      </c>
      <c r="C155" s="3">
        <v>6</v>
      </c>
      <c r="D155" t="s">
        <v>144</v>
      </c>
      <c r="E155" s="5">
        <v>75974</v>
      </c>
      <c r="F155" s="5">
        <v>10216</v>
      </c>
      <c r="G155" s="5">
        <v>24312</v>
      </c>
      <c r="H155" s="5">
        <v>1150</v>
      </c>
      <c r="I155" s="14">
        <v>8903</v>
      </c>
      <c r="J155" s="5">
        <v>0</v>
      </c>
      <c r="K155" s="5">
        <v>0</v>
      </c>
      <c r="L155" s="5">
        <v>0</v>
      </c>
      <c r="M155" s="5">
        <v>542</v>
      </c>
      <c r="N155" s="11">
        <f t="shared" si="26"/>
        <v>45123</v>
      </c>
      <c r="O155" s="12">
        <f t="shared" si="27"/>
        <v>0.59392686971858799</v>
      </c>
      <c r="P155">
        <f t="shared" si="28"/>
        <v>2</v>
      </c>
      <c r="Q155">
        <f t="shared" si="29"/>
        <v>1</v>
      </c>
      <c r="R155">
        <f t="shared" si="30"/>
        <v>4</v>
      </c>
      <c r="S155">
        <f t="shared" si="31"/>
        <v>3</v>
      </c>
      <c r="T155">
        <f t="shared" si="32"/>
        <v>6</v>
      </c>
      <c r="U155">
        <f t="shared" si="33"/>
        <v>6</v>
      </c>
      <c r="V155">
        <f t="shared" si="34"/>
        <v>6</v>
      </c>
      <c r="W155">
        <f t="shared" si="35"/>
        <v>5</v>
      </c>
    </row>
    <row r="156" spans="1:25" ht="16" hidden="1" x14ac:dyDescent="0.2">
      <c r="A156" s="1" t="s">
        <v>775</v>
      </c>
      <c r="B156" t="s">
        <v>776</v>
      </c>
      <c r="C156" s="3">
        <v>6</v>
      </c>
      <c r="D156" t="s">
        <v>31</v>
      </c>
      <c r="E156" s="5">
        <v>72341</v>
      </c>
      <c r="F156" s="5">
        <v>8187</v>
      </c>
      <c r="G156" s="5">
        <v>23630</v>
      </c>
      <c r="H156" s="5">
        <v>1589</v>
      </c>
      <c r="I156" s="14">
        <v>8892</v>
      </c>
      <c r="J156" s="5">
        <v>839</v>
      </c>
      <c r="K156" s="5">
        <v>0</v>
      </c>
      <c r="L156" s="5">
        <v>0</v>
      </c>
      <c r="M156" s="5">
        <v>0</v>
      </c>
      <c r="N156" s="11">
        <f t="shared" si="26"/>
        <v>43137</v>
      </c>
      <c r="O156" s="12">
        <f t="shared" si="27"/>
        <v>0.59630085290499169</v>
      </c>
      <c r="P156">
        <f t="shared" si="28"/>
        <v>3</v>
      </c>
      <c r="Q156">
        <f t="shared" si="29"/>
        <v>1</v>
      </c>
      <c r="R156">
        <f t="shared" si="30"/>
        <v>4</v>
      </c>
      <c r="S156">
        <f t="shared" si="31"/>
        <v>2</v>
      </c>
      <c r="T156">
        <f t="shared" si="32"/>
        <v>5</v>
      </c>
      <c r="U156">
        <f t="shared" si="33"/>
        <v>6</v>
      </c>
      <c r="V156">
        <f t="shared" si="34"/>
        <v>6</v>
      </c>
      <c r="W156">
        <f t="shared" si="35"/>
        <v>6</v>
      </c>
      <c r="X156" s="11"/>
      <c r="Y156" s="11"/>
    </row>
    <row r="157" spans="1:25" ht="16" hidden="1" x14ac:dyDescent="0.2">
      <c r="A157" s="1" t="s">
        <v>1092</v>
      </c>
      <c r="B157" t="s">
        <v>1093</v>
      </c>
      <c r="C157" s="3">
        <v>6</v>
      </c>
      <c r="D157" t="s">
        <v>144</v>
      </c>
      <c r="E157" s="5">
        <v>76068</v>
      </c>
      <c r="F157" s="5">
        <v>9389</v>
      </c>
      <c r="G157" s="5">
        <v>23625</v>
      </c>
      <c r="H157" s="5">
        <v>1255</v>
      </c>
      <c r="I157" s="14">
        <v>8818</v>
      </c>
      <c r="J157" s="5">
        <v>1273</v>
      </c>
      <c r="K157" s="5">
        <v>0</v>
      </c>
      <c r="L157" s="5">
        <v>0</v>
      </c>
      <c r="M157" s="5">
        <v>933</v>
      </c>
      <c r="N157" s="11">
        <f t="shared" si="26"/>
        <v>45293</v>
      </c>
      <c r="O157" s="12">
        <f t="shared" si="27"/>
        <v>0.59542777514855127</v>
      </c>
      <c r="P157">
        <f t="shared" si="28"/>
        <v>2</v>
      </c>
      <c r="Q157">
        <f t="shared" si="29"/>
        <v>1</v>
      </c>
      <c r="R157">
        <f t="shared" si="30"/>
        <v>5</v>
      </c>
      <c r="S157">
        <f t="shared" si="31"/>
        <v>3</v>
      </c>
      <c r="T157">
        <f t="shared" si="32"/>
        <v>4</v>
      </c>
      <c r="U157">
        <f t="shared" si="33"/>
        <v>7</v>
      </c>
      <c r="V157">
        <f t="shared" si="34"/>
        <v>7</v>
      </c>
      <c r="W157">
        <f t="shared" si="35"/>
        <v>6</v>
      </c>
    </row>
    <row r="158" spans="1:25" ht="16" hidden="1" x14ac:dyDescent="0.2">
      <c r="A158" s="1" t="s">
        <v>773</v>
      </c>
      <c r="B158" t="s">
        <v>774</v>
      </c>
      <c r="C158" s="3">
        <v>6</v>
      </c>
      <c r="D158" t="s">
        <v>31</v>
      </c>
      <c r="E158" s="5">
        <v>72005</v>
      </c>
      <c r="F158" s="5">
        <v>11527</v>
      </c>
      <c r="G158" s="5">
        <v>17529</v>
      </c>
      <c r="H158" s="5">
        <v>5718</v>
      </c>
      <c r="I158" s="14">
        <v>8557</v>
      </c>
      <c r="J158" s="5">
        <v>1152</v>
      </c>
      <c r="K158" s="5">
        <v>0</v>
      </c>
      <c r="L158" s="5">
        <v>0</v>
      </c>
      <c r="M158" s="5">
        <v>0</v>
      </c>
      <c r="N158" s="11">
        <f t="shared" si="26"/>
        <v>44483</v>
      </c>
      <c r="O158" s="12">
        <f t="shared" si="27"/>
        <v>0.6177765432956045</v>
      </c>
      <c r="P158">
        <f t="shared" si="28"/>
        <v>2</v>
      </c>
      <c r="Q158">
        <f t="shared" si="29"/>
        <v>1</v>
      </c>
      <c r="R158">
        <f t="shared" si="30"/>
        <v>4</v>
      </c>
      <c r="S158">
        <f t="shared" si="31"/>
        <v>3</v>
      </c>
      <c r="T158">
        <f t="shared" si="32"/>
        <v>5</v>
      </c>
      <c r="U158">
        <f t="shared" si="33"/>
        <v>6</v>
      </c>
      <c r="V158">
        <f t="shared" si="34"/>
        <v>6</v>
      </c>
      <c r="W158">
        <f t="shared" si="35"/>
        <v>6</v>
      </c>
    </row>
    <row r="159" spans="1:25" ht="16" hidden="1" x14ac:dyDescent="0.2">
      <c r="A159" s="1" t="s">
        <v>830</v>
      </c>
      <c r="B159" t="s">
        <v>831</v>
      </c>
      <c r="C159" s="3">
        <v>6</v>
      </c>
      <c r="D159" t="s">
        <v>31</v>
      </c>
      <c r="E159" s="5">
        <v>79170</v>
      </c>
      <c r="F159" s="5">
        <v>7742</v>
      </c>
      <c r="G159" s="5">
        <v>20961</v>
      </c>
      <c r="H159" s="5">
        <v>4667</v>
      </c>
      <c r="I159" s="14">
        <v>8519</v>
      </c>
      <c r="J159" s="5">
        <v>1382</v>
      </c>
      <c r="K159" s="5">
        <v>0</v>
      </c>
      <c r="L159" s="5">
        <v>1535</v>
      </c>
      <c r="M159" s="5">
        <v>624</v>
      </c>
      <c r="N159" s="11">
        <f t="shared" si="26"/>
        <v>45430</v>
      </c>
      <c r="O159" s="12">
        <f t="shared" si="27"/>
        <v>0.57382847038019447</v>
      </c>
      <c r="P159">
        <f t="shared" si="28"/>
        <v>3</v>
      </c>
      <c r="Q159">
        <f t="shared" si="29"/>
        <v>1</v>
      </c>
      <c r="R159">
        <f t="shared" si="30"/>
        <v>4</v>
      </c>
      <c r="S159">
        <f t="shared" si="31"/>
        <v>2</v>
      </c>
      <c r="T159">
        <f t="shared" si="32"/>
        <v>6</v>
      </c>
      <c r="U159">
        <f t="shared" si="33"/>
        <v>8</v>
      </c>
      <c r="V159">
        <f t="shared" si="34"/>
        <v>5</v>
      </c>
      <c r="W159">
        <f t="shared" si="35"/>
        <v>7</v>
      </c>
    </row>
    <row r="160" spans="1:25" ht="16" hidden="1" x14ac:dyDescent="0.2">
      <c r="A160" s="1" t="s">
        <v>29</v>
      </c>
      <c r="B160" t="s">
        <v>30</v>
      </c>
      <c r="C160" s="3">
        <v>6</v>
      </c>
      <c r="D160" t="s">
        <v>31</v>
      </c>
      <c r="E160" s="5">
        <v>67714</v>
      </c>
      <c r="F160" s="5">
        <v>8610</v>
      </c>
      <c r="G160" s="5">
        <v>19366</v>
      </c>
      <c r="H160" s="5">
        <v>943</v>
      </c>
      <c r="I160" s="14">
        <v>8468</v>
      </c>
      <c r="J160" s="5">
        <v>1531</v>
      </c>
      <c r="K160" s="5">
        <v>0</v>
      </c>
      <c r="L160" s="5">
        <v>0</v>
      </c>
      <c r="M160" s="5">
        <v>0</v>
      </c>
      <c r="N160" s="11">
        <f t="shared" si="26"/>
        <v>38918</v>
      </c>
      <c r="O160" s="12">
        <f t="shared" si="27"/>
        <v>0.57474082169123075</v>
      </c>
      <c r="P160">
        <f t="shared" si="28"/>
        <v>2</v>
      </c>
      <c r="Q160">
        <f t="shared" si="29"/>
        <v>1</v>
      </c>
      <c r="R160">
        <f t="shared" si="30"/>
        <v>5</v>
      </c>
      <c r="S160">
        <f t="shared" si="31"/>
        <v>3</v>
      </c>
      <c r="T160">
        <f t="shared" si="32"/>
        <v>4</v>
      </c>
      <c r="U160">
        <f t="shared" si="33"/>
        <v>6</v>
      </c>
      <c r="V160">
        <f t="shared" si="34"/>
        <v>6</v>
      </c>
      <c r="W160">
        <f t="shared" si="35"/>
        <v>6</v>
      </c>
    </row>
    <row r="161" spans="1:25" ht="16" hidden="1" x14ac:dyDescent="0.2">
      <c r="A161" s="1" t="s">
        <v>142</v>
      </c>
      <c r="B161" t="s">
        <v>143</v>
      </c>
      <c r="C161" s="3">
        <v>6</v>
      </c>
      <c r="D161" t="s">
        <v>144</v>
      </c>
      <c r="E161" s="5">
        <v>67901</v>
      </c>
      <c r="F161" s="5">
        <v>14164</v>
      </c>
      <c r="G161" s="5">
        <v>18541</v>
      </c>
      <c r="H161" s="5">
        <v>1236</v>
      </c>
      <c r="I161" s="14">
        <v>8117</v>
      </c>
      <c r="J161" s="5">
        <v>1103</v>
      </c>
      <c r="K161" s="5">
        <v>0</v>
      </c>
      <c r="L161" s="5">
        <v>0</v>
      </c>
      <c r="M161" s="5">
        <v>0</v>
      </c>
      <c r="N161" s="11">
        <f t="shared" si="26"/>
        <v>43161</v>
      </c>
      <c r="O161" s="12">
        <f t="shared" si="27"/>
        <v>0.63564601404986676</v>
      </c>
      <c r="P161">
        <f t="shared" si="28"/>
        <v>2</v>
      </c>
      <c r="Q161">
        <f t="shared" si="29"/>
        <v>1</v>
      </c>
      <c r="R161">
        <f t="shared" si="30"/>
        <v>4</v>
      </c>
      <c r="S161">
        <f t="shared" si="31"/>
        <v>3</v>
      </c>
      <c r="T161">
        <f t="shared" si="32"/>
        <v>5</v>
      </c>
      <c r="U161">
        <f t="shared" si="33"/>
        <v>6</v>
      </c>
      <c r="V161">
        <f t="shared" si="34"/>
        <v>6</v>
      </c>
      <c r="W161">
        <f t="shared" si="35"/>
        <v>6</v>
      </c>
    </row>
    <row r="162" spans="1:25" ht="16" hidden="1" x14ac:dyDescent="0.2">
      <c r="A162" s="1" t="s">
        <v>858</v>
      </c>
      <c r="B162" t="s">
        <v>859</v>
      </c>
      <c r="C162" s="3">
        <v>6</v>
      </c>
      <c r="D162" t="s">
        <v>16</v>
      </c>
      <c r="E162" s="5">
        <v>74290</v>
      </c>
      <c r="F162" s="5">
        <v>8823</v>
      </c>
      <c r="G162" s="5">
        <v>21364</v>
      </c>
      <c r="H162" s="5">
        <v>1614</v>
      </c>
      <c r="I162" s="14">
        <v>7806</v>
      </c>
      <c r="J162" s="5">
        <v>2251</v>
      </c>
      <c r="K162" s="5">
        <v>0</v>
      </c>
      <c r="L162" s="5">
        <v>0</v>
      </c>
      <c r="M162" s="5">
        <v>1403</v>
      </c>
      <c r="N162" s="11">
        <f t="shared" si="26"/>
        <v>43261</v>
      </c>
      <c r="O162" s="12">
        <f t="shared" si="27"/>
        <v>0.58232601965271236</v>
      </c>
      <c r="P162">
        <f t="shared" si="28"/>
        <v>2</v>
      </c>
      <c r="Q162">
        <f t="shared" si="29"/>
        <v>1</v>
      </c>
      <c r="R162">
        <f t="shared" si="30"/>
        <v>5</v>
      </c>
      <c r="S162">
        <f t="shared" si="31"/>
        <v>3</v>
      </c>
      <c r="T162">
        <f t="shared" si="32"/>
        <v>4</v>
      </c>
      <c r="U162">
        <f t="shared" si="33"/>
        <v>7</v>
      </c>
      <c r="V162">
        <f t="shared" si="34"/>
        <v>7</v>
      </c>
      <c r="W162">
        <f t="shared" si="35"/>
        <v>6</v>
      </c>
    </row>
    <row r="163" spans="1:25" ht="16" hidden="1" x14ac:dyDescent="0.2">
      <c r="A163" s="1" t="s">
        <v>938</v>
      </c>
      <c r="B163" t="s">
        <v>939</v>
      </c>
      <c r="C163" s="3">
        <v>6</v>
      </c>
      <c r="D163" t="s">
        <v>31</v>
      </c>
      <c r="E163" s="5">
        <v>69081</v>
      </c>
      <c r="F163" s="5">
        <v>11761</v>
      </c>
      <c r="G163" s="5">
        <v>18447</v>
      </c>
      <c r="H163" s="5">
        <v>1256</v>
      </c>
      <c r="I163" s="14">
        <v>7720</v>
      </c>
      <c r="J163" s="5">
        <v>1850</v>
      </c>
      <c r="K163" s="5">
        <v>0</v>
      </c>
      <c r="L163" s="5">
        <v>0</v>
      </c>
      <c r="M163" s="5">
        <v>0</v>
      </c>
      <c r="N163" s="11">
        <f t="shared" si="26"/>
        <v>41034</v>
      </c>
      <c r="O163" s="12">
        <f t="shared" si="27"/>
        <v>0.59399834976332133</v>
      </c>
      <c r="P163">
        <f t="shared" si="28"/>
        <v>2</v>
      </c>
      <c r="Q163">
        <f t="shared" si="29"/>
        <v>1</v>
      </c>
      <c r="R163">
        <f t="shared" si="30"/>
        <v>5</v>
      </c>
      <c r="S163">
        <f t="shared" si="31"/>
        <v>3</v>
      </c>
      <c r="T163">
        <f t="shared" si="32"/>
        <v>4</v>
      </c>
      <c r="U163">
        <f t="shared" si="33"/>
        <v>6</v>
      </c>
      <c r="V163">
        <f t="shared" si="34"/>
        <v>6</v>
      </c>
      <c r="W163">
        <f t="shared" si="35"/>
        <v>6</v>
      </c>
      <c r="X163" s="11"/>
      <c r="Y163" s="11"/>
    </row>
    <row r="164" spans="1:25" ht="16" hidden="1" x14ac:dyDescent="0.2">
      <c r="A164" s="1" t="s">
        <v>1130</v>
      </c>
      <c r="B164" t="s">
        <v>1131</v>
      </c>
      <c r="C164" s="3">
        <v>6</v>
      </c>
      <c r="D164" t="s">
        <v>16</v>
      </c>
      <c r="E164" s="5">
        <v>72174</v>
      </c>
      <c r="F164" s="5">
        <v>12654</v>
      </c>
      <c r="G164" s="5">
        <v>18600</v>
      </c>
      <c r="H164" s="5">
        <v>1100</v>
      </c>
      <c r="I164" s="14">
        <v>7688</v>
      </c>
      <c r="J164" s="5">
        <v>1242</v>
      </c>
      <c r="K164" s="5">
        <v>0</v>
      </c>
      <c r="L164" s="5">
        <v>0</v>
      </c>
      <c r="M164" s="5">
        <v>764</v>
      </c>
      <c r="N164" s="11">
        <f t="shared" si="26"/>
        <v>42048</v>
      </c>
      <c r="O164" s="12">
        <f t="shared" si="27"/>
        <v>0.58259206916618178</v>
      </c>
      <c r="P164">
        <f t="shared" si="28"/>
        <v>2</v>
      </c>
      <c r="Q164">
        <f t="shared" si="29"/>
        <v>1</v>
      </c>
      <c r="R164">
        <f t="shared" si="30"/>
        <v>5</v>
      </c>
      <c r="S164">
        <f t="shared" si="31"/>
        <v>3</v>
      </c>
      <c r="T164">
        <f t="shared" si="32"/>
        <v>4</v>
      </c>
      <c r="U164">
        <f t="shared" si="33"/>
        <v>7</v>
      </c>
      <c r="V164">
        <f t="shared" si="34"/>
        <v>7</v>
      </c>
      <c r="W164">
        <f t="shared" si="35"/>
        <v>6</v>
      </c>
    </row>
    <row r="165" spans="1:25" ht="16" hidden="1" x14ac:dyDescent="0.2">
      <c r="A165" s="1" t="s">
        <v>147</v>
      </c>
      <c r="B165" t="s">
        <v>148</v>
      </c>
      <c r="C165" s="3">
        <v>6</v>
      </c>
      <c r="D165" t="s">
        <v>144</v>
      </c>
      <c r="E165" s="5">
        <v>72727</v>
      </c>
      <c r="F165" s="5">
        <v>19744</v>
      </c>
      <c r="G165" s="5">
        <v>18943</v>
      </c>
      <c r="H165" s="5">
        <v>1947</v>
      </c>
      <c r="I165" s="14">
        <v>7428</v>
      </c>
      <c r="J165" s="5">
        <v>0</v>
      </c>
      <c r="K165" s="5">
        <v>0</v>
      </c>
      <c r="L165" s="5">
        <v>0</v>
      </c>
      <c r="M165" s="5">
        <v>530</v>
      </c>
      <c r="N165" s="11">
        <f t="shared" si="26"/>
        <v>48592</v>
      </c>
      <c r="O165" s="12">
        <f t="shared" si="27"/>
        <v>0.6681425055343958</v>
      </c>
      <c r="P165">
        <f t="shared" si="28"/>
        <v>1</v>
      </c>
      <c r="Q165">
        <f t="shared" si="29"/>
        <v>2</v>
      </c>
      <c r="R165">
        <f t="shared" si="30"/>
        <v>4</v>
      </c>
      <c r="S165">
        <f t="shared" si="31"/>
        <v>3</v>
      </c>
      <c r="T165">
        <f t="shared" si="32"/>
        <v>6</v>
      </c>
      <c r="U165">
        <f t="shared" si="33"/>
        <v>6</v>
      </c>
      <c r="V165">
        <f t="shared" si="34"/>
        <v>6</v>
      </c>
      <c r="W165">
        <f t="shared" si="35"/>
        <v>5</v>
      </c>
      <c r="X165" s="11"/>
      <c r="Y165" s="11"/>
    </row>
    <row r="166" spans="1:25" ht="16" hidden="1" x14ac:dyDescent="0.2">
      <c r="A166" s="1" t="s">
        <v>342</v>
      </c>
      <c r="B166" t="s">
        <v>343</v>
      </c>
      <c r="C166" s="3">
        <v>6</v>
      </c>
      <c r="D166" t="s">
        <v>31</v>
      </c>
      <c r="E166" s="5">
        <v>66574</v>
      </c>
      <c r="F166" s="5">
        <v>9150</v>
      </c>
      <c r="G166" s="5">
        <v>19661</v>
      </c>
      <c r="H166" s="5">
        <v>957</v>
      </c>
      <c r="I166" s="14">
        <v>7225</v>
      </c>
      <c r="J166" s="5">
        <v>1466</v>
      </c>
      <c r="K166" s="5">
        <v>0</v>
      </c>
      <c r="L166" s="5">
        <v>0</v>
      </c>
      <c r="M166" s="5">
        <v>222</v>
      </c>
      <c r="N166" s="11">
        <f t="shared" si="26"/>
        <v>38681</v>
      </c>
      <c r="O166" s="12">
        <f t="shared" si="27"/>
        <v>0.5810226214438069</v>
      </c>
      <c r="P166">
        <f t="shared" si="28"/>
        <v>2</v>
      </c>
      <c r="Q166">
        <f t="shared" si="29"/>
        <v>1</v>
      </c>
      <c r="R166">
        <f t="shared" si="30"/>
        <v>5</v>
      </c>
      <c r="S166">
        <f t="shared" si="31"/>
        <v>3</v>
      </c>
      <c r="T166">
        <f t="shared" si="32"/>
        <v>4</v>
      </c>
      <c r="U166">
        <f t="shared" si="33"/>
        <v>7</v>
      </c>
      <c r="V166">
        <f t="shared" si="34"/>
        <v>7</v>
      </c>
      <c r="W166">
        <f t="shared" si="35"/>
        <v>6</v>
      </c>
    </row>
    <row r="167" spans="1:25" ht="16" hidden="1" x14ac:dyDescent="0.2">
      <c r="A167" s="1" t="s">
        <v>1144</v>
      </c>
      <c r="B167" t="s">
        <v>1145</v>
      </c>
      <c r="C167" s="3">
        <v>6</v>
      </c>
      <c r="D167" t="s">
        <v>16</v>
      </c>
      <c r="E167" s="5">
        <v>75980</v>
      </c>
      <c r="F167" s="5">
        <v>11124</v>
      </c>
      <c r="G167" s="5">
        <v>21693</v>
      </c>
      <c r="H167" s="5">
        <v>1927</v>
      </c>
      <c r="I167" s="14">
        <v>6354</v>
      </c>
      <c r="J167" s="5">
        <v>1658</v>
      </c>
      <c r="K167" s="5">
        <v>0</v>
      </c>
      <c r="L167" s="5">
        <v>0</v>
      </c>
      <c r="M167" s="5">
        <v>507</v>
      </c>
      <c r="N167" s="11">
        <f t="shared" si="26"/>
        <v>43263</v>
      </c>
      <c r="O167" s="12">
        <f t="shared" si="27"/>
        <v>0.56939984206370098</v>
      </c>
      <c r="P167">
        <f t="shared" si="28"/>
        <v>2</v>
      </c>
      <c r="Q167">
        <f t="shared" si="29"/>
        <v>1</v>
      </c>
      <c r="R167">
        <f t="shared" si="30"/>
        <v>4</v>
      </c>
      <c r="S167">
        <f t="shared" si="31"/>
        <v>3</v>
      </c>
      <c r="T167">
        <f t="shared" si="32"/>
        <v>5</v>
      </c>
      <c r="U167">
        <f t="shared" si="33"/>
        <v>7</v>
      </c>
      <c r="V167">
        <f t="shared" si="34"/>
        <v>7</v>
      </c>
      <c r="W167">
        <f t="shared" si="35"/>
        <v>6</v>
      </c>
    </row>
    <row r="168" spans="1:25" ht="16" hidden="1" x14ac:dyDescent="0.2">
      <c r="A168" s="1" t="s">
        <v>222</v>
      </c>
      <c r="B168" t="s">
        <v>223</v>
      </c>
      <c r="C168" s="3">
        <v>6</v>
      </c>
      <c r="D168" t="s">
        <v>144</v>
      </c>
      <c r="E168" s="5">
        <v>73883</v>
      </c>
      <c r="F168" s="5">
        <v>16350</v>
      </c>
      <c r="G168" s="5">
        <v>21272</v>
      </c>
      <c r="H168" s="5">
        <v>1690</v>
      </c>
      <c r="I168" s="14">
        <v>6299</v>
      </c>
      <c r="J168" s="5">
        <v>1434</v>
      </c>
      <c r="K168" s="5">
        <v>0</v>
      </c>
      <c r="L168" s="5">
        <v>0</v>
      </c>
      <c r="M168" s="5">
        <v>170</v>
      </c>
      <c r="N168" s="11">
        <f t="shared" si="26"/>
        <v>47215</v>
      </c>
      <c r="O168" s="12">
        <f t="shared" si="27"/>
        <v>0.63905093187878137</v>
      </c>
      <c r="P168">
        <f t="shared" si="28"/>
        <v>2</v>
      </c>
      <c r="Q168">
        <f t="shared" si="29"/>
        <v>1</v>
      </c>
      <c r="R168">
        <f t="shared" si="30"/>
        <v>4</v>
      </c>
      <c r="S168">
        <f t="shared" si="31"/>
        <v>3</v>
      </c>
      <c r="T168">
        <f t="shared" si="32"/>
        <v>5</v>
      </c>
      <c r="U168">
        <f t="shared" si="33"/>
        <v>7</v>
      </c>
      <c r="V168">
        <f t="shared" si="34"/>
        <v>7</v>
      </c>
      <c r="W168">
        <f t="shared" si="35"/>
        <v>6</v>
      </c>
    </row>
    <row r="169" spans="1:25" ht="16" hidden="1" x14ac:dyDescent="0.2">
      <c r="A169" s="1" t="s">
        <v>127</v>
      </c>
      <c r="B169" t="s">
        <v>128</v>
      </c>
      <c r="C169" s="3">
        <v>6</v>
      </c>
      <c r="D169" t="s">
        <v>16</v>
      </c>
      <c r="E169" s="5">
        <v>71900</v>
      </c>
      <c r="F169" s="5">
        <v>5581</v>
      </c>
      <c r="G169" s="5">
        <v>22982</v>
      </c>
      <c r="H169" s="5">
        <v>874</v>
      </c>
      <c r="I169" s="14">
        <v>6108</v>
      </c>
      <c r="J169" s="5">
        <v>1567</v>
      </c>
      <c r="K169" s="5">
        <v>0</v>
      </c>
      <c r="L169" s="5">
        <v>0</v>
      </c>
      <c r="M169" s="5">
        <v>0</v>
      </c>
      <c r="N169" s="11">
        <f t="shared" si="26"/>
        <v>37112</v>
      </c>
      <c r="O169" s="12">
        <f t="shared" si="27"/>
        <v>0.51616133518776075</v>
      </c>
      <c r="P169">
        <f t="shared" si="28"/>
        <v>3</v>
      </c>
      <c r="Q169">
        <f t="shared" si="29"/>
        <v>1</v>
      </c>
      <c r="R169">
        <f t="shared" si="30"/>
        <v>5</v>
      </c>
      <c r="S169">
        <f t="shared" si="31"/>
        <v>2</v>
      </c>
      <c r="T169">
        <f t="shared" si="32"/>
        <v>4</v>
      </c>
      <c r="U169">
        <f t="shared" si="33"/>
        <v>6</v>
      </c>
      <c r="V169">
        <f t="shared" si="34"/>
        <v>6</v>
      </c>
      <c r="W169">
        <f t="shared" si="35"/>
        <v>6</v>
      </c>
    </row>
    <row r="170" spans="1:25" ht="16" hidden="1" x14ac:dyDescent="0.2">
      <c r="A170" s="1" t="s">
        <v>220</v>
      </c>
      <c r="B170" t="s">
        <v>221</v>
      </c>
      <c r="C170" s="3">
        <v>6</v>
      </c>
      <c r="D170" t="s">
        <v>144</v>
      </c>
      <c r="E170" s="5">
        <v>67580</v>
      </c>
      <c r="F170" s="5">
        <v>18970</v>
      </c>
      <c r="G170" s="5">
        <v>18592</v>
      </c>
      <c r="H170" s="5">
        <v>932</v>
      </c>
      <c r="I170" s="14">
        <v>5595</v>
      </c>
      <c r="J170" s="5">
        <v>1141</v>
      </c>
      <c r="K170" s="5">
        <v>0</v>
      </c>
      <c r="L170" s="5">
        <v>0</v>
      </c>
      <c r="M170" s="5">
        <v>0</v>
      </c>
      <c r="N170" s="11">
        <f t="shared" si="26"/>
        <v>45230</v>
      </c>
      <c r="O170" s="12">
        <f t="shared" si="27"/>
        <v>0.66928085232317258</v>
      </c>
      <c r="P170">
        <f t="shared" si="28"/>
        <v>1</v>
      </c>
      <c r="Q170">
        <f t="shared" si="29"/>
        <v>2</v>
      </c>
      <c r="R170">
        <f t="shared" si="30"/>
        <v>5</v>
      </c>
      <c r="S170">
        <f t="shared" si="31"/>
        <v>3</v>
      </c>
      <c r="T170">
        <f t="shared" si="32"/>
        <v>4</v>
      </c>
      <c r="U170">
        <f t="shared" si="33"/>
        <v>6</v>
      </c>
      <c r="V170">
        <f t="shared" si="34"/>
        <v>6</v>
      </c>
      <c r="W170">
        <f t="shared" si="35"/>
        <v>6</v>
      </c>
      <c r="X170" s="11"/>
      <c r="Y170" s="11"/>
    </row>
    <row r="171" spans="1:25" ht="16" hidden="1" x14ac:dyDescent="0.2">
      <c r="A171" s="1" t="s">
        <v>535</v>
      </c>
      <c r="B171" t="s">
        <v>536</v>
      </c>
      <c r="C171" s="3">
        <v>6</v>
      </c>
      <c r="D171" t="s">
        <v>31</v>
      </c>
      <c r="E171" s="5">
        <v>63098</v>
      </c>
      <c r="F171" s="5">
        <v>17882</v>
      </c>
      <c r="G171" s="5">
        <v>7584</v>
      </c>
      <c r="H171" s="5">
        <v>11330</v>
      </c>
      <c r="I171" s="14">
        <v>5283</v>
      </c>
      <c r="J171" s="5">
        <v>1140</v>
      </c>
      <c r="K171" s="5">
        <v>0</v>
      </c>
      <c r="L171" s="5">
        <v>0</v>
      </c>
      <c r="M171" s="5">
        <v>0</v>
      </c>
      <c r="N171" s="11">
        <f t="shared" si="26"/>
        <v>43219</v>
      </c>
      <c r="O171" s="12">
        <f t="shared" si="27"/>
        <v>0.68495039462423535</v>
      </c>
      <c r="P171">
        <f t="shared" si="28"/>
        <v>1</v>
      </c>
      <c r="Q171">
        <f t="shared" si="29"/>
        <v>3</v>
      </c>
      <c r="R171">
        <f t="shared" si="30"/>
        <v>2</v>
      </c>
      <c r="S171">
        <f t="shared" si="31"/>
        <v>4</v>
      </c>
      <c r="T171">
        <f t="shared" si="32"/>
        <v>5</v>
      </c>
      <c r="U171">
        <f t="shared" si="33"/>
        <v>6</v>
      </c>
      <c r="V171">
        <f t="shared" si="34"/>
        <v>6</v>
      </c>
      <c r="W171">
        <f t="shared" si="35"/>
        <v>6</v>
      </c>
      <c r="X171" s="11"/>
      <c r="Y171" s="11"/>
    </row>
    <row r="172" spans="1:25" ht="16" hidden="1" x14ac:dyDescent="0.2">
      <c r="A172" s="1" t="s">
        <v>942</v>
      </c>
      <c r="B172" t="s">
        <v>943</v>
      </c>
      <c r="C172" s="3">
        <v>6</v>
      </c>
      <c r="D172" t="s">
        <v>31</v>
      </c>
      <c r="E172" s="5">
        <v>63931</v>
      </c>
      <c r="F172" s="5">
        <v>9710</v>
      </c>
      <c r="G172" s="5">
        <v>19771</v>
      </c>
      <c r="H172" s="5">
        <v>3034</v>
      </c>
      <c r="I172" s="14">
        <v>5206</v>
      </c>
      <c r="J172" s="5">
        <v>1753</v>
      </c>
      <c r="K172" s="5">
        <v>0</v>
      </c>
      <c r="L172" s="5">
        <v>0</v>
      </c>
      <c r="M172" s="5">
        <v>175</v>
      </c>
      <c r="N172" s="11">
        <f t="shared" si="26"/>
        <v>39649</v>
      </c>
      <c r="O172" s="12">
        <f t="shared" si="27"/>
        <v>0.62018426115655945</v>
      </c>
      <c r="P172">
        <f t="shared" si="28"/>
        <v>2</v>
      </c>
      <c r="Q172">
        <f t="shared" si="29"/>
        <v>1</v>
      </c>
      <c r="R172">
        <f t="shared" si="30"/>
        <v>4</v>
      </c>
      <c r="S172">
        <f t="shared" si="31"/>
        <v>3</v>
      </c>
      <c r="T172">
        <f t="shared" si="32"/>
        <v>5</v>
      </c>
      <c r="U172">
        <f t="shared" si="33"/>
        <v>7</v>
      </c>
      <c r="V172">
        <f t="shared" si="34"/>
        <v>7</v>
      </c>
      <c r="W172">
        <f t="shared" si="35"/>
        <v>6</v>
      </c>
    </row>
    <row r="173" spans="1:25" ht="16" hidden="1" x14ac:dyDescent="0.2">
      <c r="A173" s="1" t="s">
        <v>962</v>
      </c>
      <c r="B173" t="s">
        <v>963</v>
      </c>
      <c r="C173" s="3">
        <v>6</v>
      </c>
      <c r="D173" t="s">
        <v>16</v>
      </c>
      <c r="E173" s="5">
        <v>69490</v>
      </c>
      <c r="F173" s="5">
        <v>12916</v>
      </c>
      <c r="G173" s="5">
        <v>24601</v>
      </c>
      <c r="H173" s="5">
        <v>1362</v>
      </c>
      <c r="I173" s="14">
        <v>5068</v>
      </c>
      <c r="J173" s="5">
        <v>2187</v>
      </c>
      <c r="K173" s="5">
        <v>0</v>
      </c>
      <c r="L173" s="5">
        <v>0</v>
      </c>
      <c r="M173" s="5">
        <v>252</v>
      </c>
      <c r="N173" s="11">
        <f t="shared" si="26"/>
        <v>46386</v>
      </c>
      <c r="O173" s="12">
        <f t="shared" si="27"/>
        <v>0.66752050654770467</v>
      </c>
      <c r="P173">
        <f t="shared" si="28"/>
        <v>2</v>
      </c>
      <c r="Q173">
        <f t="shared" si="29"/>
        <v>1</v>
      </c>
      <c r="R173">
        <f t="shared" si="30"/>
        <v>5</v>
      </c>
      <c r="S173">
        <f t="shared" si="31"/>
        <v>3</v>
      </c>
      <c r="T173">
        <f t="shared" si="32"/>
        <v>4</v>
      </c>
      <c r="U173">
        <f t="shared" si="33"/>
        <v>7</v>
      </c>
      <c r="V173">
        <f t="shared" si="34"/>
        <v>7</v>
      </c>
      <c r="W173">
        <f t="shared" si="35"/>
        <v>6</v>
      </c>
    </row>
    <row r="174" spans="1:25" ht="16" hidden="1" x14ac:dyDescent="0.2">
      <c r="A174" s="1" t="s">
        <v>694</v>
      </c>
      <c r="B174" t="s">
        <v>695</v>
      </c>
      <c r="C174" s="3">
        <v>6</v>
      </c>
      <c r="D174" t="s">
        <v>16</v>
      </c>
      <c r="E174" s="5">
        <v>86078</v>
      </c>
      <c r="F174" s="5">
        <v>6133</v>
      </c>
      <c r="G174" s="5">
        <v>27772</v>
      </c>
      <c r="H174" s="5">
        <v>1867</v>
      </c>
      <c r="I174" s="14">
        <v>5033</v>
      </c>
      <c r="J174" s="5">
        <v>3838</v>
      </c>
      <c r="K174" s="5">
        <v>0</v>
      </c>
      <c r="L174" s="5">
        <v>0</v>
      </c>
      <c r="M174" s="5">
        <v>688</v>
      </c>
      <c r="N174" s="11">
        <f t="shared" si="26"/>
        <v>45331</v>
      </c>
      <c r="O174" s="12">
        <f t="shared" si="27"/>
        <v>0.52662701270940315</v>
      </c>
      <c r="P174">
        <f t="shared" si="28"/>
        <v>2</v>
      </c>
      <c r="Q174">
        <f t="shared" si="29"/>
        <v>1</v>
      </c>
      <c r="R174">
        <f t="shared" si="30"/>
        <v>5</v>
      </c>
      <c r="S174">
        <f t="shared" si="31"/>
        <v>3</v>
      </c>
      <c r="T174">
        <f t="shared" si="32"/>
        <v>4</v>
      </c>
      <c r="U174">
        <f t="shared" si="33"/>
        <v>7</v>
      </c>
      <c r="V174">
        <f t="shared" si="34"/>
        <v>7</v>
      </c>
      <c r="W174">
        <f t="shared" si="35"/>
        <v>6</v>
      </c>
    </row>
    <row r="175" spans="1:25" ht="16" hidden="1" x14ac:dyDescent="0.2">
      <c r="A175" s="1" t="s">
        <v>260</v>
      </c>
      <c r="B175" t="s">
        <v>261</v>
      </c>
      <c r="C175" s="3">
        <v>6</v>
      </c>
      <c r="D175" t="s">
        <v>31</v>
      </c>
      <c r="E175" s="5">
        <v>73239</v>
      </c>
      <c r="F175" s="5">
        <v>22889</v>
      </c>
      <c r="G175" s="5">
        <v>8673</v>
      </c>
      <c r="H175" s="5">
        <v>16436</v>
      </c>
      <c r="I175" s="14">
        <v>4423</v>
      </c>
      <c r="J175" s="5">
        <v>0</v>
      </c>
      <c r="K175" s="5">
        <v>0</v>
      </c>
      <c r="L175" s="5">
        <v>0</v>
      </c>
      <c r="M175" s="5">
        <v>674</v>
      </c>
      <c r="N175" s="11">
        <f t="shared" si="26"/>
        <v>53095</v>
      </c>
      <c r="O175" s="12">
        <f t="shared" si="27"/>
        <v>0.72495528338726634</v>
      </c>
      <c r="P175">
        <f t="shared" si="28"/>
        <v>1</v>
      </c>
      <c r="Q175">
        <f t="shared" si="29"/>
        <v>3</v>
      </c>
      <c r="R175">
        <f t="shared" si="30"/>
        <v>2</v>
      </c>
      <c r="S175">
        <f t="shared" si="31"/>
        <v>4</v>
      </c>
      <c r="T175">
        <f t="shared" si="32"/>
        <v>6</v>
      </c>
      <c r="U175">
        <f t="shared" si="33"/>
        <v>6</v>
      </c>
      <c r="V175">
        <f t="shared" si="34"/>
        <v>6</v>
      </c>
      <c r="W175">
        <f t="shared" si="35"/>
        <v>5</v>
      </c>
    </row>
    <row r="176" spans="1:25" ht="16" hidden="1" x14ac:dyDescent="0.2">
      <c r="A176" s="1" t="s">
        <v>14</v>
      </c>
      <c r="B176" t="s">
        <v>15</v>
      </c>
      <c r="C176" s="3">
        <v>6</v>
      </c>
      <c r="D176" t="s">
        <v>16</v>
      </c>
      <c r="E176" s="5">
        <v>72004</v>
      </c>
      <c r="F176" s="5">
        <v>26771</v>
      </c>
      <c r="G176" s="5">
        <v>13481</v>
      </c>
      <c r="H176" s="5">
        <v>4235</v>
      </c>
      <c r="I176" s="14">
        <v>4047</v>
      </c>
      <c r="J176" s="5">
        <v>1983</v>
      </c>
      <c r="K176" s="5">
        <v>0</v>
      </c>
      <c r="L176" s="5">
        <v>0</v>
      </c>
      <c r="M176" s="5">
        <v>0</v>
      </c>
      <c r="N176" s="11">
        <f t="shared" si="26"/>
        <v>50517</v>
      </c>
      <c r="O176" s="12">
        <f t="shared" si="27"/>
        <v>0.7015860229987223</v>
      </c>
      <c r="P176">
        <f t="shared" si="28"/>
        <v>1</v>
      </c>
      <c r="Q176">
        <f t="shared" si="29"/>
        <v>2</v>
      </c>
      <c r="R176">
        <f t="shared" si="30"/>
        <v>3</v>
      </c>
      <c r="S176">
        <f t="shared" si="31"/>
        <v>4</v>
      </c>
      <c r="T176">
        <f t="shared" si="32"/>
        <v>5</v>
      </c>
      <c r="U176">
        <f t="shared" si="33"/>
        <v>6</v>
      </c>
      <c r="V176">
        <f t="shared" si="34"/>
        <v>6</v>
      </c>
      <c r="W176">
        <f t="shared" si="35"/>
        <v>6</v>
      </c>
    </row>
    <row r="177" spans="1:23" ht="16" hidden="1" x14ac:dyDescent="0.2">
      <c r="A177" s="1" t="s">
        <v>696</v>
      </c>
      <c r="B177" t="s">
        <v>697</v>
      </c>
      <c r="C177" s="3">
        <v>6</v>
      </c>
      <c r="D177" t="s">
        <v>16</v>
      </c>
      <c r="E177" s="5">
        <v>72959</v>
      </c>
      <c r="F177" s="5">
        <v>4063</v>
      </c>
      <c r="G177" s="5">
        <v>28187</v>
      </c>
      <c r="H177" s="5">
        <v>1782</v>
      </c>
      <c r="I177" s="14">
        <v>3434</v>
      </c>
      <c r="J177" s="5">
        <v>4108</v>
      </c>
      <c r="K177" s="5">
        <v>0</v>
      </c>
      <c r="L177" s="5">
        <v>0</v>
      </c>
      <c r="M177" s="5">
        <v>445</v>
      </c>
      <c r="N177" s="11">
        <f t="shared" si="26"/>
        <v>42019</v>
      </c>
      <c r="O177" s="12">
        <f t="shared" si="27"/>
        <v>0.57592620512890802</v>
      </c>
      <c r="P177">
        <f t="shared" si="28"/>
        <v>3</v>
      </c>
      <c r="Q177">
        <f t="shared" si="29"/>
        <v>1</v>
      </c>
      <c r="R177">
        <f t="shared" si="30"/>
        <v>5</v>
      </c>
      <c r="S177">
        <f t="shared" si="31"/>
        <v>4</v>
      </c>
      <c r="T177">
        <f t="shared" si="32"/>
        <v>2</v>
      </c>
      <c r="U177">
        <f t="shared" si="33"/>
        <v>7</v>
      </c>
      <c r="V177">
        <f t="shared" si="34"/>
        <v>7</v>
      </c>
      <c r="W177">
        <f t="shared" si="35"/>
        <v>6</v>
      </c>
    </row>
    <row r="178" spans="1:23" ht="16" hidden="1" x14ac:dyDescent="0.2">
      <c r="A178" s="1" t="s">
        <v>698</v>
      </c>
      <c r="B178" t="s">
        <v>699</v>
      </c>
      <c r="C178" s="3">
        <v>6</v>
      </c>
      <c r="D178" t="s">
        <v>16</v>
      </c>
      <c r="E178" s="5">
        <v>80590</v>
      </c>
      <c r="F178" s="5">
        <v>4872</v>
      </c>
      <c r="G178" s="5">
        <v>26843</v>
      </c>
      <c r="H178" s="5">
        <v>11970</v>
      </c>
      <c r="I178" s="14">
        <v>2172</v>
      </c>
      <c r="J178" s="5">
        <v>4048</v>
      </c>
      <c r="K178" s="5">
        <v>0</v>
      </c>
      <c r="L178" s="5">
        <v>0</v>
      </c>
      <c r="M178" s="5">
        <v>61</v>
      </c>
      <c r="N178" s="11">
        <f t="shared" si="26"/>
        <v>49966</v>
      </c>
      <c r="O178" s="12">
        <f t="shared" si="27"/>
        <v>0.62000248169748107</v>
      </c>
      <c r="P178">
        <f t="shared" si="28"/>
        <v>3</v>
      </c>
      <c r="Q178">
        <f t="shared" si="29"/>
        <v>1</v>
      </c>
      <c r="R178">
        <f t="shared" si="30"/>
        <v>2</v>
      </c>
      <c r="S178">
        <f t="shared" si="31"/>
        <v>5</v>
      </c>
      <c r="T178">
        <f t="shared" si="32"/>
        <v>4</v>
      </c>
      <c r="U178">
        <f t="shared" si="33"/>
        <v>7</v>
      </c>
      <c r="V178">
        <f t="shared" si="34"/>
        <v>7</v>
      </c>
      <c r="W178">
        <f t="shared" si="35"/>
        <v>6</v>
      </c>
    </row>
    <row r="179" spans="1:23" ht="16" hidden="1" x14ac:dyDescent="0.2">
      <c r="A179" s="1" t="s">
        <v>751</v>
      </c>
      <c r="B179" t="s">
        <v>752</v>
      </c>
      <c r="C179" s="3">
        <v>7</v>
      </c>
      <c r="D179" t="s">
        <v>63</v>
      </c>
      <c r="E179" s="5">
        <v>82592</v>
      </c>
      <c r="F179" s="5">
        <v>9569</v>
      </c>
      <c r="G179" s="5">
        <v>25213</v>
      </c>
      <c r="H179" s="5">
        <v>1330</v>
      </c>
      <c r="I179" s="14">
        <v>9785</v>
      </c>
      <c r="J179" s="5">
        <v>0</v>
      </c>
      <c r="K179" s="5">
        <v>0</v>
      </c>
      <c r="L179" s="5">
        <v>0</v>
      </c>
      <c r="M179" s="5">
        <v>0</v>
      </c>
      <c r="N179" s="11">
        <f t="shared" si="26"/>
        <v>45897</v>
      </c>
      <c r="O179" s="12">
        <f t="shared" si="27"/>
        <v>0.55570757458349473</v>
      </c>
      <c r="P179">
        <f t="shared" si="28"/>
        <v>3</v>
      </c>
      <c r="Q179">
        <f t="shared" si="29"/>
        <v>1</v>
      </c>
      <c r="R179">
        <f t="shared" si="30"/>
        <v>4</v>
      </c>
      <c r="S179">
        <f t="shared" si="31"/>
        <v>2</v>
      </c>
      <c r="T179">
        <f t="shared" si="32"/>
        <v>5</v>
      </c>
      <c r="U179">
        <f t="shared" si="33"/>
        <v>5</v>
      </c>
      <c r="V179">
        <f t="shared" si="34"/>
        <v>5</v>
      </c>
      <c r="W179">
        <f t="shared" si="35"/>
        <v>5</v>
      </c>
    </row>
    <row r="180" spans="1:23" ht="16" hidden="1" x14ac:dyDescent="0.2">
      <c r="A180" s="1" t="s">
        <v>61</v>
      </c>
      <c r="B180" t="s">
        <v>62</v>
      </c>
      <c r="C180" s="3">
        <v>7</v>
      </c>
      <c r="D180" t="s">
        <v>63</v>
      </c>
      <c r="E180" s="5">
        <v>78373</v>
      </c>
      <c r="F180" s="5">
        <v>15769</v>
      </c>
      <c r="G180" s="5">
        <v>21826</v>
      </c>
      <c r="H180" s="5">
        <v>2396</v>
      </c>
      <c r="I180" s="14">
        <v>9080</v>
      </c>
      <c r="J180" s="5">
        <v>1232</v>
      </c>
      <c r="K180" s="5">
        <v>0</v>
      </c>
      <c r="L180" s="5">
        <v>0</v>
      </c>
      <c r="M180" s="5">
        <v>176</v>
      </c>
      <c r="N180" s="11">
        <f t="shared" si="26"/>
        <v>50479</v>
      </c>
      <c r="O180" s="12">
        <f t="shared" si="27"/>
        <v>0.64408661146057955</v>
      </c>
      <c r="P180">
        <f t="shared" si="28"/>
        <v>2</v>
      </c>
      <c r="Q180">
        <f t="shared" si="29"/>
        <v>1</v>
      </c>
      <c r="R180">
        <f t="shared" si="30"/>
        <v>4</v>
      </c>
      <c r="S180">
        <f t="shared" si="31"/>
        <v>3</v>
      </c>
      <c r="T180">
        <f t="shared" si="32"/>
        <v>5</v>
      </c>
      <c r="U180">
        <f t="shared" si="33"/>
        <v>7</v>
      </c>
      <c r="V180">
        <f t="shared" si="34"/>
        <v>7</v>
      </c>
      <c r="W180">
        <f t="shared" si="35"/>
        <v>6</v>
      </c>
    </row>
    <row r="181" spans="1:23" ht="16" hidden="1" x14ac:dyDescent="0.2">
      <c r="A181" s="1" t="s">
        <v>167</v>
      </c>
      <c r="B181" t="s">
        <v>168</v>
      </c>
      <c r="C181" s="3">
        <v>7</v>
      </c>
      <c r="D181" t="s">
        <v>63</v>
      </c>
      <c r="E181" s="5">
        <v>63670</v>
      </c>
      <c r="F181" s="5">
        <v>9878</v>
      </c>
      <c r="G181" s="5">
        <v>16328</v>
      </c>
      <c r="H181" s="5">
        <v>1094</v>
      </c>
      <c r="I181" s="14">
        <v>9057</v>
      </c>
      <c r="J181" s="5">
        <v>1243</v>
      </c>
      <c r="K181" s="5">
        <v>0</v>
      </c>
      <c r="L181" s="5">
        <v>0</v>
      </c>
      <c r="M181" s="5">
        <v>0</v>
      </c>
      <c r="N181" s="11">
        <f t="shared" si="26"/>
        <v>37600</v>
      </c>
      <c r="O181" s="12">
        <f t="shared" si="27"/>
        <v>0.5905449976441024</v>
      </c>
      <c r="P181">
        <f t="shared" si="28"/>
        <v>2</v>
      </c>
      <c r="Q181">
        <f t="shared" si="29"/>
        <v>1</v>
      </c>
      <c r="R181">
        <f t="shared" si="30"/>
        <v>5</v>
      </c>
      <c r="S181">
        <f t="shared" si="31"/>
        <v>3</v>
      </c>
      <c r="T181">
        <f t="shared" si="32"/>
        <v>4</v>
      </c>
      <c r="U181">
        <f t="shared" si="33"/>
        <v>6</v>
      </c>
      <c r="V181">
        <f t="shared" si="34"/>
        <v>6</v>
      </c>
      <c r="W181">
        <f t="shared" si="35"/>
        <v>6</v>
      </c>
    </row>
    <row r="182" spans="1:23" ht="16" hidden="1" x14ac:dyDescent="0.2">
      <c r="A182" s="1" t="s">
        <v>539</v>
      </c>
      <c r="B182" t="s">
        <v>540</v>
      </c>
      <c r="C182" s="3">
        <v>7</v>
      </c>
      <c r="D182" t="s">
        <v>63</v>
      </c>
      <c r="E182" s="5">
        <v>72714</v>
      </c>
      <c r="F182" s="5">
        <v>9694</v>
      </c>
      <c r="G182" s="5">
        <v>21772</v>
      </c>
      <c r="H182" s="5">
        <v>1357</v>
      </c>
      <c r="I182" s="14">
        <v>8565</v>
      </c>
      <c r="J182" s="5">
        <v>0</v>
      </c>
      <c r="K182" s="5">
        <v>0</v>
      </c>
      <c r="L182" s="5">
        <v>0</v>
      </c>
      <c r="M182" s="5">
        <v>1018</v>
      </c>
      <c r="N182" s="11">
        <f t="shared" si="26"/>
        <v>42406</v>
      </c>
      <c r="O182" s="12">
        <f t="shared" si="27"/>
        <v>0.58318893198008637</v>
      </c>
      <c r="P182">
        <f t="shared" si="28"/>
        <v>2</v>
      </c>
      <c r="Q182">
        <f t="shared" si="29"/>
        <v>1</v>
      </c>
      <c r="R182">
        <f t="shared" si="30"/>
        <v>4</v>
      </c>
      <c r="S182">
        <f t="shared" si="31"/>
        <v>3</v>
      </c>
      <c r="T182">
        <f t="shared" si="32"/>
        <v>6</v>
      </c>
      <c r="U182">
        <f t="shared" si="33"/>
        <v>6</v>
      </c>
      <c r="V182">
        <f t="shared" si="34"/>
        <v>6</v>
      </c>
      <c r="W182">
        <f t="shared" si="35"/>
        <v>5</v>
      </c>
    </row>
    <row r="183" spans="1:23" ht="16" hidden="1" x14ac:dyDescent="0.2">
      <c r="A183" s="1" t="s">
        <v>825</v>
      </c>
      <c r="B183" t="s">
        <v>826</v>
      </c>
      <c r="C183" s="3">
        <v>7</v>
      </c>
      <c r="D183" t="s">
        <v>517</v>
      </c>
      <c r="E183" s="5">
        <v>83451</v>
      </c>
      <c r="F183" s="5">
        <v>27744</v>
      </c>
      <c r="G183" s="5">
        <v>7124</v>
      </c>
      <c r="H183" s="5">
        <v>3465</v>
      </c>
      <c r="I183" s="14">
        <v>8194</v>
      </c>
      <c r="J183" s="5">
        <v>2313</v>
      </c>
      <c r="K183" s="5">
        <v>0</v>
      </c>
      <c r="L183" s="5">
        <v>3348</v>
      </c>
      <c r="M183" s="5">
        <v>1811</v>
      </c>
      <c r="N183" s="11">
        <f t="shared" si="26"/>
        <v>53999</v>
      </c>
      <c r="O183" s="12">
        <f t="shared" si="27"/>
        <v>0.64707433104456502</v>
      </c>
      <c r="P183">
        <f t="shared" si="28"/>
        <v>1</v>
      </c>
      <c r="Q183">
        <f t="shared" si="29"/>
        <v>3</v>
      </c>
      <c r="R183">
        <f t="shared" si="30"/>
        <v>4</v>
      </c>
      <c r="S183">
        <f t="shared" si="31"/>
        <v>2</v>
      </c>
      <c r="T183">
        <f t="shared" si="32"/>
        <v>6</v>
      </c>
      <c r="U183">
        <f t="shared" si="33"/>
        <v>8</v>
      </c>
      <c r="V183">
        <f t="shared" si="34"/>
        <v>5</v>
      </c>
      <c r="W183">
        <f t="shared" si="35"/>
        <v>7</v>
      </c>
    </row>
    <row r="184" spans="1:23" ht="16" hidden="1" x14ac:dyDescent="0.2">
      <c r="A184" s="1" t="s">
        <v>862</v>
      </c>
      <c r="B184" t="s">
        <v>863</v>
      </c>
      <c r="C184" s="3">
        <v>7</v>
      </c>
      <c r="D184" t="s">
        <v>517</v>
      </c>
      <c r="E184" s="5">
        <v>73511</v>
      </c>
      <c r="F184" s="5">
        <v>20613</v>
      </c>
      <c r="G184" s="5">
        <v>14413</v>
      </c>
      <c r="H184" s="5">
        <v>2159</v>
      </c>
      <c r="I184" s="14">
        <v>8162</v>
      </c>
      <c r="J184" s="5">
        <v>2185</v>
      </c>
      <c r="K184" s="5">
        <v>0</v>
      </c>
      <c r="L184" s="5">
        <v>0</v>
      </c>
      <c r="M184" s="5">
        <v>207</v>
      </c>
      <c r="N184" s="11">
        <f t="shared" si="26"/>
        <v>47739</v>
      </c>
      <c r="O184" s="12">
        <f t="shared" si="27"/>
        <v>0.64941301301845977</v>
      </c>
      <c r="P184">
        <f t="shared" si="28"/>
        <v>1</v>
      </c>
      <c r="Q184">
        <f t="shared" si="29"/>
        <v>2</v>
      </c>
      <c r="R184">
        <f t="shared" si="30"/>
        <v>5</v>
      </c>
      <c r="S184">
        <f t="shared" si="31"/>
        <v>3</v>
      </c>
      <c r="T184">
        <f t="shared" si="32"/>
        <v>4</v>
      </c>
      <c r="U184">
        <f t="shared" si="33"/>
        <v>7</v>
      </c>
      <c r="V184">
        <f t="shared" si="34"/>
        <v>7</v>
      </c>
      <c r="W184">
        <f t="shared" si="35"/>
        <v>6</v>
      </c>
    </row>
    <row r="185" spans="1:23" ht="16" hidden="1" x14ac:dyDescent="0.2">
      <c r="A185" s="1" t="s">
        <v>721</v>
      </c>
      <c r="B185" t="s">
        <v>722</v>
      </c>
      <c r="C185" s="3">
        <v>7</v>
      </c>
      <c r="D185" t="s">
        <v>63</v>
      </c>
      <c r="E185" s="5">
        <v>76179</v>
      </c>
      <c r="F185" s="5">
        <v>18776</v>
      </c>
      <c r="G185" s="5">
        <v>18354</v>
      </c>
      <c r="H185" s="5">
        <v>1426</v>
      </c>
      <c r="I185" s="14">
        <v>7951</v>
      </c>
      <c r="J185" s="5">
        <v>1264</v>
      </c>
      <c r="K185" s="5">
        <v>0</v>
      </c>
      <c r="L185" s="5">
        <v>0</v>
      </c>
      <c r="M185" s="5">
        <v>479</v>
      </c>
      <c r="N185" s="11">
        <f t="shared" si="26"/>
        <v>48250</v>
      </c>
      <c r="O185" s="12">
        <f t="shared" si="27"/>
        <v>0.63337665235826146</v>
      </c>
      <c r="P185">
        <f t="shared" si="28"/>
        <v>1</v>
      </c>
      <c r="Q185">
        <f t="shared" si="29"/>
        <v>2</v>
      </c>
      <c r="R185">
        <f t="shared" si="30"/>
        <v>4</v>
      </c>
      <c r="S185">
        <f t="shared" si="31"/>
        <v>3</v>
      </c>
      <c r="T185">
        <f t="shared" si="32"/>
        <v>5</v>
      </c>
      <c r="U185">
        <f t="shared" si="33"/>
        <v>7</v>
      </c>
      <c r="V185">
        <f t="shared" si="34"/>
        <v>7</v>
      </c>
      <c r="W185">
        <f t="shared" si="35"/>
        <v>6</v>
      </c>
    </row>
    <row r="186" spans="1:23" ht="16" hidden="1" x14ac:dyDescent="0.2">
      <c r="A186" s="1" t="s">
        <v>1038</v>
      </c>
      <c r="B186" t="s">
        <v>1039</v>
      </c>
      <c r="C186" s="3">
        <v>7</v>
      </c>
      <c r="D186" t="s">
        <v>63</v>
      </c>
      <c r="E186" s="5">
        <v>70521</v>
      </c>
      <c r="F186" s="5">
        <v>14688</v>
      </c>
      <c r="G186" s="5">
        <v>17301</v>
      </c>
      <c r="H186" s="5">
        <v>1483</v>
      </c>
      <c r="I186" s="14">
        <v>7862</v>
      </c>
      <c r="J186" s="5">
        <v>1069</v>
      </c>
      <c r="K186" s="5">
        <v>0</v>
      </c>
      <c r="L186" s="5">
        <v>0</v>
      </c>
      <c r="M186" s="5">
        <v>570</v>
      </c>
      <c r="N186" s="11">
        <f t="shared" si="26"/>
        <v>42973</v>
      </c>
      <c r="O186" s="12">
        <f t="shared" si="27"/>
        <v>0.60936458643524627</v>
      </c>
      <c r="P186">
        <f t="shared" si="28"/>
        <v>2</v>
      </c>
      <c r="Q186">
        <f t="shared" si="29"/>
        <v>1</v>
      </c>
      <c r="R186">
        <f t="shared" si="30"/>
        <v>4</v>
      </c>
      <c r="S186">
        <f t="shared" si="31"/>
        <v>3</v>
      </c>
      <c r="T186">
        <f t="shared" si="32"/>
        <v>5</v>
      </c>
      <c r="U186">
        <f t="shared" si="33"/>
        <v>7</v>
      </c>
      <c r="V186">
        <f t="shared" si="34"/>
        <v>7</v>
      </c>
      <c r="W186">
        <f t="shared" si="35"/>
        <v>6</v>
      </c>
    </row>
    <row r="187" spans="1:23" ht="16" hidden="1" x14ac:dyDescent="0.2">
      <c r="A187" s="1" t="s">
        <v>1006</v>
      </c>
      <c r="B187" t="s">
        <v>1007</v>
      </c>
      <c r="C187" s="3">
        <v>7</v>
      </c>
      <c r="D187" t="s">
        <v>517</v>
      </c>
      <c r="E187" s="5">
        <v>77451</v>
      </c>
      <c r="F187" s="5">
        <v>27545</v>
      </c>
      <c r="G187" s="5">
        <v>8089</v>
      </c>
      <c r="H187" s="5">
        <v>4703</v>
      </c>
      <c r="I187" s="14">
        <v>7805</v>
      </c>
      <c r="J187" s="5">
        <v>2404</v>
      </c>
      <c r="K187" s="5">
        <v>0</v>
      </c>
      <c r="L187" s="5">
        <v>0</v>
      </c>
      <c r="M187" s="5">
        <v>1819</v>
      </c>
      <c r="N187" s="11">
        <f t="shared" si="26"/>
        <v>52365</v>
      </c>
      <c r="O187" s="12">
        <f t="shared" si="27"/>
        <v>0.67610489212534375</v>
      </c>
      <c r="P187">
        <f t="shared" si="28"/>
        <v>1</v>
      </c>
      <c r="Q187">
        <f t="shared" si="29"/>
        <v>2</v>
      </c>
      <c r="R187">
        <f t="shared" si="30"/>
        <v>4</v>
      </c>
      <c r="S187">
        <f t="shared" si="31"/>
        <v>3</v>
      </c>
      <c r="T187">
        <f t="shared" si="32"/>
        <v>5</v>
      </c>
      <c r="U187">
        <f t="shared" si="33"/>
        <v>7</v>
      </c>
      <c r="V187">
        <f t="shared" si="34"/>
        <v>7</v>
      </c>
      <c r="W187">
        <f t="shared" si="35"/>
        <v>6</v>
      </c>
    </row>
    <row r="188" spans="1:23" ht="16" hidden="1" x14ac:dyDescent="0.2">
      <c r="A188" s="1" t="s">
        <v>894</v>
      </c>
      <c r="B188" t="s">
        <v>895</v>
      </c>
      <c r="C188" s="3">
        <v>7</v>
      </c>
      <c r="D188" t="s">
        <v>517</v>
      </c>
      <c r="E188" s="5">
        <v>76243</v>
      </c>
      <c r="F188" s="5">
        <v>30248</v>
      </c>
      <c r="G188" s="5">
        <v>9487</v>
      </c>
      <c r="H188" s="5">
        <v>4057</v>
      </c>
      <c r="I188" s="14">
        <v>7651</v>
      </c>
      <c r="J188" s="5">
        <v>3116</v>
      </c>
      <c r="K188" s="5">
        <v>0</v>
      </c>
      <c r="L188" s="5">
        <v>0</v>
      </c>
      <c r="M188" s="5">
        <v>0</v>
      </c>
      <c r="N188" s="11">
        <f t="shared" si="26"/>
        <v>54559</v>
      </c>
      <c r="O188" s="12">
        <f t="shared" si="27"/>
        <v>0.71559356268772212</v>
      </c>
      <c r="P188">
        <f t="shared" si="28"/>
        <v>1</v>
      </c>
      <c r="Q188">
        <f t="shared" si="29"/>
        <v>2</v>
      </c>
      <c r="R188">
        <f t="shared" si="30"/>
        <v>4</v>
      </c>
      <c r="S188">
        <f t="shared" si="31"/>
        <v>3</v>
      </c>
      <c r="T188">
        <f t="shared" si="32"/>
        <v>5</v>
      </c>
      <c r="U188">
        <f t="shared" si="33"/>
        <v>6</v>
      </c>
      <c r="V188">
        <f t="shared" si="34"/>
        <v>6</v>
      </c>
      <c r="W188">
        <f t="shared" si="35"/>
        <v>6</v>
      </c>
    </row>
    <row r="189" spans="1:23" ht="16" hidden="1" x14ac:dyDescent="0.2">
      <c r="A189" s="1" t="s">
        <v>870</v>
      </c>
      <c r="B189" t="s">
        <v>871</v>
      </c>
      <c r="C189" s="3">
        <v>7</v>
      </c>
      <c r="D189" t="s">
        <v>517</v>
      </c>
      <c r="E189" s="5">
        <v>76082</v>
      </c>
      <c r="F189" s="5">
        <v>27725</v>
      </c>
      <c r="G189" s="5">
        <v>14168</v>
      </c>
      <c r="H189" s="5">
        <v>1920</v>
      </c>
      <c r="I189" s="14">
        <v>7389</v>
      </c>
      <c r="J189" s="5">
        <v>1465</v>
      </c>
      <c r="K189" s="5">
        <v>0</v>
      </c>
      <c r="L189" s="5">
        <v>0</v>
      </c>
      <c r="M189" s="5">
        <v>137</v>
      </c>
      <c r="N189" s="11">
        <f t="shared" si="26"/>
        <v>52804</v>
      </c>
      <c r="O189" s="12">
        <f t="shared" si="27"/>
        <v>0.69404064036171498</v>
      </c>
      <c r="P189">
        <f t="shared" si="28"/>
        <v>1</v>
      </c>
      <c r="Q189">
        <f t="shared" si="29"/>
        <v>2</v>
      </c>
      <c r="R189">
        <f t="shared" si="30"/>
        <v>4</v>
      </c>
      <c r="S189">
        <f t="shared" si="31"/>
        <v>3</v>
      </c>
      <c r="T189">
        <f t="shared" si="32"/>
        <v>5</v>
      </c>
      <c r="U189">
        <f t="shared" si="33"/>
        <v>7</v>
      </c>
      <c r="V189">
        <f t="shared" si="34"/>
        <v>7</v>
      </c>
      <c r="W189">
        <f t="shared" si="35"/>
        <v>6</v>
      </c>
    </row>
    <row r="190" spans="1:23" ht="16" hidden="1" x14ac:dyDescent="0.2">
      <c r="A190" s="1" t="s">
        <v>630</v>
      </c>
      <c r="B190" t="s">
        <v>631</v>
      </c>
      <c r="C190" s="3">
        <v>7</v>
      </c>
      <c r="D190" t="s">
        <v>63</v>
      </c>
      <c r="E190" s="5">
        <v>64754</v>
      </c>
      <c r="F190" s="5">
        <v>7997</v>
      </c>
      <c r="G190" s="5">
        <v>20530</v>
      </c>
      <c r="H190" s="5">
        <v>1296</v>
      </c>
      <c r="I190" s="14">
        <v>7256</v>
      </c>
      <c r="J190" s="5">
        <v>1117</v>
      </c>
      <c r="K190" s="5">
        <v>0</v>
      </c>
      <c r="L190" s="5">
        <v>0</v>
      </c>
      <c r="M190" s="5">
        <v>0</v>
      </c>
      <c r="N190" s="11">
        <f t="shared" si="26"/>
        <v>38196</v>
      </c>
      <c r="O190" s="12">
        <f t="shared" si="27"/>
        <v>0.58986317447570802</v>
      </c>
      <c r="P190">
        <f t="shared" si="28"/>
        <v>2</v>
      </c>
      <c r="Q190">
        <f t="shared" si="29"/>
        <v>1</v>
      </c>
      <c r="R190">
        <f t="shared" si="30"/>
        <v>4</v>
      </c>
      <c r="S190">
        <f t="shared" si="31"/>
        <v>3</v>
      </c>
      <c r="T190">
        <f t="shared" si="32"/>
        <v>5</v>
      </c>
      <c r="U190">
        <f t="shared" si="33"/>
        <v>6</v>
      </c>
      <c r="V190">
        <f t="shared" si="34"/>
        <v>6</v>
      </c>
      <c r="W190">
        <f t="shared" si="35"/>
        <v>6</v>
      </c>
    </row>
    <row r="191" spans="1:23" ht="16" hidden="1" x14ac:dyDescent="0.2">
      <c r="A191" s="1" t="s">
        <v>636</v>
      </c>
      <c r="B191" t="s">
        <v>637</v>
      </c>
      <c r="C191" s="3">
        <v>7</v>
      </c>
      <c r="D191" t="s">
        <v>63</v>
      </c>
      <c r="E191" s="5">
        <v>64950</v>
      </c>
      <c r="F191" s="5">
        <v>7729</v>
      </c>
      <c r="G191" s="5">
        <v>18456</v>
      </c>
      <c r="H191" s="5">
        <v>1495</v>
      </c>
      <c r="I191" s="14">
        <v>7104</v>
      </c>
      <c r="J191" s="5">
        <v>3217</v>
      </c>
      <c r="K191" s="5">
        <v>0</v>
      </c>
      <c r="L191" s="5">
        <v>0</v>
      </c>
      <c r="M191" s="5">
        <v>422</v>
      </c>
      <c r="N191" s="11">
        <f t="shared" si="26"/>
        <v>38423</v>
      </c>
      <c r="O191" s="12">
        <f t="shared" si="27"/>
        <v>0.5915781370284835</v>
      </c>
      <c r="P191">
        <f t="shared" si="28"/>
        <v>2</v>
      </c>
      <c r="Q191">
        <f t="shared" si="29"/>
        <v>1</v>
      </c>
      <c r="R191">
        <f t="shared" si="30"/>
        <v>5</v>
      </c>
      <c r="S191">
        <f t="shared" si="31"/>
        <v>3</v>
      </c>
      <c r="T191">
        <f t="shared" si="32"/>
        <v>4</v>
      </c>
      <c r="U191">
        <f t="shared" si="33"/>
        <v>7</v>
      </c>
      <c r="V191">
        <f t="shared" si="34"/>
        <v>7</v>
      </c>
      <c r="W191">
        <f t="shared" si="35"/>
        <v>6</v>
      </c>
    </row>
    <row r="192" spans="1:23" ht="16" hidden="1" x14ac:dyDescent="0.2">
      <c r="A192" s="1" t="s">
        <v>628</v>
      </c>
      <c r="B192" t="s">
        <v>629</v>
      </c>
      <c r="C192" s="3">
        <v>7</v>
      </c>
      <c r="D192" t="s">
        <v>63</v>
      </c>
      <c r="E192" s="5">
        <v>81799</v>
      </c>
      <c r="F192" s="5">
        <v>7791</v>
      </c>
      <c r="G192" s="5">
        <v>24758</v>
      </c>
      <c r="H192" s="5">
        <v>1529</v>
      </c>
      <c r="I192" s="14">
        <v>7082</v>
      </c>
      <c r="J192" s="5">
        <v>3558</v>
      </c>
      <c r="K192" s="5">
        <v>0</v>
      </c>
      <c r="L192" s="5">
        <v>0</v>
      </c>
      <c r="M192" s="5">
        <v>330</v>
      </c>
      <c r="N192" s="11">
        <f t="shared" si="26"/>
        <v>45048</v>
      </c>
      <c r="O192" s="12">
        <f t="shared" si="27"/>
        <v>0.5507157789215027</v>
      </c>
      <c r="P192">
        <f t="shared" si="28"/>
        <v>2</v>
      </c>
      <c r="Q192">
        <f t="shared" si="29"/>
        <v>1</v>
      </c>
      <c r="R192">
        <f t="shared" si="30"/>
        <v>5</v>
      </c>
      <c r="S192">
        <f t="shared" si="31"/>
        <v>3</v>
      </c>
      <c r="T192">
        <f t="shared" si="32"/>
        <v>4</v>
      </c>
      <c r="U192">
        <f t="shared" si="33"/>
        <v>7</v>
      </c>
      <c r="V192">
        <f t="shared" si="34"/>
        <v>7</v>
      </c>
      <c r="W192">
        <f t="shared" si="35"/>
        <v>6</v>
      </c>
    </row>
    <row r="193" spans="1:25" ht="16" hidden="1" x14ac:dyDescent="0.2">
      <c r="A193" s="1" t="s">
        <v>369</v>
      </c>
      <c r="B193" t="s">
        <v>370</v>
      </c>
      <c r="C193" s="3">
        <v>7</v>
      </c>
      <c r="D193" t="s">
        <v>63</v>
      </c>
      <c r="E193" s="5">
        <v>79765</v>
      </c>
      <c r="F193" s="5">
        <v>20955</v>
      </c>
      <c r="G193" s="5">
        <v>22406</v>
      </c>
      <c r="H193" s="5">
        <v>1924</v>
      </c>
      <c r="I193" s="14">
        <v>6649</v>
      </c>
      <c r="J193" s="5">
        <v>1366</v>
      </c>
      <c r="K193" s="5">
        <v>0</v>
      </c>
      <c r="L193" s="5">
        <v>0</v>
      </c>
      <c r="M193" s="5">
        <v>330</v>
      </c>
      <c r="N193" s="11">
        <f t="shared" si="26"/>
        <v>53630</v>
      </c>
      <c r="O193" s="12">
        <f t="shared" si="27"/>
        <v>0.67235002820786061</v>
      </c>
      <c r="P193">
        <f t="shared" si="28"/>
        <v>2</v>
      </c>
      <c r="Q193">
        <f t="shared" si="29"/>
        <v>1</v>
      </c>
      <c r="R193">
        <f t="shared" si="30"/>
        <v>4</v>
      </c>
      <c r="S193">
        <f t="shared" si="31"/>
        <v>3</v>
      </c>
      <c r="T193">
        <f t="shared" si="32"/>
        <v>5</v>
      </c>
      <c r="U193">
        <f t="shared" si="33"/>
        <v>7</v>
      </c>
      <c r="V193">
        <f t="shared" si="34"/>
        <v>7</v>
      </c>
      <c r="W193">
        <f t="shared" si="35"/>
        <v>6</v>
      </c>
    </row>
    <row r="194" spans="1:25" ht="16" hidden="1" x14ac:dyDescent="0.2">
      <c r="A194" s="1" t="s">
        <v>423</v>
      </c>
      <c r="B194" t="s">
        <v>424</v>
      </c>
      <c r="C194" s="3">
        <v>7</v>
      </c>
      <c r="D194" t="s">
        <v>63</v>
      </c>
      <c r="E194" s="5">
        <v>79143</v>
      </c>
      <c r="F194" s="5">
        <v>27978</v>
      </c>
      <c r="G194" s="5">
        <v>19488</v>
      </c>
      <c r="H194" s="5">
        <v>2640</v>
      </c>
      <c r="I194" s="14">
        <v>6430</v>
      </c>
      <c r="J194" s="5">
        <v>1261</v>
      </c>
      <c r="K194" s="5">
        <v>0</v>
      </c>
      <c r="L194" s="5">
        <v>0</v>
      </c>
      <c r="M194" s="5">
        <v>0</v>
      </c>
      <c r="N194" s="11">
        <f t="shared" si="26"/>
        <v>57797</v>
      </c>
      <c r="O194" s="12">
        <f t="shared" si="27"/>
        <v>0.73028568540490002</v>
      </c>
      <c r="P194">
        <f t="shared" si="28"/>
        <v>1</v>
      </c>
      <c r="Q194">
        <f t="shared" si="29"/>
        <v>2</v>
      </c>
      <c r="R194">
        <f t="shared" si="30"/>
        <v>4</v>
      </c>
      <c r="S194">
        <f t="shared" si="31"/>
        <v>3</v>
      </c>
      <c r="T194">
        <f t="shared" si="32"/>
        <v>5</v>
      </c>
      <c r="U194">
        <f t="shared" si="33"/>
        <v>6</v>
      </c>
      <c r="V194">
        <f t="shared" si="34"/>
        <v>6</v>
      </c>
      <c r="W194">
        <f t="shared" si="35"/>
        <v>6</v>
      </c>
    </row>
    <row r="195" spans="1:25" ht="16" hidden="1" x14ac:dyDescent="0.2">
      <c r="A195" s="1" t="s">
        <v>227</v>
      </c>
      <c r="B195" t="s">
        <v>228</v>
      </c>
      <c r="C195" s="3">
        <v>7</v>
      </c>
      <c r="D195" t="s">
        <v>63</v>
      </c>
      <c r="E195" s="5">
        <v>77753</v>
      </c>
      <c r="F195" s="5">
        <v>23354</v>
      </c>
      <c r="G195" s="5">
        <v>18927</v>
      </c>
      <c r="H195" s="5">
        <v>2666</v>
      </c>
      <c r="I195" s="14">
        <v>5950</v>
      </c>
      <c r="J195" s="5">
        <v>2090</v>
      </c>
      <c r="K195" s="5">
        <v>0</v>
      </c>
      <c r="L195" s="5">
        <v>0</v>
      </c>
      <c r="M195" s="5">
        <v>554</v>
      </c>
      <c r="N195" s="11">
        <f t="shared" si="26"/>
        <v>53541</v>
      </c>
      <c r="O195" s="12">
        <f t="shared" si="27"/>
        <v>0.68860365516443101</v>
      </c>
      <c r="P195">
        <f t="shared" si="28"/>
        <v>1</v>
      </c>
      <c r="Q195">
        <f t="shared" si="29"/>
        <v>2</v>
      </c>
      <c r="R195">
        <f t="shared" si="30"/>
        <v>4</v>
      </c>
      <c r="S195">
        <f t="shared" si="31"/>
        <v>3</v>
      </c>
      <c r="T195">
        <f t="shared" si="32"/>
        <v>5</v>
      </c>
      <c r="U195">
        <f t="shared" si="33"/>
        <v>7</v>
      </c>
      <c r="V195">
        <f t="shared" si="34"/>
        <v>7</v>
      </c>
      <c r="W195">
        <f t="shared" si="35"/>
        <v>6</v>
      </c>
    </row>
    <row r="196" spans="1:25" ht="16" hidden="1" x14ac:dyDescent="0.2">
      <c r="A196" s="1" t="s">
        <v>579</v>
      </c>
      <c r="B196" t="s">
        <v>580</v>
      </c>
      <c r="C196" s="3">
        <v>7</v>
      </c>
      <c r="D196" t="s">
        <v>63</v>
      </c>
      <c r="E196" s="5">
        <v>65265</v>
      </c>
      <c r="F196" s="5">
        <v>10841</v>
      </c>
      <c r="G196" s="5">
        <v>18186</v>
      </c>
      <c r="H196" s="5">
        <v>2365</v>
      </c>
      <c r="I196" s="14">
        <v>5948</v>
      </c>
      <c r="J196" s="5">
        <v>2798</v>
      </c>
      <c r="K196" s="5">
        <v>0</v>
      </c>
      <c r="L196" s="5">
        <v>0</v>
      </c>
      <c r="M196" s="5">
        <v>340</v>
      </c>
      <c r="N196" s="11">
        <f t="shared" si="26"/>
        <v>40478</v>
      </c>
      <c r="O196" s="12">
        <f t="shared" si="27"/>
        <v>0.62020991342986287</v>
      </c>
      <c r="P196">
        <f t="shared" si="28"/>
        <v>2</v>
      </c>
      <c r="Q196">
        <f t="shared" si="29"/>
        <v>1</v>
      </c>
      <c r="R196">
        <f t="shared" si="30"/>
        <v>5</v>
      </c>
      <c r="S196">
        <f t="shared" si="31"/>
        <v>3</v>
      </c>
      <c r="T196">
        <f t="shared" si="32"/>
        <v>4</v>
      </c>
      <c r="U196">
        <f t="shared" si="33"/>
        <v>7</v>
      </c>
      <c r="V196">
        <f t="shared" si="34"/>
        <v>7</v>
      </c>
      <c r="W196">
        <f t="shared" si="35"/>
        <v>6</v>
      </c>
    </row>
    <row r="197" spans="1:25" ht="16" hidden="1" x14ac:dyDescent="0.2">
      <c r="A197" s="1" t="s">
        <v>301</v>
      </c>
      <c r="B197" t="s">
        <v>302</v>
      </c>
      <c r="C197" s="3">
        <v>7</v>
      </c>
      <c r="D197" t="s">
        <v>63</v>
      </c>
      <c r="E197" s="5">
        <v>82510</v>
      </c>
      <c r="F197" s="5">
        <v>25246</v>
      </c>
      <c r="G197" s="5">
        <v>19868</v>
      </c>
      <c r="H197" s="5">
        <v>3407</v>
      </c>
      <c r="I197" s="14">
        <v>5734</v>
      </c>
      <c r="J197" s="5">
        <v>1919</v>
      </c>
      <c r="K197" s="5">
        <v>0</v>
      </c>
      <c r="L197" s="5">
        <v>0</v>
      </c>
      <c r="M197" s="5">
        <v>626</v>
      </c>
      <c r="N197" s="11">
        <f t="shared" si="26"/>
        <v>56800</v>
      </c>
      <c r="O197" s="12">
        <f t="shared" si="27"/>
        <v>0.68840140589019516</v>
      </c>
      <c r="P197">
        <f t="shared" si="28"/>
        <v>1</v>
      </c>
      <c r="Q197">
        <f t="shared" si="29"/>
        <v>2</v>
      </c>
      <c r="R197">
        <f t="shared" si="30"/>
        <v>4</v>
      </c>
      <c r="S197">
        <f t="shared" si="31"/>
        <v>3</v>
      </c>
      <c r="T197">
        <f t="shared" si="32"/>
        <v>5</v>
      </c>
      <c r="U197">
        <f t="shared" si="33"/>
        <v>7</v>
      </c>
      <c r="V197">
        <f t="shared" si="34"/>
        <v>7</v>
      </c>
      <c r="W197">
        <f t="shared" si="35"/>
        <v>6</v>
      </c>
    </row>
    <row r="198" spans="1:25" ht="16" hidden="1" x14ac:dyDescent="0.2">
      <c r="A198" s="1" t="s">
        <v>515</v>
      </c>
      <c r="B198" t="s">
        <v>516</v>
      </c>
      <c r="C198" s="3">
        <v>7</v>
      </c>
      <c r="D198" t="s">
        <v>517</v>
      </c>
      <c r="E198" s="5">
        <v>77379</v>
      </c>
      <c r="F198" s="5">
        <v>28153</v>
      </c>
      <c r="G198" s="5">
        <v>5409</v>
      </c>
      <c r="H198" s="5">
        <v>11782</v>
      </c>
      <c r="I198" s="14">
        <v>5681</v>
      </c>
      <c r="J198" s="5">
        <v>2351</v>
      </c>
      <c r="K198" s="5">
        <v>0</v>
      </c>
      <c r="L198" s="5">
        <v>0</v>
      </c>
      <c r="M198" s="5">
        <v>0</v>
      </c>
      <c r="N198" s="11">
        <f t="shared" si="26"/>
        <v>53376</v>
      </c>
      <c r="O198" s="12">
        <f t="shared" si="27"/>
        <v>0.68979955801961768</v>
      </c>
      <c r="P198">
        <f t="shared" si="28"/>
        <v>1</v>
      </c>
      <c r="Q198">
        <f t="shared" si="29"/>
        <v>4</v>
      </c>
      <c r="R198">
        <f t="shared" si="30"/>
        <v>2</v>
      </c>
      <c r="S198">
        <f t="shared" si="31"/>
        <v>3</v>
      </c>
      <c r="T198">
        <f t="shared" si="32"/>
        <v>5</v>
      </c>
      <c r="U198">
        <f t="shared" si="33"/>
        <v>6</v>
      </c>
      <c r="V198">
        <f t="shared" si="34"/>
        <v>6</v>
      </c>
      <c r="W198">
        <f t="shared" si="35"/>
        <v>6</v>
      </c>
      <c r="X198" s="11"/>
      <c r="Y198" s="11"/>
    </row>
    <row r="199" spans="1:25" ht="16" hidden="1" x14ac:dyDescent="0.2">
      <c r="A199" s="1" t="s">
        <v>607</v>
      </c>
      <c r="B199" t="s">
        <v>608</v>
      </c>
      <c r="C199" s="3">
        <v>7</v>
      </c>
      <c r="D199" t="s">
        <v>63</v>
      </c>
      <c r="E199" s="5">
        <v>68865</v>
      </c>
      <c r="F199" s="5">
        <v>21766</v>
      </c>
      <c r="G199" s="5">
        <v>18713</v>
      </c>
      <c r="H199" s="5">
        <v>1321</v>
      </c>
      <c r="I199" s="14">
        <v>5662</v>
      </c>
      <c r="J199" s="5">
        <v>1661</v>
      </c>
      <c r="K199" s="5">
        <v>0</v>
      </c>
      <c r="L199" s="5">
        <v>0</v>
      </c>
      <c r="M199" s="5">
        <v>0</v>
      </c>
      <c r="N199" s="11">
        <f t="shared" si="26"/>
        <v>49123</v>
      </c>
      <c r="O199" s="12">
        <f t="shared" si="27"/>
        <v>0.71332316851811517</v>
      </c>
      <c r="P199">
        <f t="shared" si="28"/>
        <v>1</v>
      </c>
      <c r="Q199">
        <f t="shared" si="29"/>
        <v>2</v>
      </c>
      <c r="R199">
        <f t="shared" si="30"/>
        <v>5</v>
      </c>
      <c r="S199">
        <f t="shared" si="31"/>
        <v>3</v>
      </c>
      <c r="T199">
        <f t="shared" si="32"/>
        <v>4</v>
      </c>
      <c r="U199">
        <f t="shared" si="33"/>
        <v>6</v>
      </c>
      <c r="V199">
        <f t="shared" si="34"/>
        <v>6</v>
      </c>
      <c r="W199">
        <f t="shared" si="35"/>
        <v>6</v>
      </c>
    </row>
    <row r="200" spans="1:25" ht="16" hidden="1" x14ac:dyDescent="0.2">
      <c r="A200" s="1" t="s">
        <v>494</v>
      </c>
      <c r="B200" t="s">
        <v>495</v>
      </c>
      <c r="C200" s="3">
        <v>7</v>
      </c>
      <c r="D200" t="s">
        <v>63</v>
      </c>
      <c r="E200" s="5">
        <v>70461</v>
      </c>
      <c r="F200" s="5">
        <v>17078</v>
      </c>
      <c r="G200" s="5">
        <v>17506</v>
      </c>
      <c r="H200" s="5">
        <v>1629</v>
      </c>
      <c r="I200" s="14">
        <v>5621</v>
      </c>
      <c r="J200" s="5">
        <v>1142</v>
      </c>
      <c r="K200" s="5">
        <v>0</v>
      </c>
      <c r="L200" s="5">
        <v>0</v>
      </c>
      <c r="M200" s="5">
        <v>777</v>
      </c>
      <c r="N200" s="11">
        <f t="shared" si="26"/>
        <v>43753</v>
      </c>
      <c r="O200" s="12">
        <f t="shared" si="27"/>
        <v>0.62095343523367541</v>
      </c>
      <c r="P200">
        <f t="shared" si="28"/>
        <v>2</v>
      </c>
      <c r="Q200">
        <f t="shared" si="29"/>
        <v>1</v>
      </c>
      <c r="R200">
        <f t="shared" si="30"/>
        <v>4</v>
      </c>
      <c r="S200">
        <f t="shared" si="31"/>
        <v>3</v>
      </c>
      <c r="T200">
        <f t="shared" si="32"/>
        <v>5</v>
      </c>
      <c r="U200">
        <f t="shared" si="33"/>
        <v>7</v>
      </c>
      <c r="V200">
        <f t="shared" si="34"/>
        <v>7</v>
      </c>
      <c r="W200">
        <f t="shared" si="35"/>
        <v>6</v>
      </c>
      <c r="X200" s="11"/>
      <c r="Y200" s="11"/>
    </row>
    <row r="201" spans="1:25" ht="16" hidden="1" x14ac:dyDescent="0.2">
      <c r="A201" s="1" t="s">
        <v>1150</v>
      </c>
      <c r="B201" t="s">
        <v>1151</v>
      </c>
      <c r="C201" s="3">
        <v>7</v>
      </c>
      <c r="D201" t="s">
        <v>517</v>
      </c>
      <c r="E201" s="5">
        <v>78561</v>
      </c>
      <c r="F201" s="5">
        <v>26477</v>
      </c>
      <c r="G201" s="5">
        <v>13348</v>
      </c>
      <c r="H201" s="5">
        <v>6269</v>
      </c>
      <c r="I201" s="14">
        <v>5251</v>
      </c>
      <c r="J201" s="5">
        <v>2558</v>
      </c>
      <c r="K201" s="5">
        <v>0</v>
      </c>
      <c r="L201" s="5">
        <v>0</v>
      </c>
      <c r="M201" s="5">
        <v>0</v>
      </c>
      <c r="N201" s="11">
        <f t="shared" ref="N201:N264" si="36">SUM(F201:M201)</f>
        <v>53903</v>
      </c>
      <c r="O201" s="12">
        <f t="shared" ref="O201:O264" si="37">N201/E201</f>
        <v>0.6861292498822571</v>
      </c>
      <c r="P201">
        <f t="shared" ref="P201:P264" si="38">RANK(F201,F201:M201)</f>
        <v>1</v>
      </c>
      <c r="Q201">
        <f t="shared" ref="Q201:Q264" si="39">RANK(G201,F201:M201)</f>
        <v>2</v>
      </c>
      <c r="R201">
        <f t="shared" ref="R201:R264" si="40">RANK(H201,F201:M201)</f>
        <v>3</v>
      </c>
      <c r="S201">
        <f t="shared" ref="S201:S264" si="41">RANK(I201,F201:M201)</f>
        <v>4</v>
      </c>
      <c r="T201">
        <f t="shared" ref="T201:T264" si="42">RANK(J201,F201:M201)</f>
        <v>5</v>
      </c>
      <c r="U201">
        <f t="shared" ref="U201:U264" si="43">RANK(K201,F201:M201)</f>
        <v>6</v>
      </c>
      <c r="V201">
        <f t="shared" ref="V201:V264" si="44">RANK(L201,F201:M201)</f>
        <v>6</v>
      </c>
      <c r="W201">
        <f t="shared" ref="W201:W264" si="45">RANK(M201,F201:M201)</f>
        <v>6</v>
      </c>
    </row>
    <row r="202" spans="1:25" ht="16" hidden="1" x14ac:dyDescent="0.2">
      <c r="A202" s="1" t="s">
        <v>1148</v>
      </c>
      <c r="B202" t="s">
        <v>1149</v>
      </c>
      <c r="C202" s="3">
        <v>7</v>
      </c>
      <c r="D202" t="s">
        <v>517</v>
      </c>
      <c r="E202" s="5">
        <v>75351</v>
      </c>
      <c r="F202" s="5">
        <v>13496</v>
      </c>
      <c r="G202" s="5">
        <v>20212</v>
      </c>
      <c r="H202" s="5">
        <v>3804</v>
      </c>
      <c r="I202" s="14">
        <v>4795</v>
      </c>
      <c r="J202" s="5">
        <v>4791</v>
      </c>
      <c r="K202" s="5">
        <v>0</v>
      </c>
      <c r="L202" s="5">
        <v>0</v>
      </c>
      <c r="M202" s="5">
        <v>579</v>
      </c>
      <c r="N202" s="11">
        <f t="shared" si="36"/>
        <v>47677</v>
      </c>
      <c r="O202" s="12">
        <f t="shared" si="37"/>
        <v>0.63273214688590729</v>
      </c>
      <c r="P202">
        <f t="shared" si="38"/>
        <v>2</v>
      </c>
      <c r="Q202">
        <f t="shared" si="39"/>
        <v>1</v>
      </c>
      <c r="R202">
        <f t="shared" si="40"/>
        <v>5</v>
      </c>
      <c r="S202">
        <f t="shared" si="41"/>
        <v>3</v>
      </c>
      <c r="T202">
        <f t="shared" si="42"/>
        <v>4</v>
      </c>
      <c r="U202">
        <f t="shared" si="43"/>
        <v>7</v>
      </c>
      <c r="V202">
        <f t="shared" si="44"/>
        <v>7</v>
      </c>
      <c r="W202">
        <f t="shared" si="45"/>
        <v>6</v>
      </c>
    </row>
    <row r="203" spans="1:25" ht="16" hidden="1" x14ac:dyDescent="0.2">
      <c r="A203" s="1" t="s">
        <v>805</v>
      </c>
      <c r="B203" t="s">
        <v>806</v>
      </c>
      <c r="C203" s="3">
        <v>7</v>
      </c>
      <c r="D203" t="s">
        <v>63</v>
      </c>
      <c r="E203" s="5">
        <v>70533</v>
      </c>
      <c r="F203" s="5">
        <v>23637</v>
      </c>
      <c r="G203" s="5">
        <v>19136</v>
      </c>
      <c r="H203" s="5">
        <v>1926</v>
      </c>
      <c r="I203" s="14">
        <v>4689</v>
      </c>
      <c r="J203" s="5">
        <v>1539</v>
      </c>
      <c r="K203" s="5">
        <v>0</v>
      </c>
      <c r="L203" s="5">
        <v>0</v>
      </c>
      <c r="M203" s="5">
        <v>0</v>
      </c>
      <c r="N203" s="11">
        <f t="shared" si="36"/>
        <v>50927</v>
      </c>
      <c r="O203" s="12">
        <f t="shared" si="37"/>
        <v>0.72203082245190198</v>
      </c>
      <c r="P203">
        <f t="shared" si="38"/>
        <v>1</v>
      </c>
      <c r="Q203">
        <f t="shared" si="39"/>
        <v>2</v>
      </c>
      <c r="R203">
        <f t="shared" si="40"/>
        <v>4</v>
      </c>
      <c r="S203">
        <f t="shared" si="41"/>
        <v>3</v>
      </c>
      <c r="T203">
        <f t="shared" si="42"/>
        <v>5</v>
      </c>
      <c r="U203">
        <f t="shared" si="43"/>
        <v>6</v>
      </c>
      <c r="V203">
        <f t="shared" si="44"/>
        <v>6</v>
      </c>
      <c r="W203">
        <f t="shared" si="45"/>
        <v>6</v>
      </c>
    </row>
    <row r="204" spans="1:25" ht="16" hidden="1" x14ac:dyDescent="0.2">
      <c r="A204" s="1" t="s">
        <v>886</v>
      </c>
      <c r="B204" t="s">
        <v>887</v>
      </c>
      <c r="C204" s="3">
        <v>7</v>
      </c>
      <c r="D204" t="s">
        <v>63</v>
      </c>
      <c r="E204" s="5">
        <v>70466</v>
      </c>
      <c r="F204" s="5">
        <v>25269</v>
      </c>
      <c r="G204" s="5">
        <v>15645</v>
      </c>
      <c r="H204" s="5">
        <v>1949</v>
      </c>
      <c r="I204" s="14">
        <v>4479</v>
      </c>
      <c r="J204" s="5">
        <v>2657</v>
      </c>
      <c r="K204" s="5">
        <v>0</v>
      </c>
      <c r="L204" s="5">
        <v>0</v>
      </c>
      <c r="M204" s="5">
        <v>543</v>
      </c>
      <c r="N204" s="11">
        <f t="shared" si="36"/>
        <v>50542</v>
      </c>
      <c r="O204" s="12">
        <f t="shared" si="37"/>
        <v>0.71725371100956492</v>
      </c>
      <c r="P204">
        <f t="shared" si="38"/>
        <v>1</v>
      </c>
      <c r="Q204">
        <f t="shared" si="39"/>
        <v>2</v>
      </c>
      <c r="R204">
        <f t="shared" si="40"/>
        <v>5</v>
      </c>
      <c r="S204">
        <f t="shared" si="41"/>
        <v>3</v>
      </c>
      <c r="T204">
        <f t="shared" si="42"/>
        <v>4</v>
      </c>
      <c r="U204">
        <f t="shared" si="43"/>
        <v>7</v>
      </c>
      <c r="V204">
        <f t="shared" si="44"/>
        <v>7</v>
      </c>
      <c r="W204">
        <f t="shared" si="45"/>
        <v>6</v>
      </c>
    </row>
    <row r="205" spans="1:25" ht="16" hidden="1" x14ac:dyDescent="0.2">
      <c r="A205" s="1" t="s">
        <v>165</v>
      </c>
      <c r="B205" t="s">
        <v>166</v>
      </c>
      <c r="C205" s="3">
        <v>7</v>
      </c>
      <c r="D205" t="s">
        <v>63</v>
      </c>
      <c r="E205" s="5">
        <v>66123</v>
      </c>
      <c r="F205" s="5">
        <v>4682</v>
      </c>
      <c r="G205" s="5">
        <v>19312</v>
      </c>
      <c r="H205" s="5">
        <v>12228</v>
      </c>
      <c r="I205" s="14">
        <v>4103</v>
      </c>
      <c r="J205" s="5">
        <v>871</v>
      </c>
      <c r="K205" s="5">
        <v>0</v>
      </c>
      <c r="L205" s="5">
        <v>0</v>
      </c>
      <c r="M205" s="5">
        <v>210</v>
      </c>
      <c r="N205" s="11">
        <f t="shared" si="36"/>
        <v>41406</v>
      </c>
      <c r="O205" s="12">
        <f t="shared" si="37"/>
        <v>0.62619663354657229</v>
      </c>
      <c r="P205">
        <f t="shared" si="38"/>
        <v>3</v>
      </c>
      <c r="Q205">
        <f t="shared" si="39"/>
        <v>1</v>
      </c>
      <c r="R205">
        <f t="shared" si="40"/>
        <v>2</v>
      </c>
      <c r="S205">
        <f t="shared" si="41"/>
        <v>4</v>
      </c>
      <c r="T205">
        <f t="shared" si="42"/>
        <v>5</v>
      </c>
      <c r="U205">
        <f t="shared" si="43"/>
        <v>7</v>
      </c>
      <c r="V205">
        <f t="shared" si="44"/>
        <v>7</v>
      </c>
      <c r="W205">
        <f t="shared" si="45"/>
        <v>6</v>
      </c>
    </row>
    <row r="206" spans="1:25" ht="16" hidden="1" x14ac:dyDescent="0.2">
      <c r="A206" s="1" t="s">
        <v>632</v>
      </c>
      <c r="B206" t="s">
        <v>633</v>
      </c>
      <c r="C206" s="3">
        <v>7</v>
      </c>
      <c r="D206" t="s">
        <v>63</v>
      </c>
      <c r="E206" s="5">
        <v>69097</v>
      </c>
      <c r="F206" s="5">
        <v>15887</v>
      </c>
      <c r="G206" s="5">
        <v>23137</v>
      </c>
      <c r="H206" s="5">
        <v>2569</v>
      </c>
      <c r="I206" s="14">
        <v>3706</v>
      </c>
      <c r="J206" s="5">
        <v>2541</v>
      </c>
      <c r="K206" s="5">
        <v>0</v>
      </c>
      <c r="L206" s="5">
        <v>0</v>
      </c>
      <c r="M206" s="5">
        <v>451</v>
      </c>
      <c r="N206" s="11">
        <f t="shared" si="36"/>
        <v>48291</v>
      </c>
      <c r="O206" s="12">
        <f t="shared" si="37"/>
        <v>0.69888707179761789</v>
      </c>
      <c r="P206">
        <f t="shared" si="38"/>
        <v>2</v>
      </c>
      <c r="Q206">
        <f t="shared" si="39"/>
        <v>1</v>
      </c>
      <c r="R206">
        <f t="shared" si="40"/>
        <v>4</v>
      </c>
      <c r="S206">
        <f t="shared" si="41"/>
        <v>3</v>
      </c>
      <c r="T206">
        <f t="shared" si="42"/>
        <v>5</v>
      </c>
      <c r="U206">
        <f t="shared" si="43"/>
        <v>7</v>
      </c>
      <c r="V206">
        <f t="shared" si="44"/>
        <v>7</v>
      </c>
      <c r="W206">
        <f t="shared" si="45"/>
        <v>6</v>
      </c>
    </row>
    <row r="207" spans="1:25" ht="16" hidden="1" x14ac:dyDescent="0.2">
      <c r="A207" s="1" t="s">
        <v>169</v>
      </c>
      <c r="B207" t="s">
        <v>170</v>
      </c>
      <c r="C207" s="3">
        <v>7</v>
      </c>
      <c r="D207" t="s">
        <v>63</v>
      </c>
      <c r="E207" s="5">
        <v>63371</v>
      </c>
      <c r="F207" s="5">
        <v>6160</v>
      </c>
      <c r="G207" s="5">
        <v>19977</v>
      </c>
      <c r="H207" s="5">
        <v>1173</v>
      </c>
      <c r="I207" s="14">
        <v>3140</v>
      </c>
      <c r="J207" s="5">
        <v>1085</v>
      </c>
      <c r="K207" s="5">
        <v>0</v>
      </c>
      <c r="L207" s="5">
        <v>8557</v>
      </c>
      <c r="M207" s="5">
        <v>198</v>
      </c>
      <c r="N207" s="11">
        <f t="shared" si="36"/>
        <v>40290</v>
      </c>
      <c r="O207" s="12">
        <f t="shared" si="37"/>
        <v>0.6357797730823247</v>
      </c>
      <c r="P207">
        <f t="shared" si="38"/>
        <v>3</v>
      </c>
      <c r="Q207">
        <f t="shared" si="39"/>
        <v>1</v>
      </c>
      <c r="R207">
        <f t="shared" si="40"/>
        <v>5</v>
      </c>
      <c r="S207">
        <f t="shared" si="41"/>
        <v>4</v>
      </c>
      <c r="T207">
        <f t="shared" si="42"/>
        <v>6</v>
      </c>
      <c r="U207">
        <f t="shared" si="43"/>
        <v>8</v>
      </c>
      <c r="V207">
        <f t="shared" si="44"/>
        <v>2</v>
      </c>
      <c r="W207">
        <f t="shared" si="45"/>
        <v>7</v>
      </c>
    </row>
    <row r="208" spans="1:25" ht="16" hidden="1" x14ac:dyDescent="0.2">
      <c r="A208" s="1" t="s">
        <v>634</v>
      </c>
      <c r="B208" t="s">
        <v>635</v>
      </c>
      <c r="C208" s="3">
        <v>7</v>
      </c>
      <c r="D208" t="s">
        <v>63</v>
      </c>
      <c r="E208" s="5">
        <v>61974</v>
      </c>
      <c r="F208" s="5">
        <v>8083</v>
      </c>
      <c r="G208" s="5">
        <v>13041</v>
      </c>
      <c r="H208" s="5">
        <v>15948</v>
      </c>
      <c r="I208" s="14">
        <v>2997</v>
      </c>
      <c r="J208" s="5">
        <v>3042</v>
      </c>
      <c r="K208" s="5">
        <v>0</v>
      </c>
      <c r="L208" s="5">
        <v>0</v>
      </c>
      <c r="M208" s="5">
        <v>246</v>
      </c>
      <c r="N208" s="11">
        <f t="shared" si="36"/>
        <v>43357</v>
      </c>
      <c r="O208" s="12">
        <f t="shared" si="37"/>
        <v>0.69959983218769162</v>
      </c>
      <c r="P208">
        <f t="shared" si="38"/>
        <v>3</v>
      </c>
      <c r="Q208">
        <f t="shared" si="39"/>
        <v>2</v>
      </c>
      <c r="R208">
        <f t="shared" si="40"/>
        <v>1</v>
      </c>
      <c r="S208">
        <f t="shared" si="41"/>
        <v>5</v>
      </c>
      <c r="T208">
        <f t="shared" si="42"/>
        <v>4</v>
      </c>
      <c r="U208">
        <f t="shared" si="43"/>
        <v>7</v>
      </c>
      <c r="V208">
        <f t="shared" si="44"/>
        <v>7</v>
      </c>
      <c r="W208">
        <f t="shared" si="45"/>
        <v>6</v>
      </c>
    </row>
    <row r="209" spans="1:25" ht="16" hidden="1" x14ac:dyDescent="0.2">
      <c r="A209" s="17" t="s">
        <v>151</v>
      </c>
      <c r="B209" t="s">
        <v>152</v>
      </c>
      <c r="C209" s="3">
        <v>8</v>
      </c>
      <c r="D209" t="s">
        <v>153</v>
      </c>
      <c r="E209" s="5">
        <v>67834</v>
      </c>
      <c r="F209" s="5">
        <v>18981</v>
      </c>
      <c r="G209" s="5">
        <v>7142</v>
      </c>
      <c r="H209" s="5">
        <v>1015</v>
      </c>
      <c r="I209" s="14">
        <v>14645</v>
      </c>
      <c r="J209" s="5">
        <v>800</v>
      </c>
      <c r="K209" s="5">
        <v>0</v>
      </c>
      <c r="L209" s="5">
        <v>0</v>
      </c>
      <c r="M209" s="5">
        <v>756</v>
      </c>
      <c r="N209" s="11">
        <f t="shared" si="36"/>
        <v>43339</v>
      </c>
      <c r="O209" s="12">
        <f t="shared" si="37"/>
        <v>0.63889789780935813</v>
      </c>
      <c r="P209">
        <f t="shared" si="38"/>
        <v>1</v>
      </c>
      <c r="Q209">
        <f t="shared" si="39"/>
        <v>3</v>
      </c>
      <c r="R209">
        <f t="shared" si="40"/>
        <v>4</v>
      </c>
      <c r="S209">
        <f t="shared" si="41"/>
        <v>2</v>
      </c>
      <c r="T209">
        <f t="shared" si="42"/>
        <v>5</v>
      </c>
      <c r="U209">
        <f t="shared" si="43"/>
        <v>7</v>
      </c>
      <c r="V209">
        <f t="shared" si="44"/>
        <v>7</v>
      </c>
      <c r="W209">
        <f t="shared" si="45"/>
        <v>6</v>
      </c>
      <c r="X209" s="11"/>
      <c r="Y209" s="11"/>
    </row>
    <row r="210" spans="1:25" ht="16" hidden="1" x14ac:dyDescent="0.2">
      <c r="A210" s="17" t="s">
        <v>842</v>
      </c>
      <c r="B210" t="s">
        <v>843</v>
      </c>
      <c r="C210" s="3">
        <v>8</v>
      </c>
      <c r="D210" t="s">
        <v>43</v>
      </c>
      <c r="E210" s="5">
        <v>74275</v>
      </c>
      <c r="F210" s="5">
        <v>10945</v>
      </c>
      <c r="G210" s="5">
        <v>20501</v>
      </c>
      <c r="H210" s="5">
        <v>1992</v>
      </c>
      <c r="I210" s="14">
        <v>13204</v>
      </c>
      <c r="J210" s="5">
        <v>0</v>
      </c>
      <c r="K210" s="5">
        <v>0</v>
      </c>
      <c r="L210" s="5">
        <v>0</v>
      </c>
      <c r="M210" s="5">
        <v>377</v>
      </c>
      <c r="N210" s="11">
        <f t="shared" si="36"/>
        <v>47019</v>
      </c>
      <c r="O210" s="12">
        <f t="shared" si="37"/>
        <v>0.63303938067990573</v>
      </c>
      <c r="P210">
        <f t="shared" si="38"/>
        <v>3</v>
      </c>
      <c r="Q210">
        <f t="shared" si="39"/>
        <v>1</v>
      </c>
      <c r="R210">
        <f t="shared" si="40"/>
        <v>4</v>
      </c>
      <c r="S210">
        <f t="shared" si="41"/>
        <v>2</v>
      </c>
      <c r="T210">
        <f t="shared" si="42"/>
        <v>6</v>
      </c>
      <c r="U210">
        <f t="shared" si="43"/>
        <v>6</v>
      </c>
      <c r="V210">
        <f t="shared" si="44"/>
        <v>6</v>
      </c>
      <c r="W210">
        <f t="shared" si="45"/>
        <v>5</v>
      </c>
      <c r="X210" s="11"/>
      <c r="Y210" s="11"/>
    </row>
    <row r="211" spans="1:25" ht="16" hidden="1" x14ac:dyDescent="0.2">
      <c r="A211" s="1" t="s">
        <v>844</v>
      </c>
      <c r="B211" t="s">
        <v>845</v>
      </c>
      <c r="C211" s="3">
        <v>8</v>
      </c>
      <c r="D211" t="s">
        <v>43</v>
      </c>
      <c r="E211" s="5">
        <v>63698</v>
      </c>
      <c r="F211" s="5">
        <v>4656</v>
      </c>
      <c r="G211" s="5">
        <v>19860</v>
      </c>
      <c r="H211" s="5">
        <v>1093</v>
      </c>
      <c r="I211" s="14">
        <v>11414</v>
      </c>
      <c r="J211" s="5">
        <v>0</v>
      </c>
      <c r="K211" s="5">
        <v>0</v>
      </c>
      <c r="L211" s="5">
        <v>0</v>
      </c>
      <c r="M211" s="5">
        <v>800</v>
      </c>
      <c r="N211" s="11">
        <f t="shared" si="36"/>
        <v>37823</v>
      </c>
      <c r="O211" s="12">
        <f t="shared" si="37"/>
        <v>0.59378630412257838</v>
      </c>
      <c r="P211">
        <f t="shared" si="38"/>
        <v>3</v>
      </c>
      <c r="Q211">
        <f t="shared" si="39"/>
        <v>1</v>
      </c>
      <c r="R211">
        <f t="shared" si="40"/>
        <v>4</v>
      </c>
      <c r="S211">
        <f t="shared" si="41"/>
        <v>2</v>
      </c>
      <c r="T211">
        <f t="shared" si="42"/>
        <v>6</v>
      </c>
      <c r="U211">
        <f t="shared" si="43"/>
        <v>6</v>
      </c>
      <c r="V211">
        <f t="shared" si="44"/>
        <v>6</v>
      </c>
      <c r="W211">
        <f t="shared" si="45"/>
        <v>5</v>
      </c>
    </row>
    <row r="212" spans="1:25" ht="16" hidden="1" x14ac:dyDescent="0.2">
      <c r="A212" s="1" t="s">
        <v>675</v>
      </c>
      <c r="B212" t="s">
        <v>676</v>
      </c>
      <c r="C212" s="3">
        <v>8</v>
      </c>
      <c r="D212" t="s">
        <v>153</v>
      </c>
      <c r="E212" s="5">
        <v>74280</v>
      </c>
      <c r="F212" s="5">
        <v>25755</v>
      </c>
      <c r="G212" s="5">
        <v>9077</v>
      </c>
      <c r="H212" s="5">
        <v>2255</v>
      </c>
      <c r="I212" s="14">
        <v>10778</v>
      </c>
      <c r="J212" s="5">
        <v>1549</v>
      </c>
      <c r="K212" s="5">
        <v>0</v>
      </c>
      <c r="L212" s="5">
        <v>0</v>
      </c>
      <c r="M212" s="5">
        <v>922</v>
      </c>
      <c r="N212" s="11">
        <f t="shared" si="36"/>
        <v>50336</v>
      </c>
      <c r="O212" s="12">
        <f t="shared" si="37"/>
        <v>0.67765212708669897</v>
      </c>
      <c r="P212">
        <f t="shared" si="38"/>
        <v>1</v>
      </c>
      <c r="Q212">
        <f t="shared" si="39"/>
        <v>3</v>
      </c>
      <c r="R212">
        <f t="shared" si="40"/>
        <v>4</v>
      </c>
      <c r="S212">
        <f t="shared" si="41"/>
        <v>2</v>
      </c>
      <c r="T212">
        <f t="shared" si="42"/>
        <v>5</v>
      </c>
      <c r="U212">
        <f t="shared" si="43"/>
        <v>7</v>
      </c>
      <c r="V212">
        <f t="shared" si="44"/>
        <v>7</v>
      </c>
      <c r="W212">
        <f t="shared" si="45"/>
        <v>6</v>
      </c>
      <c r="X212" s="11"/>
      <c r="Y212" s="11"/>
    </row>
    <row r="213" spans="1:25" ht="16" hidden="1" x14ac:dyDescent="0.2">
      <c r="A213" s="1" t="s">
        <v>785</v>
      </c>
      <c r="B213" t="s">
        <v>786</v>
      </c>
      <c r="C213" s="3">
        <v>8</v>
      </c>
      <c r="D213" t="s">
        <v>43</v>
      </c>
      <c r="E213" s="5">
        <v>71048</v>
      </c>
      <c r="F213" s="5">
        <v>12968</v>
      </c>
      <c r="G213" s="5">
        <v>19691</v>
      </c>
      <c r="H213" s="5">
        <v>2957</v>
      </c>
      <c r="I213" s="14">
        <v>10738</v>
      </c>
      <c r="J213" s="5">
        <v>0</v>
      </c>
      <c r="K213" s="5">
        <v>0</v>
      </c>
      <c r="L213" s="5">
        <v>0</v>
      </c>
      <c r="M213" s="5">
        <v>500</v>
      </c>
      <c r="N213" s="11">
        <f t="shared" si="36"/>
        <v>46854</v>
      </c>
      <c r="O213" s="12">
        <f t="shared" si="37"/>
        <v>0.65946965431820737</v>
      </c>
      <c r="P213">
        <f t="shared" si="38"/>
        <v>2</v>
      </c>
      <c r="Q213">
        <f t="shared" si="39"/>
        <v>1</v>
      </c>
      <c r="R213">
        <f t="shared" si="40"/>
        <v>4</v>
      </c>
      <c r="S213">
        <f t="shared" si="41"/>
        <v>3</v>
      </c>
      <c r="T213">
        <f t="shared" si="42"/>
        <v>6</v>
      </c>
      <c r="U213">
        <f t="shared" si="43"/>
        <v>6</v>
      </c>
      <c r="V213">
        <f t="shared" si="44"/>
        <v>6</v>
      </c>
      <c r="W213">
        <f t="shared" si="45"/>
        <v>5</v>
      </c>
    </row>
    <row r="214" spans="1:25" ht="16" hidden="1" x14ac:dyDescent="0.2">
      <c r="A214" s="1" t="s">
        <v>908</v>
      </c>
      <c r="B214" t="s">
        <v>909</v>
      </c>
      <c r="C214" s="3">
        <v>8</v>
      </c>
      <c r="D214" t="s">
        <v>153</v>
      </c>
      <c r="E214" s="5">
        <v>77015</v>
      </c>
      <c r="F214" s="5">
        <v>29303</v>
      </c>
      <c r="G214" s="5">
        <v>6122</v>
      </c>
      <c r="H214" s="5">
        <v>1466</v>
      </c>
      <c r="I214" s="14">
        <v>10736</v>
      </c>
      <c r="J214" s="5">
        <v>1580</v>
      </c>
      <c r="K214" s="5">
        <v>0</v>
      </c>
      <c r="L214" s="5">
        <v>0</v>
      </c>
      <c r="M214" s="5">
        <v>0</v>
      </c>
      <c r="N214" s="11">
        <f t="shared" si="36"/>
        <v>49207</v>
      </c>
      <c r="O214" s="12">
        <f t="shared" si="37"/>
        <v>0.63892748165941704</v>
      </c>
      <c r="P214">
        <f t="shared" si="38"/>
        <v>1</v>
      </c>
      <c r="Q214">
        <f t="shared" si="39"/>
        <v>3</v>
      </c>
      <c r="R214">
        <f t="shared" si="40"/>
        <v>5</v>
      </c>
      <c r="S214">
        <f t="shared" si="41"/>
        <v>2</v>
      </c>
      <c r="T214">
        <f t="shared" si="42"/>
        <v>4</v>
      </c>
      <c r="U214">
        <f t="shared" si="43"/>
        <v>6</v>
      </c>
      <c r="V214">
        <f t="shared" si="44"/>
        <v>6</v>
      </c>
      <c r="W214">
        <f t="shared" si="45"/>
        <v>6</v>
      </c>
    </row>
    <row r="215" spans="1:25" ht="16" hidden="1" x14ac:dyDescent="0.2">
      <c r="A215" s="1" t="s">
        <v>1078</v>
      </c>
      <c r="B215" t="s">
        <v>1079</v>
      </c>
      <c r="C215" s="3">
        <v>8</v>
      </c>
      <c r="D215" t="s">
        <v>43</v>
      </c>
      <c r="E215" s="5">
        <v>74283</v>
      </c>
      <c r="F215" s="5">
        <v>6441</v>
      </c>
      <c r="G215" s="5">
        <v>24571</v>
      </c>
      <c r="H215" s="5">
        <v>1135</v>
      </c>
      <c r="I215" s="14">
        <v>10733</v>
      </c>
      <c r="J215" s="5">
        <v>0</v>
      </c>
      <c r="K215" s="5">
        <v>0</v>
      </c>
      <c r="L215" s="5">
        <v>0</v>
      </c>
      <c r="M215" s="5">
        <v>309</v>
      </c>
      <c r="N215" s="11">
        <f t="shared" si="36"/>
        <v>43189</v>
      </c>
      <c r="O215" s="12">
        <f t="shared" si="37"/>
        <v>0.58141162850181061</v>
      </c>
      <c r="P215">
        <f t="shared" si="38"/>
        <v>3</v>
      </c>
      <c r="Q215">
        <f t="shared" si="39"/>
        <v>1</v>
      </c>
      <c r="R215">
        <f t="shared" si="40"/>
        <v>4</v>
      </c>
      <c r="S215">
        <f t="shared" si="41"/>
        <v>2</v>
      </c>
      <c r="T215">
        <f t="shared" si="42"/>
        <v>6</v>
      </c>
      <c r="U215">
        <f t="shared" si="43"/>
        <v>6</v>
      </c>
      <c r="V215">
        <f t="shared" si="44"/>
        <v>6</v>
      </c>
      <c r="W215">
        <f t="shared" si="45"/>
        <v>5</v>
      </c>
    </row>
    <row r="216" spans="1:25" ht="16" hidden="1" x14ac:dyDescent="0.2">
      <c r="A216" s="1" t="s">
        <v>371</v>
      </c>
      <c r="B216" t="s">
        <v>372</v>
      </c>
      <c r="C216" s="3">
        <v>8</v>
      </c>
      <c r="D216" t="s">
        <v>43</v>
      </c>
      <c r="E216" s="5">
        <v>71299</v>
      </c>
      <c r="F216" s="5">
        <v>10736</v>
      </c>
      <c r="G216" s="5">
        <v>19621</v>
      </c>
      <c r="H216" s="5">
        <v>1487</v>
      </c>
      <c r="I216" s="14">
        <v>9963</v>
      </c>
      <c r="J216" s="5">
        <v>0</v>
      </c>
      <c r="K216" s="5">
        <v>0</v>
      </c>
      <c r="L216" s="5">
        <v>0</v>
      </c>
      <c r="M216" s="5">
        <v>679</v>
      </c>
      <c r="N216" s="11">
        <f t="shared" si="36"/>
        <v>42486</v>
      </c>
      <c r="O216" s="12">
        <f t="shared" si="37"/>
        <v>0.59588493527258446</v>
      </c>
      <c r="P216">
        <f t="shared" si="38"/>
        <v>2</v>
      </c>
      <c r="Q216">
        <f t="shared" si="39"/>
        <v>1</v>
      </c>
      <c r="R216">
        <f t="shared" si="40"/>
        <v>4</v>
      </c>
      <c r="S216">
        <f t="shared" si="41"/>
        <v>3</v>
      </c>
      <c r="T216">
        <f t="shared" si="42"/>
        <v>6</v>
      </c>
      <c r="U216">
        <f t="shared" si="43"/>
        <v>6</v>
      </c>
      <c r="V216">
        <f t="shared" si="44"/>
        <v>6</v>
      </c>
      <c r="W216">
        <f t="shared" si="45"/>
        <v>5</v>
      </c>
      <c r="X216" s="11"/>
      <c r="Y216" s="11"/>
    </row>
    <row r="217" spans="1:25" ht="16" hidden="1" x14ac:dyDescent="0.2">
      <c r="A217" s="1" t="s">
        <v>373</v>
      </c>
      <c r="B217" t="s">
        <v>374</v>
      </c>
      <c r="C217" s="3">
        <v>8</v>
      </c>
      <c r="D217" t="s">
        <v>43</v>
      </c>
      <c r="E217" s="5">
        <v>71136</v>
      </c>
      <c r="F217" s="5">
        <v>8386</v>
      </c>
      <c r="G217" s="5">
        <v>19840</v>
      </c>
      <c r="H217" s="5">
        <v>1717</v>
      </c>
      <c r="I217" s="14">
        <v>9747</v>
      </c>
      <c r="J217" s="5">
        <v>0</v>
      </c>
      <c r="K217" s="5">
        <v>0</v>
      </c>
      <c r="L217" s="5">
        <v>0</v>
      </c>
      <c r="M217" s="5">
        <v>730</v>
      </c>
      <c r="N217" s="11">
        <f t="shared" si="36"/>
        <v>40420</v>
      </c>
      <c r="O217" s="12">
        <f t="shared" si="37"/>
        <v>0.56820737741790373</v>
      </c>
      <c r="P217">
        <f t="shared" si="38"/>
        <v>3</v>
      </c>
      <c r="Q217">
        <f t="shared" si="39"/>
        <v>1</v>
      </c>
      <c r="R217">
        <f t="shared" si="40"/>
        <v>4</v>
      </c>
      <c r="S217">
        <f t="shared" si="41"/>
        <v>2</v>
      </c>
      <c r="T217">
        <f t="shared" si="42"/>
        <v>6</v>
      </c>
      <c r="U217">
        <f t="shared" si="43"/>
        <v>6</v>
      </c>
      <c r="V217">
        <f t="shared" si="44"/>
        <v>6</v>
      </c>
      <c r="W217">
        <f t="shared" si="45"/>
        <v>5</v>
      </c>
      <c r="X217" s="11"/>
      <c r="Y217" s="11"/>
    </row>
    <row r="218" spans="1:25" ht="16" hidden="1" x14ac:dyDescent="0.2">
      <c r="A218" s="1" t="s">
        <v>896</v>
      </c>
      <c r="B218" t="s">
        <v>897</v>
      </c>
      <c r="C218" s="3">
        <v>8</v>
      </c>
      <c r="D218" t="s">
        <v>153</v>
      </c>
      <c r="E218" s="5">
        <v>88188</v>
      </c>
      <c r="F218" s="5">
        <v>34805</v>
      </c>
      <c r="G218" s="5">
        <v>10690</v>
      </c>
      <c r="H218" s="5">
        <v>3500</v>
      </c>
      <c r="I218" s="14">
        <v>9716</v>
      </c>
      <c r="J218" s="5">
        <v>0</v>
      </c>
      <c r="K218" s="5">
        <v>0</v>
      </c>
      <c r="L218" s="5">
        <v>0</v>
      </c>
      <c r="M218" s="5">
        <v>3233</v>
      </c>
      <c r="N218" s="11">
        <f t="shared" si="36"/>
        <v>61944</v>
      </c>
      <c r="O218" s="12">
        <f t="shared" si="37"/>
        <v>0.70240849095114977</v>
      </c>
      <c r="P218">
        <f t="shared" si="38"/>
        <v>1</v>
      </c>
      <c r="Q218">
        <f t="shared" si="39"/>
        <v>2</v>
      </c>
      <c r="R218">
        <f t="shared" si="40"/>
        <v>4</v>
      </c>
      <c r="S218">
        <f t="shared" si="41"/>
        <v>3</v>
      </c>
      <c r="T218">
        <f t="shared" si="42"/>
        <v>6</v>
      </c>
      <c r="U218">
        <f t="shared" si="43"/>
        <v>6</v>
      </c>
      <c r="V218">
        <f t="shared" si="44"/>
        <v>6</v>
      </c>
      <c r="W218">
        <f t="shared" si="45"/>
        <v>5</v>
      </c>
    </row>
    <row r="219" spans="1:25" ht="16" hidden="1" x14ac:dyDescent="0.2">
      <c r="A219" s="1" t="s">
        <v>475</v>
      </c>
      <c r="B219" t="s">
        <v>476</v>
      </c>
      <c r="C219" s="3">
        <v>8</v>
      </c>
      <c r="D219" t="s">
        <v>153</v>
      </c>
      <c r="E219" s="5">
        <v>81151</v>
      </c>
      <c r="F219" s="5">
        <v>28399</v>
      </c>
      <c r="G219" s="5">
        <v>9070</v>
      </c>
      <c r="H219" s="5">
        <v>3263</v>
      </c>
      <c r="I219" s="14">
        <v>9410</v>
      </c>
      <c r="J219" s="5">
        <v>1872</v>
      </c>
      <c r="K219" s="5">
        <v>0</v>
      </c>
      <c r="L219" s="5">
        <v>0</v>
      </c>
      <c r="M219" s="5">
        <v>1741</v>
      </c>
      <c r="N219" s="11">
        <f t="shared" si="36"/>
        <v>53755</v>
      </c>
      <c r="O219" s="12">
        <f t="shared" si="37"/>
        <v>0.66240711759559345</v>
      </c>
      <c r="P219">
        <f t="shared" si="38"/>
        <v>1</v>
      </c>
      <c r="Q219">
        <f t="shared" si="39"/>
        <v>3</v>
      </c>
      <c r="R219">
        <f t="shared" si="40"/>
        <v>4</v>
      </c>
      <c r="S219">
        <f t="shared" si="41"/>
        <v>2</v>
      </c>
      <c r="T219">
        <f t="shared" si="42"/>
        <v>5</v>
      </c>
      <c r="U219">
        <f t="shared" si="43"/>
        <v>7</v>
      </c>
      <c r="V219">
        <f t="shared" si="44"/>
        <v>7</v>
      </c>
      <c r="W219">
        <f t="shared" si="45"/>
        <v>6</v>
      </c>
      <c r="X219" s="11"/>
      <c r="Y219" s="11"/>
    </row>
    <row r="220" spans="1:25" ht="16" hidden="1" x14ac:dyDescent="0.2">
      <c r="A220" s="1" t="s">
        <v>882</v>
      </c>
      <c r="B220" t="s">
        <v>883</v>
      </c>
      <c r="C220" s="3">
        <v>8</v>
      </c>
      <c r="D220" t="s">
        <v>43</v>
      </c>
      <c r="E220" s="5">
        <v>70422</v>
      </c>
      <c r="F220" s="5">
        <v>7242</v>
      </c>
      <c r="G220" s="5">
        <v>21439</v>
      </c>
      <c r="H220" s="5">
        <v>2226</v>
      </c>
      <c r="I220" s="14">
        <v>9128</v>
      </c>
      <c r="J220" s="5">
        <v>1117</v>
      </c>
      <c r="K220" s="5">
        <v>0</v>
      </c>
      <c r="L220" s="5">
        <v>0</v>
      </c>
      <c r="M220" s="5">
        <v>533</v>
      </c>
      <c r="N220" s="11">
        <f t="shared" si="36"/>
        <v>41685</v>
      </c>
      <c r="O220" s="12">
        <f t="shared" si="37"/>
        <v>0.59193149867938999</v>
      </c>
      <c r="P220">
        <f t="shared" si="38"/>
        <v>3</v>
      </c>
      <c r="Q220">
        <f t="shared" si="39"/>
        <v>1</v>
      </c>
      <c r="R220">
        <f t="shared" si="40"/>
        <v>4</v>
      </c>
      <c r="S220">
        <f t="shared" si="41"/>
        <v>2</v>
      </c>
      <c r="T220">
        <f t="shared" si="42"/>
        <v>5</v>
      </c>
      <c r="U220">
        <f t="shared" si="43"/>
        <v>7</v>
      </c>
      <c r="V220">
        <f t="shared" si="44"/>
        <v>7</v>
      </c>
      <c r="W220">
        <f t="shared" si="45"/>
        <v>6</v>
      </c>
    </row>
    <row r="221" spans="1:25" ht="16" hidden="1" x14ac:dyDescent="0.2">
      <c r="A221" s="1" t="s">
        <v>44</v>
      </c>
      <c r="B221" t="s">
        <v>45</v>
      </c>
      <c r="C221" s="3">
        <v>8</v>
      </c>
      <c r="D221" t="s">
        <v>43</v>
      </c>
      <c r="E221" s="5">
        <v>69135</v>
      </c>
      <c r="F221" s="5">
        <v>5622</v>
      </c>
      <c r="G221" s="5">
        <v>21079</v>
      </c>
      <c r="H221" s="5">
        <v>1217</v>
      </c>
      <c r="I221" s="14">
        <v>9045</v>
      </c>
      <c r="J221" s="5">
        <v>0</v>
      </c>
      <c r="K221" s="5">
        <v>0</v>
      </c>
      <c r="L221" s="5">
        <v>647</v>
      </c>
      <c r="M221" s="5">
        <v>907</v>
      </c>
      <c r="N221" s="11">
        <f t="shared" si="36"/>
        <v>38517</v>
      </c>
      <c r="O221" s="12">
        <f t="shared" si="37"/>
        <v>0.55712735951399439</v>
      </c>
      <c r="P221">
        <f t="shared" si="38"/>
        <v>3</v>
      </c>
      <c r="Q221">
        <f t="shared" si="39"/>
        <v>1</v>
      </c>
      <c r="R221">
        <f t="shared" si="40"/>
        <v>4</v>
      </c>
      <c r="S221">
        <f t="shared" si="41"/>
        <v>2</v>
      </c>
      <c r="T221">
        <f t="shared" si="42"/>
        <v>7</v>
      </c>
      <c r="U221">
        <f t="shared" si="43"/>
        <v>7</v>
      </c>
      <c r="V221">
        <f t="shared" si="44"/>
        <v>6</v>
      </c>
      <c r="W221">
        <f t="shared" si="45"/>
        <v>5</v>
      </c>
    </row>
    <row r="222" spans="1:25" ht="16" hidden="1" x14ac:dyDescent="0.2">
      <c r="A222" s="1" t="s">
        <v>1152</v>
      </c>
      <c r="B222" t="s">
        <v>1153</v>
      </c>
      <c r="C222" s="3">
        <v>8</v>
      </c>
      <c r="D222" t="s">
        <v>92</v>
      </c>
      <c r="E222" s="5">
        <v>81030</v>
      </c>
      <c r="F222" s="5">
        <v>25276</v>
      </c>
      <c r="G222" s="5">
        <v>10343</v>
      </c>
      <c r="H222" s="5">
        <v>2966</v>
      </c>
      <c r="I222" s="14">
        <v>8955</v>
      </c>
      <c r="J222" s="5">
        <v>1731</v>
      </c>
      <c r="K222" s="5">
        <v>0</v>
      </c>
      <c r="L222" s="5">
        <v>0</v>
      </c>
      <c r="M222" s="5">
        <v>720</v>
      </c>
      <c r="N222" s="11">
        <f t="shared" si="36"/>
        <v>49991</v>
      </c>
      <c r="O222" s="12">
        <f t="shared" si="37"/>
        <v>0.61694434160187583</v>
      </c>
      <c r="P222">
        <f t="shared" si="38"/>
        <v>1</v>
      </c>
      <c r="Q222">
        <f t="shared" si="39"/>
        <v>2</v>
      </c>
      <c r="R222">
        <f t="shared" si="40"/>
        <v>4</v>
      </c>
      <c r="S222">
        <f t="shared" si="41"/>
        <v>3</v>
      </c>
      <c r="T222">
        <f t="shared" si="42"/>
        <v>5</v>
      </c>
      <c r="U222">
        <f t="shared" si="43"/>
        <v>7</v>
      </c>
      <c r="V222">
        <f t="shared" si="44"/>
        <v>7</v>
      </c>
      <c r="W222">
        <f t="shared" si="45"/>
        <v>6</v>
      </c>
      <c r="X222" s="11"/>
      <c r="Y222" s="11"/>
    </row>
    <row r="223" spans="1:25" ht="16" hidden="1" x14ac:dyDescent="0.2">
      <c r="A223" s="1" t="s">
        <v>375</v>
      </c>
      <c r="B223" t="s">
        <v>376</v>
      </c>
      <c r="C223" s="3">
        <v>8</v>
      </c>
      <c r="D223" t="s">
        <v>43</v>
      </c>
      <c r="E223" s="5">
        <v>70898</v>
      </c>
      <c r="F223" s="5">
        <v>7235</v>
      </c>
      <c r="G223" s="5">
        <v>20708</v>
      </c>
      <c r="H223" s="5">
        <v>1005</v>
      </c>
      <c r="I223" s="14">
        <v>8928</v>
      </c>
      <c r="J223" s="5">
        <v>757</v>
      </c>
      <c r="K223" s="5">
        <v>0</v>
      </c>
      <c r="L223" s="5">
        <v>448</v>
      </c>
      <c r="M223" s="5">
        <v>420</v>
      </c>
      <c r="N223" s="11">
        <f t="shared" si="36"/>
        <v>39501</v>
      </c>
      <c r="O223" s="12">
        <f t="shared" si="37"/>
        <v>0.55715252898530288</v>
      </c>
      <c r="P223">
        <f t="shared" si="38"/>
        <v>3</v>
      </c>
      <c r="Q223">
        <f t="shared" si="39"/>
        <v>1</v>
      </c>
      <c r="R223">
        <f t="shared" si="40"/>
        <v>4</v>
      </c>
      <c r="S223">
        <f t="shared" si="41"/>
        <v>2</v>
      </c>
      <c r="T223">
        <f t="shared" si="42"/>
        <v>5</v>
      </c>
      <c r="U223">
        <f t="shared" si="43"/>
        <v>8</v>
      </c>
      <c r="V223">
        <f t="shared" si="44"/>
        <v>6</v>
      </c>
      <c r="W223">
        <f t="shared" si="45"/>
        <v>7</v>
      </c>
      <c r="X223" s="11"/>
      <c r="Y223" s="11"/>
    </row>
    <row r="224" spans="1:25" ht="16" hidden="1" x14ac:dyDescent="0.2">
      <c r="A224" s="1" t="s">
        <v>874</v>
      </c>
      <c r="B224" t="s">
        <v>875</v>
      </c>
      <c r="C224" s="3">
        <v>8</v>
      </c>
      <c r="D224" t="s">
        <v>43</v>
      </c>
      <c r="E224" s="5">
        <v>73090</v>
      </c>
      <c r="F224" s="5">
        <v>4407</v>
      </c>
      <c r="G224" s="5">
        <v>22663</v>
      </c>
      <c r="H224" s="5">
        <v>1802</v>
      </c>
      <c r="I224" s="14">
        <v>8856</v>
      </c>
      <c r="J224" s="5">
        <v>1712</v>
      </c>
      <c r="K224" s="5">
        <v>0</v>
      </c>
      <c r="L224" s="5">
        <v>0</v>
      </c>
      <c r="M224" s="5">
        <v>613</v>
      </c>
      <c r="N224" s="11">
        <f t="shared" si="36"/>
        <v>40053</v>
      </c>
      <c r="O224" s="12">
        <f t="shared" si="37"/>
        <v>0.54799562183609252</v>
      </c>
      <c r="P224">
        <f t="shared" si="38"/>
        <v>3</v>
      </c>
      <c r="Q224">
        <f t="shared" si="39"/>
        <v>1</v>
      </c>
      <c r="R224">
        <f t="shared" si="40"/>
        <v>4</v>
      </c>
      <c r="S224">
        <f t="shared" si="41"/>
        <v>2</v>
      </c>
      <c r="T224">
        <f t="shared" si="42"/>
        <v>5</v>
      </c>
      <c r="U224">
        <f t="shared" si="43"/>
        <v>7</v>
      </c>
      <c r="V224">
        <f t="shared" si="44"/>
        <v>7</v>
      </c>
      <c r="W224">
        <f t="shared" si="45"/>
        <v>6</v>
      </c>
      <c r="X224" s="11"/>
      <c r="Y224" s="11"/>
    </row>
    <row r="225" spans="1:25" ht="16" hidden="1" x14ac:dyDescent="0.2">
      <c r="A225" s="1" t="s">
        <v>90</v>
      </c>
      <c r="B225" t="s">
        <v>91</v>
      </c>
      <c r="C225" s="3">
        <v>8</v>
      </c>
      <c r="D225" t="s">
        <v>92</v>
      </c>
      <c r="E225" s="5">
        <v>80822</v>
      </c>
      <c r="F225" s="5">
        <v>25363</v>
      </c>
      <c r="G225" s="5">
        <v>13160</v>
      </c>
      <c r="H225" s="5">
        <v>2900</v>
      </c>
      <c r="I225" s="14">
        <v>8794</v>
      </c>
      <c r="J225" s="5">
        <v>1802</v>
      </c>
      <c r="K225" s="5">
        <v>0</v>
      </c>
      <c r="L225" s="5">
        <v>0</v>
      </c>
      <c r="M225" s="5">
        <v>658</v>
      </c>
      <c r="N225" s="11">
        <f t="shared" si="36"/>
        <v>52677</v>
      </c>
      <c r="O225" s="12">
        <f t="shared" si="37"/>
        <v>0.65176560837395758</v>
      </c>
      <c r="P225">
        <f t="shared" si="38"/>
        <v>1</v>
      </c>
      <c r="Q225">
        <f t="shared" si="39"/>
        <v>2</v>
      </c>
      <c r="R225">
        <f t="shared" si="40"/>
        <v>4</v>
      </c>
      <c r="S225">
        <f t="shared" si="41"/>
        <v>3</v>
      </c>
      <c r="T225">
        <f t="shared" si="42"/>
        <v>5</v>
      </c>
      <c r="U225">
        <f t="shared" si="43"/>
        <v>7</v>
      </c>
      <c r="V225">
        <f t="shared" si="44"/>
        <v>7</v>
      </c>
      <c r="W225">
        <f t="shared" si="45"/>
        <v>6</v>
      </c>
    </row>
    <row r="226" spans="1:25" ht="16" hidden="1" x14ac:dyDescent="0.2">
      <c r="A226" s="1" t="s">
        <v>479</v>
      </c>
      <c r="B226" t="s">
        <v>480</v>
      </c>
      <c r="C226" s="3">
        <v>8</v>
      </c>
      <c r="D226" t="s">
        <v>92</v>
      </c>
      <c r="E226" s="5">
        <v>58484</v>
      </c>
      <c r="F226" s="5">
        <v>8874</v>
      </c>
      <c r="G226" s="5">
        <v>13414</v>
      </c>
      <c r="H226" s="5">
        <v>1680</v>
      </c>
      <c r="I226" s="14">
        <v>8417</v>
      </c>
      <c r="J226" s="5">
        <v>783</v>
      </c>
      <c r="K226" s="5">
        <v>0</v>
      </c>
      <c r="L226" s="5">
        <v>0</v>
      </c>
      <c r="M226" s="5">
        <v>563</v>
      </c>
      <c r="N226" s="11">
        <f t="shared" si="36"/>
        <v>33731</v>
      </c>
      <c r="O226" s="12">
        <f t="shared" si="37"/>
        <v>0.57675603583886192</v>
      </c>
      <c r="P226">
        <f t="shared" si="38"/>
        <v>2</v>
      </c>
      <c r="Q226">
        <f t="shared" si="39"/>
        <v>1</v>
      </c>
      <c r="R226">
        <f t="shared" si="40"/>
        <v>4</v>
      </c>
      <c r="S226">
        <f t="shared" si="41"/>
        <v>3</v>
      </c>
      <c r="T226">
        <f t="shared" si="42"/>
        <v>5</v>
      </c>
      <c r="U226">
        <f t="shared" si="43"/>
        <v>7</v>
      </c>
      <c r="V226">
        <f t="shared" si="44"/>
        <v>7</v>
      </c>
      <c r="W226">
        <f t="shared" si="45"/>
        <v>6</v>
      </c>
      <c r="X226" s="11"/>
      <c r="Y226" s="11"/>
    </row>
    <row r="227" spans="1:25" ht="16" hidden="1" x14ac:dyDescent="0.2">
      <c r="A227" s="1" t="s">
        <v>297</v>
      </c>
      <c r="B227" t="s">
        <v>298</v>
      </c>
      <c r="C227" s="3">
        <v>8</v>
      </c>
      <c r="D227" t="s">
        <v>92</v>
      </c>
      <c r="E227" s="5">
        <v>70514</v>
      </c>
      <c r="F227" s="5">
        <v>21026</v>
      </c>
      <c r="G227" s="5">
        <v>13133</v>
      </c>
      <c r="H227" s="5">
        <v>1346</v>
      </c>
      <c r="I227" s="14">
        <v>8356</v>
      </c>
      <c r="J227" s="5">
        <v>1013</v>
      </c>
      <c r="K227" s="5">
        <v>0</v>
      </c>
      <c r="L227" s="5">
        <v>0</v>
      </c>
      <c r="M227" s="5">
        <v>215</v>
      </c>
      <c r="N227" s="11">
        <f t="shared" si="36"/>
        <v>45089</v>
      </c>
      <c r="O227" s="12">
        <f t="shared" si="37"/>
        <v>0.63943330402473264</v>
      </c>
      <c r="P227">
        <f t="shared" si="38"/>
        <v>1</v>
      </c>
      <c r="Q227">
        <f t="shared" si="39"/>
        <v>2</v>
      </c>
      <c r="R227">
        <f t="shared" si="40"/>
        <v>4</v>
      </c>
      <c r="S227">
        <f t="shared" si="41"/>
        <v>3</v>
      </c>
      <c r="T227">
        <f t="shared" si="42"/>
        <v>5</v>
      </c>
      <c r="U227">
        <f t="shared" si="43"/>
        <v>7</v>
      </c>
      <c r="V227">
        <f t="shared" si="44"/>
        <v>7</v>
      </c>
      <c r="W227">
        <f t="shared" si="45"/>
        <v>6</v>
      </c>
    </row>
    <row r="228" spans="1:25" ht="16" hidden="1" x14ac:dyDescent="0.2">
      <c r="A228" s="1" t="s">
        <v>41</v>
      </c>
      <c r="B228" t="s">
        <v>42</v>
      </c>
      <c r="C228" s="3">
        <v>8</v>
      </c>
      <c r="D228" t="s">
        <v>43</v>
      </c>
      <c r="E228" s="5">
        <v>64534</v>
      </c>
      <c r="F228" s="5">
        <v>5485</v>
      </c>
      <c r="G228" s="5">
        <v>20376</v>
      </c>
      <c r="H228" s="5">
        <v>770</v>
      </c>
      <c r="I228" s="14">
        <v>7941</v>
      </c>
      <c r="J228" s="5">
        <v>938</v>
      </c>
      <c r="K228" s="5">
        <v>0</v>
      </c>
      <c r="L228" s="5">
        <v>573</v>
      </c>
      <c r="M228" s="5">
        <v>477</v>
      </c>
      <c r="N228" s="11">
        <f t="shared" si="36"/>
        <v>36560</v>
      </c>
      <c r="O228" s="12">
        <f t="shared" si="37"/>
        <v>0.56652307310874883</v>
      </c>
      <c r="P228">
        <f t="shared" si="38"/>
        <v>3</v>
      </c>
      <c r="Q228">
        <f t="shared" si="39"/>
        <v>1</v>
      </c>
      <c r="R228">
        <f t="shared" si="40"/>
        <v>5</v>
      </c>
      <c r="S228">
        <f t="shared" si="41"/>
        <v>2</v>
      </c>
      <c r="T228">
        <f t="shared" si="42"/>
        <v>4</v>
      </c>
      <c r="U228">
        <f t="shared" si="43"/>
        <v>8</v>
      </c>
      <c r="V228">
        <f t="shared" si="44"/>
        <v>6</v>
      </c>
      <c r="W228">
        <f t="shared" si="45"/>
        <v>7</v>
      </c>
      <c r="X228" s="11"/>
      <c r="Y228" s="11"/>
    </row>
    <row r="229" spans="1:25" ht="16" hidden="1" x14ac:dyDescent="0.2">
      <c r="A229" s="1" t="s">
        <v>581</v>
      </c>
      <c r="B229" t="s">
        <v>582</v>
      </c>
      <c r="C229" s="3">
        <v>8</v>
      </c>
      <c r="D229" t="s">
        <v>92</v>
      </c>
      <c r="E229" s="5">
        <v>65606</v>
      </c>
      <c r="F229" s="5">
        <v>5593</v>
      </c>
      <c r="G229" s="5">
        <v>18180</v>
      </c>
      <c r="H229" s="5">
        <v>2294</v>
      </c>
      <c r="I229" s="14">
        <v>7861</v>
      </c>
      <c r="J229" s="5">
        <v>806</v>
      </c>
      <c r="K229" s="5">
        <v>0</v>
      </c>
      <c r="L229" s="5">
        <v>0</v>
      </c>
      <c r="M229" s="5">
        <v>410</v>
      </c>
      <c r="N229" s="11">
        <f t="shared" si="36"/>
        <v>35144</v>
      </c>
      <c r="O229" s="12">
        <f t="shared" si="37"/>
        <v>0.53568271194707806</v>
      </c>
      <c r="P229">
        <f t="shared" si="38"/>
        <v>3</v>
      </c>
      <c r="Q229">
        <f t="shared" si="39"/>
        <v>1</v>
      </c>
      <c r="R229">
        <f t="shared" si="40"/>
        <v>4</v>
      </c>
      <c r="S229">
        <f t="shared" si="41"/>
        <v>2</v>
      </c>
      <c r="T229">
        <f t="shared" si="42"/>
        <v>5</v>
      </c>
      <c r="U229">
        <f t="shared" si="43"/>
        <v>7</v>
      </c>
      <c r="V229">
        <f t="shared" si="44"/>
        <v>7</v>
      </c>
      <c r="W229">
        <f t="shared" si="45"/>
        <v>6</v>
      </c>
      <c r="X229" s="11"/>
      <c r="Y229" s="11"/>
    </row>
    <row r="230" spans="1:25" ht="16" hidden="1" x14ac:dyDescent="0.2">
      <c r="A230" s="1" t="s">
        <v>461</v>
      </c>
      <c r="B230" t="s">
        <v>462</v>
      </c>
      <c r="C230" s="3">
        <v>8</v>
      </c>
      <c r="D230" t="s">
        <v>153</v>
      </c>
      <c r="E230" s="5">
        <v>73212</v>
      </c>
      <c r="F230" s="5">
        <v>25949</v>
      </c>
      <c r="G230" s="5">
        <v>10500</v>
      </c>
      <c r="H230" s="5">
        <v>3290</v>
      </c>
      <c r="I230" s="14">
        <v>7727</v>
      </c>
      <c r="J230" s="5">
        <v>1290</v>
      </c>
      <c r="K230" s="5">
        <v>0</v>
      </c>
      <c r="L230" s="5">
        <v>0</v>
      </c>
      <c r="M230" s="5">
        <v>505</v>
      </c>
      <c r="N230" s="11">
        <f t="shared" si="36"/>
        <v>49261</v>
      </c>
      <c r="O230" s="12">
        <f t="shared" si="37"/>
        <v>0.67285417691088889</v>
      </c>
      <c r="P230">
        <f t="shared" si="38"/>
        <v>1</v>
      </c>
      <c r="Q230">
        <f t="shared" si="39"/>
        <v>2</v>
      </c>
      <c r="R230">
        <f t="shared" si="40"/>
        <v>4</v>
      </c>
      <c r="S230">
        <f t="shared" si="41"/>
        <v>3</v>
      </c>
      <c r="T230">
        <f t="shared" si="42"/>
        <v>5</v>
      </c>
      <c r="U230">
        <f t="shared" si="43"/>
        <v>7</v>
      </c>
      <c r="V230">
        <f t="shared" si="44"/>
        <v>7</v>
      </c>
      <c r="W230">
        <f t="shared" si="45"/>
        <v>6</v>
      </c>
    </row>
    <row r="231" spans="1:25" ht="16" hidden="1" x14ac:dyDescent="0.2">
      <c r="A231" s="1" t="s">
        <v>880</v>
      </c>
      <c r="B231" t="s">
        <v>881</v>
      </c>
      <c r="C231" s="3">
        <v>8</v>
      </c>
      <c r="D231" t="s">
        <v>43</v>
      </c>
      <c r="E231" s="5">
        <v>69265</v>
      </c>
      <c r="F231" s="5">
        <v>6792</v>
      </c>
      <c r="G231" s="5">
        <v>20269</v>
      </c>
      <c r="H231" s="5">
        <v>4746</v>
      </c>
      <c r="I231" s="14">
        <v>7315</v>
      </c>
      <c r="J231" s="5">
        <v>2566</v>
      </c>
      <c r="K231" s="5">
        <v>0</v>
      </c>
      <c r="L231" s="5">
        <v>0</v>
      </c>
      <c r="M231" s="5">
        <v>360</v>
      </c>
      <c r="N231" s="11">
        <f t="shared" si="36"/>
        <v>42048</v>
      </c>
      <c r="O231" s="12">
        <f t="shared" si="37"/>
        <v>0.60705984263336465</v>
      </c>
      <c r="P231">
        <f t="shared" si="38"/>
        <v>3</v>
      </c>
      <c r="Q231">
        <f t="shared" si="39"/>
        <v>1</v>
      </c>
      <c r="R231">
        <f t="shared" si="40"/>
        <v>4</v>
      </c>
      <c r="S231">
        <f t="shared" si="41"/>
        <v>2</v>
      </c>
      <c r="T231">
        <f t="shared" si="42"/>
        <v>5</v>
      </c>
      <c r="U231">
        <f t="shared" si="43"/>
        <v>7</v>
      </c>
      <c r="V231">
        <f t="shared" si="44"/>
        <v>7</v>
      </c>
      <c r="W231">
        <f t="shared" si="45"/>
        <v>6</v>
      </c>
      <c r="X231" s="11"/>
      <c r="Y231" s="11"/>
    </row>
    <row r="232" spans="1:25" ht="16" hidden="1" x14ac:dyDescent="0.2">
      <c r="A232" s="1" t="s">
        <v>496</v>
      </c>
      <c r="B232" t="s">
        <v>497</v>
      </c>
      <c r="C232" s="3">
        <v>8</v>
      </c>
      <c r="D232" t="s">
        <v>92</v>
      </c>
      <c r="E232" s="5">
        <v>71205</v>
      </c>
      <c r="F232" s="5">
        <v>26414</v>
      </c>
      <c r="G232" s="5">
        <v>10219</v>
      </c>
      <c r="H232" s="5">
        <v>3055</v>
      </c>
      <c r="I232" s="14">
        <v>6781</v>
      </c>
      <c r="J232" s="5">
        <v>1809</v>
      </c>
      <c r="K232" s="5">
        <v>0</v>
      </c>
      <c r="L232" s="5">
        <v>0</v>
      </c>
      <c r="M232" s="5">
        <v>479</v>
      </c>
      <c r="N232" s="11">
        <f t="shared" si="36"/>
        <v>48757</v>
      </c>
      <c r="O232" s="12">
        <f t="shared" si="37"/>
        <v>0.68474124008145498</v>
      </c>
      <c r="P232">
        <f t="shared" si="38"/>
        <v>1</v>
      </c>
      <c r="Q232">
        <f t="shared" si="39"/>
        <v>2</v>
      </c>
      <c r="R232">
        <f t="shared" si="40"/>
        <v>4</v>
      </c>
      <c r="S232">
        <f t="shared" si="41"/>
        <v>3</v>
      </c>
      <c r="T232">
        <f t="shared" si="42"/>
        <v>5</v>
      </c>
      <c r="U232">
        <f t="shared" si="43"/>
        <v>7</v>
      </c>
      <c r="V232">
        <f t="shared" si="44"/>
        <v>7</v>
      </c>
      <c r="W232">
        <f t="shared" si="45"/>
        <v>6</v>
      </c>
    </row>
    <row r="233" spans="1:25" ht="16" hidden="1" x14ac:dyDescent="0.2">
      <c r="A233" s="1" t="s">
        <v>186</v>
      </c>
      <c r="B233" t="s">
        <v>187</v>
      </c>
      <c r="C233" s="3">
        <v>8</v>
      </c>
      <c r="D233" t="s">
        <v>92</v>
      </c>
      <c r="E233" s="5">
        <v>68486</v>
      </c>
      <c r="F233" s="5">
        <v>22946</v>
      </c>
      <c r="G233" s="5">
        <v>11770</v>
      </c>
      <c r="H233" s="5">
        <v>764</v>
      </c>
      <c r="I233" s="14">
        <v>6694</v>
      </c>
      <c r="J233" s="5">
        <v>915</v>
      </c>
      <c r="K233" s="5">
        <v>0</v>
      </c>
      <c r="L233" s="5">
        <v>0</v>
      </c>
      <c r="M233" s="5">
        <v>181</v>
      </c>
      <c r="N233" s="11">
        <f t="shared" si="36"/>
        <v>43270</v>
      </c>
      <c r="O233" s="12">
        <f t="shared" si="37"/>
        <v>0.63180796075110246</v>
      </c>
      <c r="P233">
        <f t="shared" si="38"/>
        <v>1</v>
      </c>
      <c r="Q233">
        <f t="shared" si="39"/>
        <v>2</v>
      </c>
      <c r="R233">
        <f t="shared" si="40"/>
        <v>5</v>
      </c>
      <c r="S233">
        <f t="shared" si="41"/>
        <v>3</v>
      </c>
      <c r="T233">
        <f t="shared" si="42"/>
        <v>4</v>
      </c>
      <c r="U233">
        <f t="shared" si="43"/>
        <v>7</v>
      </c>
      <c r="V233">
        <f t="shared" si="44"/>
        <v>7</v>
      </c>
      <c r="W233">
        <f t="shared" si="45"/>
        <v>6</v>
      </c>
    </row>
    <row r="234" spans="1:25" ht="16" hidden="1" x14ac:dyDescent="0.2">
      <c r="A234" s="1" t="s">
        <v>864</v>
      </c>
      <c r="B234" t="s">
        <v>865</v>
      </c>
      <c r="C234" s="3">
        <v>8</v>
      </c>
      <c r="D234" t="s">
        <v>92</v>
      </c>
      <c r="E234" s="5">
        <v>64010</v>
      </c>
      <c r="F234" s="5">
        <v>12259</v>
      </c>
      <c r="G234" s="5">
        <v>15393</v>
      </c>
      <c r="H234" s="5">
        <v>770</v>
      </c>
      <c r="I234" s="14">
        <v>6329</v>
      </c>
      <c r="J234" s="5">
        <v>887</v>
      </c>
      <c r="K234" s="5">
        <v>0</v>
      </c>
      <c r="L234" s="5">
        <v>1097</v>
      </c>
      <c r="M234" s="5">
        <v>206</v>
      </c>
      <c r="N234" s="11">
        <f t="shared" si="36"/>
        <v>36941</v>
      </c>
      <c r="O234" s="12">
        <f t="shared" si="37"/>
        <v>0.57711295110139038</v>
      </c>
      <c r="P234">
        <f t="shared" si="38"/>
        <v>2</v>
      </c>
      <c r="Q234">
        <f t="shared" si="39"/>
        <v>1</v>
      </c>
      <c r="R234">
        <f t="shared" si="40"/>
        <v>6</v>
      </c>
      <c r="S234">
        <f t="shared" si="41"/>
        <v>3</v>
      </c>
      <c r="T234">
        <f t="shared" si="42"/>
        <v>5</v>
      </c>
      <c r="U234">
        <f t="shared" si="43"/>
        <v>8</v>
      </c>
      <c r="V234">
        <f t="shared" si="44"/>
        <v>4</v>
      </c>
      <c r="W234">
        <f t="shared" si="45"/>
        <v>7</v>
      </c>
      <c r="X234" s="11"/>
      <c r="Y234" s="11"/>
    </row>
    <row r="235" spans="1:25" ht="16" hidden="1" x14ac:dyDescent="0.2">
      <c r="A235" s="1" t="s">
        <v>585</v>
      </c>
      <c r="B235" t="s">
        <v>586</v>
      </c>
      <c r="C235" s="3">
        <v>8</v>
      </c>
      <c r="D235" t="s">
        <v>92</v>
      </c>
      <c r="E235" s="5">
        <v>59008</v>
      </c>
      <c r="F235" s="5">
        <v>5561</v>
      </c>
      <c r="G235" s="5">
        <v>15646</v>
      </c>
      <c r="H235" s="5">
        <v>3169</v>
      </c>
      <c r="I235" s="14">
        <v>6313</v>
      </c>
      <c r="J235" s="5">
        <v>943</v>
      </c>
      <c r="K235" s="5">
        <v>0</v>
      </c>
      <c r="L235" s="5">
        <v>0</v>
      </c>
      <c r="M235" s="5">
        <v>171</v>
      </c>
      <c r="N235" s="11">
        <f t="shared" si="36"/>
        <v>31803</v>
      </c>
      <c r="O235" s="12">
        <f t="shared" si="37"/>
        <v>0.5389608188720173</v>
      </c>
      <c r="P235">
        <f t="shared" si="38"/>
        <v>3</v>
      </c>
      <c r="Q235">
        <f t="shared" si="39"/>
        <v>1</v>
      </c>
      <c r="R235">
        <f t="shared" si="40"/>
        <v>4</v>
      </c>
      <c r="S235">
        <f t="shared" si="41"/>
        <v>2</v>
      </c>
      <c r="T235">
        <f t="shared" si="42"/>
        <v>5</v>
      </c>
      <c r="U235">
        <f t="shared" si="43"/>
        <v>7</v>
      </c>
      <c r="V235">
        <f t="shared" si="44"/>
        <v>7</v>
      </c>
      <c r="W235">
        <f t="shared" si="45"/>
        <v>6</v>
      </c>
      <c r="X235" s="11"/>
      <c r="Y235" s="11"/>
    </row>
    <row r="236" spans="1:25" ht="16" hidden="1" x14ac:dyDescent="0.2">
      <c r="A236" s="1" t="s">
        <v>583</v>
      </c>
      <c r="B236" t="s">
        <v>584</v>
      </c>
      <c r="C236" s="3">
        <v>8</v>
      </c>
      <c r="D236" t="s">
        <v>92</v>
      </c>
      <c r="E236" s="5">
        <v>63650</v>
      </c>
      <c r="F236" s="5">
        <v>5306</v>
      </c>
      <c r="G236" s="5">
        <v>18661</v>
      </c>
      <c r="H236" s="5">
        <v>3175</v>
      </c>
      <c r="I236" s="14">
        <v>5762</v>
      </c>
      <c r="J236" s="5">
        <v>2066</v>
      </c>
      <c r="K236" s="5">
        <v>0</v>
      </c>
      <c r="L236" s="5">
        <v>0</v>
      </c>
      <c r="M236" s="5">
        <v>366</v>
      </c>
      <c r="N236" s="11">
        <f t="shared" si="36"/>
        <v>35336</v>
      </c>
      <c r="O236" s="12">
        <f t="shared" si="37"/>
        <v>0.55516103692065988</v>
      </c>
      <c r="P236">
        <f t="shared" si="38"/>
        <v>3</v>
      </c>
      <c r="Q236">
        <f t="shared" si="39"/>
        <v>1</v>
      </c>
      <c r="R236">
        <f t="shared" si="40"/>
        <v>4</v>
      </c>
      <c r="S236">
        <f t="shared" si="41"/>
        <v>2</v>
      </c>
      <c r="T236">
        <f t="shared" si="42"/>
        <v>5</v>
      </c>
      <c r="U236">
        <f t="shared" si="43"/>
        <v>7</v>
      </c>
      <c r="V236">
        <f t="shared" si="44"/>
        <v>7</v>
      </c>
      <c r="W236">
        <f t="shared" si="45"/>
        <v>6</v>
      </c>
    </row>
    <row r="237" spans="1:25" ht="16" hidden="1" x14ac:dyDescent="0.2">
      <c r="A237" s="1" t="s">
        <v>663</v>
      </c>
      <c r="B237" t="s">
        <v>664</v>
      </c>
      <c r="C237" s="3">
        <v>8</v>
      </c>
      <c r="D237" t="s">
        <v>153</v>
      </c>
      <c r="E237" s="5">
        <v>74121</v>
      </c>
      <c r="F237" s="5">
        <v>19976</v>
      </c>
      <c r="G237" s="5">
        <v>18533</v>
      </c>
      <c r="H237" s="5">
        <v>1992</v>
      </c>
      <c r="I237" s="14">
        <v>5721</v>
      </c>
      <c r="J237" s="5">
        <v>0</v>
      </c>
      <c r="K237" s="5">
        <v>0</v>
      </c>
      <c r="L237" s="5">
        <v>0</v>
      </c>
      <c r="M237" s="5">
        <v>630</v>
      </c>
      <c r="N237" s="11">
        <f t="shared" si="36"/>
        <v>46852</v>
      </c>
      <c r="O237" s="12">
        <f t="shared" si="37"/>
        <v>0.63210156365942172</v>
      </c>
      <c r="P237">
        <f t="shared" si="38"/>
        <v>1</v>
      </c>
      <c r="Q237">
        <f t="shared" si="39"/>
        <v>2</v>
      </c>
      <c r="R237">
        <f t="shared" si="40"/>
        <v>4</v>
      </c>
      <c r="S237">
        <f t="shared" si="41"/>
        <v>3</v>
      </c>
      <c r="T237">
        <f t="shared" si="42"/>
        <v>6</v>
      </c>
      <c r="U237">
        <f t="shared" si="43"/>
        <v>6</v>
      </c>
      <c r="V237">
        <f t="shared" si="44"/>
        <v>6</v>
      </c>
      <c r="W237">
        <f t="shared" si="45"/>
        <v>5</v>
      </c>
      <c r="X237" s="11"/>
      <c r="Y237" s="11"/>
    </row>
    <row r="238" spans="1:25" ht="16" hidden="1" x14ac:dyDescent="0.2">
      <c r="A238" s="1" t="s">
        <v>878</v>
      </c>
      <c r="B238" t="s">
        <v>879</v>
      </c>
      <c r="C238" s="3">
        <v>8</v>
      </c>
      <c r="D238" t="s">
        <v>43</v>
      </c>
      <c r="E238" s="5">
        <v>73658</v>
      </c>
      <c r="F238" s="5">
        <v>7544</v>
      </c>
      <c r="G238" s="5">
        <v>19862</v>
      </c>
      <c r="H238" s="5">
        <v>22215</v>
      </c>
      <c r="I238" s="14">
        <v>3575</v>
      </c>
      <c r="J238" s="5">
        <v>1772</v>
      </c>
      <c r="K238" s="5">
        <v>0</v>
      </c>
      <c r="L238" s="5">
        <v>0</v>
      </c>
      <c r="M238" s="5">
        <v>513</v>
      </c>
      <c r="N238" s="11">
        <f t="shared" si="36"/>
        <v>55481</v>
      </c>
      <c r="O238" s="12">
        <f t="shared" si="37"/>
        <v>0.7532243612370686</v>
      </c>
      <c r="P238">
        <f t="shared" si="38"/>
        <v>3</v>
      </c>
      <c r="Q238">
        <f t="shared" si="39"/>
        <v>2</v>
      </c>
      <c r="R238">
        <f t="shared" si="40"/>
        <v>1</v>
      </c>
      <c r="S238">
        <f t="shared" si="41"/>
        <v>4</v>
      </c>
      <c r="T238">
        <f t="shared" si="42"/>
        <v>5</v>
      </c>
      <c r="U238">
        <f t="shared" si="43"/>
        <v>7</v>
      </c>
      <c r="V238">
        <f t="shared" si="44"/>
        <v>7</v>
      </c>
      <c r="W238">
        <f t="shared" si="45"/>
        <v>6</v>
      </c>
      <c r="X238" s="11"/>
      <c r="Y238" s="11"/>
    </row>
    <row r="239" spans="1:25" ht="16" hidden="1" x14ac:dyDescent="0.2">
      <c r="A239" s="1" t="s">
        <v>876</v>
      </c>
      <c r="B239" t="s">
        <v>877</v>
      </c>
      <c r="C239" s="3">
        <v>8</v>
      </c>
      <c r="D239" t="s">
        <v>43</v>
      </c>
      <c r="E239" s="5">
        <v>77014</v>
      </c>
      <c r="F239" s="5">
        <v>4917</v>
      </c>
      <c r="G239" s="5">
        <v>24308</v>
      </c>
      <c r="H239" s="5">
        <v>4278</v>
      </c>
      <c r="I239" s="14">
        <v>3296</v>
      </c>
      <c r="J239" s="5">
        <v>6999</v>
      </c>
      <c r="K239" s="5">
        <v>0</v>
      </c>
      <c r="L239" s="5">
        <v>0</v>
      </c>
      <c r="M239" s="5">
        <v>375</v>
      </c>
      <c r="N239" s="11">
        <f t="shared" si="36"/>
        <v>44173</v>
      </c>
      <c r="O239" s="12">
        <f t="shared" si="37"/>
        <v>0.57357103903186435</v>
      </c>
      <c r="P239">
        <f t="shared" si="38"/>
        <v>3</v>
      </c>
      <c r="Q239">
        <f t="shared" si="39"/>
        <v>1</v>
      </c>
      <c r="R239">
        <f t="shared" si="40"/>
        <v>4</v>
      </c>
      <c r="S239">
        <f t="shared" si="41"/>
        <v>5</v>
      </c>
      <c r="T239">
        <f t="shared" si="42"/>
        <v>2</v>
      </c>
      <c r="U239">
        <f t="shared" si="43"/>
        <v>7</v>
      </c>
      <c r="V239">
        <f t="shared" si="44"/>
        <v>7</v>
      </c>
      <c r="W239">
        <f t="shared" si="45"/>
        <v>6</v>
      </c>
    </row>
    <row r="240" spans="1:25" ht="16" hidden="1" x14ac:dyDescent="0.2">
      <c r="A240" s="1" t="s">
        <v>387</v>
      </c>
      <c r="B240" t="s">
        <v>388</v>
      </c>
      <c r="C240" s="3">
        <v>9</v>
      </c>
      <c r="D240" t="s">
        <v>13</v>
      </c>
      <c r="E240" s="5">
        <v>60718</v>
      </c>
      <c r="F240" s="5">
        <v>11704</v>
      </c>
      <c r="G240" s="5">
        <v>15885</v>
      </c>
      <c r="H240" s="5">
        <v>478</v>
      </c>
      <c r="I240" s="14">
        <v>9113</v>
      </c>
      <c r="J240" s="5">
        <v>517</v>
      </c>
      <c r="K240" s="5">
        <v>0</v>
      </c>
      <c r="L240" s="5">
        <v>0</v>
      </c>
      <c r="M240" s="5">
        <v>295</v>
      </c>
      <c r="N240" s="11">
        <f t="shared" si="36"/>
        <v>37992</v>
      </c>
      <c r="O240" s="12">
        <f t="shared" si="37"/>
        <v>0.62571230936460354</v>
      </c>
      <c r="P240">
        <f t="shared" si="38"/>
        <v>2</v>
      </c>
      <c r="Q240">
        <f t="shared" si="39"/>
        <v>1</v>
      </c>
      <c r="R240">
        <f t="shared" si="40"/>
        <v>5</v>
      </c>
      <c r="S240">
        <f t="shared" si="41"/>
        <v>3</v>
      </c>
      <c r="T240">
        <f t="shared" si="42"/>
        <v>4</v>
      </c>
      <c r="U240">
        <f t="shared" si="43"/>
        <v>7</v>
      </c>
      <c r="V240">
        <f t="shared" si="44"/>
        <v>7</v>
      </c>
      <c r="W240">
        <f t="shared" si="45"/>
        <v>6</v>
      </c>
    </row>
    <row r="241" spans="1:23" ht="16" hidden="1" x14ac:dyDescent="0.2">
      <c r="A241" s="1" t="s">
        <v>704</v>
      </c>
      <c r="B241" t="s">
        <v>705</v>
      </c>
      <c r="C241" s="3">
        <v>9</v>
      </c>
      <c r="D241" t="s">
        <v>318</v>
      </c>
      <c r="E241" s="5">
        <v>81079</v>
      </c>
      <c r="F241" s="5">
        <v>28791</v>
      </c>
      <c r="G241" s="5">
        <v>9996</v>
      </c>
      <c r="H241" s="5">
        <v>2638</v>
      </c>
      <c r="I241" s="14">
        <v>8908</v>
      </c>
      <c r="J241" s="5">
        <v>2170</v>
      </c>
      <c r="K241" s="5">
        <v>0</v>
      </c>
      <c r="L241" s="5">
        <v>0</v>
      </c>
      <c r="M241" s="5">
        <v>100</v>
      </c>
      <c r="N241" s="11">
        <f t="shared" si="36"/>
        <v>52603</v>
      </c>
      <c r="O241" s="12">
        <f t="shared" si="37"/>
        <v>0.6487869855326287</v>
      </c>
      <c r="P241">
        <f t="shared" si="38"/>
        <v>1</v>
      </c>
      <c r="Q241">
        <f t="shared" si="39"/>
        <v>2</v>
      </c>
      <c r="R241">
        <f t="shared" si="40"/>
        <v>4</v>
      </c>
      <c r="S241">
        <f t="shared" si="41"/>
        <v>3</v>
      </c>
      <c r="T241">
        <f t="shared" si="42"/>
        <v>5</v>
      </c>
      <c r="U241">
        <f t="shared" si="43"/>
        <v>7</v>
      </c>
      <c r="V241">
        <f t="shared" si="44"/>
        <v>7</v>
      </c>
      <c r="W241">
        <f t="shared" si="45"/>
        <v>6</v>
      </c>
    </row>
    <row r="242" spans="1:23" ht="16" hidden="1" x14ac:dyDescent="0.2">
      <c r="A242" s="17" t="s">
        <v>1082</v>
      </c>
      <c r="B242" t="s">
        <v>1083</v>
      </c>
      <c r="C242" s="3">
        <v>9</v>
      </c>
      <c r="D242" t="s">
        <v>13</v>
      </c>
      <c r="E242" s="5">
        <v>65533</v>
      </c>
      <c r="F242" s="5">
        <v>8365</v>
      </c>
      <c r="G242" s="5">
        <v>16578</v>
      </c>
      <c r="H242" s="5">
        <v>550</v>
      </c>
      <c r="I242" s="14">
        <v>8836</v>
      </c>
      <c r="J242" s="5">
        <v>697</v>
      </c>
      <c r="K242" s="5">
        <v>0</v>
      </c>
      <c r="L242" s="5">
        <v>0</v>
      </c>
      <c r="M242" s="5">
        <v>0</v>
      </c>
      <c r="N242" s="11">
        <f t="shared" si="36"/>
        <v>35026</v>
      </c>
      <c r="O242" s="12">
        <f t="shared" si="37"/>
        <v>0.5344788122014863</v>
      </c>
      <c r="P242">
        <f t="shared" si="38"/>
        <v>3</v>
      </c>
      <c r="Q242">
        <f t="shared" si="39"/>
        <v>1</v>
      </c>
      <c r="R242">
        <f t="shared" si="40"/>
        <v>5</v>
      </c>
      <c r="S242">
        <f t="shared" si="41"/>
        <v>2</v>
      </c>
      <c r="T242">
        <f t="shared" si="42"/>
        <v>4</v>
      </c>
      <c r="U242">
        <f t="shared" si="43"/>
        <v>6</v>
      </c>
      <c r="V242">
        <f t="shared" si="44"/>
        <v>6</v>
      </c>
      <c r="W242">
        <f t="shared" si="45"/>
        <v>6</v>
      </c>
    </row>
    <row r="243" spans="1:23" ht="16" hidden="1" x14ac:dyDescent="0.2">
      <c r="A243" s="1" t="s">
        <v>1042</v>
      </c>
      <c r="B243" t="s">
        <v>1043</v>
      </c>
      <c r="C243" s="3">
        <v>9</v>
      </c>
      <c r="D243" t="s">
        <v>13</v>
      </c>
      <c r="E243" s="5">
        <v>67080</v>
      </c>
      <c r="F243" s="5">
        <v>12455</v>
      </c>
      <c r="G243" s="5">
        <v>14392</v>
      </c>
      <c r="H243" s="5">
        <v>840</v>
      </c>
      <c r="I243" s="14">
        <v>8122</v>
      </c>
      <c r="J243" s="5">
        <v>529</v>
      </c>
      <c r="K243" s="5">
        <v>0</v>
      </c>
      <c r="L243" s="5">
        <v>0</v>
      </c>
      <c r="M243" s="5">
        <v>554</v>
      </c>
      <c r="N243" s="11">
        <f t="shared" si="36"/>
        <v>36892</v>
      </c>
      <c r="O243" s="12">
        <f t="shared" si="37"/>
        <v>0.54997018485390581</v>
      </c>
      <c r="P243">
        <f t="shared" si="38"/>
        <v>2</v>
      </c>
      <c r="Q243">
        <f t="shared" si="39"/>
        <v>1</v>
      </c>
      <c r="R243">
        <f t="shared" si="40"/>
        <v>4</v>
      </c>
      <c r="S243">
        <f t="shared" si="41"/>
        <v>3</v>
      </c>
      <c r="T243">
        <f t="shared" si="42"/>
        <v>6</v>
      </c>
      <c r="U243">
        <f t="shared" si="43"/>
        <v>7</v>
      </c>
      <c r="V243">
        <f t="shared" si="44"/>
        <v>7</v>
      </c>
      <c r="W243">
        <f t="shared" si="45"/>
        <v>5</v>
      </c>
    </row>
    <row r="244" spans="1:23" ht="16" hidden="1" x14ac:dyDescent="0.2">
      <c r="A244" s="1" t="s">
        <v>1080</v>
      </c>
      <c r="B244" t="s">
        <v>1081</v>
      </c>
      <c r="C244" s="3">
        <v>9</v>
      </c>
      <c r="D244" t="s">
        <v>13</v>
      </c>
      <c r="E244" s="5">
        <v>63641</v>
      </c>
      <c r="F244" s="5">
        <v>9347</v>
      </c>
      <c r="G244" s="5">
        <v>18817</v>
      </c>
      <c r="H244" s="5">
        <v>751</v>
      </c>
      <c r="I244" s="14">
        <v>7949</v>
      </c>
      <c r="J244" s="5">
        <v>628</v>
      </c>
      <c r="K244" s="5">
        <v>0</v>
      </c>
      <c r="L244" s="5">
        <v>0</v>
      </c>
      <c r="M244" s="5">
        <v>0</v>
      </c>
      <c r="N244" s="11">
        <f t="shared" si="36"/>
        <v>37492</v>
      </c>
      <c r="O244" s="12">
        <f t="shared" si="37"/>
        <v>0.5891170786128439</v>
      </c>
      <c r="P244">
        <f t="shared" si="38"/>
        <v>2</v>
      </c>
      <c r="Q244">
        <f t="shared" si="39"/>
        <v>1</v>
      </c>
      <c r="R244">
        <f t="shared" si="40"/>
        <v>4</v>
      </c>
      <c r="S244">
        <f t="shared" si="41"/>
        <v>3</v>
      </c>
      <c r="T244">
        <f t="shared" si="42"/>
        <v>5</v>
      </c>
      <c r="U244">
        <f t="shared" si="43"/>
        <v>6</v>
      </c>
      <c r="V244">
        <f t="shared" si="44"/>
        <v>6</v>
      </c>
      <c r="W244">
        <f t="shared" si="45"/>
        <v>6</v>
      </c>
    </row>
    <row r="245" spans="1:23" ht="16" hidden="1" x14ac:dyDescent="0.2">
      <c r="A245" s="1" t="s">
        <v>956</v>
      </c>
      <c r="B245" t="s">
        <v>957</v>
      </c>
      <c r="C245" s="3">
        <v>9</v>
      </c>
      <c r="D245" t="s">
        <v>13</v>
      </c>
      <c r="E245" s="5">
        <v>69077</v>
      </c>
      <c r="F245" s="5">
        <v>21195</v>
      </c>
      <c r="G245" s="5">
        <v>14501</v>
      </c>
      <c r="H245" s="5">
        <v>1538</v>
      </c>
      <c r="I245" s="14">
        <v>7774</v>
      </c>
      <c r="J245" s="5">
        <v>1021</v>
      </c>
      <c r="K245" s="5">
        <v>0</v>
      </c>
      <c r="L245" s="5">
        <v>0</v>
      </c>
      <c r="M245" s="5">
        <v>0</v>
      </c>
      <c r="N245" s="11">
        <f t="shared" si="36"/>
        <v>46029</v>
      </c>
      <c r="O245" s="12">
        <f t="shared" si="37"/>
        <v>0.66634335596508243</v>
      </c>
      <c r="P245">
        <f t="shared" si="38"/>
        <v>1</v>
      </c>
      <c r="Q245">
        <f t="shared" si="39"/>
        <v>2</v>
      </c>
      <c r="R245">
        <f t="shared" si="40"/>
        <v>4</v>
      </c>
      <c r="S245">
        <f t="shared" si="41"/>
        <v>3</v>
      </c>
      <c r="T245">
        <f t="shared" si="42"/>
        <v>5</v>
      </c>
      <c r="U245">
        <f t="shared" si="43"/>
        <v>6</v>
      </c>
      <c r="V245">
        <f t="shared" si="44"/>
        <v>6</v>
      </c>
      <c r="W245">
        <f t="shared" si="45"/>
        <v>6</v>
      </c>
    </row>
    <row r="246" spans="1:23" ht="16" hidden="1" x14ac:dyDescent="0.2">
      <c r="A246" s="1" t="s">
        <v>11</v>
      </c>
      <c r="B246" t="s">
        <v>12</v>
      </c>
      <c r="C246" s="3">
        <v>9</v>
      </c>
      <c r="D246" t="s">
        <v>13</v>
      </c>
      <c r="E246" s="5">
        <v>60215</v>
      </c>
      <c r="F246" s="5">
        <v>20558</v>
      </c>
      <c r="G246" s="5">
        <v>8835</v>
      </c>
      <c r="H246" s="5">
        <v>1330</v>
      </c>
      <c r="I246" s="14">
        <v>7751</v>
      </c>
      <c r="J246" s="5">
        <v>826</v>
      </c>
      <c r="K246" s="5">
        <v>0</v>
      </c>
      <c r="L246" s="5">
        <v>0</v>
      </c>
      <c r="M246" s="5">
        <v>197</v>
      </c>
      <c r="N246" s="11">
        <f t="shared" si="36"/>
        <v>39497</v>
      </c>
      <c r="O246" s="12">
        <f t="shared" si="37"/>
        <v>0.65593290708295271</v>
      </c>
      <c r="P246">
        <f t="shared" si="38"/>
        <v>1</v>
      </c>
      <c r="Q246">
        <f t="shared" si="39"/>
        <v>2</v>
      </c>
      <c r="R246">
        <f t="shared" si="40"/>
        <v>4</v>
      </c>
      <c r="S246">
        <f t="shared" si="41"/>
        <v>3</v>
      </c>
      <c r="T246">
        <f t="shared" si="42"/>
        <v>5</v>
      </c>
      <c r="U246">
        <f t="shared" si="43"/>
        <v>7</v>
      </c>
      <c r="V246">
        <f t="shared" si="44"/>
        <v>7</v>
      </c>
      <c r="W246">
        <f t="shared" si="45"/>
        <v>6</v>
      </c>
    </row>
    <row r="247" spans="1:23" ht="16" hidden="1" x14ac:dyDescent="0.2">
      <c r="A247" s="1" t="s">
        <v>986</v>
      </c>
      <c r="B247" t="s">
        <v>987</v>
      </c>
      <c r="C247" s="3">
        <v>9</v>
      </c>
      <c r="D247" t="s">
        <v>104</v>
      </c>
      <c r="E247" s="5">
        <v>74956</v>
      </c>
      <c r="F247" s="5">
        <v>27782</v>
      </c>
      <c r="G247" s="5">
        <v>11365</v>
      </c>
      <c r="H247" s="5">
        <v>2627</v>
      </c>
      <c r="I247" s="14">
        <v>7489</v>
      </c>
      <c r="J247" s="5">
        <v>1426</v>
      </c>
      <c r="K247" s="5">
        <v>0</v>
      </c>
      <c r="L247" s="5">
        <v>0</v>
      </c>
      <c r="M247" s="5">
        <v>165</v>
      </c>
      <c r="N247" s="11">
        <f t="shared" si="36"/>
        <v>50854</v>
      </c>
      <c r="O247" s="12">
        <f t="shared" si="37"/>
        <v>0.67845135813010304</v>
      </c>
      <c r="P247">
        <f t="shared" si="38"/>
        <v>1</v>
      </c>
      <c r="Q247">
        <f t="shared" si="39"/>
        <v>2</v>
      </c>
      <c r="R247">
        <f t="shared" si="40"/>
        <v>4</v>
      </c>
      <c r="S247">
        <f t="shared" si="41"/>
        <v>3</v>
      </c>
      <c r="T247">
        <f t="shared" si="42"/>
        <v>5</v>
      </c>
      <c r="U247">
        <f t="shared" si="43"/>
        <v>7</v>
      </c>
      <c r="V247">
        <f t="shared" si="44"/>
        <v>7</v>
      </c>
      <c r="W247">
        <f t="shared" si="45"/>
        <v>6</v>
      </c>
    </row>
    <row r="248" spans="1:23" ht="16" hidden="1" x14ac:dyDescent="0.2">
      <c r="A248" s="1" t="s">
        <v>492</v>
      </c>
      <c r="B248" t="s">
        <v>493</v>
      </c>
      <c r="C248" s="3">
        <v>9</v>
      </c>
      <c r="D248" t="s">
        <v>13</v>
      </c>
      <c r="E248" s="5">
        <v>74203</v>
      </c>
      <c r="F248" s="5">
        <v>18933</v>
      </c>
      <c r="G248" s="5">
        <v>15851</v>
      </c>
      <c r="H248" s="5">
        <v>905</v>
      </c>
      <c r="I248" s="14">
        <v>7280</v>
      </c>
      <c r="J248" s="5">
        <v>849</v>
      </c>
      <c r="K248" s="5">
        <v>0</v>
      </c>
      <c r="L248" s="5">
        <v>0</v>
      </c>
      <c r="M248" s="5">
        <v>0</v>
      </c>
      <c r="N248" s="11">
        <f t="shared" si="36"/>
        <v>43818</v>
      </c>
      <c r="O248" s="12">
        <f t="shared" si="37"/>
        <v>0.59051520827998871</v>
      </c>
      <c r="P248">
        <f t="shared" si="38"/>
        <v>1</v>
      </c>
      <c r="Q248">
        <f t="shared" si="39"/>
        <v>2</v>
      </c>
      <c r="R248">
        <f t="shared" si="40"/>
        <v>4</v>
      </c>
      <c r="S248">
        <f t="shared" si="41"/>
        <v>3</v>
      </c>
      <c r="T248">
        <f t="shared" si="42"/>
        <v>5</v>
      </c>
      <c r="U248">
        <f t="shared" si="43"/>
        <v>6</v>
      </c>
      <c r="V248">
        <f t="shared" si="44"/>
        <v>6</v>
      </c>
      <c r="W248">
        <f t="shared" si="45"/>
        <v>6</v>
      </c>
    </row>
    <row r="249" spans="1:23" ht="16" hidden="1" x14ac:dyDescent="0.2">
      <c r="A249" s="1" t="s">
        <v>389</v>
      </c>
      <c r="B249" t="s">
        <v>390</v>
      </c>
      <c r="C249" s="3">
        <v>9</v>
      </c>
      <c r="D249" t="s">
        <v>13</v>
      </c>
      <c r="E249" s="5">
        <v>60363</v>
      </c>
      <c r="F249" s="5">
        <v>16723</v>
      </c>
      <c r="G249" s="5">
        <v>12453</v>
      </c>
      <c r="H249" s="5">
        <v>828</v>
      </c>
      <c r="I249" s="14">
        <v>7236</v>
      </c>
      <c r="J249" s="5">
        <v>970</v>
      </c>
      <c r="K249" s="5">
        <v>0</v>
      </c>
      <c r="L249" s="5">
        <v>0</v>
      </c>
      <c r="M249" s="5">
        <v>0</v>
      </c>
      <c r="N249" s="11">
        <f t="shared" si="36"/>
        <v>38210</v>
      </c>
      <c r="O249" s="12">
        <f t="shared" si="37"/>
        <v>0.63300366118317508</v>
      </c>
      <c r="P249">
        <f t="shared" si="38"/>
        <v>1</v>
      </c>
      <c r="Q249">
        <f t="shared" si="39"/>
        <v>2</v>
      </c>
      <c r="R249">
        <f t="shared" si="40"/>
        <v>5</v>
      </c>
      <c r="S249">
        <f t="shared" si="41"/>
        <v>3</v>
      </c>
      <c r="T249">
        <f t="shared" si="42"/>
        <v>4</v>
      </c>
      <c r="U249">
        <f t="shared" si="43"/>
        <v>6</v>
      </c>
      <c r="V249">
        <f t="shared" si="44"/>
        <v>6</v>
      </c>
      <c r="W249">
        <f t="shared" si="45"/>
        <v>6</v>
      </c>
    </row>
    <row r="250" spans="1:23" ht="16" hidden="1" x14ac:dyDescent="0.2">
      <c r="A250" s="1" t="s">
        <v>113</v>
      </c>
      <c r="B250" t="s">
        <v>114</v>
      </c>
      <c r="C250" s="3">
        <v>9</v>
      </c>
      <c r="D250" t="s">
        <v>104</v>
      </c>
      <c r="E250" s="5">
        <v>71428</v>
      </c>
      <c r="F250" s="5">
        <v>15164</v>
      </c>
      <c r="G250" s="5">
        <v>17673</v>
      </c>
      <c r="H250" s="5">
        <v>1349</v>
      </c>
      <c r="I250" s="14">
        <v>7106</v>
      </c>
      <c r="J250" s="5">
        <v>1169</v>
      </c>
      <c r="K250" s="5">
        <v>0</v>
      </c>
      <c r="L250" s="5">
        <v>0</v>
      </c>
      <c r="M250" s="5">
        <v>0</v>
      </c>
      <c r="N250" s="11">
        <f t="shared" si="36"/>
        <v>42461</v>
      </c>
      <c r="O250" s="12">
        <f t="shared" si="37"/>
        <v>0.59445875567004536</v>
      </c>
      <c r="P250">
        <f t="shared" si="38"/>
        <v>2</v>
      </c>
      <c r="Q250">
        <f t="shared" si="39"/>
        <v>1</v>
      </c>
      <c r="R250">
        <f t="shared" si="40"/>
        <v>4</v>
      </c>
      <c r="S250">
        <f t="shared" si="41"/>
        <v>3</v>
      </c>
      <c r="T250">
        <f t="shared" si="42"/>
        <v>5</v>
      </c>
      <c r="U250">
        <f t="shared" si="43"/>
        <v>6</v>
      </c>
      <c r="V250">
        <f t="shared" si="44"/>
        <v>6</v>
      </c>
      <c r="W250">
        <f t="shared" si="45"/>
        <v>6</v>
      </c>
    </row>
    <row r="251" spans="1:23" ht="16" hidden="1" x14ac:dyDescent="0.2">
      <c r="A251" s="1" t="s">
        <v>319</v>
      </c>
      <c r="B251" t="s">
        <v>320</v>
      </c>
      <c r="C251" s="3">
        <v>9</v>
      </c>
      <c r="D251" t="s">
        <v>318</v>
      </c>
      <c r="E251" s="5">
        <v>74597</v>
      </c>
      <c r="F251" s="5">
        <v>14048</v>
      </c>
      <c r="G251" s="5">
        <v>18557</v>
      </c>
      <c r="H251" s="5">
        <v>1810</v>
      </c>
      <c r="I251" s="14">
        <v>7101</v>
      </c>
      <c r="J251" s="5">
        <v>1961</v>
      </c>
      <c r="K251" s="5">
        <v>0</v>
      </c>
      <c r="L251" s="5">
        <v>0</v>
      </c>
      <c r="M251" s="5">
        <v>1769</v>
      </c>
      <c r="N251" s="11">
        <f t="shared" si="36"/>
        <v>45246</v>
      </c>
      <c r="O251" s="12">
        <f t="shared" si="37"/>
        <v>0.60653913696261241</v>
      </c>
      <c r="P251">
        <f t="shared" si="38"/>
        <v>2</v>
      </c>
      <c r="Q251">
        <f t="shared" si="39"/>
        <v>1</v>
      </c>
      <c r="R251">
        <f t="shared" si="40"/>
        <v>5</v>
      </c>
      <c r="S251">
        <f t="shared" si="41"/>
        <v>3</v>
      </c>
      <c r="T251">
        <f t="shared" si="42"/>
        <v>4</v>
      </c>
      <c r="U251">
        <f t="shared" si="43"/>
        <v>7</v>
      </c>
      <c r="V251">
        <f t="shared" si="44"/>
        <v>7</v>
      </c>
      <c r="W251">
        <f t="shared" si="45"/>
        <v>6</v>
      </c>
    </row>
    <row r="252" spans="1:23" ht="16" hidden="1" x14ac:dyDescent="0.2">
      <c r="A252" s="1" t="s">
        <v>1118</v>
      </c>
      <c r="B252" t="s">
        <v>1119</v>
      </c>
      <c r="C252" s="3">
        <v>9</v>
      </c>
      <c r="D252" t="s">
        <v>13</v>
      </c>
      <c r="E252" s="5">
        <v>62561</v>
      </c>
      <c r="F252" s="5">
        <v>7761</v>
      </c>
      <c r="G252" s="5">
        <v>18539</v>
      </c>
      <c r="H252" s="5">
        <v>798</v>
      </c>
      <c r="I252" s="14">
        <v>7061</v>
      </c>
      <c r="J252" s="5">
        <v>605</v>
      </c>
      <c r="K252" s="5">
        <v>0</v>
      </c>
      <c r="L252" s="5">
        <v>0</v>
      </c>
      <c r="M252" s="5">
        <v>0</v>
      </c>
      <c r="N252" s="11">
        <f t="shared" si="36"/>
        <v>34764</v>
      </c>
      <c r="O252" s="12">
        <f t="shared" si="37"/>
        <v>0.55568165470500797</v>
      </c>
      <c r="P252">
        <f t="shared" si="38"/>
        <v>2</v>
      </c>
      <c r="Q252">
        <f t="shared" si="39"/>
        <v>1</v>
      </c>
      <c r="R252">
        <f t="shared" si="40"/>
        <v>4</v>
      </c>
      <c r="S252">
        <f t="shared" si="41"/>
        <v>3</v>
      </c>
      <c r="T252">
        <f t="shared" si="42"/>
        <v>5</v>
      </c>
      <c r="U252">
        <f t="shared" si="43"/>
        <v>6</v>
      </c>
      <c r="V252">
        <f t="shared" si="44"/>
        <v>6</v>
      </c>
      <c r="W252">
        <f t="shared" si="45"/>
        <v>6</v>
      </c>
    </row>
    <row r="253" spans="1:23" ht="16" hidden="1" x14ac:dyDescent="0.2">
      <c r="A253" s="1" t="s">
        <v>119</v>
      </c>
      <c r="B253" t="s">
        <v>120</v>
      </c>
      <c r="C253" s="3">
        <v>9</v>
      </c>
      <c r="D253" t="s">
        <v>104</v>
      </c>
      <c r="E253" s="5">
        <v>72146</v>
      </c>
      <c r="F253" s="5">
        <v>5760</v>
      </c>
      <c r="G253" s="5">
        <v>17129</v>
      </c>
      <c r="H253" s="5">
        <v>10534</v>
      </c>
      <c r="I253" s="14">
        <v>6637</v>
      </c>
      <c r="J253" s="5">
        <v>698</v>
      </c>
      <c r="K253" s="5">
        <v>0</v>
      </c>
      <c r="L253" s="5">
        <v>0</v>
      </c>
      <c r="M253" s="5">
        <v>393</v>
      </c>
      <c r="N253" s="11">
        <f t="shared" si="36"/>
        <v>41151</v>
      </c>
      <c r="O253" s="12">
        <f t="shared" si="37"/>
        <v>0.57038505253236493</v>
      </c>
      <c r="P253">
        <f t="shared" si="38"/>
        <v>4</v>
      </c>
      <c r="Q253">
        <f t="shared" si="39"/>
        <v>1</v>
      </c>
      <c r="R253">
        <f t="shared" si="40"/>
        <v>2</v>
      </c>
      <c r="S253">
        <f t="shared" si="41"/>
        <v>3</v>
      </c>
      <c r="T253">
        <f t="shared" si="42"/>
        <v>5</v>
      </c>
      <c r="U253">
        <f t="shared" si="43"/>
        <v>7</v>
      </c>
      <c r="V253">
        <f t="shared" si="44"/>
        <v>7</v>
      </c>
      <c r="W253">
        <f t="shared" si="45"/>
        <v>6</v>
      </c>
    </row>
    <row r="254" spans="1:23" ht="16" hidden="1" x14ac:dyDescent="0.2">
      <c r="A254" s="1" t="s">
        <v>1044</v>
      </c>
      <c r="B254" t="s">
        <v>1045</v>
      </c>
      <c r="C254" s="3">
        <v>9</v>
      </c>
      <c r="D254" t="s">
        <v>13</v>
      </c>
      <c r="E254" s="5">
        <v>67743</v>
      </c>
      <c r="F254" s="5">
        <v>13733</v>
      </c>
      <c r="G254" s="5">
        <v>19740</v>
      </c>
      <c r="H254" s="5">
        <v>676</v>
      </c>
      <c r="I254" s="14">
        <v>6540</v>
      </c>
      <c r="J254" s="5">
        <v>1149</v>
      </c>
      <c r="K254" s="5">
        <v>0</v>
      </c>
      <c r="L254" s="5">
        <v>0</v>
      </c>
      <c r="M254" s="5">
        <v>0</v>
      </c>
      <c r="N254" s="11">
        <f t="shared" si="36"/>
        <v>41838</v>
      </c>
      <c r="O254" s="12">
        <f t="shared" si="37"/>
        <v>0.61759886630352956</v>
      </c>
      <c r="P254">
        <f t="shared" si="38"/>
        <v>2</v>
      </c>
      <c r="Q254">
        <f t="shared" si="39"/>
        <v>1</v>
      </c>
      <c r="R254">
        <f t="shared" si="40"/>
        <v>5</v>
      </c>
      <c r="S254">
        <f t="shared" si="41"/>
        <v>3</v>
      </c>
      <c r="T254">
        <f t="shared" si="42"/>
        <v>4</v>
      </c>
      <c r="U254">
        <f t="shared" si="43"/>
        <v>6</v>
      </c>
      <c r="V254">
        <f t="shared" si="44"/>
        <v>6</v>
      </c>
      <c r="W254">
        <f t="shared" si="45"/>
        <v>6</v>
      </c>
    </row>
    <row r="255" spans="1:23" ht="16" hidden="1" x14ac:dyDescent="0.2">
      <c r="A255" s="1" t="s">
        <v>1116</v>
      </c>
      <c r="B255" t="s">
        <v>1117</v>
      </c>
      <c r="C255" s="3">
        <v>9</v>
      </c>
      <c r="D255" t="s">
        <v>13</v>
      </c>
      <c r="E255" s="5">
        <v>61073</v>
      </c>
      <c r="F255" s="5">
        <v>10174</v>
      </c>
      <c r="G255" s="5">
        <v>15669</v>
      </c>
      <c r="H255" s="5">
        <v>935</v>
      </c>
      <c r="I255" s="14">
        <v>6524</v>
      </c>
      <c r="J255" s="5">
        <v>701</v>
      </c>
      <c r="K255" s="5">
        <v>0</v>
      </c>
      <c r="L255" s="5">
        <v>0</v>
      </c>
      <c r="M255" s="5">
        <v>0</v>
      </c>
      <c r="N255" s="11">
        <f t="shared" si="36"/>
        <v>34003</v>
      </c>
      <c r="O255" s="12">
        <f t="shared" si="37"/>
        <v>0.55675994301901</v>
      </c>
      <c r="P255">
        <f t="shared" si="38"/>
        <v>2</v>
      </c>
      <c r="Q255">
        <f t="shared" si="39"/>
        <v>1</v>
      </c>
      <c r="R255">
        <f t="shared" si="40"/>
        <v>4</v>
      </c>
      <c r="S255">
        <f t="shared" si="41"/>
        <v>3</v>
      </c>
      <c r="T255">
        <f t="shared" si="42"/>
        <v>5</v>
      </c>
      <c r="U255">
        <f t="shared" si="43"/>
        <v>6</v>
      </c>
      <c r="V255">
        <f t="shared" si="44"/>
        <v>6</v>
      </c>
      <c r="W255">
        <f t="shared" si="45"/>
        <v>6</v>
      </c>
    </row>
    <row r="256" spans="1:23" ht="16" hidden="1" x14ac:dyDescent="0.2">
      <c r="A256" s="1" t="s">
        <v>900</v>
      </c>
      <c r="B256" t="s">
        <v>901</v>
      </c>
      <c r="C256" s="3">
        <v>9</v>
      </c>
      <c r="D256" t="s">
        <v>318</v>
      </c>
      <c r="E256" s="5">
        <v>77251</v>
      </c>
      <c r="F256" s="5">
        <v>26956</v>
      </c>
      <c r="G256" s="5">
        <v>5693</v>
      </c>
      <c r="H256" s="5">
        <v>14054</v>
      </c>
      <c r="I256" s="14">
        <v>6361</v>
      </c>
      <c r="J256" s="5">
        <v>1632</v>
      </c>
      <c r="K256" s="5">
        <v>0</v>
      </c>
      <c r="L256" s="5">
        <v>0</v>
      </c>
      <c r="M256" s="5">
        <v>83</v>
      </c>
      <c r="N256" s="11">
        <f t="shared" si="36"/>
        <v>54779</v>
      </c>
      <c r="O256" s="12">
        <f t="shared" si="37"/>
        <v>0.70910408926745283</v>
      </c>
      <c r="P256">
        <f t="shared" si="38"/>
        <v>1</v>
      </c>
      <c r="Q256">
        <f t="shared" si="39"/>
        <v>4</v>
      </c>
      <c r="R256">
        <f t="shared" si="40"/>
        <v>2</v>
      </c>
      <c r="S256">
        <f t="shared" si="41"/>
        <v>3</v>
      </c>
      <c r="T256">
        <f t="shared" si="42"/>
        <v>5</v>
      </c>
      <c r="U256">
        <f t="shared" si="43"/>
        <v>7</v>
      </c>
      <c r="V256">
        <f t="shared" si="44"/>
        <v>7</v>
      </c>
      <c r="W256">
        <f t="shared" si="45"/>
        <v>6</v>
      </c>
    </row>
    <row r="257" spans="1:25" ht="16" hidden="1" x14ac:dyDescent="0.2">
      <c r="A257" s="1" t="s">
        <v>316</v>
      </c>
      <c r="B257" t="s">
        <v>317</v>
      </c>
      <c r="C257" s="3">
        <v>9</v>
      </c>
      <c r="D257" t="s">
        <v>318</v>
      </c>
      <c r="E257" s="5">
        <v>76401</v>
      </c>
      <c r="F257" s="5">
        <v>9751</v>
      </c>
      <c r="G257" s="5">
        <v>22025</v>
      </c>
      <c r="H257" s="5">
        <v>2007</v>
      </c>
      <c r="I257" s="14">
        <v>6278</v>
      </c>
      <c r="J257" s="5">
        <v>1245</v>
      </c>
      <c r="K257" s="5">
        <v>0</v>
      </c>
      <c r="L257" s="5">
        <v>0</v>
      </c>
      <c r="M257" s="5">
        <v>925</v>
      </c>
      <c r="N257" s="11">
        <f t="shared" si="36"/>
        <v>42231</v>
      </c>
      <c r="O257" s="12">
        <f t="shared" si="37"/>
        <v>0.55275454509757727</v>
      </c>
      <c r="P257">
        <f t="shared" si="38"/>
        <v>2</v>
      </c>
      <c r="Q257">
        <f t="shared" si="39"/>
        <v>1</v>
      </c>
      <c r="R257">
        <f t="shared" si="40"/>
        <v>4</v>
      </c>
      <c r="S257">
        <f t="shared" si="41"/>
        <v>3</v>
      </c>
      <c r="T257">
        <f t="shared" si="42"/>
        <v>5</v>
      </c>
      <c r="U257">
        <f t="shared" si="43"/>
        <v>7</v>
      </c>
      <c r="V257">
        <f t="shared" si="44"/>
        <v>7</v>
      </c>
      <c r="W257">
        <f t="shared" si="45"/>
        <v>6</v>
      </c>
    </row>
    <row r="258" spans="1:25" ht="16" hidden="1" x14ac:dyDescent="0.2">
      <c r="A258" s="1" t="s">
        <v>1052</v>
      </c>
      <c r="B258" t="s">
        <v>1053</v>
      </c>
      <c r="C258" s="3">
        <v>9</v>
      </c>
      <c r="D258" t="s">
        <v>13</v>
      </c>
      <c r="E258" s="5">
        <v>63740</v>
      </c>
      <c r="F258" s="5">
        <v>7310</v>
      </c>
      <c r="G258" s="5">
        <v>22012</v>
      </c>
      <c r="H258" s="5">
        <v>805</v>
      </c>
      <c r="I258" s="14">
        <v>6237</v>
      </c>
      <c r="J258" s="5">
        <v>1465</v>
      </c>
      <c r="K258" s="5">
        <v>0</v>
      </c>
      <c r="L258" s="5">
        <v>0</v>
      </c>
      <c r="M258" s="5">
        <v>0</v>
      </c>
      <c r="N258" s="11">
        <f t="shared" si="36"/>
        <v>37829</v>
      </c>
      <c r="O258" s="12">
        <f t="shared" si="37"/>
        <v>0.59348917477251328</v>
      </c>
      <c r="P258">
        <f t="shared" si="38"/>
        <v>2</v>
      </c>
      <c r="Q258">
        <f t="shared" si="39"/>
        <v>1</v>
      </c>
      <c r="R258">
        <f t="shared" si="40"/>
        <v>5</v>
      </c>
      <c r="S258">
        <f t="shared" si="41"/>
        <v>3</v>
      </c>
      <c r="T258">
        <f t="shared" si="42"/>
        <v>4</v>
      </c>
      <c r="U258">
        <f t="shared" si="43"/>
        <v>6</v>
      </c>
      <c r="V258">
        <f t="shared" si="44"/>
        <v>6</v>
      </c>
      <c r="W258">
        <f t="shared" si="45"/>
        <v>6</v>
      </c>
    </row>
    <row r="259" spans="1:25" ht="16" hidden="1" x14ac:dyDescent="0.2">
      <c r="A259" s="1" t="s">
        <v>105</v>
      </c>
      <c r="B259" t="s">
        <v>106</v>
      </c>
      <c r="C259" s="3">
        <v>9</v>
      </c>
      <c r="D259" t="s">
        <v>104</v>
      </c>
      <c r="E259" s="5">
        <v>65128</v>
      </c>
      <c r="F259" s="5">
        <v>10695</v>
      </c>
      <c r="G259" s="5">
        <v>15824</v>
      </c>
      <c r="H259" s="5">
        <v>965</v>
      </c>
      <c r="I259" s="14">
        <v>6040</v>
      </c>
      <c r="J259" s="5">
        <v>948</v>
      </c>
      <c r="K259" s="5">
        <v>0</v>
      </c>
      <c r="L259" s="5">
        <v>0</v>
      </c>
      <c r="M259" s="5">
        <v>212</v>
      </c>
      <c r="N259" s="11">
        <f t="shared" si="36"/>
        <v>34684</v>
      </c>
      <c r="O259" s="12">
        <f t="shared" si="37"/>
        <v>0.53255128362609017</v>
      </c>
      <c r="P259">
        <f t="shared" si="38"/>
        <v>2</v>
      </c>
      <c r="Q259">
        <f t="shared" si="39"/>
        <v>1</v>
      </c>
      <c r="R259">
        <f t="shared" si="40"/>
        <v>4</v>
      </c>
      <c r="S259">
        <f t="shared" si="41"/>
        <v>3</v>
      </c>
      <c r="T259">
        <f t="shared" si="42"/>
        <v>5</v>
      </c>
      <c r="U259">
        <f t="shared" si="43"/>
        <v>7</v>
      </c>
      <c r="V259">
        <f t="shared" si="44"/>
        <v>7</v>
      </c>
      <c r="W259">
        <f t="shared" si="45"/>
        <v>6</v>
      </c>
    </row>
    <row r="260" spans="1:25" ht="16" hidden="1" x14ac:dyDescent="0.2">
      <c r="A260" s="1" t="s">
        <v>117</v>
      </c>
      <c r="B260" t="s">
        <v>118</v>
      </c>
      <c r="C260" s="3">
        <v>9</v>
      </c>
      <c r="D260" t="s">
        <v>104</v>
      </c>
      <c r="E260" s="5">
        <v>75092</v>
      </c>
      <c r="F260" s="5">
        <v>13137</v>
      </c>
      <c r="G260" s="5">
        <v>21584</v>
      </c>
      <c r="H260" s="5">
        <v>2517</v>
      </c>
      <c r="I260" s="14">
        <v>5755</v>
      </c>
      <c r="J260" s="5">
        <v>2301</v>
      </c>
      <c r="K260" s="5">
        <v>0</v>
      </c>
      <c r="L260" s="5">
        <v>0</v>
      </c>
      <c r="M260" s="5">
        <v>0</v>
      </c>
      <c r="N260" s="11">
        <f t="shared" si="36"/>
        <v>45294</v>
      </c>
      <c r="O260" s="12">
        <f t="shared" si="37"/>
        <v>0.60318009907846371</v>
      </c>
      <c r="P260">
        <f t="shared" si="38"/>
        <v>2</v>
      </c>
      <c r="Q260">
        <f t="shared" si="39"/>
        <v>1</v>
      </c>
      <c r="R260">
        <f t="shared" si="40"/>
        <v>4</v>
      </c>
      <c r="S260">
        <f t="shared" si="41"/>
        <v>3</v>
      </c>
      <c r="T260">
        <f t="shared" si="42"/>
        <v>5</v>
      </c>
      <c r="U260">
        <f t="shared" si="43"/>
        <v>6</v>
      </c>
      <c r="V260">
        <f t="shared" si="44"/>
        <v>6</v>
      </c>
      <c r="W260">
        <f t="shared" si="45"/>
        <v>6</v>
      </c>
    </row>
    <row r="261" spans="1:25" ht="16" hidden="1" x14ac:dyDescent="0.2">
      <c r="A261" s="1" t="s">
        <v>321</v>
      </c>
      <c r="B261" t="s">
        <v>322</v>
      </c>
      <c r="C261" s="3">
        <v>9</v>
      </c>
      <c r="D261" t="s">
        <v>318</v>
      </c>
      <c r="E261" s="5">
        <v>71380</v>
      </c>
      <c r="F261" s="5">
        <v>15284</v>
      </c>
      <c r="G261" s="5">
        <v>18472</v>
      </c>
      <c r="H261" s="5">
        <v>1779</v>
      </c>
      <c r="I261" s="14">
        <v>5709</v>
      </c>
      <c r="J261" s="5">
        <v>1719</v>
      </c>
      <c r="K261" s="5">
        <v>0</v>
      </c>
      <c r="L261" s="5">
        <v>0</v>
      </c>
      <c r="M261" s="5">
        <v>736</v>
      </c>
      <c r="N261" s="11">
        <f t="shared" si="36"/>
        <v>43699</v>
      </c>
      <c r="O261" s="12">
        <f t="shared" si="37"/>
        <v>0.61220229756234235</v>
      </c>
      <c r="P261">
        <f t="shared" si="38"/>
        <v>2</v>
      </c>
      <c r="Q261">
        <f t="shared" si="39"/>
        <v>1</v>
      </c>
      <c r="R261">
        <f t="shared" si="40"/>
        <v>4</v>
      </c>
      <c r="S261">
        <f t="shared" si="41"/>
        <v>3</v>
      </c>
      <c r="T261">
        <f t="shared" si="42"/>
        <v>5</v>
      </c>
      <c r="U261">
        <f t="shared" si="43"/>
        <v>7</v>
      </c>
      <c r="V261">
        <f t="shared" si="44"/>
        <v>7</v>
      </c>
      <c r="W261">
        <f t="shared" si="45"/>
        <v>6</v>
      </c>
    </row>
    <row r="262" spans="1:25" ht="16" hidden="1" x14ac:dyDescent="0.2">
      <c r="A262" s="1" t="s">
        <v>115</v>
      </c>
      <c r="B262" t="s">
        <v>116</v>
      </c>
      <c r="C262" s="3">
        <v>9</v>
      </c>
      <c r="D262" t="s">
        <v>104</v>
      </c>
      <c r="E262" s="5">
        <v>69943</v>
      </c>
      <c r="F262" s="5">
        <v>8869</v>
      </c>
      <c r="G262" s="5">
        <v>23697</v>
      </c>
      <c r="H262" s="5">
        <v>2001</v>
      </c>
      <c r="I262" s="14">
        <v>5032</v>
      </c>
      <c r="J262" s="5">
        <v>1330</v>
      </c>
      <c r="K262" s="5">
        <v>0</v>
      </c>
      <c r="L262" s="5">
        <v>0</v>
      </c>
      <c r="M262" s="5">
        <v>331</v>
      </c>
      <c r="N262" s="11">
        <f t="shared" si="36"/>
        <v>41260</v>
      </c>
      <c r="O262" s="12">
        <f t="shared" si="37"/>
        <v>0.5899089258396123</v>
      </c>
      <c r="P262">
        <f t="shared" si="38"/>
        <v>2</v>
      </c>
      <c r="Q262">
        <f t="shared" si="39"/>
        <v>1</v>
      </c>
      <c r="R262">
        <f t="shared" si="40"/>
        <v>4</v>
      </c>
      <c r="S262">
        <f t="shared" si="41"/>
        <v>3</v>
      </c>
      <c r="T262">
        <f t="shared" si="42"/>
        <v>5</v>
      </c>
      <c r="U262">
        <f t="shared" si="43"/>
        <v>7</v>
      </c>
      <c r="V262">
        <f t="shared" si="44"/>
        <v>7</v>
      </c>
      <c r="W262">
        <f t="shared" si="45"/>
        <v>6</v>
      </c>
    </row>
    <row r="263" spans="1:25" ht="16" hidden="1" x14ac:dyDescent="0.2">
      <c r="A263" s="1" t="s">
        <v>109</v>
      </c>
      <c r="B263" t="s">
        <v>110</v>
      </c>
      <c r="C263" s="3">
        <v>9</v>
      </c>
      <c r="D263" t="s">
        <v>104</v>
      </c>
      <c r="E263" s="5">
        <v>75302</v>
      </c>
      <c r="F263" s="5">
        <v>4707</v>
      </c>
      <c r="G263" s="5">
        <v>28069</v>
      </c>
      <c r="H263" s="5">
        <v>2624</v>
      </c>
      <c r="I263" s="14">
        <v>4651</v>
      </c>
      <c r="J263" s="5">
        <v>835</v>
      </c>
      <c r="K263" s="5">
        <v>0</v>
      </c>
      <c r="L263" s="5">
        <v>0</v>
      </c>
      <c r="M263" s="5">
        <v>153</v>
      </c>
      <c r="N263" s="11">
        <f t="shared" si="36"/>
        <v>41039</v>
      </c>
      <c r="O263" s="12">
        <f t="shared" si="37"/>
        <v>0.54499216488273883</v>
      </c>
      <c r="P263">
        <f t="shared" si="38"/>
        <v>2</v>
      </c>
      <c r="Q263">
        <f t="shared" si="39"/>
        <v>1</v>
      </c>
      <c r="R263">
        <f t="shared" si="40"/>
        <v>4</v>
      </c>
      <c r="S263">
        <f t="shared" si="41"/>
        <v>3</v>
      </c>
      <c r="T263">
        <f t="shared" si="42"/>
        <v>5</v>
      </c>
      <c r="U263">
        <f t="shared" si="43"/>
        <v>7</v>
      </c>
      <c r="V263">
        <f t="shared" si="44"/>
        <v>7</v>
      </c>
      <c r="W263">
        <f t="shared" si="45"/>
        <v>6</v>
      </c>
    </row>
    <row r="264" spans="1:25" ht="16" hidden="1" x14ac:dyDescent="0.2">
      <c r="A264" s="1" t="s">
        <v>1120</v>
      </c>
      <c r="B264" t="s">
        <v>1121</v>
      </c>
      <c r="C264" s="3">
        <v>9</v>
      </c>
      <c r="D264" t="s">
        <v>13</v>
      </c>
      <c r="E264" s="5">
        <v>60375</v>
      </c>
      <c r="F264" s="5">
        <v>16573</v>
      </c>
      <c r="G264" s="5">
        <v>17374</v>
      </c>
      <c r="H264" s="5">
        <v>845</v>
      </c>
      <c r="I264" s="14">
        <v>4310</v>
      </c>
      <c r="J264" s="5">
        <v>1058</v>
      </c>
      <c r="K264" s="5">
        <v>0</v>
      </c>
      <c r="L264" s="5">
        <v>0</v>
      </c>
      <c r="M264" s="5">
        <v>49</v>
      </c>
      <c r="N264" s="11">
        <f t="shared" si="36"/>
        <v>40209</v>
      </c>
      <c r="O264" s="12">
        <f t="shared" si="37"/>
        <v>0.66598757763975158</v>
      </c>
      <c r="P264">
        <f t="shared" si="38"/>
        <v>2</v>
      </c>
      <c r="Q264">
        <f t="shared" si="39"/>
        <v>1</v>
      </c>
      <c r="R264">
        <f t="shared" si="40"/>
        <v>5</v>
      </c>
      <c r="S264">
        <f t="shared" si="41"/>
        <v>3</v>
      </c>
      <c r="T264">
        <f t="shared" si="42"/>
        <v>4</v>
      </c>
      <c r="U264">
        <f t="shared" si="43"/>
        <v>7</v>
      </c>
      <c r="V264">
        <f t="shared" si="44"/>
        <v>7</v>
      </c>
      <c r="W264">
        <f t="shared" si="45"/>
        <v>6</v>
      </c>
      <c r="X264" s="11"/>
      <c r="Y264" s="11"/>
    </row>
    <row r="265" spans="1:25" ht="16" hidden="1" x14ac:dyDescent="0.2">
      <c r="A265" s="1" t="s">
        <v>102</v>
      </c>
      <c r="B265" t="s">
        <v>103</v>
      </c>
      <c r="C265" s="3">
        <v>9</v>
      </c>
      <c r="D265" t="s">
        <v>104</v>
      </c>
      <c r="E265" s="5">
        <v>65591</v>
      </c>
      <c r="F265" s="5">
        <v>15812</v>
      </c>
      <c r="G265" s="5">
        <v>18518</v>
      </c>
      <c r="H265" s="5">
        <v>1184</v>
      </c>
      <c r="I265" s="14">
        <v>4154</v>
      </c>
      <c r="J265" s="5">
        <v>1371</v>
      </c>
      <c r="K265" s="5">
        <v>0</v>
      </c>
      <c r="L265" s="5">
        <v>0</v>
      </c>
      <c r="M265" s="5">
        <v>254</v>
      </c>
      <c r="N265" s="11">
        <f t="shared" ref="N265:N328" si="46">SUM(F265:M265)</f>
        <v>41293</v>
      </c>
      <c r="O265" s="12">
        <f t="shared" ref="O265:O328" si="47">N265/E265</f>
        <v>0.62955283499260573</v>
      </c>
      <c r="P265">
        <f t="shared" ref="P265:P328" si="48">RANK(F265,F265:M265)</f>
        <v>2</v>
      </c>
      <c r="Q265">
        <f t="shared" ref="Q265:Q328" si="49">RANK(G265,F265:M265)</f>
        <v>1</v>
      </c>
      <c r="R265">
        <f t="shared" ref="R265:R328" si="50">RANK(H265,F265:M265)</f>
        <v>5</v>
      </c>
      <c r="S265">
        <f t="shared" ref="S265:S328" si="51">RANK(I265,F265:M265)</f>
        <v>3</v>
      </c>
      <c r="T265">
        <f t="shared" ref="T265:T328" si="52">RANK(J265,F265:M265)</f>
        <v>4</v>
      </c>
      <c r="U265">
        <f t="shared" ref="U265:U328" si="53">RANK(K265,F265:M265)</f>
        <v>7</v>
      </c>
      <c r="V265">
        <f t="shared" ref="V265:V328" si="54">RANK(L265,F265:M265)</f>
        <v>7</v>
      </c>
      <c r="W265">
        <f t="shared" ref="W265:W328" si="55">RANK(M265,F265:M265)</f>
        <v>6</v>
      </c>
    </row>
    <row r="266" spans="1:25" ht="16" hidden="1" x14ac:dyDescent="0.2">
      <c r="A266" s="1" t="s">
        <v>107</v>
      </c>
      <c r="B266" t="s">
        <v>108</v>
      </c>
      <c r="C266" s="3">
        <v>9</v>
      </c>
      <c r="D266" t="s">
        <v>104</v>
      </c>
      <c r="E266" s="5">
        <v>76330</v>
      </c>
      <c r="F266" s="5">
        <v>8329</v>
      </c>
      <c r="G266" s="5">
        <v>28147</v>
      </c>
      <c r="H266" s="5">
        <v>5459</v>
      </c>
      <c r="I266" s="14">
        <v>2131</v>
      </c>
      <c r="J266" s="5">
        <v>2200</v>
      </c>
      <c r="K266" s="5">
        <v>0</v>
      </c>
      <c r="L266" s="5">
        <v>0</v>
      </c>
      <c r="M266" s="5">
        <v>780</v>
      </c>
      <c r="N266" s="11">
        <f t="shared" si="46"/>
        <v>47046</v>
      </c>
      <c r="O266" s="12">
        <f t="shared" si="47"/>
        <v>0.61635005895453954</v>
      </c>
      <c r="P266">
        <f t="shared" si="48"/>
        <v>2</v>
      </c>
      <c r="Q266">
        <f t="shared" si="49"/>
        <v>1</v>
      </c>
      <c r="R266">
        <f t="shared" si="50"/>
        <v>3</v>
      </c>
      <c r="S266">
        <f t="shared" si="51"/>
        <v>5</v>
      </c>
      <c r="T266">
        <f t="shared" si="52"/>
        <v>4</v>
      </c>
      <c r="U266">
        <f t="shared" si="53"/>
        <v>7</v>
      </c>
      <c r="V266">
        <f t="shared" si="54"/>
        <v>7</v>
      </c>
      <c r="W266">
        <f t="shared" si="55"/>
        <v>6</v>
      </c>
    </row>
    <row r="267" spans="1:25" ht="16" hidden="1" x14ac:dyDescent="0.2">
      <c r="A267" s="1" t="s">
        <v>111</v>
      </c>
      <c r="B267" t="s">
        <v>112</v>
      </c>
      <c r="C267" s="3">
        <v>9</v>
      </c>
      <c r="D267" t="s">
        <v>104</v>
      </c>
      <c r="E267" s="5">
        <v>68128</v>
      </c>
      <c r="F267" s="5">
        <v>4576</v>
      </c>
      <c r="G267" s="5">
        <v>26444</v>
      </c>
      <c r="H267" s="5">
        <v>1374</v>
      </c>
      <c r="I267" s="14">
        <v>1805</v>
      </c>
      <c r="J267" s="5">
        <v>1501</v>
      </c>
      <c r="K267" s="5">
        <v>0</v>
      </c>
      <c r="L267" s="5">
        <v>0</v>
      </c>
      <c r="M267" s="5">
        <v>216</v>
      </c>
      <c r="N267" s="11">
        <f t="shared" si="46"/>
        <v>35916</v>
      </c>
      <c r="O267" s="12">
        <f t="shared" si="47"/>
        <v>0.52718412400187886</v>
      </c>
      <c r="P267">
        <f t="shared" si="48"/>
        <v>2</v>
      </c>
      <c r="Q267">
        <f t="shared" si="49"/>
        <v>1</v>
      </c>
      <c r="R267">
        <f t="shared" si="50"/>
        <v>5</v>
      </c>
      <c r="S267">
        <f t="shared" si="51"/>
        <v>3</v>
      </c>
      <c r="T267">
        <f t="shared" si="52"/>
        <v>4</v>
      </c>
      <c r="U267">
        <f t="shared" si="53"/>
        <v>7</v>
      </c>
      <c r="V267">
        <f t="shared" si="54"/>
        <v>7</v>
      </c>
      <c r="W267">
        <f t="shared" si="55"/>
        <v>6</v>
      </c>
    </row>
    <row r="268" spans="1:25" ht="16" hidden="1" x14ac:dyDescent="0.2">
      <c r="A268" s="1" t="s">
        <v>700</v>
      </c>
      <c r="B268" t="s">
        <v>701</v>
      </c>
      <c r="C268" s="3">
        <v>10</v>
      </c>
      <c r="D268" t="s">
        <v>25</v>
      </c>
      <c r="E268" s="5">
        <v>77534</v>
      </c>
      <c r="F268" s="5">
        <v>13288</v>
      </c>
      <c r="G268" s="5">
        <v>18603</v>
      </c>
      <c r="H268" s="5">
        <v>1642</v>
      </c>
      <c r="I268" s="14">
        <v>11850</v>
      </c>
      <c r="J268" s="5">
        <v>1486</v>
      </c>
      <c r="K268" s="5">
        <v>0</v>
      </c>
      <c r="L268" s="5">
        <v>0</v>
      </c>
      <c r="M268" s="5">
        <v>324</v>
      </c>
      <c r="N268" s="11">
        <f t="shared" si="46"/>
        <v>47193</v>
      </c>
      <c r="O268" s="12">
        <f t="shared" si="47"/>
        <v>0.60867490391312196</v>
      </c>
      <c r="P268">
        <f t="shared" si="48"/>
        <v>2</v>
      </c>
      <c r="Q268">
        <f t="shared" si="49"/>
        <v>1</v>
      </c>
      <c r="R268">
        <f t="shared" si="50"/>
        <v>4</v>
      </c>
      <c r="S268">
        <f t="shared" si="51"/>
        <v>3</v>
      </c>
      <c r="T268">
        <f t="shared" si="52"/>
        <v>5</v>
      </c>
      <c r="U268">
        <f t="shared" si="53"/>
        <v>7</v>
      </c>
      <c r="V268">
        <f t="shared" si="54"/>
        <v>7</v>
      </c>
      <c r="W268">
        <f t="shared" si="55"/>
        <v>6</v>
      </c>
    </row>
    <row r="269" spans="1:25" ht="16" hidden="1" x14ac:dyDescent="0.2">
      <c r="A269" s="1" t="s">
        <v>23</v>
      </c>
      <c r="B269" t="s">
        <v>24</v>
      </c>
      <c r="C269" s="3">
        <v>10</v>
      </c>
      <c r="D269" t="s">
        <v>25</v>
      </c>
      <c r="E269" s="5">
        <v>77126</v>
      </c>
      <c r="F269" s="5">
        <v>10628</v>
      </c>
      <c r="G269" s="5">
        <v>19448</v>
      </c>
      <c r="H269" s="5">
        <v>7030</v>
      </c>
      <c r="I269" s="14">
        <v>10150</v>
      </c>
      <c r="J269" s="5">
        <v>0</v>
      </c>
      <c r="K269" s="5">
        <v>0</v>
      </c>
      <c r="L269" s="5">
        <v>0</v>
      </c>
      <c r="M269" s="5">
        <v>153</v>
      </c>
      <c r="N269" s="11">
        <f t="shared" si="46"/>
        <v>47409</v>
      </c>
      <c r="O269" s="12">
        <f t="shared" si="47"/>
        <v>0.61469543344656796</v>
      </c>
      <c r="P269">
        <f t="shared" si="48"/>
        <v>2</v>
      </c>
      <c r="Q269">
        <f t="shared" si="49"/>
        <v>1</v>
      </c>
      <c r="R269">
        <f t="shared" si="50"/>
        <v>4</v>
      </c>
      <c r="S269">
        <f t="shared" si="51"/>
        <v>3</v>
      </c>
      <c r="T269">
        <f t="shared" si="52"/>
        <v>6</v>
      </c>
      <c r="U269">
        <f t="shared" si="53"/>
        <v>6</v>
      </c>
      <c r="V269">
        <f t="shared" si="54"/>
        <v>6</v>
      </c>
      <c r="W269">
        <f t="shared" si="55"/>
        <v>5</v>
      </c>
    </row>
    <row r="270" spans="1:25" ht="16" hidden="1" x14ac:dyDescent="0.2">
      <c r="A270" s="1" t="s">
        <v>646</v>
      </c>
      <c r="B270" t="s">
        <v>647</v>
      </c>
      <c r="C270" s="3">
        <v>10</v>
      </c>
      <c r="D270" t="s">
        <v>156</v>
      </c>
      <c r="E270" s="5">
        <v>76877</v>
      </c>
      <c r="F270" s="5">
        <v>28700</v>
      </c>
      <c r="G270" s="5">
        <v>11876</v>
      </c>
      <c r="H270" s="5">
        <v>3987</v>
      </c>
      <c r="I270" s="14">
        <v>9363</v>
      </c>
      <c r="J270" s="5">
        <v>0</v>
      </c>
      <c r="K270" s="5">
        <v>0</v>
      </c>
      <c r="L270" s="5">
        <v>0</v>
      </c>
      <c r="M270" s="5">
        <v>0</v>
      </c>
      <c r="N270" s="11">
        <f t="shared" si="46"/>
        <v>53926</v>
      </c>
      <c r="O270" s="12">
        <f t="shared" si="47"/>
        <v>0.70145817344589412</v>
      </c>
      <c r="P270">
        <f t="shared" si="48"/>
        <v>1</v>
      </c>
      <c r="Q270">
        <f t="shared" si="49"/>
        <v>2</v>
      </c>
      <c r="R270">
        <f t="shared" si="50"/>
        <v>4</v>
      </c>
      <c r="S270">
        <f t="shared" si="51"/>
        <v>3</v>
      </c>
      <c r="T270">
        <f t="shared" si="52"/>
        <v>5</v>
      </c>
      <c r="U270">
        <f t="shared" si="53"/>
        <v>5</v>
      </c>
      <c r="V270">
        <f t="shared" si="54"/>
        <v>5</v>
      </c>
      <c r="W270">
        <f t="shared" si="55"/>
        <v>5</v>
      </c>
    </row>
    <row r="271" spans="1:25" ht="16" hidden="1" x14ac:dyDescent="0.2">
      <c r="A271" s="1" t="s">
        <v>154</v>
      </c>
      <c r="B271" t="s">
        <v>155</v>
      </c>
      <c r="C271" s="3">
        <v>10</v>
      </c>
      <c r="D271" t="s">
        <v>156</v>
      </c>
      <c r="E271" s="5">
        <v>79742</v>
      </c>
      <c r="F271" s="5">
        <v>22939</v>
      </c>
      <c r="G271" s="5">
        <v>9354</v>
      </c>
      <c r="H271" s="5">
        <v>11951</v>
      </c>
      <c r="I271" s="14">
        <v>9338</v>
      </c>
      <c r="J271" s="5">
        <v>0</v>
      </c>
      <c r="K271" s="5">
        <v>0</v>
      </c>
      <c r="L271" s="5">
        <v>0</v>
      </c>
      <c r="M271" s="5">
        <v>0</v>
      </c>
      <c r="N271" s="11">
        <f t="shared" si="46"/>
        <v>53582</v>
      </c>
      <c r="O271" s="12">
        <f t="shared" si="47"/>
        <v>0.67194201299189893</v>
      </c>
      <c r="P271">
        <f t="shared" si="48"/>
        <v>1</v>
      </c>
      <c r="Q271">
        <f t="shared" si="49"/>
        <v>3</v>
      </c>
      <c r="R271">
        <f t="shared" si="50"/>
        <v>2</v>
      </c>
      <c r="S271">
        <f t="shared" si="51"/>
        <v>4</v>
      </c>
      <c r="T271">
        <f t="shared" si="52"/>
        <v>5</v>
      </c>
      <c r="U271">
        <f t="shared" si="53"/>
        <v>5</v>
      </c>
      <c r="V271">
        <f t="shared" si="54"/>
        <v>5</v>
      </c>
      <c r="W271">
        <f t="shared" si="55"/>
        <v>5</v>
      </c>
    </row>
    <row r="272" spans="1:25" ht="16" hidden="1" x14ac:dyDescent="0.2">
      <c r="A272" s="1" t="s">
        <v>140</v>
      </c>
      <c r="B272" t="s">
        <v>141</v>
      </c>
      <c r="C272" s="3">
        <v>10</v>
      </c>
      <c r="D272" t="s">
        <v>19</v>
      </c>
      <c r="E272" s="5">
        <v>71976</v>
      </c>
      <c r="F272" s="5">
        <v>10764</v>
      </c>
      <c r="G272" s="5">
        <v>22542</v>
      </c>
      <c r="H272" s="5">
        <v>1464</v>
      </c>
      <c r="I272" s="14">
        <v>9228</v>
      </c>
      <c r="J272" s="5">
        <v>0</v>
      </c>
      <c r="K272" s="5">
        <v>0</v>
      </c>
      <c r="L272" s="5">
        <v>0</v>
      </c>
      <c r="M272" s="5">
        <v>0</v>
      </c>
      <c r="N272" s="11">
        <f t="shared" si="46"/>
        <v>43998</v>
      </c>
      <c r="O272" s="12">
        <f t="shared" si="47"/>
        <v>0.61128709569856621</v>
      </c>
      <c r="P272">
        <f t="shared" si="48"/>
        <v>2</v>
      </c>
      <c r="Q272">
        <f t="shared" si="49"/>
        <v>1</v>
      </c>
      <c r="R272">
        <f t="shared" si="50"/>
        <v>4</v>
      </c>
      <c r="S272">
        <f t="shared" si="51"/>
        <v>3</v>
      </c>
      <c r="T272">
        <f t="shared" si="52"/>
        <v>5</v>
      </c>
      <c r="U272">
        <f t="shared" si="53"/>
        <v>5</v>
      </c>
      <c r="V272">
        <f t="shared" si="54"/>
        <v>5</v>
      </c>
      <c r="W272">
        <f t="shared" si="55"/>
        <v>5</v>
      </c>
    </row>
    <row r="273" spans="1:23" ht="16" hidden="1" x14ac:dyDescent="0.2">
      <c r="A273" s="1" t="s">
        <v>354</v>
      </c>
      <c r="B273" t="s">
        <v>355</v>
      </c>
      <c r="C273" s="3">
        <v>10</v>
      </c>
      <c r="D273" t="s">
        <v>19</v>
      </c>
      <c r="E273" s="5">
        <v>74395</v>
      </c>
      <c r="F273" s="5">
        <v>25066</v>
      </c>
      <c r="G273" s="5">
        <v>13595</v>
      </c>
      <c r="H273" s="5">
        <v>1887</v>
      </c>
      <c r="I273" s="14">
        <v>8998</v>
      </c>
      <c r="J273" s="5">
        <v>1216</v>
      </c>
      <c r="K273" s="5">
        <v>0</v>
      </c>
      <c r="L273" s="5">
        <v>0</v>
      </c>
      <c r="M273" s="5">
        <v>0</v>
      </c>
      <c r="N273" s="11">
        <f t="shared" si="46"/>
        <v>50762</v>
      </c>
      <c r="O273" s="12">
        <f t="shared" si="47"/>
        <v>0.68233080180119632</v>
      </c>
      <c r="P273">
        <f t="shared" si="48"/>
        <v>1</v>
      </c>
      <c r="Q273">
        <f t="shared" si="49"/>
        <v>2</v>
      </c>
      <c r="R273">
        <f t="shared" si="50"/>
        <v>4</v>
      </c>
      <c r="S273">
        <f t="shared" si="51"/>
        <v>3</v>
      </c>
      <c r="T273">
        <f t="shared" si="52"/>
        <v>5</v>
      </c>
      <c r="U273">
        <f t="shared" si="53"/>
        <v>6</v>
      </c>
      <c r="V273">
        <f t="shared" si="54"/>
        <v>6</v>
      </c>
      <c r="W273">
        <f t="shared" si="55"/>
        <v>6</v>
      </c>
    </row>
    <row r="274" spans="1:23" ht="16" hidden="1" x14ac:dyDescent="0.2">
      <c r="A274" s="1" t="s">
        <v>644</v>
      </c>
      <c r="B274" t="s">
        <v>645</v>
      </c>
      <c r="C274" s="3">
        <v>10</v>
      </c>
      <c r="D274" t="s">
        <v>156</v>
      </c>
      <c r="E274" s="5">
        <v>72194</v>
      </c>
      <c r="F274" s="5">
        <v>25505</v>
      </c>
      <c r="G274" s="5">
        <v>14132</v>
      </c>
      <c r="H274" s="5">
        <v>2033</v>
      </c>
      <c r="I274" s="14">
        <v>8704</v>
      </c>
      <c r="J274" s="5">
        <v>1174</v>
      </c>
      <c r="K274" s="5">
        <v>0</v>
      </c>
      <c r="L274" s="5">
        <v>0</v>
      </c>
      <c r="M274" s="5">
        <v>0</v>
      </c>
      <c r="N274" s="11">
        <f t="shared" si="46"/>
        <v>51548</v>
      </c>
      <c r="O274" s="12">
        <f t="shared" si="47"/>
        <v>0.71402055572485246</v>
      </c>
      <c r="P274">
        <f t="shared" si="48"/>
        <v>1</v>
      </c>
      <c r="Q274">
        <f t="shared" si="49"/>
        <v>2</v>
      </c>
      <c r="R274">
        <f t="shared" si="50"/>
        <v>4</v>
      </c>
      <c r="S274">
        <f t="shared" si="51"/>
        <v>3</v>
      </c>
      <c r="T274">
        <f t="shared" si="52"/>
        <v>5</v>
      </c>
      <c r="U274">
        <f t="shared" si="53"/>
        <v>6</v>
      </c>
      <c r="V274">
        <f t="shared" si="54"/>
        <v>6</v>
      </c>
      <c r="W274">
        <f t="shared" si="55"/>
        <v>6</v>
      </c>
    </row>
    <row r="275" spans="1:23" ht="16" hidden="1" x14ac:dyDescent="0.2">
      <c r="A275" s="1" t="s">
        <v>854</v>
      </c>
      <c r="B275" t="s">
        <v>855</v>
      </c>
      <c r="C275" s="3">
        <v>10</v>
      </c>
      <c r="D275" t="s">
        <v>156</v>
      </c>
      <c r="E275" s="5">
        <v>79789</v>
      </c>
      <c r="F275" s="5">
        <v>30383</v>
      </c>
      <c r="G275" s="5">
        <v>8383</v>
      </c>
      <c r="H275" s="5">
        <v>4407</v>
      </c>
      <c r="I275" s="14">
        <v>8678</v>
      </c>
      <c r="J275" s="5">
        <v>2325</v>
      </c>
      <c r="K275" s="5">
        <v>0</v>
      </c>
      <c r="L275" s="5">
        <v>0</v>
      </c>
      <c r="M275" s="5">
        <v>427</v>
      </c>
      <c r="N275" s="11">
        <f t="shared" si="46"/>
        <v>54603</v>
      </c>
      <c r="O275" s="12">
        <f t="shared" si="47"/>
        <v>0.68434245322036868</v>
      </c>
      <c r="P275">
        <f t="shared" si="48"/>
        <v>1</v>
      </c>
      <c r="Q275">
        <f t="shared" si="49"/>
        <v>3</v>
      </c>
      <c r="R275">
        <f t="shared" si="50"/>
        <v>4</v>
      </c>
      <c r="S275">
        <f t="shared" si="51"/>
        <v>2</v>
      </c>
      <c r="T275">
        <f t="shared" si="52"/>
        <v>5</v>
      </c>
      <c r="U275">
        <f t="shared" si="53"/>
        <v>7</v>
      </c>
      <c r="V275">
        <f t="shared" si="54"/>
        <v>7</v>
      </c>
      <c r="W275">
        <f t="shared" si="55"/>
        <v>6</v>
      </c>
    </row>
    <row r="276" spans="1:23" ht="16" hidden="1" x14ac:dyDescent="0.2">
      <c r="A276" s="1" t="s">
        <v>256</v>
      </c>
      <c r="B276" t="s">
        <v>257</v>
      </c>
      <c r="C276" s="3">
        <v>10</v>
      </c>
      <c r="D276" t="s">
        <v>156</v>
      </c>
      <c r="E276" s="5">
        <v>77269</v>
      </c>
      <c r="F276" s="5">
        <v>28384</v>
      </c>
      <c r="G276" s="5">
        <v>11453</v>
      </c>
      <c r="H276" s="5">
        <v>3605</v>
      </c>
      <c r="I276" s="14">
        <v>8330</v>
      </c>
      <c r="J276" s="5">
        <v>0</v>
      </c>
      <c r="K276" s="5">
        <v>0</v>
      </c>
      <c r="L276" s="5">
        <v>0</v>
      </c>
      <c r="M276" s="5">
        <v>489</v>
      </c>
      <c r="N276" s="11">
        <f t="shared" si="46"/>
        <v>52261</v>
      </c>
      <c r="O276" s="12">
        <f t="shared" si="47"/>
        <v>0.67635144754041077</v>
      </c>
      <c r="P276">
        <f t="shared" si="48"/>
        <v>1</v>
      </c>
      <c r="Q276">
        <f t="shared" si="49"/>
        <v>2</v>
      </c>
      <c r="R276">
        <f t="shared" si="50"/>
        <v>4</v>
      </c>
      <c r="S276">
        <f t="shared" si="51"/>
        <v>3</v>
      </c>
      <c r="T276">
        <f t="shared" si="52"/>
        <v>6</v>
      </c>
      <c r="U276">
        <f t="shared" si="53"/>
        <v>6</v>
      </c>
      <c r="V276">
        <f t="shared" si="54"/>
        <v>6</v>
      </c>
      <c r="W276">
        <f t="shared" si="55"/>
        <v>5</v>
      </c>
    </row>
    <row r="277" spans="1:23" ht="16" hidden="1" x14ac:dyDescent="0.2">
      <c r="A277" s="1" t="s">
        <v>1060</v>
      </c>
      <c r="B277" t="s">
        <v>1061</v>
      </c>
      <c r="C277" s="3">
        <v>10</v>
      </c>
      <c r="D277" t="s">
        <v>611</v>
      </c>
      <c r="E277" s="5">
        <v>70152</v>
      </c>
      <c r="F277" s="5">
        <v>20042</v>
      </c>
      <c r="G277" s="5">
        <v>17069</v>
      </c>
      <c r="H277" s="5">
        <v>978</v>
      </c>
      <c r="I277" s="14">
        <v>8256</v>
      </c>
      <c r="J277" s="5">
        <v>894</v>
      </c>
      <c r="K277" s="5">
        <v>0</v>
      </c>
      <c r="L277" s="5">
        <v>0</v>
      </c>
      <c r="M277" s="5">
        <v>138</v>
      </c>
      <c r="N277" s="11">
        <f t="shared" si="46"/>
        <v>47377</v>
      </c>
      <c r="O277" s="12">
        <f t="shared" si="47"/>
        <v>0.67534781617060102</v>
      </c>
      <c r="P277">
        <f t="shared" si="48"/>
        <v>1</v>
      </c>
      <c r="Q277">
        <f t="shared" si="49"/>
        <v>2</v>
      </c>
      <c r="R277">
        <f t="shared" si="50"/>
        <v>4</v>
      </c>
      <c r="S277">
        <f t="shared" si="51"/>
        <v>3</v>
      </c>
      <c r="T277">
        <f t="shared" si="52"/>
        <v>5</v>
      </c>
      <c r="U277">
        <f t="shared" si="53"/>
        <v>7</v>
      </c>
      <c r="V277">
        <f t="shared" si="54"/>
        <v>7</v>
      </c>
      <c r="W277">
        <f t="shared" si="55"/>
        <v>6</v>
      </c>
    </row>
    <row r="278" spans="1:23" ht="16" hidden="1" x14ac:dyDescent="0.2">
      <c r="A278" s="1" t="s">
        <v>56</v>
      </c>
      <c r="B278" t="s">
        <v>57</v>
      </c>
      <c r="C278" s="3">
        <v>10</v>
      </c>
      <c r="D278" t="s">
        <v>25</v>
      </c>
      <c r="E278" s="5">
        <v>77480</v>
      </c>
      <c r="F278" s="5">
        <v>15122</v>
      </c>
      <c r="G278" s="5">
        <v>23965</v>
      </c>
      <c r="H278" s="5">
        <v>1331</v>
      </c>
      <c r="I278" s="14">
        <v>7865</v>
      </c>
      <c r="J278" s="5">
        <v>1006</v>
      </c>
      <c r="K278" s="5">
        <v>0</v>
      </c>
      <c r="L278" s="5">
        <v>0</v>
      </c>
      <c r="M278" s="5">
        <v>0</v>
      </c>
      <c r="N278" s="11">
        <f t="shared" si="46"/>
        <v>49289</v>
      </c>
      <c r="O278" s="12">
        <f t="shared" si="47"/>
        <v>0.63615126484254003</v>
      </c>
      <c r="P278">
        <f t="shared" si="48"/>
        <v>2</v>
      </c>
      <c r="Q278">
        <f t="shared" si="49"/>
        <v>1</v>
      </c>
      <c r="R278">
        <f t="shared" si="50"/>
        <v>4</v>
      </c>
      <c r="S278">
        <f t="shared" si="51"/>
        <v>3</v>
      </c>
      <c r="T278">
        <f t="shared" si="52"/>
        <v>5</v>
      </c>
      <c r="U278">
        <f t="shared" si="53"/>
        <v>6</v>
      </c>
      <c r="V278">
        <f t="shared" si="54"/>
        <v>6</v>
      </c>
      <c r="W278">
        <f t="shared" si="55"/>
        <v>6</v>
      </c>
    </row>
    <row r="279" spans="1:23" ht="16" hidden="1" x14ac:dyDescent="0.2">
      <c r="A279" s="1" t="s">
        <v>437</v>
      </c>
      <c r="B279" t="s">
        <v>438</v>
      </c>
      <c r="C279" s="3">
        <v>10</v>
      </c>
      <c r="D279" t="s">
        <v>19</v>
      </c>
      <c r="E279" s="5">
        <v>71937</v>
      </c>
      <c r="F279" s="5">
        <v>20636</v>
      </c>
      <c r="G279" s="5">
        <v>17052</v>
      </c>
      <c r="H279" s="5">
        <v>1658</v>
      </c>
      <c r="I279" s="14">
        <v>7792</v>
      </c>
      <c r="J279" s="5">
        <v>1184</v>
      </c>
      <c r="K279" s="5">
        <v>0</v>
      </c>
      <c r="L279" s="5">
        <v>0</v>
      </c>
      <c r="M279" s="5">
        <v>0</v>
      </c>
      <c r="N279" s="11">
        <f t="shared" si="46"/>
        <v>48322</v>
      </c>
      <c r="O279" s="12">
        <f t="shared" si="47"/>
        <v>0.67172664970738283</v>
      </c>
      <c r="P279">
        <f t="shared" si="48"/>
        <v>1</v>
      </c>
      <c r="Q279">
        <f t="shared" si="49"/>
        <v>2</v>
      </c>
      <c r="R279">
        <f t="shared" si="50"/>
        <v>4</v>
      </c>
      <c r="S279">
        <f t="shared" si="51"/>
        <v>3</v>
      </c>
      <c r="T279">
        <f t="shared" si="52"/>
        <v>5</v>
      </c>
      <c r="U279">
        <f t="shared" si="53"/>
        <v>6</v>
      </c>
      <c r="V279">
        <f t="shared" si="54"/>
        <v>6</v>
      </c>
      <c r="W279">
        <f t="shared" si="55"/>
        <v>6</v>
      </c>
    </row>
    <row r="280" spans="1:23" ht="16" hidden="1" x14ac:dyDescent="0.2">
      <c r="A280" s="1" t="s">
        <v>352</v>
      </c>
      <c r="B280" t="s">
        <v>353</v>
      </c>
      <c r="C280" s="3">
        <v>10</v>
      </c>
      <c r="D280" t="s">
        <v>19</v>
      </c>
      <c r="E280" s="5">
        <v>71456</v>
      </c>
      <c r="F280" s="5">
        <v>17605</v>
      </c>
      <c r="G280" s="5">
        <v>19488</v>
      </c>
      <c r="H280" s="5">
        <v>2004</v>
      </c>
      <c r="I280" s="14">
        <v>7631</v>
      </c>
      <c r="J280" s="5">
        <v>1059</v>
      </c>
      <c r="K280" s="5">
        <v>0</v>
      </c>
      <c r="L280" s="5">
        <v>0</v>
      </c>
      <c r="M280" s="5">
        <v>161</v>
      </c>
      <c r="N280" s="11">
        <f t="shared" si="46"/>
        <v>47948</v>
      </c>
      <c r="O280" s="12">
        <f t="shared" si="47"/>
        <v>0.67101433049708914</v>
      </c>
      <c r="P280">
        <f t="shared" si="48"/>
        <v>2</v>
      </c>
      <c r="Q280">
        <f t="shared" si="49"/>
        <v>1</v>
      </c>
      <c r="R280">
        <f t="shared" si="50"/>
        <v>4</v>
      </c>
      <c r="S280">
        <f t="shared" si="51"/>
        <v>3</v>
      </c>
      <c r="T280">
        <f t="shared" si="52"/>
        <v>5</v>
      </c>
      <c r="U280">
        <f t="shared" si="53"/>
        <v>7</v>
      </c>
      <c r="V280">
        <f t="shared" si="54"/>
        <v>7</v>
      </c>
      <c r="W280">
        <f t="shared" si="55"/>
        <v>6</v>
      </c>
    </row>
    <row r="281" spans="1:23" ht="16" hidden="1" x14ac:dyDescent="0.2">
      <c r="A281" s="1" t="s">
        <v>511</v>
      </c>
      <c r="B281" t="s">
        <v>512</v>
      </c>
      <c r="C281" s="3">
        <v>10</v>
      </c>
      <c r="D281" t="s">
        <v>156</v>
      </c>
      <c r="E281" s="5">
        <v>77760</v>
      </c>
      <c r="F281" s="5">
        <v>27675</v>
      </c>
      <c r="G281" s="5">
        <v>8043</v>
      </c>
      <c r="H281" s="5">
        <v>7037</v>
      </c>
      <c r="I281" s="14">
        <v>7539</v>
      </c>
      <c r="J281" s="5">
        <v>2177</v>
      </c>
      <c r="K281" s="5">
        <v>0</v>
      </c>
      <c r="L281" s="5">
        <v>0</v>
      </c>
      <c r="M281" s="5">
        <v>0</v>
      </c>
      <c r="N281" s="11">
        <f t="shared" si="46"/>
        <v>52471</v>
      </c>
      <c r="O281" s="12">
        <f t="shared" si="47"/>
        <v>0.6747813786008231</v>
      </c>
      <c r="P281">
        <f t="shared" si="48"/>
        <v>1</v>
      </c>
      <c r="Q281">
        <f t="shared" si="49"/>
        <v>2</v>
      </c>
      <c r="R281">
        <f t="shared" si="50"/>
        <v>4</v>
      </c>
      <c r="S281">
        <f t="shared" si="51"/>
        <v>3</v>
      </c>
      <c r="T281">
        <f t="shared" si="52"/>
        <v>5</v>
      </c>
      <c r="U281">
        <f t="shared" si="53"/>
        <v>6</v>
      </c>
      <c r="V281">
        <f t="shared" si="54"/>
        <v>6</v>
      </c>
      <c r="W281">
        <f t="shared" si="55"/>
        <v>6</v>
      </c>
    </row>
    <row r="282" spans="1:23" ht="16" hidden="1" x14ac:dyDescent="0.2">
      <c r="A282" s="1" t="s">
        <v>275</v>
      </c>
      <c r="B282" t="s">
        <v>276</v>
      </c>
      <c r="C282" s="3">
        <v>10</v>
      </c>
      <c r="D282" t="s">
        <v>19</v>
      </c>
      <c r="E282" s="5">
        <v>72078</v>
      </c>
      <c r="F282" s="5">
        <v>8231</v>
      </c>
      <c r="G282" s="5">
        <v>21829</v>
      </c>
      <c r="H282" s="5">
        <v>6301</v>
      </c>
      <c r="I282" s="14">
        <v>7523</v>
      </c>
      <c r="J282" s="5">
        <v>1352</v>
      </c>
      <c r="K282" s="5">
        <v>0</v>
      </c>
      <c r="L282" s="5">
        <v>0</v>
      </c>
      <c r="M282" s="5">
        <v>331</v>
      </c>
      <c r="N282" s="11">
        <f t="shared" si="46"/>
        <v>45567</v>
      </c>
      <c r="O282" s="12">
        <f t="shared" si="47"/>
        <v>0.63219012736202451</v>
      </c>
      <c r="P282">
        <f t="shared" si="48"/>
        <v>2</v>
      </c>
      <c r="Q282">
        <f t="shared" si="49"/>
        <v>1</v>
      </c>
      <c r="R282">
        <f t="shared" si="50"/>
        <v>4</v>
      </c>
      <c r="S282">
        <f t="shared" si="51"/>
        <v>3</v>
      </c>
      <c r="T282">
        <f t="shared" si="52"/>
        <v>5</v>
      </c>
      <c r="U282">
        <f t="shared" si="53"/>
        <v>7</v>
      </c>
      <c r="V282">
        <f t="shared" si="54"/>
        <v>7</v>
      </c>
      <c r="W282">
        <f t="shared" si="55"/>
        <v>6</v>
      </c>
    </row>
    <row r="283" spans="1:23" ht="16" hidden="1" x14ac:dyDescent="0.2">
      <c r="A283" s="1" t="s">
        <v>884</v>
      </c>
      <c r="B283" t="s">
        <v>885</v>
      </c>
      <c r="C283" s="3">
        <v>10</v>
      </c>
      <c r="D283" t="s">
        <v>25</v>
      </c>
      <c r="E283" s="5">
        <v>73334</v>
      </c>
      <c r="F283" s="5">
        <v>22833</v>
      </c>
      <c r="G283" s="5">
        <v>18186</v>
      </c>
      <c r="H283" s="5">
        <v>1094</v>
      </c>
      <c r="I283" s="14">
        <v>7399</v>
      </c>
      <c r="J283" s="5">
        <v>1108</v>
      </c>
      <c r="K283" s="5">
        <v>0</v>
      </c>
      <c r="L283" s="5">
        <v>0</v>
      </c>
      <c r="M283" s="5">
        <v>78</v>
      </c>
      <c r="N283" s="11">
        <f t="shared" si="46"/>
        <v>50698</v>
      </c>
      <c r="O283" s="12">
        <f t="shared" si="47"/>
        <v>0.69133007881746533</v>
      </c>
      <c r="P283">
        <f t="shared" si="48"/>
        <v>1</v>
      </c>
      <c r="Q283">
        <f t="shared" si="49"/>
        <v>2</v>
      </c>
      <c r="R283">
        <f t="shared" si="50"/>
        <v>5</v>
      </c>
      <c r="S283">
        <f t="shared" si="51"/>
        <v>3</v>
      </c>
      <c r="T283">
        <f t="shared" si="52"/>
        <v>4</v>
      </c>
      <c r="U283">
        <f t="shared" si="53"/>
        <v>7</v>
      </c>
      <c r="V283">
        <f t="shared" si="54"/>
        <v>7</v>
      </c>
      <c r="W283">
        <f t="shared" si="55"/>
        <v>6</v>
      </c>
    </row>
    <row r="284" spans="1:23" ht="16" hidden="1" x14ac:dyDescent="0.2">
      <c r="A284" s="1" t="s">
        <v>17</v>
      </c>
      <c r="B284" t="s">
        <v>18</v>
      </c>
      <c r="C284" s="3">
        <v>10</v>
      </c>
      <c r="D284" t="s">
        <v>19</v>
      </c>
      <c r="E284" s="5">
        <v>70226</v>
      </c>
      <c r="F284" s="5">
        <v>20106</v>
      </c>
      <c r="G284" s="5">
        <v>15901</v>
      </c>
      <c r="H284" s="5">
        <v>1360</v>
      </c>
      <c r="I284" s="14">
        <v>7263</v>
      </c>
      <c r="J284" s="5">
        <v>1087</v>
      </c>
      <c r="K284" s="5">
        <v>0</v>
      </c>
      <c r="L284" s="5">
        <v>0</v>
      </c>
      <c r="M284" s="5">
        <v>0</v>
      </c>
      <c r="N284" s="11">
        <f t="shared" si="46"/>
        <v>45717</v>
      </c>
      <c r="O284" s="12">
        <f t="shared" si="47"/>
        <v>0.65099820579272638</v>
      </c>
      <c r="P284">
        <f t="shared" si="48"/>
        <v>1</v>
      </c>
      <c r="Q284">
        <f t="shared" si="49"/>
        <v>2</v>
      </c>
      <c r="R284">
        <f t="shared" si="50"/>
        <v>4</v>
      </c>
      <c r="S284">
        <f t="shared" si="51"/>
        <v>3</v>
      </c>
      <c r="T284">
        <f t="shared" si="52"/>
        <v>5</v>
      </c>
      <c r="U284">
        <f t="shared" si="53"/>
        <v>6</v>
      </c>
      <c r="V284">
        <f t="shared" si="54"/>
        <v>6</v>
      </c>
      <c r="W284">
        <f t="shared" si="55"/>
        <v>6</v>
      </c>
    </row>
    <row r="285" spans="1:23" ht="16" hidden="1" x14ac:dyDescent="0.2">
      <c r="A285" s="1" t="s">
        <v>467</v>
      </c>
      <c r="B285" t="s">
        <v>468</v>
      </c>
      <c r="C285" s="3">
        <v>10</v>
      </c>
      <c r="D285" t="s">
        <v>25</v>
      </c>
      <c r="E285" s="5">
        <v>70046</v>
      </c>
      <c r="F285" s="5">
        <v>17321</v>
      </c>
      <c r="G285" s="5">
        <v>20307</v>
      </c>
      <c r="H285" s="5">
        <v>1906</v>
      </c>
      <c r="I285" s="14">
        <v>6930</v>
      </c>
      <c r="J285" s="5">
        <v>1534</v>
      </c>
      <c r="K285" s="5">
        <v>0</v>
      </c>
      <c r="L285" s="5">
        <v>0</v>
      </c>
      <c r="M285" s="5">
        <v>0</v>
      </c>
      <c r="N285" s="11">
        <f t="shared" si="46"/>
        <v>47998</v>
      </c>
      <c r="O285" s="12">
        <f t="shared" si="47"/>
        <v>0.6852354167261514</v>
      </c>
      <c r="P285">
        <f t="shared" si="48"/>
        <v>2</v>
      </c>
      <c r="Q285">
        <f t="shared" si="49"/>
        <v>1</v>
      </c>
      <c r="R285">
        <f t="shared" si="50"/>
        <v>4</v>
      </c>
      <c r="S285">
        <f t="shared" si="51"/>
        <v>3</v>
      </c>
      <c r="T285">
        <f t="shared" si="52"/>
        <v>5</v>
      </c>
      <c r="U285">
        <f t="shared" si="53"/>
        <v>6</v>
      </c>
      <c r="V285">
        <f t="shared" si="54"/>
        <v>6</v>
      </c>
      <c r="W285">
        <f t="shared" si="55"/>
        <v>6</v>
      </c>
    </row>
    <row r="286" spans="1:23" ht="16" hidden="1" x14ac:dyDescent="0.2">
      <c r="A286" s="1" t="s">
        <v>846</v>
      </c>
      <c r="B286" t="s">
        <v>847</v>
      </c>
      <c r="C286" s="3">
        <v>10</v>
      </c>
      <c r="D286" t="s">
        <v>611</v>
      </c>
      <c r="E286" s="5">
        <v>79557</v>
      </c>
      <c r="F286" s="5">
        <v>24040</v>
      </c>
      <c r="G286" s="5">
        <v>13695</v>
      </c>
      <c r="H286" s="5">
        <v>2776</v>
      </c>
      <c r="I286" s="14">
        <v>6855</v>
      </c>
      <c r="J286" s="5">
        <v>1415</v>
      </c>
      <c r="K286" s="5">
        <v>0</v>
      </c>
      <c r="L286" s="5">
        <v>0</v>
      </c>
      <c r="M286" s="5">
        <v>225</v>
      </c>
      <c r="N286" s="11">
        <f t="shared" si="46"/>
        <v>49006</v>
      </c>
      <c r="O286" s="12">
        <f t="shared" si="47"/>
        <v>0.61598602260014834</v>
      </c>
      <c r="P286">
        <f t="shared" si="48"/>
        <v>1</v>
      </c>
      <c r="Q286">
        <f t="shared" si="49"/>
        <v>2</v>
      </c>
      <c r="R286">
        <f t="shared" si="50"/>
        <v>4</v>
      </c>
      <c r="S286">
        <f t="shared" si="51"/>
        <v>3</v>
      </c>
      <c r="T286">
        <f t="shared" si="52"/>
        <v>5</v>
      </c>
      <c r="U286">
        <f t="shared" si="53"/>
        <v>7</v>
      </c>
      <c r="V286">
        <f t="shared" si="54"/>
        <v>7</v>
      </c>
      <c r="W286">
        <f t="shared" si="55"/>
        <v>6</v>
      </c>
    </row>
    <row r="287" spans="1:23" ht="16" hidden="1" x14ac:dyDescent="0.2">
      <c r="A287" s="1" t="s">
        <v>958</v>
      </c>
      <c r="B287" t="s">
        <v>959</v>
      </c>
      <c r="C287" s="3">
        <v>10</v>
      </c>
      <c r="D287" t="s">
        <v>611</v>
      </c>
      <c r="E287" s="5">
        <v>70914</v>
      </c>
      <c r="F287" s="5">
        <v>29674</v>
      </c>
      <c r="G287" s="5">
        <v>6677</v>
      </c>
      <c r="H287" s="5">
        <v>6182</v>
      </c>
      <c r="I287" s="14">
        <v>6798</v>
      </c>
      <c r="J287" s="5">
        <v>2128</v>
      </c>
      <c r="K287" s="5">
        <v>0</v>
      </c>
      <c r="L287" s="5">
        <v>0</v>
      </c>
      <c r="M287" s="5">
        <v>0</v>
      </c>
      <c r="N287" s="11">
        <f t="shared" si="46"/>
        <v>51459</v>
      </c>
      <c r="O287" s="12">
        <f t="shared" si="47"/>
        <v>0.72565360859632799</v>
      </c>
      <c r="P287">
        <f t="shared" si="48"/>
        <v>1</v>
      </c>
      <c r="Q287">
        <f t="shared" si="49"/>
        <v>3</v>
      </c>
      <c r="R287">
        <f t="shared" si="50"/>
        <v>4</v>
      </c>
      <c r="S287">
        <f t="shared" si="51"/>
        <v>2</v>
      </c>
      <c r="T287">
        <f t="shared" si="52"/>
        <v>5</v>
      </c>
      <c r="U287">
        <f t="shared" si="53"/>
        <v>6</v>
      </c>
      <c r="V287">
        <f t="shared" si="54"/>
        <v>6</v>
      </c>
      <c r="W287">
        <f t="shared" si="55"/>
        <v>6</v>
      </c>
    </row>
    <row r="288" spans="1:23" ht="16" hidden="1" x14ac:dyDescent="0.2">
      <c r="A288" s="1" t="s">
        <v>769</v>
      </c>
      <c r="B288" t="s">
        <v>770</v>
      </c>
      <c r="C288" s="3">
        <v>10</v>
      </c>
      <c r="D288" t="s">
        <v>611</v>
      </c>
      <c r="E288" s="5">
        <v>68032</v>
      </c>
      <c r="F288" s="5">
        <v>20827</v>
      </c>
      <c r="G288" s="5">
        <v>15945</v>
      </c>
      <c r="H288" s="5">
        <v>816</v>
      </c>
      <c r="I288" s="14">
        <v>6582</v>
      </c>
      <c r="J288" s="5">
        <v>1281</v>
      </c>
      <c r="K288" s="5">
        <v>0</v>
      </c>
      <c r="L288" s="5">
        <v>0</v>
      </c>
      <c r="M288" s="5">
        <v>298</v>
      </c>
      <c r="N288" s="11">
        <f t="shared" si="46"/>
        <v>45749</v>
      </c>
      <c r="O288" s="12">
        <f t="shared" si="47"/>
        <v>0.67246295860771399</v>
      </c>
      <c r="P288">
        <f t="shared" si="48"/>
        <v>1</v>
      </c>
      <c r="Q288">
        <f t="shared" si="49"/>
        <v>2</v>
      </c>
      <c r="R288">
        <f t="shared" si="50"/>
        <v>5</v>
      </c>
      <c r="S288">
        <f t="shared" si="51"/>
        <v>3</v>
      </c>
      <c r="T288">
        <f t="shared" si="52"/>
        <v>4</v>
      </c>
      <c r="U288">
        <f t="shared" si="53"/>
        <v>7</v>
      </c>
      <c r="V288">
        <f t="shared" si="54"/>
        <v>7</v>
      </c>
      <c r="W288">
        <f t="shared" si="55"/>
        <v>6</v>
      </c>
    </row>
    <row r="289" spans="1:25" ht="16" hidden="1" x14ac:dyDescent="0.2">
      <c r="A289" s="1" t="s">
        <v>765</v>
      </c>
      <c r="B289" t="s">
        <v>766</v>
      </c>
      <c r="C289" s="3">
        <v>10</v>
      </c>
      <c r="D289" t="s">
        <v>25</v>
      </c>
      <c r="E289" s="5">
        <v>65918</v>
      </c>
      <c r="F289" s="5">
        <v>7423</v>
      </c>
      <c r="G289" s="5">
        <v>19283</v>
      </c>
      <c r="H289" s="5">
        <v>847</v>
      </c>
      <c r="I289" s="14">
        <v>6542</v>
      </c>
      <c r="J289" s="5">
        <v>1088</v>
      </c>
      <c r="K289" s="5">
        <v>0</v>
      </c>
      <c r="L289" s="5">
        <v>0</v>
      </c>
      <c r="M289" s="5">
        <v>160</v>
      </c>
      <c r="N289" s="11">
        <f t="shared" si="46"/>
        <v>35343</v>
      </c>
      <c r="O289" s="12">
        <f t="shared" si="47"/>
        <v>0.53616614581753086</v>
      </c>
      <c r="P289">
        <f t="shared" si="48"/>
        <v>2</v>
      </c>
      <c r="Q289">
        <f t="shared" si="49"/>
        <v>1</v>
      </c>
      <c r="R289">
        <f t="shared" si="50"/>
        <v>5</v>
      </c>
      <c r="S289">
        <f t="shared" si="51"/>
        <v>3</v>
      </c>
      <c r="T289">
        <f t="shared" si="52"/>
        <v>4</v>
      </c>
      <c r="U289">
        <f t="shared" si="53"/>
        <v>7</v>
      </c>
      <c r="V289">
        <f t="shared" si="54"/>
        <v>7</v>
      </c>
      <c r="W289">
        <f t="shared" si="55"/>
        <v>6</v>
      </c>
    </row>
    <row r="290" spans="1:25" ht="16" hidden="1" x14ac:dyDescent="0.2">
      <c r="A290" s="1" t="s">
        <v>344</v>
      </c>
      <c r="B290" t="s">
        <v>345</v>
      </c>
      <c r="C290" s="3">
        <v>10</v>
      </c>
      <c r="D290" t="s">
        <v>19</v>
      </c>
      <c r="E290" s="5">
        <v>64739</v>
      </c>
      <c r="F290" s="5">
        <v>16402</v>
      </c>
      <c r="G290" s="5">
        <v>16361</v>
      </c>
      <c r="H290" s="5">
        <v>3832</v>
      </c>
      <c r="I290" s="14">
        <v>6532</v>
      </c>
      <c r="J290" s="5">
        <v>1618</v>
      </c>
      <c r="K290" s="5">
        <v>0</v>
      </c>
      <c r="L290" s="5">
        <v>0</v>
      </c>
      <c r="M290" s="5">
        <v>0</v>
      </c>
      <c r="N290" s="11">
        <f t="shared" si="46"/>
        <v>44745</v>
      </c>
      <c r="O290" s="12">
        <f t="shared" si="47"/>
        <v>0.69115988816632945</v>
      </c>
      <c r="P290">
        <f t="shared" si="48"/>
        <v>1</v>
      </c>
      <c r="Q290">
        <f t="shared" si="49"/>
        <v>2</v>
      </c>
      <c r="R290">
        <f t="shared" si="50"/>
        <v>4</v>
      </c>
      <c r="S290">
        <f t="shared" si="51"/>
        <v>3</v>
      </c>
      <c r="T290">
        <f t="shared" si="52"/>
        <v>5</v>
      </c>
      <c r="U290">
        <f t="shared" si="53"/>
        <v>6</v>
      </c>
      <c r="V290">
        <f t="shared" si="54"/>
        <v>6</v>
      </c>
      <c r="W290">
        <f t="shared" si="55"/>
        <v>6</v>
      </c>
    </row>
    <row r="291" spans="1:25" ht="16" hidden="1" x14ac:dyDescent="0.2">
      <c r="A291" s="1" t="s">
        <v>350</v>
      </c>
      <c r="B291" t="s">
        <v>351</v>
      </c>
      <c r="C291" s="3">
        <v>10</v>
      </c>
      <c r="D291" t="s">
        <v>19</v>
      </c>
      <c r="E291" s="5">
        <v>67576</v>
      </c>
      <c r="F291" s="5">
        <v>24908</v>
      </c>
      <c r="G291" s="5">
        <v>12134</v>
      </c>
      <c r="H291" s="5">
        <v>2292</v>
      </c>
      <c r="I291" s="14">
        <v>6497</v>
      </c>
      <c r="J291" s="5">
        <v>1898</v>
      </c>
      <c r="K291" s="5">
        <v>0</v>
      </c>
      <c r="L291" s="5">
        <v>0</v>
      </c>
      <c r="M291" s="5">
        <v>0</v>
      </c>
      <c r="N291" s="11">
        <f t="shared" si="46"/>
        <v>47729</v>
      </c>
      <c r="O291" s="12">
        <f t="shared" si="47"/>
        <v>0.70630105362850715</v>
      </c>
      <c r="P291">
        <f t="shared" si="48"/>
        <v>1</v>
      </c>
      <c r="Q291">
        <f t="shared" si="49"/>
        <v>2</v>
      </c>
      <c r="R291">
        <f t="shared" si="50"/>
        <v>4</v>
      </c>
      <c r="S291">
        <f t="shared" si="51"/>
        <v>3</v>
      </c>
      <c r="T291">
        <f t="shared" si="52"/>
        <v>5</v>
      </c>
      <c r="U291">
        <f t="shared" si="53"/>
        <v>6</v>
      </c>
      <c r="V291">
        <f t="shared" si="54"/>
        <v>6</v>
      </c>
      <c r="W291">
        <f t="shared" si="55"/>
        <v>6</v>
      </c>
    </row>
    <row r="292" spans="1:25" ht="16" hidden="1" x14ac:dyDescent="0.2">
      <c r="A292" s="1" t="s">
        <v>346</v>
      </c>
      <c r="B292" t="s">
        <v>347</v>
      </c>
      <c r="C292" s="3">
        <v>10</v>
      </c>
      <c r="D292" t="s">
        <v>19</v>
      </c>
      <c r="E292" s="5">
        <v>70247</v>
      </c>
      <c r="F292" s="5">
        <v>11179</v>
      </c>
      <c r="G292" s="5">
        <v>20007</v>
      </c>
      <c r="H292" s="5">
        <v>1717</v>
      </c>
      <c r="I292" s="14">
        <v>6341</v>
      </c>
      <c r="J292" s="5">
        <v>1208</v>
      </c>
      <c r="K292" s="5">
        <v>0</v>
      </c>
      <c r="L292" s="5">
        <v>0</v>
      </c>
      <c r="M292" s="5">
        <v>368</v>
      </c>
      <c r="N292" s="11">
        <f t="shared" si="46"/>
        <v>40820</v>
      </c>
      <c r="O292" s="12">
        <f t="shared" si="47"/>
        <v>0.58109243099349439</v>
      </c>
      <c r="P292">
        <f t="shared" si="48"/>
        <v>2</v>
      </c>
      <c r="Q292">
        <f t="shared" si="49"/>
        <v>1</v>
      </c>
      <c r="R292">
        <f t="shared" si="50"/>
        <v>4</v>
      </c>
      <c r="S292">
        <f t="shared" si="51"/>
        <v>3</v>
      </c>
      <c r="T292">
        <f t="shared" si="52"/>
        <v>5</v>
      </c>
      <c r="U292">
        <f t="shared" si="53"/>
        <v>7</v>
      </c>
      <c r="V292">
        <f t="shared" si="54"/>
        <v>7</v>
      </c>
      <c r="W292">
        <f t="shared" si="55"/>
        <v>6</v>
      </c>
    </row>
    <row r="293" spans="1:25" ht="16" hidden="1" x14ac:dyDescent="0.2">
      <c r="A293" s="1" t="s">
        <v>727</v>
      </c>
      <c r="B293" t="s">
        <v>728</v>
      </c>
      <c r="C293" s="3">
        <v>10</v>
      </c>
      <c r="D293" t="s">
        <v>25</v>
      </c>
      <c r="E293" s="5">
        <v>73724</v>
      </c>
      <c r="F293" s="5">
        <v>29834</v>
      </c>
      <c r="G293" s="5">
        <v>11360</v>
      </c>
      <c r="H293" s="5">
        <v>2385</v>
      </c>
      <c r="I293" s="14">
        <v>6294</v>
      </c>
      <c r="J293" s="5">
        <v>1792</v>
      </c>
      <c r="K293" s="5">
        <v>0</v>
      </c>
      <c r="L293" s="5">
        <v>0</v>
      </c>
      <c r="M293" s="5">
        <v>637</v>
      </c>
      <c r="N293" s="11">
        <f t="shared" si="46"/>
        <v>52302</v>
      </c>
      <c r="O293" s="12">
        <f t="shared" si="47"/>
        <v>0.70942976506971944</v>
      </c>
      <c r="P293">
        <f t="shared" si="48"/>
        <v>1</v>
      </c>
      <c r="Q293">
        <f t="shared" si="49"/>
        <v>2</v>
      </c>
      <c r="R293">
        <f t="shared" si="50"/>
        <v>4</v>
      </c>
      <c r="S293">
        <f t="shared" si="51"/>
        <v>3</v>
      </c>
      <c r="T293">
        <f t="shared" si="52"/>
        <v>5</v>
      </c>
      <c r="U293">
        <f t="shared" si="53"/>
        <v>7</v>
      </c>
      <c r="V293">
        <f t="shared" si="54"/>
        <v>7</v>
      </c>
      <c r="W293">
        <f t="shared" si="55"/>
        <v>6</v>
      </c>
    </row>
    <row r="294" spans="1:25" ht="16" hidden="1" x14ac:dyDescent="0.2">
      <c r="A294" s="1" t="s">
        <v>642</v>
      </c>
      <c r="B294" t="s">
        <v>643</v>
      </c>
      <c r="C294" s="3">
        <v>10</v>
      </c>
      <c r="D294" t="s">
        <v>156</v>
      </c>
      <c r="E294" s="5">
        <v>63204</v>
      </c>
      <c r="F294" s="5">
        <v>8848</v>
      </c>
      <c r="G294" s="5">
        <v>16051</v>
      </c>
      <c r="H294" s="5">
        <v>1507</v>
      </c>
      <c r="I294" s="14">
        <v>5950</v>
      </c>
      <c r="J294" s="5">
        <v>1878</v>
      </c>
      <c r="K294" s="5">
        <v>0</v>
      </c>
      <c r="L294" s="5">
        <v>0</v>
      </c>
      <c r="M294" s="5">
        <v>288</v>
      </c>
      <c r="N294" s="11">
        <f t="shared" si="46"/>
        <v>34522</v>
      </c>
      <c r="O294" s="12">
        <f t="shared" si="47"/>
        <v>0.54619960761977093</v>
      </c>
      <c r="P294">
        <f t="shared" si="48"/>
        <v>2</v>
      </c>
      <c r="Q294">
        <f t="shared" si="49"/>
        <v>1</v>
      </c>
      <c r="R294">
        <f t="shared" si="50"/>
        <v>5</v>
      </c>
      <c r="S294">
        <f t="shared" si="51"/>
        <v>3</v>
      </c>
      <c r="T294">
        <f t="shared" si="52"/>
        <v>4</v>
      </c>
      <c r="U294">
        <f t="shared" si="53"/>
        <v>7</v>
      </c>
      <c r="V294">
        <f t="shared" si="54"/>
        <v>7</v>
      </c>
      <c r="W294">
        <f t="shared" si="55"/>
        <v>6</v>
      </c>
    </row>
    <row r="295" spans="1:25" ht="16" hidden="1" x14ac:dyDescent="0.2">
      <c r="A295" s="1" t="s">
        <v>852</v>
      </c>
      <c r="B295" t="s">
        <v>853</v>
      </c>
      <c r="C295" s="3">
        <v>10</v>
      </c>
      <c r="D295" t="s">
        <v>25</v>
      </c>
      <c r="E295" s="5">
        <v>73294</v>
      </c>
      <c r="F295" s="5">
        <v>28354</v>
      </c>
      <c r="G295" s="5">
        <v>14525</v>
      </c>
      <c r="H295" s="5">
        <v>2783</v>
      </c>
      <c r="I295" s="14">
        <v>5943</v>
      </c>
      <c r="J295" s="5">
        <v>3559</v>
      </c>
      <c r="K295" s="5">
        <v>0</v>
      </c>
      <c r="L295" s="5">
        <v>0</v>
      </c>
      <c r="M295" s="5">
        <v>0</v>
      </c>
      <c r="N295" s="11">
        <f t="shared" si="46"/>
        <v>55164</v>
      </c>
      <c r="O295" s="12">
        <f t="shared" si="47"/>
        <v>0.75264005239173737</v>
      </c>
      <c r="P295">
        <f t="shared" si="48"/>
        <v>1</v>
      </c>
      <c r="Q295">
        <f t="shared" si="49"/>
        <v>2</v>
      </c>
      <c r="R295">
        <f t="shared" si="50"/>
        <v>5</v>
      </c>
      <c r="S295">
        <f t="shared" si="51"/>
        <v>3</v>
      </c>
      <c r="T295">
        <f t="shared" si="52"/>
        <v>4</v>
      </c>
      <c r="U295">
        <f t="shared" si="53"/>
        <v>6</v>
      </c>
      <c r="V295">
        <f t="shared" si="54"/>
        <v>6</v>
      </c>
      <c r="W295">
        <f t="shared" si="55"/>
        <v>6</v>
      </c>
    </row>
    <row r="296" spans="1:25" ht="16" hidden="1" x14ac:dyDescent="0.2">
      <c r="A296" s="1" t="s">
        <v>561</v>
      </c>
      <c r="B296" t="s">
        <v>562</v>
      </c>
      <c r="C296" s="3">
        <v>10</v>
      </c>
      <c r="D296" t="s">
        <v>19</v>
      </c>
      <c r="E296" s="5">
        <v>73336</v>
      </c>
      <c r="F296" s="5">
        <v>22836</v>
      </c>
      <c r="G296" s="5">
        <v>17942</v>
      </c>
      <c r="H296" s="5">
        <v>2389</v>
      </c>
      <c r="I296" s="14">
        <v>5811</v>
      </c>
      <c r="J296" s="5">
        <v>1811</v>
      </c>
      <c r="K296" s="5">
        <v>0</v>
      </c>
      <c r="L296" s="5">
        <v>0</v>
      </c>
      <c r="M296" s="5">
        <v>0</v>
      </c>
      <c r="N296" s="11">
        <f t="shared" si="46"/>
        <v>50789</v>
      </c>
      <c r="O296" s="12">
        <f t="shared" si="47"/>
        <v>0.69255208901494492</v>
      </c>
      <c r="P296">
        <f t="shared" si="48"/>
        <v>1</v>
      </c>
      <c r="Q296">
        <f t="shared" si="49"/>
        <v>2</v>
      </c>
      <c r="R296">
        <f t="shared" si="50"/>
        <v>4</v>
      </c>
      <c r="S296">
        <f t="shared" si="51"/>
        <v>3</v>
      </c>
      <c r="T296">
        <f t="shared" si="52"/>
        <v>5</v>
      </c>
      <c r="U296">
        <f t="shared" si="53"/>
        <v>6</v>
      </c>
      <c r="V296">
        <f t="shared" si="54"/>
        <v>6</v>
      </c>
      <c r="W296">
        <f t="shared" si="55"/>
        <v>6</v>
      </c>
    </row>
    <row r="297" spans="1:25" ht="16" hidden="1" x14ac:dyDescent="0.2">
      <c r="A297" s="1" t="s">
        <v>673</v>
      </c>
      <c r="B297" t="s">
        <v>674</v>
      </c>
      <c r="C297" s="3">
        <v>10</v>
      </c>
      <c r="D297" t="s">
        <v>156</v>
      </c>
      <c r="E297" s="5">
        <v>72644</v>
      </c>
      <c r="F297" s="5">
        <v>25762</v>
      </c>
      <c r="G297" s="5">
        <v>16579</v>
      </c>
      <c r="H297" s="5">
        <v>2130</v>
      </c>
      <c r="I297" s="14">
        <v>5704</v>
      </c>
      <c r="J297" s="5">
        <v>1845</v>
      </c>
      <c r="K297" s="5">
        <v>0</v>
      </c>
      <c r="L297" s="5">
        <v>0</v>
      </c>
      <c r="M297" s="5">
        <v>0</v>
      </c>
      <c r="N297" s="11">
        <f t="shared" si="46"/>
        <v>52020</v>
      </c>
      <c r="O297" s="12">
        <f t="shared" si="47"/>
        <v>0.71609492869335389</v>
      </c>
      <c r="P297">
        <f t="shared" si="48"/>
        <v>1</v>
      </c>
      <c r="Q297">
        <f t="shared" si="49"/>
        <v>2</v>
      </c>
      <c r="R297">
        <f t="shared" si="50"/>
        <v>4</v>
      </c>
      <c r="S297">
        <f t="shared" si="51"/>
        <v>3</v>
      </c>
      <c r="T297">
        <f t="shared" si="52"/>
        <v>5</v>
      </c>
      <c r="U297">
        <f t="shared" si="53"/>
        <v>6</v>
      </c>
      <c r="V297">
        <f t="shared" si="54"/>
        <v>6</v>
      </c>
      <c r="W297">
        <f t="shared" si="55"/>
        <v>6</v>
      </c>
    </row>
    <row r="298" spans="1:25" ht="16" hidden="1" x14ac:dyDescent="0.2">
      <c r="A298" s="1" t="s">
        <v>211</v>
      </c>
      <c r="B298" t="s">
        <v>212</v>
      </c>
      <c r="C298" s="3">
        <v>10</v>
      </c>
      <c r="D298" t="s">
        <v>25</v>
      </c>
      <c r="E298" s="5">
        <v>71865</v>
      </c>
      <c r="F298" s="5">
        <v>24163</v>
      </c>
      <c r="G298" s="5">
        <v>19876</v>
      </c>
      <c r="H298" s="5">
        <v>2120</v>
      </c>
      <c r="I298" s="14">
        <v>5674</v>
      </c>
      <c r="J298" s="5">
        <v>1544</v>
      </c>
      <c r="K298" s="5">
        <v>0</v>
      </c>
      <c r="L298" s="5">
        <v>0</v>
      </c>
      <c r="M298" s="5">
        <v>63</v>
      </c>
      <c r="N298" s="11">
        <f t="shared" si="46"/>
        <v>53440</v>
      </c>
      <c r="O298" s="12">
        <f t="shared" si="47"/>
        <v>0.74361650316565786</v>
      </c>
      <c r="P298">
        <f t="shared" si="48"/>
        <v>1</v>
      </c>
      <c r="Q298">
        <f t="shared" si="49"/>
        <v>2</v>
      </c>
      <c r="R298">
        <f t="shared" si="50"/>
        <v>4</v>
      </c>
      <c r="S298">
        <f t="shared" si="51"/>
        <v>3</v>
      </c>
      <c r="T298">
        <f t="shared" si="52"/>
        <v>5</v>
      </c>
      <c r="U298">
        <f t="shared" si="53"/>
        <v>7</v>
      </c>
      <c r="V298">
        <f t="shared" si="54"/>
        <v>7</v>
      </c>
      <c r="W298">
        <f t="shared" si="55"/>
        <v>6</v>
      </c>
    </row>
    <row r="299" spans="1:25" ht="16" hidden="1" x14ac:dyDescent="0.2">
      <c r="A299" s="1" t="s">
        <v>348</v>
      </c>
      <c r="B299" t="s">
        <v>349</v>
      </c>
      <c r="C299" s="3">
        <v>10</v>
      </c>
      <c r="D299" t="s">
        <v>19</v>
      </c>
      <c r="E299" s="5">
        <v>63470</v>
      </c>
      <c r="F299" s="5">
        <v>24805</v>
      </c>
      <c r="G299" s="5">
        <v>10761</v>
      </c>
      <c r="H299" s="5">
        <v>3965</v>
      </c>
      <c r="I299" s="14">
        <v>5508</v>
      </c>
      <c r="J299" s="5">
        <v>2173</v>
      </c>
      <c r="K299" s="5">
        <v>0</v>
      </c>
      <c r="L299" s="5">
        <v>0</v>
      </c>
      <c r="M299" s="5">
        <v>149</v>
      </c>
      <c r="N299" s="11">
        <f t="shared" si="46"/>
        <v>47361</v>
      </c>
      <c r="O299" s="12">
        <f t="shared" si="47"/>
        <v>0.74619505278084131</v>
      </c>
      <c r="P299">
        <f t="shared" si="48"/>
        <v>1</v>
      </c>
      <c r="Q299">
        <f t="shared" si="49"/>
        <v>2</v>
      </c>
      <c r="R299">
        <f t="shared" si="50"/>
        <v>4</v>
      </c>
      <c r="S299">
        <f t="shared" si="51"/>
        <v>3</v>
      </c>
      <c r="T299">
        <f t="shared" si="52"/>
        <v>5</v>
      </c>
      <c r="U299">
        <f t="shared" si="53"/>
        <v>7</v>
      </c>
      <c r="V299">
        <f t="shared" si="54"/>
        <v>7</v>
      </c>
      <c r="W299">
        <f t="shared" si="55"/>
        <v>6</v>
      </c>
    </row>
    <row r="300" spans="1:25" ht="16" hidden="1" x14ac:dyDescent="0.2">
      <c r="A300" s="1" t="s">
        <v>609</v>
      </c>
      <c r="B300" t="s">
        <v>610</v>
      </c>
      <c r="C300" s="3">
        <v>10</v>
      </c>
      <c r="D300" t="s">
        <v>611</v>
      </c>
      <c r="E300" s="5">
        <v>65245</v>
      </c>
      <c r="F300" s="5">
        <v>28474</v>
      </c>
      <c r="G300" s="5">
        <v>7472</v>
      </c>
      <c r="H300" s="5">
        <v>4913</v>
      </c>
      <c r="I300" s="14">
        <v>5467</v>
      </c>
      <c r="J300" s="5">
        <v>1956</v>
      </c>
      <c r="K300" s="5">
        <v>0</v>
      </c>
      <c r="L300" s="5">
        <v>0</v>
      </c>
      <c r="M300" s="5">
        <v>509</v>
      </c>
      <c r="N300" s="11">
        <f t="shared" si="46"/>
        <v>48791</v>
      </c>
      <c r="O300" s="12">
        <f t="shared" si="47"/>
        <v>0.74781209288068051</v>
      </c>
      <c r="P300">
        <f t="shared" si="48"/>
        <v>1</v>
      </c>
      <c r="Q300">
        <f t="shared" si="49"/>
        <v>2</v>
      </c>
      <c r="R300">
        <f t="shared" si="50"/>
        <v>4</v>
      </c>
      <c r="S300">
        <f t="shared" si="51"/>
        <v>3</v>
      </c>
      <c r="T300">
        <f t="shared" si="52"/>
        <v>5</v>
      </c>
      <c r="U300">
        <f t="shared" si="53"/>
        <v>7</v>
      </c>
      <c r="V300">
        <f t="shared" si="54"/>
        <v>7</v>
      </c>
      <c r="W300">
        <f t="shared" si="55"/>
        <v>6</v>
      </c>
    </row>
    <row r="301" spans="1:25" ht="16" hidden="1" x14ac:dyDescent="0.2">
      <c r="A301" s="1" t="s">
        <v>767</v>
      </c>
      <c r="B301" t="s">
        <v>768</v>
      </c>
      <c r="C301" s="3">
        <v>10</v>
      </c>
      <c r="D301" t="s">
        <v>25</v>
      </c>
      <c r="E301" s="5">
        <v>68987</v>
      </c>
      <c r="F301" s="5">
        <v>13761</v>
      </c>
      <c r="G301" s="5">
        <v>20697</v>
      </c>
      <c r="H301" s="5">
        <v>1532</v>
      </c>
      <c r="I301" s="14">
        <v>4900</v>
      </c>
      <c r="J301" s="5">
        <v>2345</v>
      </c>
      <c r="K301" s="5">
        <v>0</v>
      </c>
      <c r="L301" s="5">
        <v>0</v>
      </c>
      <c r="M301" s="5">
        <v>230</v>
      </c>
      <c r="N301" s="11">
        <f t="shared" si="46"/>
        <v>43465</v>
      </c>
      <c r="O301" s="12">
        <f t="shared" si="47"/>
        <v>0.6300462405960543</v>
      </c>
      <c r="P301">
        <f t="shared" si="48"/>
        <v>2</v>
      </c>
      <c r="Q301">
        <f t="shared" si="49"/>
        <v>1</v>
      </c>
      <c r="R301">
        <f t="shared" si="50"/>
        <v>5</v>
      </c>
      <c r="S301">
        <f t="shared" si="51"/>
        <v>3</v>
      </c>
      <c r="T301">
        <f t="shared" si="52"/>
        <v>4</v>
      </c>
      <c r="U301">
        <f t="shared" si="53"/>
        <v>7</v>
      </c>
      <c r="V301">
        <f t="shared" si="54"/>
        <v>7</v>
      </c>
      <c r="W301">
        <f t="shared" si="55"/>
        <v>6</v>
      </c>
      <c r="X301" s="11"/>
      <c r="Y301" s="11"/>
    </row>
    <row r="302" spans="1:25" ht="16" hidden="1" x14ac:dyDescent="0.2">
      <c r="A302" s="1" t="s">
        <v>638</v>
      </c>
      <c r="B302" t="s">
        <v>639</v>
      </c>
      <c r="C302" s="3">
        <v>10</v>
      </c>
      <c r="D302" t="s">
        <v>156</v>
      </c>
      <c r="E302" s="5">
        <v>75430</v>
      </c>
      <c r="F302" s="5">
        <v>11034</v>
      </c>
      <c r="G302" s="5">
        <v>29386</v>
      </c>
      <c r="H302" s="5">
        <v>1233</v>
      </c>
      <c r="I302" s="14">
        <v>4290</v>
      </c>
      <c r="J302" s="5">
        <v>1468</v>
      </c>
      <c r="K302" s="5">
        <v>0</v>
      </c>
      <c r="L302" s="5">
        <v>0</v>
      </c>
      <c r="M302" s="5">
        <v>657</v>
      </c>
      <c r="N302" s="11">
        <f t="shared" si="46"/>
        <v>48068</v>
      </c>
      <c r="O302" s="12">
        <f t="shared" si="47"/>
        <v>0.63725308232798616</v>
      </c>
      <c r="P302">
        <f t="shared" si="48"/>
        <v>2</v>
      </c>
      <c r="Q302">
        <f t="shared" si="49"/>
        <v>1</v>
      </c>
      <c r="R302">
        <f t="shared" si="50"/>
        <v>5</v>
      </c>
      <c r="S302">
        <f t="shared" si="51"/>
        <v>3</v>
      </c>
      <c r="T302">
        <f t="shared" si="52"/>
        <v>4</v>
      </c>
      <c r="U302">
        <f t="shared" si="53"/>
        <v>7</v>
      </c>
      <c r="V302">
        <f t="shared" si="54"/>
        <v>7</v>
      </c>
      <c r="W302">
        <f t="shared" si="55"/>
        <v>6</v>
      </c>
    </row>
    <row r="303" spans="1:25" ht="16" hidden="1" x14ac:dyDescent="0.2">
      <c r="A303" s="1" t="s">
        <v>1058</v>
      </c>
      <c r="B303" t="s">
        <v>1059</v>
      </c>
      <c r="C303" s="3">
        <v>10</v>
      </c>
      <c r="D303" t="s">
        <v>611</v>
      </c>
      <c r="E303" s="5">
        <v>71750</v>
      </c>
      <c r="F303" s="5">
        <v>24249</v>
      </c>
      <c r="G303" s="5">
        <v>17643</v>
      </c>
      <c r="H303" s="5">
        <v>2512</v>
      </c>
      <c r="I303" s="14">
        <v>4183</v>
      </c>
      <c r="J303" s="5">
        <v>1994</v>
      </c>
      <c r="K303" s="5">
        <v>0</v>
      </c>
      <c r="L303" s="5">
        <v>0</v>
      </c>
      <c r="M303" s="5">
        <v>0</v>
      </c>
      <c r="N303" s="11">
        <f t="shared" si="46"/>
        <v>50581</v>
      </c>
      <c r="O303" s="12">
        <f t="shared" si="47"/>
        <v>0.70496167247386765</v>
      </c>
      <c r="P303">
        <f t="shared" si="48"/>
        <v>1</v>
      </c>
      <c r="Q303">
        <f t="shared" si="49"/>
        <v>2</v>
      </c>
      <c r="R303">
        <f t="shared" si="50"/>
        <v>4</v>
      </c>
      <c r="S303">
        <f t="shared" si="51"/>
        <v>3</v>
      </c>
      <c r="T303">
        <f t="shared" si="52"/>
        <v>5</v>
      </c>
      <c r="U303">
        <f t="shared" si="53"/>
        <v>6</v>
      </c>
      <c r="V303">
        <f t="shared" si="54"/>
        <v>6</v>
      </c>
      <c r="W303">
        <f t="shared" si="55"/>
        <v>6</v>
      </c>
      <c r="X303" s="11"/>
      <c r="Y303" s="11"/>
    </row>
    <row r="304" spans="1:25" ht="16" hidden="1" x14ac:dyDescent="0.2">
      <c r="A304" s="1" t="s">
        <v>640</v>
      </c>
      <c r="B304" t="s">
        <v>641</v>
      </c>
      <c r="C304" s="3">
        <v>10</v>
      </c>
      <c r="D304" t="s">
        <v>156</v>
      </c>
      <c r="E304" s="5">
        <v>73518</v>
      </c>
      <c r="F304" s="5">
        <v>9628</v>
      </c>
      <c r="G304" s="5">
        <v>27473</v>
      </c>
      <c r="H304" s="5">
        <v>2127</v>
      </c>
      <c r="I304" s="14">
        <v>3832</v>
      </c>
      <c r="J304" s="5">
        <v>2533</v>
      </c>
      <c r="K304" s="5">
        <v>0</v>
      </c>
      <c r="L304" s="5">
        <v>0</v>
      </c>
      <c r="M304" s="5">
        <v>349</v>
      </c>
      <c r="N304" s="11">
        <f t="shared" si="46"/>
        <v>45942</v>
      </c>
      <c r="O304" s="12">
        <f t="shared" si="47"/>
        <v>0.6249081857504285</v>
      </c>
      <c r="P304">
        <f t="shared" si="48"/>
        <v>2</v>
      </c>
      <c r="Q304">
        <f t="shared" si="49"/>
        <v>1</v>
      </c>
      <c r="R304">
        <f t="shared" si="50"/>
        <v>5</v>
      </c>
      <c r="S304">
        <f t="shared" si="51"/>
        <v>3</v>
      </c>
      <c r="T304">
        <f t="shared" si="52"/>
        <v>4</v>
      </c>
      <c r="U304">
        <f t="shared" si="53"/>
        <v>7</v>
      </c>
      <c r="V304">
        <f t="shared" si="54"/>
        <v>7</v>
      </c>
      <c r="W304">
        <f t="shared" si="55"/>
        <v>6</v>
      </c>
    </row>
    <row r="305" spans="1:25" ht="16" hidden="1" x14ac:dyDescent="0.2">
      <c r="A305" s="1" t="s">
        <v>763</v>
      </c>
      <c r="B305" t="s">
        <v>764</v>
      </c>
      <c r="C305" s="3">
        <v>10</v>
      </c>
      <c r="D305" t="s">
        <v>25</v>
      </c>
      <c r="E305" s="5">
        <v>60464</v>
      </c>
      <c r="F305" s="5">
        <v>7314</v>
      </c>
      <c r="G305" s="5">
        <v>19208</v>
      </c>
      <c r="H305" s="5">
        <v>1475</v>
      </c>
      <c r="I305" s="14">
        <v>3501</v>
      </c>
      <c r="J305" s="5">
        <v>3473</v>
      </c>
      <c r="K305" s="5">
        <v>0</v>
      </c>
      <c r="L305" s="5">
        <v>0</v>
      </c>
      <c r="M305" s="5">
        <v>238</v>
      </c>
      <c r="N305" s="11">
        <f t="shared" si="46"/>
        <v>35209</v>
      </c>
      <c r="O305" s="12">
        <f t="shared" si="47"/>
        <v>0.58231344270971153</v>
      </c>
      <c r="P305">
        <f t="shared" si="48"/>
        <v>2</v>
      </c>
      <c r="Q305">
        <f t="shared" si="49"/>
        <v>1</v>
      </c>
      <c r="R305">
        <f t="shared" si="50"/>
        <v>5</v>
      </c>
      <c r="S305">
        <f t="shared" si="51"/>
        <v>3</v>
      </c>
      <c r="T305">
        <f t="shared" si="52"/>
        <v>4</v>
      </c>
      <c r="U305">
        <f t="shared" si="53"/>
        <v>7</v>
      </c>
      <c r="V305">
        <f t="shared" si="54"/>
        <v>7</v>
      </c>
      <c r="W305">
        <f t="shared" si="55"/>
        <v>6</v>
      </c>
    </row>
    <row r="306" spans="1:25" ht="16" hidden="1" x14ac:dyDescent="0.2">
      <c r="A306" s="1" t="s">
        <v>950</v>
      </c>
      <c r="B306" t="s">
        <v>951</v>
      </c>
      <c r="C306" s="3">
        <v>11</v>
      </c>
      <c r="D306" t="s">
        <v>219</v>
      </c>
      <c r="E306" s="5">
        <v>72689</v>
      </c>
      <c r="F306" s="5">
        <v>10593</v>
      </c>
      <c r="G306" s="5">
        <v>15429</v>
      </c>
      <c r="H306" s="5">
        <v>1137</v>
      </c>
      <c r="I306" s="14">
        <v>9542</v>
      </c>
      <c r="J306" s="5">
        <v>1091</v>
      </c>
      <c r="K306" s="5">
        <v>0</v>
      </c>
      <c r="L306" s="5">
        <v>0</v>
      </c>
      <c r="M306" s="5">
        <v>862</v>
      </c>
      <c r="N306" s="11">
        <f t="shared" si="46"/>
        <v>38654</v>
      </c>
      <c r="O306" s="12">
        <f t="shared" si="47"/>
        <v>0.53177234519665972</v>
      </c>
      <c r="P306">
        <f t="shared" si="48"/>
        <v>2</v>
      </c>
      <c r="Q306">
        <f t="shared" si="49"/>
        <v>1</v>
      </c>
      <c r="R306">
        <f t="shared" si="50"/>
        <v>4</v>
      </c>
      <c r="S306">
        <f t="shared" si="51"/>
        <v>3</v>
      </c>
      <c r="T306">
        <f t="shared" si="52"/>
        <v>5</v>
      </c>
      <c r="U306">
        <f t="shared" si="53"/>
        <v>7</v>
      </c>
      <c r="V306">
        <f t="shared" si="54"/>
        <v>7</v>
      </c>
      <c r="W306">
        <f t="shared" si="55"/>
        <v>6</v>
      </c>
    </row>
    <row r="307" spans="1:25" ht="16" hidden="1" x14ac:dyDescent="0.2">
      <c r="A307" s="1" t="s">
        <v>890</v>
      </c>
      <c r="B307" t="s">
        <v>891</v>
      </c>
      <c r="C307" s="3">
        <v>11</v>
      </c>
      <c r="D307" t="s">
        <v>679</v>
      </c>
      <c r="E307" s="5">
        <v>78910</v>
      </c>
      <c r="F307" s="5">
        <v>27041</v>
      </c>
      <c r="G307" s="5">
        <v>10547</v>
      </c>
      <c r="H307" s="5">
        <v>3148</v>
      </c>
      <c r="I307" s="14">
        <v>9262</v>
      </c>
      <c r="J307" s="5">
        <v>2575</v>
      </c>
      <c r="K307" s="5">
        <v>0</v>
      </c>
      <c r="L307" s="5">
        <v>0</v>
      </c>
      <c r="M307" s="5">
        <v>0</v>
      </c>
      <c r="N307" s="11">
        <f t="shared" si="46"/>
        <v>52573</v>
      </c>
      <c r="O307" s="12">
        <f t="shared" si="47"/>
        <v>0.66624002027626406</v>
      </c>
      <c r="P307">
        <f t="shared" si="48"/>
        <v>1</v>
      </c>
      <c r="Q307">
        <f t="shared" si="49"/>
        <v>2</v>
      </c>
      <c r="R307">
        <f t="shared" si="50"/>
        <v>4</v>
      </c>
      <c r="S307">
        <f t="shared" si="51"/>
        <v>3</v>
      </c>
      <c r="T307">
        <f t="shared" si="52"/>
        <v>5</v>
      </c>
      <c r="U307">
        <f t="shared" si="53"/>
        <v>6</v>
      </c>
      <c r="V307">
        <f t="shared" si="54"/>
        <v>6</v>
      </c>
      <c r="W307">
        <f t="shared" si="55"/>
        <v>6</v>
      </c>
    </row>
    <row r="308" spans="1:25" ht="16" hidden="1" x14ac:dyDescent="0.2">
      <c r="A308" s="1" t="s">
        <v>1124</v>
      </c>
      <c r="B308" t="s">
        <v>1125</v>
      </c>
      <c r="C308" s="3">
        <v>11</v>
      </c>
      <c r="D308" t="s">
        <v>207</v>
      </c>
      <c r="E308" s="5">
        <v>73069</v>
      </c>
      <c r="F308" s="5">
        <v>29763</v>
      </c>
      <c r="G308" s="5">
        <v>7548</v>
      </c>
      <c r="H308" s="5">
        <v>3750</v>
      </c>
      <c r="I308" s="14">
        <v>9231</v>
      </c>
      <c r="J308" s="5">
        <v>1933</v>
      </c>
      <c r="K308" s="5">
        <v>0</v>
      </c>
      <c r="L308" s="5">
        <v>0</v>
      </c>
      <c r="M308" s="5">
        <v>0</v>
      </c>
      <c r="N308" s="11">
        <f t="shared" si="46"/>
        <v>52225</v>
      </c>
      <c r="O308" s="12">
        <f t="shared" si="47"/>
        <v>0.71473538709986451</v>
      </c>
      <c r="P308">
        <f t="shared" si="48"/>
        <v>1</v>
      </c>
      <c r="Q308">
        <f t="shared" si="49"/>
        <v>3</v>
      </c>
      <c r="R308">
        <f t="shared" si="50"/>
        <v>4</v>
      </c>
      <c r="S308">
        <f t="shared" si="51"/>
        <v>2</v>
      </c>
      <c r="T308">
        <f t="shared" si="52"/>
        <v>5</v>
      </c>
      <c r="U308">
        <f t="shared" si="53"/>
        <v>6</v>
      </c>
      <c r="V308">
        <f t="shared" si="54"/>
        <v>6</v>
      </c>
      <c r="W308">
        <f t="shared" si="55"/>
        <v>6</v>
      </c>
    </row>
    <row r="309" spans="1:25" ht="16" hidden="1" x14ac:dyDescent="0.2">
      <c r="A309" s="1" t="s">
        <v>992</v>
      </c>
      <c r="B309" t="s">
        <v>993</v>
      </c>
      <c r="C309" s="3">
        <v>11</v>
      </c>
      <c r="D309" t="s">
        <v>219</v>
      </c>
      <c r="E309" s="5">
        <v>71912</v>
      </c>
      <c r="F309" s="5">
        <v>23606</v>
      </c>
      <c r="G309" s="5">
        <v>12304</v>
      </c>
      <c r="H309" s="5">
        <v>1427</v>
      </c>
      <c r="I309" s="14">
        <v>8727</v>
      </c>
      <c r="J309" s="5">
        <v>1110</v>
      </c>
      <c r="K309" s="5">
        <v>0</v>
      </c>
      <c r="L309" s="5">
        <v>0</v>
      </c>
      <c r="M309" s="5">
        <v>0</v>
      </c>
      <c r="N309" s="11">
        <f t="shared" si="46"/>
        <v>47174</v>
      </c>
      <c r="O309" s="12">
        <f t="shared" si="47"/>
        <v>0.65599621759928806</v>
      </c>
      <c r="P309">
        <f t="shared" si="48"/>
        <v>1</v>
      </c>
      <c r="Q309">
        <f t="shared" si="49"/>
        <v>2</v>
      </c>
      <c r="R309">
        <f t="shared" si="50"/>
        <v>4</v>
      </c>
      <c r="S309">
        <f t="shared" si="51"/>
        <v>3</v>
      </c>
      <c r="T309">
        <f t="shared" si="52"/>
        <v>5</v>
      </c>
      <c r="U309">
        <f t="shared" si="53"/>
        <v>6</v>
      </c>
      <c r="V309">
        <f t="shared" si="54"/>
        <v>6</v>
      </c>
      <c r="W309">
        <f t="shared" si="55"/>
        <v>6</v>
      </c>
    </row>
    <row r="310" spans="1:25" ht="16" hidden="1" x14ac:dyDescent="0.2">
      <c r="A310" s="1" t="s">
        <v>217</v>
      </c>
      <c r="B310" t="s">
        <v>218</v>
      </c>
      <c r="C310" s="3">
        <v>11</v>
      </c>
      <c r="D310" t="s">
        <v>219</v>
      </c>
      <c r="E310" s="5">
        <v>75300</v>
      </c>
      <c r="F310" s="5">
        <v>24736</v>
      </c>
      <c r="G310" s="5">
        <v>13484</v>
      </c>
      <c r="H310" s="5">
        <v>1232</v>
      </c>
      <c r="I310" s="14">
        <v>8658</v>
      </c>
      <c r="J310" s="5">
        <v>1224</v>
      </c>
      <c r="K310" s="5">
        <v>0</v>
      </c>
      <c r="L310" s="5">
        <v>0</v>
      </c>
      <c r="M310" s="5">
        <v>0</v>
      </c>
      <c r="N310" s="11">
        <f t="shared" si="46"/>
        <v>49334</v>
      </c>
      <c r="O310" s="12">
        <f t="shared" si="47"/>
        <v>0.65516600265604252</v>
      </c>
      <c r="P310">
        <f t="shared" si="48"/>
        <v>1</v>
      </c>
      <c r="Q310">
        <f t="shared" si="49"/>
        <v>2</v>
      </c>
      <c r="R310">
        <f t="shared" si="50"/>
        <v>4</v>
      </c>
      <c r="S310">
        <f t="shared" si="51"/>
        <v>3</v>
      </c>
      <c r="T310">
        <f t="shared" si="52"/>
        <v>5</v>
      </c>
      <c r="U310">
        <f t="shared" si="53"/>
        <v>6</v>
      </c>
      <c r="V310">
        <f t="shared" si="54"/>
        <v>6</v>
      </c>
      <c r="W310">
        <f t="shared" si="55"/>
        <v>6</v>
      </c>
    </row>
    <row r="311" spans="1:25" ht="16" hidden="1" x14ac:dyDescent="0.2">
      <c r="A311" s="1" t="s">
        <v>952</v>
      </c>
      <c r="B311" t="s">
        <v>953</v>
      </c>
      <c r="C311" s="3">
        <v>11</v>
      </c>
      <c r="D311" t="s">
        <v>219</v>
      </c>
      <c r="E311" s="5">
        <v>68788</v>
      </c>
      <c r="F311" s="5">
        <v>12780</v>
      </c>
      <c r="G311" s="5">
        <v>15319</v>
      </c>
      <c r="H311" s="5">
        <v>1309</v>
      </c>
      <c r="I311" s="14">
        <v>8298</v>
      </c>
      <c r="J311" s="5">
        <v>1029</v>
      </c>
      <c r="K311" s="5">
        <v>0</v>
      </c>
      <c r="L311" s="5">
        <v>0</v>
      </c>
      <c r="M311" s="5">
        <v>372</v>
      </c>
      <c r="N311" s="11">
        <f t="shared" si="46"/>
        <v>39107</v>
      </c>
      <c r="O311" s="12">
        <f t="shared" si="47"/>
        <v>0.56851485724254225</v>
      </c>
      <c r="P311">
        <f t="shared" si="48"/>
        <v>2</v>
      </c>
      <c r="Q311">
        <f t="shared" si="49"/>
        <v>1</v>
      </c>
      <c r="R311">
        <f t="shared" si="50"/>
        <v>4</v>
      </c>
      <c r="S311">
        <f t="shared" si="51"/>
        <v>3</v>
      </c>
      <c r="T311">
        <f t="shared" si="52"/>
        <v>5</v>
      </c>
      <c r="U311">
        <f t="shared" si="53"/>
        <v>7</v>
      </c>
      <c r="V311">
        <f t="shared" si="54"/>
        <v>7</v>
      </c>
      <c r="W311">
        <f t="shared" si="55"/>
        <v>6</v>
      </c>
    </row>
    <row r="312" spans="1:25" ht="16" hidden="1" x14ac:dyDescent="0.2">
      <c r="A312" s="1" t="s">
        <v>936</v>
      </c>
      <c r="B312" t="s">
        <v>937</v>
      </c>
      <c r="C312" s="3">
        <v>11</v>
      </c>
      <c r="D312" t="s">
        <v>219</v>
      </c>
      <c r="E312" s="5">
        <v>84243</v>
      </c>
      <c r="F312" s="5">
        <v>29478</v>
      </c>
      <c r="G312" s="5">
        <v>9107</v>
      </c>
      <c r="H312" s="5">
        <v>1448</v>
      </c>
      <c r="I312" s="14">
        <v>8267</v>
      </c>
      <c r="J312" s="5">
        <v>1298</v>
      </c>
      <c r="K312" s="5">
        <v>0</v>
      </c>
      <c r="L312" s="5">
        <v>0</v>
      </c>
      <c r="M312" s="5">
        <v>0</v>
      </c>
      <c r="N312" s="11">
        <f t="shared" si="46"/>
        <v>49598</v>
      </c>
      <c r="O312" s="12">
        <f t="shared" si="47"/>
        <v>0.58874921358451149</v>
      </c>
      <c r="P312">
        <f t="shared" si="48"/>
        <v>1</v>
      </c>
      <c r="Q312">
        <f t="shared" si="49"/>
        <v>2</v>
      </c>
      <c r="R312">
        <f t="shared" si="50"/>
        <v>4</v>
      </c>
      <c r="S312">
        <f t="shared" si="51"/>
        <v>3</v>
      </c>
      <c r="T312">
        <f t="shared" si="52"/>
        <v>5</v>
      </c>
      <c r="U312">
        <f t="shared" si="53"/>
        <v>6</v>
      </c>
      <c r="V312">
        <f t="shared" si="54"/>
        <v>6</v>
      </c>
      <c r="W312">
        <f t="shared" si="55"/>
        <v>6</v>
      </c>
    </row>
    <row r="313" spans="1:25" ht="16" hidden="1" x14ac:dyDescent="0.2">
      <c r="A313" s="1" t="s">
        <v>245</v>
      </c>
      <c r="B313" t="s">
        <v>246</v>
      </c>
      <c r="C313" s="3">
        <v>11</v>
      </c>
      <c r="D313" t="s">
        <v>219</v>
      </c>
      <c r="E313" s="5">
        <v>74531</v>
      </c>
      <c r="F313" s="5">
        <v>20811</v>
      </c>
      <c r="G313" s="5">
        <v>15888</v>
      </c>
      <c r="H313" s="5">
        <v>1270</v>
      </c>
      <c r="I313" s="14">
        <v>8224</v>
      </c>
      <c r="J313" s="5">
        <v>906</v>
      </c>
      <c r="K313" s="5">
        <v>0</v>
      </c>
      <c r="L313" s="5">
        <v>0</v>
      </c>
      <c r="M313" s="5">
        <v>0</v>
      </c>
      <c r="N313" s="11">
        <f t="shared" si="46"/>
        <v>47099</v>
      </c>
      <c r="O313" s="12">
        <f t="shared" si="47"/>
        <v>0.63193838805329328</v>
      </c>
      <c r="P313">
        <f t="shared" si="48"/>
        <v>1</v>
      </c>
      <c r="Q313">
        <f t="shared" si="49"/>
        <v>2</v>
      </c>
      <c r="R313">
        <f t="shared" si="50"/>
        <v>4</v>
      </c>
      <c r="S313">
        <f t="shared" si="51"/>
        <v>3</v>
      </c>
      <c r="T313">
        <f t="shared" si="52"/>
        <v>5</v>
      </c>
      <c r="U313">
        <f t="shared" si="53"/>
        <v>6</v>
      </c>
      <c r="V313">
        <f t="shared" si="54"/>
        <v>6</v>
      </c>
      <c r="W313">
        <f t="shared" si="55"/>
        <v>6</v>
      </c>
    </row>
    <row r="314" spans="1:25" ht="16" hidden="1" x14ac:dyDescent="0.2">
      <c r="A314" s="1" t="s">
        <v>205</v>
      </c>
      <c r="B314" t="s">
        <v>206</v>
      </c>
      <c r="C314" s="3">
        <v>11</v>
      </c>
      <c r="D314" t="s">
        <v>207</v>
      </c>
      <c r="E314" s="5">
        <v>73329</v>
      </c>
      <c r="F314" s="5">
        <v>28133</v>
      </c>
      <c r="G314" s="5">
        <v>11604</v>
      </c>
      <c r="H314" s="5">
        <v>2616</v>
      </c>
      <c r="I314" s="14">
        <v>8163</v>
      </c>
      <c r="J314" s="5">
        <v>1729</v>
      </c>
      <c r="K314" s="5">
        <v>0</v>
      </c>
      <c r="L314" s="5">
        <v>0</v>
      </c>
      <c r="M314" s="5">
        <v>0</v>
      </c>
      <c r="N314" s="11">
        <f t="shared" si="46"/>
        <v>52245</v>
      </c>
      <c r="O314" s="12">
        <f t="shared" si="47"/>
        <v>0.71247391891339029</v>
      </c>
      <c r="P314">
        <f t="shared" si="48"/>
        <v>1</v>
      </c>
      <c r="Q314">
        <f t="shared" si="49"/>
        <v>2</v>
      </c>
      <c r="R314">
        <f t="shared" si="50"/>
        <v>4</v>
      </c>
      <c r="S314">
        <f t="shared" si="51"/>
        <v>3</v>
      </c>
      <c r="T314">
        <f t="shared" si="52"/>
        <v>5</v>
      </c>
      <c r="U314">
        <f t="shared" si="53"/>
        <v>6</v>
      </c>
      <c r="V314">
        <f t="shared" si="54"/>
        <v>6</v>
      </c>
      <c r="W314">
        <f t="shared" si="55"/>
        <v>6</v>
      </c>
    </row>
    <row r="315" spans="1:25" ht="16" hidden="1" x14ac:dyDescent="0.2">
      <c r="A315" s="1" t="s">
        <v>661</v>
      </c>
      <c r="B315" t="s">
        <v>662</v>
      </c>
      <c r="C315" s="3">
        <v>11</v>
      </c>
      <c r="D315" t="s">
        <v>219</v>
      </c>
      <c r="E315" s="5">
        <v>83339</v>
      </c>
      <c r="F315" s="5">
        <v>28389</v>
      </c>
      <c r="G315" s="5">
        <v>10200</v>
      </c>
      <c r="H315" s="5">
        <v>2700</v>
      </c>
      <c r="I315" s="14">
        <v>8082</v>
      </c>
      <c r="J315" s="5">
        <v>1976</v>
      </c>
      <c r="K315" s="5">
        <v>0</v>
      </c>
      <c r="L315" s="5">
        <v>0</v>
      </c>
      <c r="M315" s="5">
        <v>120</v>
      </c>
      <c r="N315" s="11">
        <f t="shared" si="46"/>
        <v>51467</v>
      </c>
      <c r="O315" s="12">
        <f t="shared" si="47"/>
        <v>0.61756200578360676</v>
      </c>
      <c r="P315">
        <f t="shared" si="48"/>
        <v>1</v>
      </c>
      <c r="Q315">
        <f t="shared" si="49"/>
        <v>2</v>
      </c>
      <c r="R315">
        <f t="shared" si="50"/>
        <v>4</v>
      </c>
      <c r="S315">
        <f t="shared" si="51"/>
        <v>3</v>
      </c>
      <c r="T315">
        <f t="shared" si="52"/>
        <v>5</v>
      </c>
      <c r="U315">
        <f t="shared" si="53"/>
        <v>7</v>
      </c>
      <c r="V315">
        <f t="shared" si="54"/>
        <v>7</v>
      </c>
      <c r="W315">
        <f t="shared" si="55"/>
        <v>6</v>
      </c>
      <c r="X315" s="11"/>
      <c r="Y315" s="11"/>
    </row>
    <row r="316" spans="1:25" ht="16" hidden="1" x14ac:dyDescent="0.2">
      <c r="A316" s="1" t="s">
        <v>1142</v>
      </c>
      <c r="B316" t="s">
        <v>1143</v>
      </c>
      <c r="C316" s="3">
        <v>11</v>
      </c>
      <c r="D316" t="s">
        <v>207</v>
      </c>
      <c r="E316" s="5">
        <v>77451</v>
      </c>
      <c r="F316" s="5">
        <v>22394</v>
      </c>
      <c r="G316" s="5">
        <v>9523</v>
      </c>
      <c r="H316" s="5">
        <v>1228</v>
      </c>
      <c r="I316" s="14">
        <v>7967</v>
      </c>
      <c r="J316" s="5">
        <v>1117</v>
      </c>
      <c r="K316" s="5">
        <v>0</v>
      </c>
      <c r="L316" s="5">
        <v>7211</v>
      </c>
      <c r="M316" s="5">
        <v>0</v>
      </c>
      <c r="N316" s="11">
        <f t="shared" si="46"/>
        <v>49440</v>
      </c>
      <c r="O316" s="12">
        <f t="shared" si="47"/>
        <v>0.63833907890149899</v>
      </c>
      <c r="P316">
        <f t="shared" si="48"/>
        <v>1</v>
      </c>
      <c r="Q316">
        <f t="shared" si="49"/>
        <v>2</v>
      </c>
      <c r="R316">
        <f t="shared" si="50"/>
        <v>5</v>
      </c>
      <c r="S316">
        <f t="shared" si="51"/>
        <v>3</v>
      </c>
      <c r="T316">
        <f t="shared" si="52"/>
        <v>6</v>
      </c>
      <c r="U316">
        <f t="shared" si="53"/>
        <v>7</v>
      </c>
      <c r="V316">
        <f t="shared" si="54"/>
        <v>4</v>
      </c>
      <c r="W316">
        <f t="shared" si="55"/>
        <v>7</v>
      </c>
      <c r="X316" s="11"/>
      <c r="Y316" s="11"/>
    </row>
    <row r="317" spans="1:25" ht="16" hidden="1" x14ac:dyDescent="0.2">
      <c r="A317" s="1" t="s">
        <v>545</v>
      </c>
      <c r="B317" t="s">
        <v>546</v>
      </c>
      <c r="C317" s="3">
        <v>11</v>
      </c>
      <c r="D317" t="s">
        <v>207</v>
      </c>
      <c r="E317" s="5">
        <v>70711</v>
      </c>
      <c r="F317" s="5">
        <v>24844</v>
      </c>
      <c r="G317" s="5">
        <v>6042</v>
      </c>
      <c r="H317" s="5">
        <v>5002</v>
      </c>
      <c r="I317" s="14">
        <v>7954</v>
      </c>
      <c r="J317" s="5">
        <v>3415</v>
      </c>
      <c r="K317" s="5">
        <v>0</v>
      </c>
      <c r="L317" s="5">
        <v>0</v>
      </c>
      <c r="M317" s="5">
        <v>0</v>
      </c>
      <c r="N317" s="11">
        <f t="shared" si="46"/>
        <v>47257</v>
      </c>
      <c r="O317" s="12">
        <f t="shared" si="47"/>
        <v>0.66831186095515549</v>
      </c>
      <c r="P317">
        <f t="shared" si="48"/>
        <v>1</v>
      </c>
      <c r="Q317">
        <f t="shared" si="49"/>
        <v>3</v>
      </c>
      <c r="R317">
        <f t="shared" si="50"/>
        <v>4</v>
      </c>
      <c r="S317">
        <f t="shared" si="51"/>
        <v>2</v>
      </c>
      <c r="T317">
        <f t="shared" si="52"/>
        <v>5</v>
      </c>
      <c r="U317">
        <f t="shared" si="53"/>
        <v>6</v>
      </c>
      <c r="V317">
        <f t="shared" si="54"/>
        <v>6</v>
      </c>
      <c r="W317">
        <f t="shared" si="55"/>
        <v>6</v>
      </c>
    </row>
    <row r="318" spans="1:25" ht="16" hidden="1" x14ac:dyDescent="0.2">
      <c r="A318" s="1" t="s">
        <v>888</v>
      </c>
      <c r="B318" t="s">
        <v>889</v>
      </c>
      <c r="C318" s="3">
        <v>11</v>
      </c>
      <c r="D318" t="s">
        <v>679</v>
      </c>
      <c r="E318" s="5">
        <v>76460</v>
      </c>
      <c r="F318" s="5">
        <v>24628</v>
      </c>
      <c r="G318" s="5">
        <v>15063</v>
      </c>
      <c r="H318" s="5">
        <v>4268</v>
      </c>
      <c r="I318" s="14">
        <v>7813</v>
      </c>
      <c r="J318" s="5">
        <v>2247</v>
      </c>
      <c r="K318" s="5">
        <v>0</v>
      </c>
      <c r="L318" s="5">
        <v>0</v>
      </c>
      <c r="M318" s="5">
        <v>83</v>
      </c>
      <c r="N318" s="11">
        <f t="shared" si="46"/>
        <v>54102</v>
      </c>
      <c r="O318" s="12">
        <f t="shared" si="47"/>
        <v>0.70758566570755954</v>
      </c>
      <c r="P318">
        <f t="shared" si="48"/>
        <v>1</v>
      </c>
      <c r="Q318">
        <f t="shared" si="49"/>
        <v>2</v>
      </c>
      <c r="R318">
        <f t="shared" si="50"/>
        <v>4</v>
      </c>
      <c r="S318">
        <f t="shared" si="51"/>
        <v>3</v>
      </c>
      <c r="T318">
        <f t="shared" si="52"/>
        <v>5</v>
      </c>
      <c r="U318">
        <f t="shared" si="53"/>
        <v>7</v>
      </c>
      <c r="V318">
        <f t="shared" si="54"/>
        <v>7</v>
      </c>
      <c r="W318">
        <f t="shared" si="55"/>
        <v>6</v>
      </c>
      <c r="X318" s="11"/>
      <c r="Y318" s="11"/>
    </row>
    <row r="319" spans="1:25" ht="16" hidden="1" x14ac:dyDescent="0.2">
      <c r="A319" s="1" t="s">
        <v>1126</v>
      </c>
      <c r="B319" t="s">
        <v>1127</v>
      </c>
      <c r="C319" s="3">
        <v>11</v>
      </c>
      <c r="D319" t="s">
        <v>207</v>
      </c>
      <c r="E319" s="5">
        <v>73415</v>
      </c>
      <c r="F319" s="5">
        <v>30342</v>
      </c>
      <c r="G319" s="5">
        <v>7244</v>
      </c>
      <c r="H319" s="5">
        <v>5245</v>
      </c>
      <c r="I319" s="14">
        <v>7764</v>
      </c>
      <c r="J319" s="5">
        <v>3505</v>
      </c>
      <c r="K319" s="5">
        <v>0</v>
      </c>
      <c r="L319" s="5">
        <v>0</v>
      </c>
      <c r="M319" s="5">
        <v>0</v>
      </c>
      <c r="N319" s="11">
        <f t="shared" si="46"/>
        <v>54100</v>
      </c>
      <c r="O319" s="12">
        <f t="shared" si="47"/>
        <v>0.73690662671116258</v>
      </c>
      <c r="P319">
        <f t="shared" si="48"/>
        <v>1</v>
      </c>
      <c r="Q319">
        <f t="shared" si="49"/>
        <v>3</v>
      </c>
      <c r="R319">
        <f t="shared" si="50"/>
        <v>4</v>
      </c>
      <c r="S319">
        <f t="shared" si="51"/>
        <v>2</v>
      </c>
      <c r="T319">
        <f t="shared" si="52"/>
        <v>5</v>
      </c>
      <c r="U319">
        <f t="shared" si="53"/>
        <v>6</v>
      </c>
      <c r="V319">
        <f t="shared" si="54"/>
        <v>6</v>
      </c>
      <c r="W319">
        <f t="shared" si="55"/>
        <v>6</v>
      </c>
    </row>
    <row r="320" spans="1:25" ht="16" hidden="1" x14ac:dyDescent="0.2">
      <c r="A320" s="1" t="s">
        <v>1054</v>
      </c>
      <c r="B320" t="s">
        <v>1055</v>
      </c>
      <c r="C320" s="3">
        <v>11</v>
      </c>
      <c r="D320" t="s">
        <v>274</v>
      </c>
      <c r="E320" s="5">
        <v>72632</v>
      </c>
      <c r="F320" s="5">
        <v>12797</v>
      </c>
      <c r="G320" s="5">
        <v>21720</v>
      </c>
      <c r="H320" s="5">
        <v>1881</v>
      </c>
      <c r="I320" s="14">
        <v>7757</v>
      </c>
      <c r="J320" s="5">
        <v>1264</v>
      </c>
      <c r="K320" s="5">
        <v>0</v>
      </c>
      <c r="L320" s="5">
        <v>0</v>
      </c>
      <c r="M320" s="5">
        <v>0</v>
      </c>
      <c r="N320" s="11">
        <f t="shared" si="46"/>
        <v>45419</v>
      </c>
      <c r="O320" s="12">
        <f t="shared" si="47"/>
        <v>0.62533043286705581</v>
      </c>
      <c r="P320">
        <f t="shared" si="48"/>
        <v>2</v>
      </c>
      <c r="Q320">
        <f t="shared" si="49"/>
        <v>1</v>
      </c>
      <c r="R320">
        <f t="shared" si="50"/>
        <v>4</v>
      </c>
      <c r="S320">
        <f t="shared" si="51"/>
        <v>3</v>
      </c>
      <c r="T320">
        <f t="shared" si="52"/>
        <v>5</v>
      </c>
      <c r="U320">
        <f t="shared" si="53"/>
        <v>6</v>
      </c>
      <c r="V320">
        <f t="shared" si="54"/>
        <v>6</v>
      </c>
      <c r="W320">
        <f t="shared" si="55"/>
        <v>6</v>
      </c>
    </row>
    <row r="321" spans="1:25" ht="16" hidden="1" x14ac:dyDescent="0.2">
      <c r="A321" s="1" t="s">
        <v>954</v>
      </c>
      <c r="B321" t="s">
        <v>955</v>
      </c>
      <c r="C321" s="3">
        <v>11</v>
      </c>
      <c r="D321" t="s">
        <v>219</v>
      </c>
      <c r="E321" s="5">
        <v>67339</v>
      </c>
      <c r="F321" s="5">
        <v>25733</v>
      </c>
      <c r="G321" s="5">
        <v>9483</v>
      </c>
      <c r="H321" s="5">
        <v>2473</v>
      </c>
      <c r="I321" s="14">
        <v>7620</v>
      </c>
      <c r="J321" s="5">
        <v>1191</v>
      </c>
      <c r="K321" s="5">
        <v>0</v>
      </c>
      <c r="L321" s="5">
        <v>0</v>
      </c>
      <c r="M321" s="5">
        <v>531</v>
      </c>
      <c r="N321" s="11">
        <f t="shared" si="46"/>
        <v>47031</v>
      </c>
      <c r="O321" s="12">
        <f t="shared" si="47"/>
        <v>0.69842141997950669</v>
      </c>
      <c r="P321">
        <f t="shared" si="48"/>
        <v>1</v>
      </c>
      <c r="Q321">
        <f t="shared" si="49"/>
        <v>2</v>
      </c>
      <c r="R321">
        <f t="shared" si="50"/>
        <v>4</v>
      </c>
      <c r="S321">
        <f t="shared" si="51"/>
        <v>3</v>
      </c>
      <c r="T321">
        <f t="shared" si="52"/>
        <v>5</v>
      </c>
      <c r="U321">
        <f t="shared" si="53"/>
        <v>7</v>
      </c>
      <c r="V321">
        <f t="shared" si="54"/>
        <v>7</v>
      </c>
      <c r="W321">
        <f t="shared" si="55"/>
        <v>6</v>
      </c>
    </row>
    <row r="322" spans="1:25" ht="16" hidden="1" x14ac:dyDescent="0.2">
      <c r="A322" s="1" t="s">
        <v>1136</v>
      </c>
      <c r="B322" t="s">
        <v>1137</v>
      </c>
      <c r="C322" s="3">
        <v>11</v>
      </c>
      <c r="D322" t="s">
        <v>679</v>
      </c>
      <c r="E322" s="5">
        <v>65942</v>
      </c>
      <c r="F322" s="5">
        <v>22579</v>
      </c>
      <c r="G322" s="5">
        <v>11836</v>
      </c>
      <c r="H322" s="5">
        <v>1959</v>
      </c>
      <c r="I322" s="14">
        <v>7620</v>
      </c>
      <c r="J322" s="5">
        <v>1443</v>
      </c>
      <c r="K322" s="5">
        <v>0</v>
      </c>
      <c r="L322" s="5">
        <v>0</v>
      </c>
      <c r="M322" s="5">
        <v>0</v>
      </c>
      <c r="N322" s="11">
        <f t="shared" si="46"/>
        <v>45437</v>
      </c>
      <c r="O322" s="12">
        <f t="shared" si="47"/>
        <v>0.68904491826150249</v>
      </c>
      <c r="P322">
        <f t="shared" si="48"/>
        <v>1</v>
      </c>
      <c r="Q322">
        <f t="shared" si="49"/>
        <v>2</v>
      </c>
      <c r="R322">
        <f t="shared" si="50"/>
        <v>4</v>
      </c>
      <c r="S322">
        <f t="shared" si="51"/>
        <v>3</v>
      </c>
      <c r="T322">
        <f t="shared" si="52"/>
        <v>5</v>
      </c>
      <c r="U322">
        <f t="shared" si="53"/>
        <v>6</v>
      </c>
      <c r="V322">
        <f t="shared" si="54"/>
        <v>6</v>
      </c>
      <c r="W322">
        <f t="shared" si="55"/>
        <v>6</v>
      </c>
    </row>
    <row r="323" spans="1:25" ht="16" hidden="1" x14ac:dyDescent="0.2">
      <c r="A323" s="1" t="s">
        <v>998</v>
      </c>
      <c r="B323" t="s">
        <v>999</v>
      </c>
      <c r="C323" s="3">
        <v>11</v>
      </c>
      <c r="D323" t="s">
        <v>679</v>
      </c>
      <c r="E323" s="5">
        <v>66166</v>
      </c>
      <c r="F323" s="5">
        <v>16094</v>
      </c>
      <c r="G323" s="5">
        <v>15364</v>
      </c>
      <c r="H323" s="5">
        <v>927</v>
      </c>
      <c r="I323" s="14">
        <v>7330</v>
      </c>
      <c r="J323" s="5">
        <v>930</v>
      </c>
      <c r="K323" s="5">
        <v>0</v>
      </c>
      <c r="L323" s="5">
        <v>0</v>
      </c>
      <c r="M323" s="5">
        <v>0</v>
      </c>
      <c r="N323" s="11">
        <f t="shared" si="46"/>
        <v>40645</v>
      </c>
      <c r="O323" s="12">
        <f t="shared" si="47"/>
        <v>0.61428830517184052</v>
      </c>
      <c r="P323">
        <f t="shared" si="48"/>
        <v>1</v>
      </c>
      <c r="Q323">
        <f t="shared" si="49"/>
        <v>2</v>
      </c>
      <c r="R323">
        <f t="shared" si="50"/>
        <v>5</v>
      </c>
      <c r="S323">
        <f t="shared" si="51"/>
        <v>3</v>
      </c>
      <c r="T323">
        <f t="shared" si="52"/>
        <v>4</v>
      </c>
      <c r="U323">
        <f t="shared" si="53"/>
        <v>6</v>
      </c>
      <c r="V323">
        <f t="shared" si="54"/>
        <v>6</v>
      </c>
      <c r="W323">
        <f t="shared" si="55"/>
        <v>6</v>
      </c>
    </row>
    <row r="324" spans="1:25" ht="16" hidden="1" x14ac:dyDescent="0.2">
      <c r="A324" s="1" t="s">
        <v>325</v>
      </c>
      <c r="B324" t="s">
        <v>326</v>
      </c>
      <c r="C324" s="3">
        <v>11</v>
      </c>
      <c r="D324" t="s">
        <v>274</v>
      </c>
      <c r="E324" s="5">
        <v>74039</v>
      </c>
      <c r="F324" s="5">
        <v>22445</v>
      </c>
      <c r="G324" s="5">
        <v>18825</v>
      </c>
      <c r="H324" s="5">
        <v>1374</v>
      </c>
      <c r="I324" s="14">
        <v>7252</v>
      </c>
      <c r="J324" s="5">
        <v>0</v>
      </c>
      <c r="K324" s="5">
        <v>0</v>
      </c>
      <c r="L324" s="5">
        <v>0</v>
      </c>
      <c r="M324" s="5">
        <v>0</v>
      </c>
      <c r="N324" s="11">
        <f t="shared" si="46"/>
        <v>49896</v>
      </c>
      <c r="O324" s="12">
        <f t="shared" si="47"/>
        <v>0.67391509879928146</v>
      </c>
      <c r="P324">
        <f t="shared" si="48"/>
        <v>1</v>
      </c>
      <c r="Q324">
        <f t="shared" si="49"/>
        <v>2</v>
      </c>
      <c r="R324">
        <f t="shared" si="50"/>
        <v>4</v>
      </c>
      <c r="S324">
        <f t="shared" si="51"/>
        <v>3</v>
      </c>
      <c r="T324">
        <f t="shared" si="52"/>
        <v>5</v>
      </c>
      <c r="U324">
        <f t="shared" si="53"/>
        <v>5</v>
      </c>
      <c r="V324">
        <f t="shared" si="54"/>
        <v>5</v>
      </c>
      <c r="W324">
        <f t="shared" si="55"/>
        <v>5</v>
      </c>
    </row>
    <row r="325" spans="1:25" ht="16" hidden="1" x14ac:dyDescent="0.2">
      <c r="A325" s="1" t="s">
        <v>737</v>
      </c>
      <c r="B325" t="s">
        <v>738</v>
      </c>
      <c r="C325" s="3">
        <v>11</v>
      </c>
      <c r="D325" t="s">
        <v>219</v>
      </c>
      <c r="E325" s="5">
        <v>66752</v>
      </c>
      <c r="F325" s="5">
        <v>15870</v>
      </c>
      <c r="G325" s="5">
        <v>16520</v>
      </c>
      <c r="H325" s="5">
        <v>1826</v>
      </c>
      <c r="I325" s="14">
        <v>7252</v>
      </c>
      <c r="J325" s="5">
        <v>1246</v>
      </c>
      <c r="K325" s="5">
        <v>0</v>
      </c>
      <c r="L325" s="5">
        <v>0</v>
      </c>
      <c r="M325" s="5">
        <v>283</v>
      </c>
      <c r="N325" s="11">
        <f t="shared" si="46"/>
        <v>42997</v>
      </c>
      <c r="O325" s="12">
        <f t="shared" si="47"/>
        <v>0.64413051294343238</v>
      </c>
      <c r="P325">
        <f t="shared" si="48"/>
        <v>2</v>
      </c>
      <c r="Q325">
        <f t="shared" si="49"/>
        <v>1</v>
      </c>
      <c r="R325">
        <f t="shared" si="50"/>
        <v>4</v>
      </c>
      <c r="S325">
        <f t="shared" si="51"/>
        <v>3</v>
      </c>
      <c r="T325">
        <f t="shared" si="52"/>
        <v>5</v>
      </c>
      <c r="U325">
        <f t="shared" si="53"/>
        <v>7</v>
      </c>
      <c r="V325">
        <f t="shared" si="54"/>
        <v>7</v>
      </c>
      <c r="W325">
        <f t="shared" si="55"/>
        <v>6</v>
      </c>
    </row>
    <row r="326" spans="1:25" ht="16" hidden="1" x14ac:dyDescent="0.2">
      <c r="A326" s="1" t="s">
        <v>677</v>
      </c>
      <c r="B326" t="s">
        <v>678</v>
      </c>
      <c r="C326" s="3">
        <v>11</v>
      </c>
      <c r="D326" t="s">
        <v>679</v>
      </c>
      <c r="E326" s="5">
        <v>66423</v>
      </c>
      <c r="F326" s="5">
        <v>26093</v>
      </c>
      <c r="G326" s="5">
        <v>5902</v>
      </c>
      <c r="H326" s="5">
        <v>6469</v>
      </c>
      <c r="I326" s="14">
        <v>7164</v>
      </c>
      <c r="J326" s="5">
        <v>2435</v>
      </c>
      <c r="K326" s="5">
        <v>0</v>
      </c>
      <c r="L326" s="5">
        <v>0</v>
      </c>
      <c r="M326" s="5">
        <v>0</v>
      </c>
      <c r="N326" s="11">
        <f t="shared" si="46"/>
        <v>48063</v>
      </c>
      <c r="O326" s="12">
        <f t="shared" si="47"/>
        <v>0.72358972042816494</v>
      </c>
      <c r="P326">
        <f t="shared" si="48"/>
        <v>1</v>
      </c>
      <c r="Q326">
        <f t="shared" si="49"/>
        <v>4</v>
      </c>
      <c r="R326">
        <f t="shared" si="50"/>
        <v>3</v>
      </c>
      <c r="S326">
        <f t="shared" si="51"/>
        <v>2</v>
      </c>
      <c r="T326">
        <f t="shared" si="52"/>
        <v>5</v>
      </c>
      <c r="U326">
        <f t="shared" si="53"/>
        <v>6</v>
      </c>
      <c r="V326">
        <f t="shared" si="54"/>
        <v>6</v>
      </c>
      <c r="W326">
        <f t="shared" si="55"/>
        <v>6</v>
      </c>
    </row>
    <row r="327" spans="1:25" ht="16" hidden="1" x14ac:dyDescent="0.2">
      <c r="A327" s="1" t="s">
        <v>817</v>
      </c>
      <c r="B327" t="s">
        <v>818</v>
      </c>
      <c r="C327" s="3">
        <v>11</v>
      </c>
      <c r="D327" t="s">
        <v>207</v>
      </c>
      <c r="E327" s="5">
        <v>65529</v>
      </c>
      <c r="F327" s="5">
        <v>20771</v>
      </c>
      <c r="G327" s="5">
        <v>13717</v>
      </c>
      <c r="H327" s="5">
        <v>1349</v>
      </c>
      <c r="I327" s="14">
        <v>7133</v>
      </c>
      <c r="J327" s="5">
        <v>960</v>
      </c>
      <c r="K327" s="5">
        <v>0</v>
      </c>
      <c r="L327" s="5">
        <v>0</v>
      </c>
      <c r="M327" s="5">
        <v>168</v>
      </c>
      <c r="N327" s="11">
        <f t="shared" si="46"/>
        <v>44098</v>
      </c>
      <c r="O327" s="12">
        <f t="shared" si="47"/>
        <v>0.67295395931572277</v>
      </c>
      <c r="P327">
        <f t="shared" si="48"/>
        <v>1</v>
      </c>
      <c r="Q327">
        <f t="shared" si="49"/>
        <v>2</v>
      </c>
      <c r="R327">
        <f t="shared" si="50"/>
        <v>4</v>
      </c>
      <c r="S327">
        <f t="shared" si="51"/>
        <v>3</v>
      </c>
      <c r="T327">
        <f t="shared" si="52"/>
        <v>5</v>
      </c>
      <c r="U327">
        <f t="shared" si="53"/>
        <v>7</v>
      </c>
      <c r="V327">
        <f t="shared" si="54"/>
        <v>7</v>
      </c>
      <c r="W327">
        <f t="shared" si="55"/>
        <v>6</v>
      </c>
      <c r="X327" s="11"/>
      <c r="Y327" s="11"/>
    </row>
    <row r="328" spans="1:25" ht="16" hidden="1" x14ac:dyDescent="0.2">
      <c r="A328" s="17" t="s">
        <v>948</v>
      </c>
      <c r="B328" t="s">
        <v>949</v>
      </c>
      <c r="C328" s="3">
        <v>11</v>
      </c>
      <c r="D328" t="s">
        <v>219</v>
      </c>
      <c r="E328" s="5">
        <v>62250</v>
      </c>
      <c r="F328" s="5">
        <v>7008</v>
      </c>
      <c r="G328" s="5">
        <v>12220</v>
      </c>
      <c r="H328" s="5">
        <v>1296</v>
      </c>
      <c r="I328" s="14">
        <v>7041</v>
      </c>
      <c r="J328" s="5">
        <v>1123</v>
      </c>
      <c r="K328" s="5">
        <v>0</v>
      </c>
      <c r="L328" s="5">
        <v>2120</v>
      </c>
      <c r="M328" s="5">
        <v>276</v>
      </c>
      <c r="N328" s="11">
        <f t="shared" si="46"/>
        <v>31084</v>
      </c>
      <c r="O328" s="12">
        <f t="shared" si="47"/>
        <v>0.49934136546184738</v>
      </c>
      <c r="P328">
        <f t="shared" si="48"/>
        <v>3</v>
      </c>
      <c r="Q328">
        <f t="shared" si="49"/>
        <v>1</v>
      </c>
      <c r="R328">
        <f t="shared" si="50"/>
        <v>5</v>
      </c>
      <c r="S328">
        <f t="shared" si="51"/>
        <v>2</v>
      </c>
      <c r="T328">
        <f t="shared" si="52"/>
        <v>6</v>
      </c>
      <c r="U328">
        <f t="shared" si="53"/>
        <v>8</v>
      </c>
      <c r="V328">
        <f t="shared" si="54"/>
        <v>4</v>
      </c>
      <c r="W328">
        <f t="shared" si="55"/>
        <v>7</v>
      </c>
    </row>
    <row r="329" spans="1:25" ht="16" hidden="1" x14ac:dyDescent="0.2">
      <c r="A329" s="1" t="s">
        <v>303</v>
      </c>
      <c r="B329" t="s">
        <v>304</v>
      </c>
      <c r="C329" s="3">
        <v>11</v>
      </c>
      <c r="D329" t="s">
        <v>274</v>
      </c>
      <c r="E329" s="5">
        <v>72398</v>
      </c>
      <c r="F329" s="5">
        <v>27164</v>
      </c>
      <c r="G329" s="5">
        <v>10391</v>
      </c>
      <c r="H329" s="5">
        <v>4623</v>
      </c>
      <c r="I329" s="14">
        <v>6922</v>
      </c>
      <c r="J329" s="5">
        <v>1876</v>
      </c>
      <c r="K329" s="5">
        <v>0</v>
      </c>
      <c r="L329" s="5">
        <v>0</v>
      </c>
      <c r="M329" s="5">
        <v>0</v>
      </c>
      <c r="N329" s="11">
        <f t="shared" ref="N329:N392" si="56">SUM(F329:M329)</f>
        <v>50976</v>
      </c>
      <c r="O329" s="12">
        <f t="shared" ref="O329:O392" si="57">N329/E329</f>
        <v>0.70410784828310169</v>
      </c>
      <c r="P329">
        <f t="shared" ref="P329:P392" si="58">RANK(F329,F329:M329)</f>
        <v>1</v>
      </c>
      <c r="Q329">
        <f t="shared" ref="Q329:Q392" si="59">RANK(G329,F329:M329)</f>
        <v>2</v>
      </c>
      <c r="R329">
        <f t="shared" ref="R329:R392" si="60">RANK(H329,F329:M329)</f>
        <v>4</v>
      </c>
      <c r="S329">
        <f t="shared" ref="S329:S392" si="61">RANK(I329,F329:M329)</f>
        <v>3</v>
      </c>
      <c r="T329">
        <f t="shared" ref="T329:T392" si="62">RANK(J329,F329:M329)</f>
        <v>5</v>
      </c>
      <c r="U329">
        <f t="shared" ref="U329:U392" si="63">RANK(K329,F329:M329)</f>
        <v>6</v>
      </c>
      <c r="V329">
        <f t="shared" ref="V329:V392" si="64">RANK(L329,F329:M329)</f>
        <v>6</v>
      </c>
      <c r="W329">
        <f t="shared" ref="W329:W392" si="65">RANK(M329,F329:M329)</f>
        <v>6</v>
      </c>
    </row>
    <row r="330" spans="1:25" ht="16" hidden="1" x14ac:dyDescent="0.2">
      <c r="A330" s="1" t="s">
        <v>547</v>
      </c>
      <c r="B330" t="s">
        <v>548</v>
      </c>
      <c r="C330" s="3">
        <v>11</v>
      </c>
      <c r="D330" t="s">
        <v>207</v>
      </c>
      <c r="E330" s="5">
        <v>66683</v>
      </c>
      <c r="F330" s="5">
        <v>26716</v>
      </c>
      <c r="G330" s="5">
        <v>5478</v>
      </c>
      <c r="H330" s="5">
        <v>5768</v>
      </c>
      <c r="I330" s="14">
        <v>6720</v>
      </c>
      <c r="J330" s="5">
        <v>3341</v>
      </c>
      <c r="K330" s="5">
        <v>0</v>
      </c>
      <c r="L330" s="5">
        <v>0</v>
      </c>
      <c r="M330" s="5">
        <v>0</v>
      </c>
      <c r="N330" s="11">
        <f t="shared" si="56"/>
        <v>48023</v>
      </c>
      <c r="O330" s="12">
        <f t="shared" si="57"/>
        <v>0.72016855870311769</v>
      </c>
      <c r="P330">
        <f t="shared" si="58"/>
        <v>1</v>
      </c>
      <c r="Q330">
        <f t="shared" si="59"/>
        <v>4</v>
      </c>
      <c r="R330">
        <f t="shared" si="60"/>
        <v>3</v>
      </c>
      <c r="S330">
        <f t="shared" si="61"/>
        <v>2</v>
      </c>
      <c r="T330">
        <f t="shared" si="62"/>
        <v>5</v>
      </c>
      <c r="U330">
        <f t="shared" si="63"/>
        <v>6</v>
      </c>
      <c r="V330">
        <f t="shared" si="64"/>
        <v>6</v>
      </c>
      <c r="W330">
        <f t="shared" si="65"/>
        <v>6</v>
      </c>
    </row>
    <row r="331" spans="1:25" ht="16" hidden="1" x14ac:dyDescent="0.2">
      <c r="A331" s="1" t="s">
        <v>1122</v>
      </c>
      <c r="B331" t="s">
        <v>1123</v>
      </c>
      <c r="C331" s="3">
        <v>11</v>
      </c>
      <c r="D331" t="s">
        <v>207</v>
      </c>
      <c r="E331" s="5">
        <v>71003</v>
      </c>
      <c r="F331" s="5">
        <v>22534</v>
      </c>
      <c r="G331" s="5">
        <v>16888</v>
      </c>
      <c r="H331" s="5">
        <v>1677</v>
      </c>
      <c r="I331" s="14">
        <v>6378</v>
      </c>
      <c r="J331" s="5">
        <v>2024</v>
      </c>
      <c r="K331" s="5">
        <v>0</v>
      </c>
      <c r="L331" s="5">
        <v>0</v>
      </c>
      <c r="M331" s="5">
        <v>222</v>
      </c>
      <c r="N331" s="11">
        <f t="shared" si="56"/>
        <v>49723</v>
      </c>
      <c r="O331" s="12">
        <f t="shared" si="57"/>
        <v>0.70029435375970028</v>
      </c>
      <c r="P331">
        <f t="shared" si="58"/>
        <v>1</v>
      </c>
      <c r="Q331">
        <f t="shared" si="59"/>
        <v>2</v>
      </c>
      <c r="R331">
        <f t="shared" si="60"/>
        <v>5</v>
      </c>
      <c r="S331">
        <f t="shared" si="61"/>
        <v>3</v>
      </c>
      <c r="T331">
        <f t="shared" si="62"/>
        <v>4</v>
      </c>
      <c r="U331">
        <f t="shared" si="63"/>
        <v>7</v>
      </c>
      <c r="V331">
        <f t="shared" si="64"/>
        <v>7</v>
      </c>
      <c r="W331">
        <f t="shared" si="65"/>
        <v>6</v>
      </c>
    </row>
    <row r="332" spans="1:25" ht="16" hidden="1" x14ac:dyDescent="0.2">
      <c r="A332" s="1" t="s">
        <v>498</v>
      </c>
      <c r="B332" t="s">
        <v>499</v>
      </c>
      <c r="C332" s="3">
        <v>11</v>
      </c>
      <c r="D332" t="s">
        <v>274</v>
      </c>
      <c r="E332" s="5">
        <v>72818</v>
      </c>
      <c r="F332" s="5">
        <v>8007</v>
      </c>
      <c r="G332" s="5">
        <v>28292</v>
      </c>
      <c r="H332" s="5">
        <v>1097</v>
      </c>
      <c r="I332" s="14">
        <v>6333</v>
      </c>
      <c r="J332" s="5">
        <v>1017</v>
      </c>
      <c r="K332" s="5">
        <v>0</v>
      </c>
      <c r="L332" s="5">
        <v>0</v>
      </c>
      <c r="M332" s="5">
        <v>277</v>
      </c>
      <c r="N332" s="11">
        <f t="shared" si="56"/>
        <v>45023</v>
      </c>
      <c r="O332" s="12">
        <f t="shared" si="57"/>
        <v>0.61829492707846956</v>
      </c>
      <c r="P332">
        <f t="shared" si="58"/>
        <v>2</v>
      </c>
      <c r="Q332">
        <f t="shared" si="59"/>
        <v>1</v>
      </c>
      <c r="R332">
        <f t="shared" si="60"/>
        <v>4</v>
      </c>
      <c r="S332">
        <f t="shared" si="61"/>
        <v>3</v>
      </c>
      <c r="T332">
        <f t="shared" si="62"/>
        <v>5</v>
      </c>
      <c r="U332">
        <f t="shared" si="63"/>
        <v>7</v>
      </c>
      <c r="V332">
        <f t="shared" si="64"/>
        <v>7</v>
      </c>
      <c r="W332">
        <f t="shared" si="65"/>
        <v>6</v>
      </c>
    </row>
    <row r="333" spans="1:25" ht="16" hidden="1" x14ac:dyDescent="0.2">
      <c r="A333" s="1" t="s">
        <v>932</v>
      </c>
      <c r="B333" t="s">
        <v>933</v>
      </c>
      <c r="C333" s="3">
        <v>11</v>
      </c>
      <c r="D333" t="s">
        <v>219</v>
      </c>
      <c r="E333" s="5">
        <v>68705</v>
      </c>
      <c r="F333" s="5">
        <v>23606</v>
      </c>
      <c r="G333" s="5">
        <v>14429</v>
      </c>
      <c r="H333" s="5">
        <v>1348</v>
      </c>
      <c r="I333" s="14">
        <v>6293</v>
      </c>
      <c r="J333" s="5">
        <v>1390</v>
      </c>
      <c r="K333" s="5">
        <v>0</v>
      </c>
      <c r="L333" s="5">
        <v>1701</v>
      </c>
      <c r="M333" s="5">
        <v>0</v>
      </c>
      <c r="N333" s="11">
        <f t="shared" si="56"/>
        <v>48767</v>
      </c>
      <c r="O333" s="12">
        <f t="shared" si="57"/>
        <v>0.70980278000145547</v>
      </c>
      <c r="P333">
        <f t="shared" si="58"/>
        <v>1</v>
      </c>
      <c r="Q333">
        <f t="shared" si="59"/>
        <v>2</v>
      </c>
      <c r="R333">
        <f t="shared" si="60"/>
        <v>6</v>
      </c>
      <c r="S333">
        <f t="shared" si="61"/>
        <v>3</v>
      </c>
      <c r="T333">
        <f t="shared" si="62"/>
        <v>5</v>
      </c>
      <c r="U333">
        <f t="shared" si="63"/>
        <v>7</v>
      </c>
      <c r="V333">
        <f t="shared" si="64"/>
        <v>4</v>
      </c>
      <c r="W333">
        <f t="shared" si="65"/>
        <v>7</v>
      </c>
    </row>
    <row r="334" spans="1:25" ht="16" hidden="1" x14ac:dyDescent="0.2">
      <c r="A334" s="1" t="s">
        <v>934</v>
      </c>
      <c r="B334" t="s">
        <v>935</v>
      </c>
      <c r="C334" s="3">
        <v>11</v>
      </c>
      <c r="D334" t="s">
        <v>219</v>
      </c>
      <c r="E334" s="5">
        <v>63104</v>
      </c>
      <c r="F334" s="5">
        <v>21770</v>
      </c>
      <c r="G334" s="5">
        <v>11596</v>
      </c>
      <c r="H334" s="5">
        <v>1759</v>
      </c>
      <c r="I334" s="14">
        <v>6236</v>
      </c>
      <c r="J334" s="5">
        <v>1226</v>
      </c>
      <c r="K334" s="5">
        <v>0</v>
      </c>
      <c r="L334" s="5">
        <v>0</v>
      </c>
      <c r="M334" s="5">
        <v>0</v>
      </c>
      <c r="N334" s="11">
        <f t="shared" si="56"/>
        <v>42587</v>
      </c>
      <c r="O334" s="12">
        <f t="shared" si="57"/>
        <v>0.67487005578093306</v>
      </c>
      <c r="P334">
        <f t="shared" si="58"/>
        <v>1</v>
      </c>
      <c r="Q334">
        <f t="shared" si="59"/>
        <v>2</v>
      </c>
      <c r="R334">
        <f t="shared" si="60"/>
        <v>4</v>
      </c>
      <c r="S334">
        <f t="shared" si="61"/>
        <v>3</v>
      </c>
      <c r="T334">
        <f t="shared" si="62"/>
        <v>5</v>
      </c>
      <c r="U334">
        <f t="shared" si="63"/>
        <v>6</v>
      </c>
      <c r="V334">
        <f t="shared" si="64"/>
        <v>6</v>
      </c>
      <c r="W334">
        <f t="shared" si="65"/>
        <v>6</v>
      </c>
    </row>
    <row r="335" spans="1:25" ht="16" hidden="1" x14ac:dyDescent="0.2">
      <c r="A335" s="1" t="s">
        <v>684</v>
      </c>
      <c r="B335" t="s">
        <v>685</v>
      </c>
      <c r="C335" s="3">
        <v>11</v>
      </c>
      <c r="D335" t="s">
        <v>274</v>
      </c>
      <c r="E335" s="5">
        <v>71580</v>
      </c>
      <c r="F335" s="5">
        <v>26063</v>
      </c>
      <c r="G335" s="5">
        <v>11252</v>
      </c>
      <c r="H335" s="5">
        <v>3842</v>
      </c>
      <c r="I335" s="14">
        <v>6037</v>
      </c>
      <c r="J335" s="5">
        <v>2404</v>
      </c>
      <c r="K335" s="5">
        <v>0</v>
      </c>
      <c r="L335" s="5">
        <v>0</v>
      </c>
      <c r="M335" s="5">
        <v>0</v>
      </c>
      <c r="N335" s="11">
        <f t="shared" si="56"/>
        <v>49598</v>
      </c>
      <c r="O335" s="12">
        <f t="shared" si="57"/>
        <v>0.69290304554344784</v>
      </c>
      <c r="P335">
        <f t="shared" si="58"/>
        <v>1</v>
      </c>
      <c r="Q335">
        <f t="shared" si="59"/>
        <v>2</v>
      </c>
      <c r="R335">
        <f t="shared" si="60"/>
        <v>4</v>
      </c>
      <c r="S335">
        <f t="shared" si="61"/>
        <v>3</v>
      </c>
      <c r="T335">
        <f t="shared" si="62"/>
        <v>5</v>
      </c>
      <c r="U335">
        <f t="shared" si="63"/>
        <v>6</v>
      </c>
      <c r="V335">
        <f t="shared" si="64"/>
        <v>6</v>
      </c>
      <c r="W335">
        <f t="shared" si="65"/>
        <v>6</v>
      </c>
    </row>
    <row r="336" spans="1:25" ht="16" hidden="1" x14ac:dyDescent="0.2">
      <c r="A336" s="1" t="s">
        <v>416</v>
      </c>
      <c r="B336" t="s">
        <v>417</v>
      </c>
      <c r="C336" s="3">
        <v>11</v>
      </c>
      <c r="D336" t="s">
        <v>274</v>
      </c>
      <c r="E336" s="5">
        <v>68636</v>
      </c>
      <c r="F336" s="5">
        <v>24167</v>
      </c>
      <c r="G336" s="5">
        <v>11193</v>
      </c>
      <c r="H336" s="5">
        <v>4289</v>
      </c>
      <c r="I336" s="14">
        <v>5778</v>
      </c>
      <c r="J336" s="5">
        <v>1624</v>
      </c>
      <c r="K336" s="5">
        <v>0</v>
      </c>
      <c r="L336" s="5">
        <v>0</v>
      </c>
      <c r="M336" s="5">
        <v>301</v>
      </c>
      <c r="N336" s="11">
        <f t="shared" si="56"/>
        <v>47352</v>
      </c>
      <c r="O336" s="12">
        <f t="shared" si="57"/>
        <v>0.68990034384288124</v>
      </c>
      <c r="P336">
        <f t="shared" si="58"/>
        <v>1</v>
      </c>
      <c r="Q336">
        <f t="shared" si="59"/>
        <v>2</v>
      </c>
      <c r="R336">
        <f t="shared" si="60"/>
        <v>4</v>
      </c>
      <c r="S336">
        <f t="shared" si="61"/>
        <v>3</v>
      </c>
      <c r="T336">
        <f t="shared" si="62"/>
        <v>5</v>
      </c>
      <c r="U336">
        <f t="shared" si="63"/>
        <v>7</v>
      </c>
      <c r="V336">
        <f t="shared" si="64"/>
        <v>7</v>
      </c>
      <c r="W336">
        <f t="shared" si="65"/>
        <v>6</v>
      </c>
    </row>
    <row r="337" spans="1:25" ht="16" hidden="1" x14ac:dyDescent="0.2">
      <c r="A337" s="1" t="s">
        <v>421</v>
      </c>
      <c r="B337" t="s">
        <v>422</v>
      </c>
      <c r="C337" s="3">
        <v>11</v>
      </c>
      <c r="D337" t="s">
        <v>274</v>
      </c>
      <c r="E337" s="5">
        <v>68134</v>
      </c>
      <c r="F337" s="5">
        <v>16041</v>
      </c>
      <c r="G337" s="5">
        <v>22316</v>
      </c>
      <c r="H337" s="5">
        <v>1563</v>
      </c>
      <c r="I337" s="14">
        <v>5594</v>
      </c>
      <c r="J337" s="5">
        <v>990</v>
      </c>
      <c r="K337" s="5">
        <v>0</v>
      </c>
      <c r="L337" s="5">
        <v>0</v>
      </c>
      <c r="M337" s="5">
        <v>223</v>
      </c>
      <c r="N337" s="11">
        <f t="shared" si="56"/>
        <v>46727</v>
      </c>
      <c r="O337" s="12">
        <f t="shared" si="57"/>
        <v>0.68581031496756395</v>
      </c>
      <c r="P337">
        <f t="shared" si="58"/>
        <v>2</v>
      </c>
      <c r="Q337">
        <f t="shared" si="59"/>
        <v>1</v>
      </c>
      <c r="R337">
        <f t="shared" si="60"/>
        <v>4</v>
      </c>
      <c r="S337">
        <f t="shared" si="61"/>
        <v>3</v>
      </c>
      <c r="T337">
        <f t="shared" si="62"/>
        <v>5</v>
      </c>
      <c r="U337">
        <f t="shared" si="63"/>
        <v>7</v>
      </c>
      <c r="V337">
        <f t="shared" si="64"/>
        <v>7</v>
      </c>
      <c r="W337">
        <f t="shared" si="65"/>
        <v>6</v>
      </c>
    </row>
    <row r="338" spans="1:25" ht="16" hidden="1" x14ac:dyDescent="0.2">
      <c r="A338" s="1" t="s">
        <v>1056</v>
      </c>
      <c r="B338" t="s">
        <v>1057</v>
      </c>
      <c r="C338" s="3">
        <v>11</v>
      </c>
      <c r="D338" t="s">
        <v>274</v>
      </c>
      <c r="E338" s="5">
        <v>85566</v>
      </c>
      <c r="F338" s="5">
        <v>25928</v>
      </c>
      <c r="G338" s="5">
        <v>23178</v>
      </c>
      <c r="H338" s="5">
        <v>3335</v>
      </c>
      <c r="I338" s="14">
        <v>4909</v>
      </c>
      <c r="J338" s="5">
        <v>1765</v>
      </c>
      <c r="K338" s="5">
        <v>0</v>
      </c>
      <c r="L338" s="5">
        <v>0</v>
      </c>
      <c r="M338" s="5">
        <v>238</v>
      </c>
      <c r="N338" s="11">
        <f t="shared" si="56"/>
        <v>59353</v>
      </c>
      <c r="O338" s="12">
        <f t="shared" si="57"/>
        <v>0.69365168408012523</v>
      </c>
      <c r="P338">
        <f t="shared" si="58"/>
        <v>1</v>
      </c>
      <c r="Q338">
        <f t="shared" si="59"/>
        <v>2</v>
      </c>
      <c r="R338">
        <f t="shared" si="60"/>
        <v>4</v>
      </c>
      <c r="S338">
        <f t="shared" si="61"/>
        <v>3</v>
      </c>
      <c r="T338">
        <f t="shared" si="62"/>
        <v>5</v>
      </c>
      <c r="U338">
        <f t="shared" si="63"/>
        <v>7</v>
      </c>
      <c r="V338">
        <f t="shared" si="64"/>
        <v>7</v>
      </c>
      <c r="W338">
        <f t="shared" si="65"/>
        <v>6</v>
      </c>
      <c r="X338" s="11"/>
      <c r="Y338" s="11"/>
    </row>
    <row r="339" spans="1:25" ht="16" hidden="1" x14ac:dyDescent="0.2">
      <c r="A339" s="1" t="s">
        <v>994</v>
      </c>
      <c r="B339" t="s">
        <v>995</v>
      </c>
      <c r="C339" s="3">
        <v>11</v>
      </c>
      <c r="D339" t="s">
        <v>274</v>
      </c>
      <c r="E339" s="5">
        <v>64512</v>
      </c>
      <c r="F339" s="5">
        <v>26552</v>
      </c>
      <c r="G339" s="5">
        <v>8311</v>
      </c>
      <c r="H339" s="5">
        <v>3850</v>
      </c>
      <c r="I339" s="14">
        <v>4871</v>
      </c>
      <c r="J339" s="5">
        <v>1714</v>
      </c>
      <c r="K339" s="5">
        <v>0</v>
      </c>
      <c r="L339" s="5">
        <v>0</v>
      </c>
      <c r="M339" s="5">
        <v>0</v>
      </c>
      <c r="N339" s="11">
        <f t="shared" si="56"/>
        <v>45298</v>
      </c>
      <c r="O339" s="12">
        <f t="shared" si="57"/>
        <v>0.70216393849206349</v>
      </c>
      <c r="P339">
        <f t="shared" si="58"/>
        <v>1</v>
      </c>
      <c r="Q339">
        <f t="shared" si="59"/>
        <v>2</v>
      </c>
      <c r="R339">
        <f t="shared" si="60"/>
        <v>4</v>
      </c>
      <c r="S339">
        <f t="shared" si="61"/>
        <v>3</v>
      </c>
      <c r="T339">
        <f t="shared" si="62"/>
        <v>5</v>
      </c>
      <c r="U339">
        <f t="shared" si="63"/>
        <v>6</v>
      </c>
      <c r="V339">
        <f t="shared" si="64"/>
        <v>6</v>
      </c>
      <c r="W339">
        <f t="shared" si="65"/>
        <v>6</v>
      </c>
      <c r="X339" s="11"/>
      <c r="Y339" s="11"/>
    </row>
    <row r="340" spans="1:25" ht="16" hidden="1" x14ac:dyDescent="0.2">
      <c r="A340" s="1" t="s">
        <v>1070</v>
      </c>
      <c r="B340" t="s">
        <v>1071</v>
      </c>
      <c r="C340" s="3">
        <v>11</v>
      </c>
      <c r="D340" t="s">
        <v>274</v>
      </c>
      <c r="E340" s="5">
        <v>68407</v>
      </c>
      <c r="F340" s="5">
        <v>20227</v>
      </c>
      <c r="G340" s="5">
        <v>19421</v>
      </c>
      <c r="H340" s="5">
        <v>1395</v>
      </c>
      <c r="I340" s="14">
        <v>4547</v>
      </c>
      <c r="J340" s="5">
        <v>1183</v>
      </c>
      <c r="K340" s="5">
        <v>0</v>
      </c>
      <c r="L340" s="5">
        <v>0</v>
      </c>
      <c r="M340" s="5">
        <v>94</v>
      </c>
      <c r="N340" s="11">
        <f t="shared" si="56"/>
        <v>46867</v>
      </c>
      <c r="O340" s="12">
        <f t="shared" si="57"/>
        <v>0.68511994386539388</v>
      </c>
      <c r="P340">
        <f t="shared" si="58"/>
        <v>1</v>
      </c>
      <c r="Q340">
        <f t="shared" si="59"/>
        <v>2</v>
      </c>
      <c r="R340">
        <f t="shared" si="60"/>
        <v>4</v>
      </c>
      <c r="S340">
        <f t="shared" si="61"/>
        <v>3</v>
      </c>
      <c r="T340">
        <f t="shared" si="62"/>
        <v>5</v>
      </c>
      <c r="U340">
        <f t="shared" si="63"/>
        <v>7</v>
      </c>
      <c r="V340">
        <f t="shared" si="64"/>
        <v>7</v>
      </c>
      <c r="W340">
        <f t="shared" si="65"/>
        <v>6</v>
      </c>
    </row>
    <row r="341" spans="1:25" ht="16" hidden="1" x14ac:dyDescent="0.2">
      <c r="A341" s="1" t="s">
        <v>272</v>
      </c>
      <c r="B341" t="s">
        <v>273</v>
      </c>
      <c r="C341" s="3">
        <v>11</v>
      </c>
      <c r="D341" t="s">
        <v>274</v>
      </c>
      <c r="E341" s="5">
        <v>72269</v>
      </c>
      <c r="F341" s="5">
        <v>22025</v>
      </c>
      <c r="G341" s="5">
        <v>22118</v>
      </c>
      <c r="H341" s="5">
        <v>2870</v>
      </c>
      <c r="I341" s="14">
        <v>4148</v>
      </c>
      <c r="J341" s="5">
        <v>0</v>
      </c>
      <c r="K341" s="5">
        <v>0</v>
      </c>
      <c r="L341" s="5">
        <v>0</v>
      </c>
      <c r="M341" s="5">
        <v>0</v>
      </c>
      <c r="N341" s="11">
        <f t="shared" si="56"/>
        <v>51161</v>
      </c>
      <c r="O341" s="12">
        <f t="shared" si="57"/>
        <v>0.70792455963137724</v>
      </c>
      <c r="P341">
        <f t="shared" si="58"/>
        <v>2</v>
      </c>
      <c r="Q341">
        <f t="shared" si="59"/>
        <v>1</v>
      </c>
      <c r="R341">
        <f t="shared" si="60"/>
        <v>4</v>
      </c>
      <c r="S341">
        <f t="shared" si="61"/>
        <v>3</v>
      </c>
      <c r="T341">
        <f t="shared" si="62"/>
        <v>5</v>
      </c>
      <c r="U341">
        <f t="shared" si="63"/>
        <v>5</v>
      </c>
      <c r="V341">
        <f t="shared" si="64"/>
        <v>5</v>
      </c>
      <c r="W341">
        <f t="shared" si="65"/>
        <v>5</v>
      </c>
    </row>
    <row r="342" spans="1:25" ht="16" x14ac:dyDescent="0.2">
      <c r="A342" s="1" t="s">
        <v>1174</v>
      </c>
      <c r="B342" t="s">
        <v>1175</v>
      </c>
      <c r="C342" s="3">
        <v>12</v>
      </c>
      <c r="D342" t="s">
        <v>1167</v>
      </c>
      <c r="E342" s="5">
        <v>62793</v>
      </c>
      <c r="F342" s="5">
        <v>6683</v>
      </c>
      <c r="G342" s="5">
        <v>17864</v>
      </c>
      <c r="H342" s="5">
        <v>935</v>
      </c>
      <c r="I342" s="14">
        <v>7791</v>
      </c>
      <c r="J342" s="5">
        <v>937</v>
      </c>
      <c r="K342" s="5">
        <v>5895</v>
      </c>
      <c r="L342" s="5">
        <v>0</v>
      </c>
      <c r="M342" s="5">
        <v>178</v>
      </c>
      <c r="N342" s="11">
        <f t="shared" si="56"/>
        <v>40283</v>
      </c>
      <c r="O342" s="12">
        <f t="shared" si="57"/>
        <v>0.6415205516538468</v>
      </c>
      <c r="P342">
        <f t="shared" si="58"/>
        <v>3</v>
      </c>
      <c r="Q342">
        <f t="shared" si="59"/>
        <v>1</v>
      </c>
      <c r="R342">
        <f t="shared" si="60"/>
        <v>6</v>
      </c>
      <c r="S342">
        <f t="shared" si="61"/>
        <v>2</v>
      </c>
      <c r="T342">
        <f t="shared" si="62"/>
        <v>5</v>
      </c>
      <c r="U342">
        <f t="shared" si="63"/>
        <v>4</v>
      </c>
      <c r="V342">
        <f t="shared" si="64"/>
        <v>8</v>
      </c>
      <c r="W342">
        <f t="shared" si="65"/>
        <v>7</v>
      </c>
      <c r="X342" s="11"/>
      <c r="Y342" s="11"/>
    </row>
    <row r="343" spans="1:25" ht="16" x14ac:dyDescent="0.2">
      <c r="A343" s="1" t="s">
        <v>1160</v>
      </c>
      <c r="B343" t="s">
        <v>1161</v>
      </c>
      <c r="C343" s="3">
        <v>12</v>
      </c>
      <c r="D343" t="s">
        <v>1159</v>
      </c>
      <c r="E343" s="5">
        <v>62016</v>
      </c>
      <c r="F343" s="5">
        <v>13197</v>
      </c>
      <c r="G343" s="5">
        <v>16540</v>
      </c>
      <c r="H343" s="5">
        <v>1733</v>
      </c>
      <c r="I343" s="14">
        <v>7260</v>
      </c>
      <c r="J343" s="5">
        <v>976</v>
      </c>
      <c r="K343" s="5">
        <v>1608</v>
      </c>
      <c r="L343" s="5">
        <v>0</v>
      </c>
      <c r="M343" s="5">
        <v>0</v>
      </c>
      <c r="N343" s="11">
        <f t="shared" si="56"/>
        <v>41314</v>
      </c>
      <c r="O343" s="12">
        <f t="shared" si="57"/>
        <v>0.66618292053663575</v>
      </c>
      <c r="P343">
        <f t="shared" si="58"/>
        <v>2</v>
      </c>
      <c r="Q343">
        <f t="shared" si="59"/>
        <v>1</v>
      </c>
      <c r="R343">
        <f t="shared" si="60"/>
        <v>4</v>
      </c>
      <c r="S343">
        <f t="shared" si="61"/>
        <v>3</v>
      </c>
      <c r="T343">
        <f t="shared" si="62"/>
        <v>6</v>
      </c>
      <c r="U343">
        <f t="shared" si="63"/>
        <v>5</v>
      </c>
      <c r="V343">
        <f t="shared" si="64"/>
        <v>7</v>
      </c>
      <c r="W343">
        <f t="shared" si="65"/>
        <v>7</v>
      </c>
    </row>
    <row r="344" spans="1:25" ht="16" x14ac:dyDescent="0.2">
      <c r="A344" s="1" t="s">
        <v>1232</v>
      </c>
      <c r="B344" t="s">
        <v>1233</v>
      </c>
      <c r="C344" s="3">
        <v>12</v>
      </c>
      <c r="D344" t="s">
        <v>1167</v>
      </c>
      <c r="E344" s="5">
        <v>61896</v>
      </c>
      <c r="F344" s="5">
        <v>8769</v>
      </c>
      <c r="G344" s="5">
        <v>16938</v>
      </c>
      <c r="H344" s="5">
        <v>1271</v>
      </c>
      <c r="I344" s="14">
        <v>7203</v>
      </c>
      <c r="J344" s="5">
        <v>746</v>
      </c>
      <c r="K344" s="5">
        <v>2169</v>
      </c>
      <c r="L344" s="5">
        <v>697</v>
      </c>
      <c r="M344" s="5">
        <v>144</v>
      </c>
      <c r="N344" s="11">
        <f t="shared" si="56"/>
        <v>37937</v>
      </c>
      <c r="O344" s="12">
        <f t="shared" si="57"/>
        <v>0.61291521261470849</v>
      </c>
      <c r="P344">
        <f t="shared" si="58"/>
        <v>2</v>
      </c>
      <c r="Q344">
        <f t="shared" si="59"/>
        <v>1</v>
      </c>
      <c r="R344">
        <f t="shared" si="60"/>
        <v>5</v>
      </c>
      <c r="S344">
        <f t="shared" si="61"/>
        <v>3</v>
      </c>
      <c r="T344">
        <f t="shared" si="62"/>
        <v>6</v>
      </c>
      <c r="U344">
        <f t="shared" si="63"/>
        <v>4</v>
      </c>
      <c r="V344">
        <f t="shared" si="64"/>
        <v>7</v>
      </c>
      <c r="W344">
        <f t="shared" si="65"/>
        <v>8</v>
      </c>
    </row>
    <row r="345" spans="1:25" ht="16" x14ac:dyDescent="0.2">
      <c r="A345" s="1" t="s">
        <v>1204</v>
      </c>
      <c r="B345" t="s">
        <v>1205</v>
      </c>
      <c r="C345" s="3">
        <v>12</v>
      </c>
      <c r="D345" t="s">
        <v>1167</v>
      </c>
      <c r="E345" s="5">
        <v>55075</v>
      </c>
      <c r="F345" s="5">
        <v>5366</v>
      </c>
      <c r="G345" s="5">
        <v>17336</v>
      </c>
      <c r="H345" s="5">
        <v>950</v>
      </c>
      <c r="I345" s="14">
        <v>6932</v>
      </c>
      <c r="J345" s="5">
        <v>659</v>
      </c>
      <c r="K345" s="5">
        <v>3794</v>
      </c>
      <c r="L345" s="5">
        <v>0</v>
      </c>
      <c r="M345" s="5">
        <v>364</v>
      </c>
      <c r="N345" s="11">
        <f t="shared" si="56"/>
        <v>35401</v>
      </c>
      <c r="O345" s="12">
        <f t="shared" si="57"/>
        <v>0.64277802995914657</v>
      </c>
      <c r="P345">
        <f t="shared" si="58"/>
        <v>3</v>
      </c>
      <c r="Q345">
        <f t="shared" si="59"/>
        <v>1</v>
      </c>
      <c r="R345">
        <f t="shared" si="60"/>
        <v>5</v>
      </c>
      <c r="S345">
        <f t="shared" si="61"/>
        <v>2</v>
      </c>
      <c r="T345">
        <f t="shared" si="62"/>
        <v>6</v>
      </c>
      <c r="U345">
        <f t="shared" si="63"/>
        <v>4</v>
      </c>
      <c r="V345">
        <f t="shared" si="64"/>
        <v>8</v>
      </c>
      <c r="W345">
        <f t="shared" si="65"/>
        <v>7</v>
      </c>
    </row>
    <row r="346" spans="1:25" ht="16" x14ac:dyDescent="0.2">
      <c r="A346" s="1" t="s">
        <v>1216</v>
      </c>
      <c r="B346" t="s">
        <v>1217</v>
      </c>
      <c r="C346" s="3">
        <v>12</v>
      </c>
      <c r="D346" t="s">
        <v>1167</v>
      </c>
      <c r="E346" s="5">
        <v>56018</v>
      </c>
      <c r="F346" s="5">
        <v>9585</v>
      </c>
      <c r="G346" s="5">
        <v>14290</v>
      </c>
      <c r="H346" s="5">
        <v>2251</v>
      </c>
      <c r="I346" s="14">
        <v>6466</v>
      </c>
      <c r="J346" s="5">
        <v>887</v>
      </c>
      <c r="K346" s="5">
        <v>1231</v>
      </c>
      <c r="L346" s="5">
        <v>0</v>
      </c>
      <c r="M346" s="5">
        <v>398</v>
      </c>
      <c r="N346" s="11">
        <f t="shared" si="56"/>
        <v>35108</v>
      </c>
      <c r="O346" s="12">
        <f t="shared" si="57"/>
        <v>0.62672712342461356</v>
      </c>
      <c r="P346">
        <f t="shared" si="58"/>
        <v>2</v>
      </c>
      <c r="Q346">
        <f t="shared" si="59"/>
        <v>1</v>
      </c>
      <c r="R346">
        <f t="shared" si="60"/>
        <v>4</v>
      </c>
      <c r="S346">
        <f t="shared" si="61"/>
        <v>3</v>
      </c>
      <c r="T346">
        <f t="shared" si="62"/>
        <v>6</v>
      </c>
      <c r="U346">
        <f t="shared" si="63"/>
        <v>5</v>
      </c>
      <c r="V346">
        <f t="shared" si="64"/>
        <v>8</v>
      </c>
      <c r="W346">
        <f t="shared" si="65"/>
        <v>7</v>
      </c>
      <c r="X346" s="11"/>
      <c r="Y346" s="11"/>
    </row>
    <row r="347" spans="1:25" ht="16" x14ac:dyDescent="0.2">
      <c r="A347" s="1" t="s">
        <v>1181</v>
      </c>
      <c r="B347" t="s">
        <v>1182</v>
      </c>
      <c r="C347" s="3">
        <v>12</v>
      </c>
      <c r="D347" t="s">
        <v>1178</v>
      </c>
      <c r="E347" s="5">
        <v>75714</v>
      </c>
      <c r="F347" s="5">
        <v>12513</v>
      </c>
      <c r="G347" s="5">
        <v>19966</v>
      </c>
      <c r="H347" s="5">
        <v>2318</v>
      </c>
      <c r="I347" s="14">
        <v>6423</v>
      </c>
      <c r="J347" s="5">
        <v>1746</v>
      </c>
      <c r="K347" s="5">
        <v>3443</v>
      </c>
      <c r="L347" s="5">
        <v>0</v>
      </c>
      <c r="M347" s="5">
        <v>258</v>
      </c>
      <c r="N347" s="11">
        <f t="shared" si="56"/>
        <v>46667</v>
      </c>
      <c r="O347" s="12">
        <f t="shared" si="57"/>
        <v>0.61635892965633832</v>
      </c>
      <c r="P347">
        <f t="shared" si="58"/>
        <v>2</v>
      </c>
      <c r="Q347">
        <f t="shared" si="59"/>
        <v>1</v>
      </c>
      <c r="R347">
        <f t="shared" si="60"/>
        <v>5</v>
      </c>
      <c r="S347">
        <f t="shared" si="61"/>
        <v>3</v>
      </c>
      <c r="T347">
        <f t="shared" si="62"/>
        <v>6</v>
      </c>
      <c r="U347">
        <f t="shared" si="63"/>
        <v>4</v>
      </c>
      <c r="V347">
        <f t="shared" si="64"/>
        <v>8</v>
      </c>
      <c r="W347">
        <f t="shared" si="65"/>
        <v>7</v>
      </c>
    </row>
    <row r="348" spans="1:25" ht="16" x14ac:dyDescent="0.2">
      <c r="A348" s="1" t="s">
        <v>1206</v>
      </c>
      <c r="B348" t="s">
        <v>1207</v>
      </c>
      <c r="C348" s="3">
        <v>12</v>
      </c>
      <c r="D348" t="s">
        <v>1187</v>
      </c>
      <c r="E348" s="5">
        <v>59314</v>
      </c>
      <c r="F348" s="5">
        <v>5534</v>
      </c>
      <c r="G348" s="5">
        <v>15948</v>
      </c>
      <c r="H348" s="5">
        <v>751</v>
      </c>
      <c r="I348" s="14">
        <v>6269</v>
      </c>
      <c r="J348" s="5">
        <v>689</v>
      </c>
      <c r="K348" s="5">
        <v>8853</v>
      </c>
      <c r="L348" s="5">
        <v>0</v>
      </c>
      <c r="M348" s="5">
        <v>530</v>
      </c>
      <c r="N348" s="11">
        <f t="shared" si="56"/>
        <v>38574</v>
      </c>
      <c r="O348" s="12">
        <f t="shared" si="57"/>
        <v>0.65033550257949224</v>
      </c>
      <c r="P348">
        <f t="shared" si="58"/>
        <v>4</v>
      </c>
      <c r="Q348">
        <f t="shared" si="59"/>
        <v>1</v>
      </c>
      <c r="R348">
        <f t="shared" si="60"/>
        <v>5</v>
      </c>
      <c r="S348">
        <f t="shared" si="61"/>
        <v>3</v>
      </c>
      <c r="T348">
        <f t="shared" si="62"/>
        <v>6</v>
      </c>
      <c r="U348">
        <f t="shared" si="63"/>
        <v>2</v>
      </c>
      <c r="V348">
        <f t="shared" si="64"/>
        <v>8</v>
      </c>
      <c r="W348">
        <f t="shared" si="65"/>
        <v>7</v>
      </c>
    </row>
    <row r="349" spans="1:25" ht="16" x14ac:dyDescent="0.2">
      <c r="A349" s="1" t="s">
        <v>1198</v>
      </c>
      <c r="B349" t="s">
        <v>1199</v>
      </c>
      <c r="C349" s="3">
        <v>12</v>
      </c>
      <c r="D349" t="s">
        <v>1159</v>
      </c>
      <c r="E349" s="5">
        <v>53639</v>
      </c>
      <c r="F349" s="5">
        <v>12257</v>
      </c>
      <c r="G349" s="5">
        <v>15187</v>
      </c>
      <c r="H349" s="5">
        <v>1380</v>
      </c>
      <c r="I349" s="14">
        <v>6150</v>
      </c>
      <c r="J349" s="5">
        <v>680</v>
      </c>
      <c r="K349" s="5">
        <v>1803</v>
      </c>
      <c r="L349" s="5">
        <v>0</v>
      </c>
      <c r="M349" s="5">
        <v>0</v>
      </c>
      <c r="N349" s="11">
        <f t="shared" si="56"/>
        <v>37457</v>
      </c>
      <c r="O349" s="12">
        <f t="shared" si="57"/>
        <v>0.69831652342511974</v>
      </c>
      <c r="P349">
        <f t="shared" si="58"/>
        <v>2</v>
      </c>
      <c r="Q349">
        <f t="shared" si="59"/>
        <v>1</v>
      </c>
      <c r="R349">
        <f t="shared" si="60"/>
        <v>5</v>
      </c>
      <c r="S349">
        <f t="shared" si="61"/>
        <v>3</v>
      </c>
      <c r="T349">
        <f t="shared" si="62"/>
        <v>6</v>
      </c>
      <c r="U349">
        <f t="shared" si="63"/>
        <v>4</v>
      </c>
      <c r="V349">
        <f t="shared" si="64"/>
        <v>7</v>
      </c>
      <c r="W349">
        <f t="shared" si="65"/>
        <v>7</v>
      </c>
      <c r="X349" s="11"/>
      <c r="Y349" s="11"/>
    </row>
    <row r="350" spans="1:25" ht="16" x14ac:dyDescent="0.2">
      <c r="A350" s="1" t="s">
        <v>1218</v>
      </c>
      <c r="B350" t="s">
        <v>1219</v>
      </c>
      <c r="C350" s="3">
        <v>12</v>
      </c>
      <c r="D350" t="s">
        <v>1167</v>
      </c>
      <c r="E350" s="5">
        <v>62145</v>
      </c>
      <c r="F350" s="5">
        <v>13123</v>
      </c>
      <c r="G350" s="5">
        <v>16633</v>
      </c>
      <c r="H350" s="5">
        <v>1581</v>
      </c>
      <c r="I350" s="14">
        <v>6134</v>
      </c>
      <c r="J350" s="5">
        <v>1272</v>
      </c>
      <c r="K350" s="5">
        <v>1604</v>
      </c>
      <c r="L350" s="5">
        <v>0</v>
      </c>
      <c r="M350" s="5">
        <v>0</v>
      </c>
      <c r="N350" s="11">
        <f t="shared" si="56"/>
        <v>40347</v>
      </c>
      <c r="O350" s="12">
        <f t="shared" si="57"/>
        <v>0.64923968139029686</v>
      </c>
      <c r="P350">
        <f t="shared" si="58"/>
        <v>2</v>
      </c>
      <c r="Q350">
        <f t="shared" si="59"/>
        <v>1</v>
      </c>
      <c r="R350">
        <f t="shared" si="60"/>
        <v>5</v>
      </c>
      <c r="S350">
        <f t="shared" si="61"/>
        <v>3</v>
      </c>
      <c r="T350">
        <f t="shared" si="62"/>
        <v>6</v>
      </c>
      <c r="U350">
        <f t="shared" si="63"/>
        <v>4</v>
      </c>
      <c r="V350">
        <f t="shared" si="64"/>
        <v>7</v>
      </c>
      <c r="W350">
        <f t="shared" si="65"/>
        <v>7</v>
      </c>
    </row>
    <row r="351" spans="1:25" ht="16" x14ac:dyDescent="0.2">
      <c r="A351" s="1" t="s">
        <v>1208</v>
      </c>
      <c r="B351" t="s">
        <v>1209</v>
      </c>
      <c r="C351" s="3">
        <v>12</v>
      </c>
      <c r="D351" t="s">
        <v>1173</v>
      </c>
      <c r="E351" s="5">
        <v>61719</v>
      </c>
      <c r="F351" s="5">
        <v>3292</v>
      </c>
      <c r="G351" s="5">
        <v>17619</v>
      </c>
      <c r="H351" s="5">
        <v>1351</v>
      </c>
      <c r="I351" s="14">
        <v>6106</v>
      </c>
      <c r="J351" s="5">
        <v>603</v>
      </c>
      <c r="K351" s="5">
        <v>3099</v>
      </c>
      <c r="L351" s="5">
        <v>459</v>
      </c>
      <c r="M351" s="5">
        <v>186</v>
      </c>
      <c r="N351" s="11">
        <f t="shared" si="56"/>
        <v>32715</v>
      </c>
      <c r="O351" s="12">
        <f t="shared" si="57"/>
        <v>0.53006367569144019</v>
      </c>
      <c r="P351">
        <f t="shared" si="58"/>
        <v>3</v>
      </c>
      <c r="Q351">
        <f t="shared" si="59"/>
        <v>1</v>
      </c>
      <c r="R351">
        <f t="shared" si="60"/>
        <v>5</v>
      </c>
      <c r="S351">
        <f t="shared" si="61"/>
        <v>2</v>
      </c>
      <c r="T351">
        <f t="shared" si="62"/>
        <v>6</v>
      </c>
      <c r="U351">
        <f t="shared" si="63"/>
        <v>4</v>
      </c>
      <c r="V351">
        <f t="shared" si="64"/>
        <v>7</v>
      </c>
      <c r="W351">
        <f t="shared" si="65"/>
        <v>8</v>
      </c>
    </row>
    <row r="352" spans="1:25" ht="16" x14ac:dyDescent="0.2">
      <c r="A352" s="1" t="s">
        <v>1214</v>
      </c>
      <c r="B352" t="s">
        <v>1215</v>
      </c>
      <c r="C352" s="3">
        <v>12</v>
      </c>
      <c r="D352" t="s">
        <v>1156</v>
      </c>
      <c r="E352" s="5">
        <v>56099</v>
      </c>
      <c r="F352" s="5">
        <v>5691</v>
      </c>
      <c r="G352" s="5">
        <v>16270</v>
      </c>
      <c r="H352" s="5">
        <v>1173</v>
      </c>
      <c r="I352" s="14">
        <v>6094</v>
      </c>
      <c r="J352" s="5">
        <v>1185</v>
      </c>
      <c r="K352" s="5">
        <v>6722</v>
      </c>
      <c r="L352" s="5">
        <v>0</v>
      </c>
      <c r="M352" s="5">
        <v>0</v>
      </c>
      <c r="N352" s="11">
        <f t="shared" si="56"/>
        <v>37135</v>
      </c>
      <c r="O352" s="12">
        <f t="shared" si="57"/>
        <v>0.66195475855184582</v>
      </c>
      <c r="P352">
        <f t="shared" si="58"/>
        <v>4</v>
      </c>
      <c r="Q352">
        <f t="shared" si="59"/>
        <v>1</v>
      </c>
      <c r="R352">
        <f t="shared" si="60"/>
        <v>6</v>
      </c>
      <c r="S352">
        <f t="shared" si="61"/>
        <v>3</v>
      </c>
      <c r="T352">
        <f t="shared" si="62"/>
        <v>5</v>
      </c>
      <c r="U352">
        <f t="shared" si="63"/>
        <v>2</v>
      </c>
      <c r="V352">
        <f t="shared" si="64"/>
        <v>7</v>
      </c>
      <c r="W352">
        <f t="shared" si="65"/>
        <v>7</v>
      </c>
    </row>
    <row r="353" spans="1:25" ht="16" x14ac:dyDescent="0.2">
      <c r="A353" s="1" t="s">
        <v>1171</v>
      </c>
      <c r="B353" t="s">
        <v>1172</v>
      </c>
      <c r="C353" s="3">
        <v>12</v>
      </c>
      <c r="D353" t="s">
        <v>1173</v>
      </c>
      <c r="E353" s="5">
        <v>59998</v>
      </c>
      <c r="F353" s="5">
        <v>12697</v>
      </c>
      <c r="G353" s="5">
        <v>14624</v>
      </c>
      <c r="H353" s="5">
        <v>1648</v>
      </c>
      <c r="I353" s="14">
        <v>5911</v>
      </c>
      <c r="J353" s="5">
        <v>736</v>
      </c>
      <c r="K353" s="5">
        <v>2784</v>
      </c>
      <c r="L353" s="5">
        <v>763</v>
      </c>
      <c r="M353" s="5">
        <v>290</v>
      </c>
      <c r="N353" s="11">
        <f t="shared" si="56"/>
        <v>39453</v>
      </c>
      <c r="O353" s="12">
        <f t="shared" si="57"/>
        <v>0.65757191906396883</v>
      </c>
      <c r="P353">
        <f t="shared" si="58"/>
        <v>2</v>
      </c>
      <c r="Q353">
        <f t="shared" si="59"/>
        <v>1</v>
      </c>
      <c r="R353">
        <f t="shared" si="60"/>
        <v>5</v>
      </c>
      <c r="S353">
        <f t="shared" si="61"/>
        <v>3</v>
      </c>
      <c r="T353">
        <f t="shared" si="62"/>
        <v>7</v>
      </c>
      <c r="U353">
        <f t="shared" si="63"/>
        <v>4</v>
      </c>
      <c r="V353">
        <f t="shared" si="64"/>
        <v>6</v>
      </c>
      <c r="W353">
        <f t="shared" si="65"/>
        <v>8</v>
      </c>
    </row>
    <row r="354" spans="1:25" ht="16" x14ac:dyDescent="0.2">
      <c r="A354" s="1" t="s">
        <v>1228</v>
      </c>
      <c r="B354" t="s">
        <v>1229</v>
      </c>
      <c r="C354" s="3">
        <v>12</v>
      </c>
      <c r="D354" t="s">
        <v>1156</v>
      </c>
      <c r="E354" s="5">
        <v>58011</v>
      </c>
      <c r="F354" s="5">
        <v>5142</v>
      </c>
      <c r="G354" s="5">
        <v>17807</v>
      </c>
      <c r="H354" s="5">
        <v>1392</v>
      </c>
      <c r="I354" s="14">
        <v>5779</v>
      </c>
      <c r="J354" s="5">
        <v>0</v>
      </c>
      <c r="K354" s="5">
        <v>3498</v>
      </c>
      <c r="L354" s="5">
        <v>0</v>
      </c>
      <c r="M354" s="5">
        <v>0</v>
      </c>
      <c r="N354" s="11">
        <f t="shared" si="56"/>
        <v>33618</v>
      </c>
      <c r="O354" s="12">
        <f t="shared" si="57"/>
        <v>0.57951078243781351</v>
      </c>
      <c r="P354">
        <f t="shared" si="58"/>
        <v>3</v>
      </c>
      <c r="Q354">
        <f t="shared" si="59"/>
        <v>1</v>
      </c>
      <c r="R354">
        <f t="shared" si="60"/>
        <v>5</v>
      </c>
      <c r="S354">
        <f t="shared" si="61"/>
        <v>2</v>
      </c>
      <c r="T354">
        <f t="shared" si="62"/>
        <v>6</v>
      </c>
      <c r="U354">
        <f t="shared" si="63"/>
        <v>4</v>
      </c>
      <c r="V354">
        <f t="shared" si="64"/>
        <v>6</v>
      </c>
      <c r="W354">
        <f t="shared" si="65"/>
        <v>6</v>
      </c>
    </row>
    <row r="355" spans="1:25" ht="16" x14ac:dyDescent="0.2">
      <c r="A355" s="1" t="s">
        <v>1165</v>
      </c>
      <c r="B355" t="s">
        <v>1166</v>
      </c>
      <c r="C355" s="3">
        <v>12</v>
      </c>
      <c r="D355" t="s">
        <v>1167</v>
      </c>
      <c r="E355" s="5">
        <v>51332</v>
      </c>
      <c r="F355" s="5">
        <v>3419</v>
      </c>
      <c r="G355" s="5">
        <v>18380</v>
      </c>
      <c r="H355" s="5">
        <v>620</v>
      </c>
      <c r="I355" s="14">
        <v>5677</v>
      </c>
      <c r="J355" s="5">
        <v>738</v>
      </c>
      <c r="K355" s="5">
        <v>2849</v>
      </c>
      <c r="L355" s="5">
        <v>0</v>
      </c>
      <c r="M355" s="5">
        <v>0</v>
      </c>
      <c r="N355" s="11">
        <f t="shared" si="56"/>
        <v>31683</v>
      </c>
      <c r="O355" s="12">
        <f t="shared" si="57"/>
        <v>0.61721733032026804</v>
      </c>
      <c r="P355">
        <f t="shared" si="58"/>
        <v>3</v>
      </c>
      <c r="Q355">
        <f t="shared" si="59"/>
        <v>1</v>
      </c>
      <c r="R355">
        <f t="shared" si="60"/>
        <v>6</v>
      </c>
      <c r="S355">
        <f t="shared" si="61"/>
        <v>2</v>
      </c>
      <c r="T355">
        <f t="shared" si="62"/>
        <v>5</v>
      </c>
      <c r="U355">
        <f t="shared" si="63"/>
        <v>4</v>
      </c>
      <c r="V355">
        <f t="shared" si="64"/>
        <v>7</v>
      </c>
      <c r="W355">
        <f t="shared" si="65"/>
        <v>7</v>
      </c>
    </row>
    <row r="356" spans="1:25" ht="16" x14ac:dyDescent="0.2">
      <c r="A356" s="1" t="s">
        <v>1236</v>
      </c>
      <c r="B356" t="s">
        <v>1237</v>
      </c>
      <c r="C356" s="3">
        <v>12</v>
      </c>
      <c r="D356" t="s">
        <v>1178</v>
      </c>
      <c r="E356" s="5">
        <v>72187</v>
      </c>
      <c r="F356" s="5">
        <v>23607</v>
      </c>
      <c r="G356" s="5">
        <v>16727</v>
      </c>
      <c r="H356" s="5">
        <v>1309</v>
      </c>
      <c r="I356" s="14">
        <v>5489</v>
      </c>
      <c r="J356" s="5">
        <v>1054</v>
      </c>
      <c r="K356" s="5">
        <v>2869</v>
      </c>
      <c r="L356" s="5">
        <v>0</v>
      </c>
      <c r="M356" s="5">
        <v>238</v>
      </c>
      <c r="N356" s="11">
        <f t="shared" si="56"/>
        <v>51293</v>
      </c>
      <c r="O356" s="12">
        <f t="shared" si="57"/>
        <v>0.71055730256140304</v>
      </c>
      <c r="P356">
        <f t="shared" si="58"/>
        <v>1</v>
      </c>
      <c r="Q356">
        <f t="shared" si="59"/>
        <v>2</v>
      </c>
      <c r="R356">
        <f t="shared" si="60"/>
        <v>5</v>
      </c>
      <c r="S356">
        <f t="shared" si="61"/>
        <v>3</v>
      </c>
      <c r="T356">
        <f t="shared" si="62"/>
        <v>6</v>
      </c>
      <c r="U356">
        <f t="shared" si="63"/>
        <v>4</v>
      </c>
      <c r="V356">
        <f t="shared" si="64"/>
        <v>8</v>
      </c>
      <c r="W356">
        <f t="shared" si="65"/>
        <v>7</v>
      </c>
    </row>
    <row r="357" spans="1:25" ht="16" x14ac:dyDescent="0.2">
      <c r="A357" s="1" t="s">
        <v>1192</v>
      </c>
      <c r="B357" t="s">
        <v>1193</v>
      </c>
      <c r="C357" s="3">
        <v>12</v>
      </c>
      <c r="D357" t="s">
        <v>1159</v>
      </c>
      <c r="E357" s="5">
        <v>54996</v>
      </c>
      <c r="F357" s="5">
        <v>10649</v>
      </c>
      <c r="G357" s="5">
        <v>13051</v>
      </c>
      <c r="H357" s="5">
        <v>1349</v>
      </c>
      <c r="I357" s="14">
        <v>5480</v>
      </c>
      <c r="J357" s="5">
        <v>915</v>
      </c>
      <c r="K357" s="5">
        <v>3620</v>
      </c>
      <c r="L357" s="5">
        <v>0</v>
      </c>
      <c r="M357" s="5">
        <v>0</v>
      </c>
      <c r="N357" s="11">
        <f t="shared" si="56"/>
        <v>35064</v>
      </c>
      <c r="O357" s="12">
        <f t="shared" si="57"/>
        <v>0.63757364171939779</v>
      </c>
      <c r="P357">
        <f t="shared" si="58"/>
        <v>2</v>
      </c>
      <c r="Q357">
        <f t="shared" si="59"/>
        <v>1</v>
      </c>
      <c r="R357">
        <f t="shared" si="60"/>
        <v>5</v>
      </c>
      <c r="S357">
        <f t="shared" si="61"/>
        <v>3</v>
      </c>
      <c r="T357">
        <f t="shared" si="62"/>
        <v>6</v>
      </c>
      <c r="U357">
        <f t="shared" si="63"/>
        <v>4</v>
      </c>
      <c r="V357">
        <f t="shared" si="64"/>
        <v>7</v>
      </c>
      <c r="W357">
        <f t="shared" si="65"/>
        <v>7</v>
      </c>
    </row>
    <row r="358" spans="1:25" ht="16" x14ac:dyDescent="0.2">
      <c r="A358" s="1" t="s">
        <v>1220</v>
      </c>
      <c r="B358" t="s">
        <v>1221</v>
      </c>
      <c r="C358" s="3">
        <v>12</v>
      </c>
      <c r="D358" t="s">
        <v>1173</v>
      </c>
      <c r="E358" s="5">
        <v>55320</v>
      </c>
      <c r="F358" s="5">
        <v>5620</v>
      </c>
      <c r="G358" s="5">
        <v>18663</v>
      </c>
      <c r="H358" s="5">
        <v>1072</v>
      </c>
      <c r="I358" s="14">
        <v>5420</v>
      </c>
      <c r="J358" s="5">
        <v>754</v>
      </c>
      <c r="K358" s="5">
        <v>3556</v>
      </c>
      <c r="L358" s="5">
        <v>0</v>
      </c>
      <c r="M358" s="5">
        <v>165</v>
      </c>
      <c r="N358" s="11">
        <f t="shared" si="56"/>
        <v>35250</v>
      </c>
      <c r="O358" s="12">
        <f t="shared" si="57"/>
        <v>0.63720173535791758</v>
      </c>
      <c r="P358">
        <f t="shared" si="58"/>
        <v>2</v>
      </c>
      <c r="Q358">
        <f t="shared" si="59"/>
        <v>1</v>
      </c>
      <c r="R358">
        <f t="shared" si="60"/>
        <v>5</v>
      </c>
      <c r="S358">
        <f t="shared" si="61"/>
        <v>3</v>
      </c>
      <c r="T358">
        <f t="shared" si="62"/>
        <v>6</v>
      </c>
      <c r="U358">
        <f t="shared" si="63"/>
        <v>4</v>
      </c>
      <c r="V358">
        <f t="shared" si="64"/>
        <v>8</v>
      </c>
      <c r="W358">
        <f t="shared" si="65"/>
        <v>7</v>
      </c>
    </row>
    <row r="359" spans="1:25" ht="16" x14ac:dyDescent="0.2">
      <c r="A359" s="1" t="s">
        <v>1240</v>
      </c>
      <c r="B359" t="s">
        <v>1241</v>
      </c>
      <c r="C359" s="3">
        <v>12</v>
      </c>
      <c r="D359" t="s">
        <v>1164</v>
      </c>
      <c r="E359" s="5">
        <v>49944</v>
      </c>
      <c r="F359" s="5">
        <v>7393</v>
      </c>
      <c r="G359" s="5">
        <v>10871</v>
      </c>
      <c r="H359" s="5">
        <v>751</v>
      </c>
      <c r="I359" s="14">
        <v>5121</v>
      </c>
      <c r="J359" s="5">
        <v>0</v>
      </c>
      <c r="K359" s="5">
        <v>10642</v>
      </c>
      <c r="L359" s="5">
        <v>0</v>
      </c>
      <c r="M359" s="5">
        <v>148</v>
      </c>
      <c r="N359" s="11">
        <f t="shared" si="56"/>
        <v>34926</v>
      </c>
      <c r="O359" s="12">
        <f t="shared" si="57"/>
        <v>0.69930321960595865</v>
      </c>
      <c r="P359">
        <f t="shared" si="58"/>
        <v>3</v>
      </c>
      <c r="Q359">
        <f t="shared" si="59"/>
        <v>1</v>
      </c>
      <c r="R359">
        <f t="shared" si="60"/>
        <v>5</v>
      </c>
      <c r="S359">
        <f t="shared" si="61"/>
        <v>4</v>
      </c>
      <c r="T359">
        <f t="shared" si="62"/>
        <v>7</v>
      </c>
      <c r="U359">
        <f t="shared" si="63"/>
        <v>2</v>
      </c>
      <c r="V359">
        <f t="shared" si="64"/>
        <v>7</v>
      </c>
      <c r="W359">
        <f t="shared" si="65"/>
        <v>6</v>
      </c>
    </row>
    <row r="360" spans="1:25" ht="16" x14ac:dyDescent="0.2">
      <c r="A360" s="1" t="s">
        <v>1222</v>
      </c>
      <c r="B360" t="s">
        <v>1223</v>
      </c>
      <c r="C360" s="3">
        <v>12</v>
      </c>
      <c r="D360" t="s">
        <v>1173</v>
      </c>
      <c r="E360" s="5">
        <v>58929</v>
      </c>
      <c r="F360" s="5">
        <v>6569</v>
      </c>
      <c r="G360" s="5">
        <v>15554</v>
      </c>
      <c r="H360" s="5">
        <v>4904</v>
      </c>
      <c r="I360" s="14">
        <v>5085</v>
      </c>
      <c r="J360" s="5">
        <v>992</v>
      </c>
      <c r="K360" s="5">
        <v>4348</v>
      </c>
      <c r="L360" s="5">
        <v>0</v>
      </c>
      <c r="M360" s="5">
        <v>430</v>
      </c>
      <c r="N360" s="11">
        <f t="shared" si="56"/>
        <v>37882</v>
      </c>
      <c r="O360" s="12">
        <f t="shared" si="57"/>
        <v>0.64284138539598501</v>
      </c>
      <c r="P360">
        <f t="shared" si="58"/>
        <v>2</v>
      </c>
      <c r="Q360">
        <f t="shared" si="59"/>
        <v>1</v>
      </c>
      <c r="R360">
        <f t="shared" si="60"/>
        <v>4</v>
      </c>
      <c r="S360">
        <f t="shared" si="61"/>
        <v>3</v>
      </c>
      <c r="T360">
        <f t="shared" si="62"/>
        <v>6</v>
      </c>
      <c r="U360">
        <f t="shared" si="63"/>
        <v>5</v>
      </c>
      <c r="V360">
        <f t="shared" si="64"/>
        <v>8</v>
      </c>
      <c r="W360">
        <f t="shared" si="65"/>
        <v>7</v>
      </c>
    </row>
    <row r="361" spans="1:25" ht="16" x14ac:dyDescent="0.2">
      <c r="A361" s="1" t="s">
        <v>1238</v>
      </c>
      <c r="B361" t="s">
        <v>1239</v>
      </c>
      <c r="C361" s="3">
        <v>12</v>
      </c>
      <c r="D361" t="s">
        <v>1159</v>
      </c>
      <c r="E361" s="5">
        <v>50992</v>
      </c>
      <c r="F361" s="5">
        <v>10350</v>
      </c>
      <c r="G361" s="5">
        <v>12181</v>
      </c>
      <c r="H361" s="5">
        <v>1735</v>
      </c>
      <c r="I361" s="14">
        <v>5072</v>
      </c>
      <c r="J361" s="5">
        <v>669</v>
      </c>
      <c r="K361" s="5">
        <v>2501</v>
      </c>
      <c r="L361" s="5">
        <v>0</v>
      </c>
      <c r="M361" s="5">
        <v>211</v>
      </c>
      <c r="N361" s="11">
        <f t="shared" si="56"/>
        <v>32719</v>
      </c>
      <c r="O361" s="12">
        <f t="shared" si="57"/>
        <v>0.64164967053655475</v>
      </c>
      <c r="P361">
        <f t="shared" si="58"/>
        <v>2</v>
      </c>
      <c r="Q361">
        <f t="shared" si="59"/>
        <v>1</v>
      </c>
      <c r="R361">
        <f t="shared" si="60"/>
        <v>5</v>
      </c>
      <c r="S361">
        <f t="shared" si="61"/>
        <v>3</v>
      </c>
      <c r="T361">
        <f t="shared" si="62"/>
        <v>6</v>
      </c>
      <c r="U361">
        <f t="shared" si="63"/>
        <v>4</v>
      </c>
      <c r="V361">
        <f t="shared" si="64"/>
        <v>8</v>
      </c>
      <c r="W361">
        <f t="shared" si="65"/>
        <v>7</v>
      </c>
    </row>
    <row r="362" spans="1:25" ht="16" x14ac:dyDescent="0.2">
      <c r="A362" s="1" t="s">
        <v>1194</v>
      </c>
      <c r="B362" t="s">
        <v>1195</v>
      </c>
      <c r="C362" s="3">
        <v>12</v>
      </c>
      <c r="D362" t="s">
        <v>1159</v>
      </c>
      <c r="E362" s="5">
        <v>58657</v>
      </c>
      <c r="F362" s="5">
        <v>16463</v>
      </c>
      <c r="G362" s="5">
        <v>9733</v>
      </c>
      <c r="H362" s="5">
        <v>1387</v>
      </c>
      <c r="I362" s="14">
        <v>4988</v>
      </c>
      <c r="J362" s="5">
        <v>0</v>
      </c>
      <c r="K362" s="5">
        <v>4651</v>
      </c>
      <c r="L362" s="5">
        <v>0</v>
      </c>
      <c r="M362" s="5">
        <v>806</v>
      </c>
      <c r="N362" s="11">
        <f t="shared" si="56"/>
        <v>38028</v>
      </c>
      <c r="O362" s="12">
        <f t="shared" si="57"/>
        <v>0.64831136948701773</v>
      </c>
      <c r="P362">
        <f t="shared" si="58"/>
        <v>1</v>
      </c>
      <c r="Q362">
        <f t="shared" si="59"/>
        <v>2</v>
      </c>
      <c r="R362">
        <f t="shared" si="60"/>
        <v>5</v>
      </c>
      <c r="S362">
        <f t="shared" si="61"/>
        <v>3</v>
      </c>
      <c r="T362">
        <f t="shared" si="62"/>
        <v>7</v>
      </c>
      <c r="U362">
        <f t="shared" si="63"/>
        <v>4</v>
      </c>
      <c r="V362">
        <f t="shared" si="64"/>
        <v>7</v>
      </c>
      <c r="W362">
        <f t="shared" si="65"/>
        <v>6</v>
      </c>
    </row>
    <row r="363" spans="1:25" ht="16" x14ac:dyDescent="0.2">
      <c r="A363" s="1" t="s">
        <v>1196</v>
      </c>
      <c r="B363" t="s">
        <v>1197</v>
      </c>
      <c r="C363" s="3">
        <v>12</v>
      </c>
      <c r="D363" t="s">
        <v>1173</v>
      </c>
      <c r="E363" s="5">
        <v>51421</v>
      </c>
      <c r="F363" s="5">
        <v>3676</v>
      </c>
      <c r="G363" s="5">
        <v>14532</v>
      </c>
      <c r="H363" s="5">
        <v>830</v>
      </c>
      <c r="I363" s="14">
        <v>4976</v>
      </c>
      <c r="J363" s="5">
        <v>799</v>
      </c>
      <c r="K363" s="5">
        <v>5126</v>
      </c>
      <c r="L363" s="5">
        <v>0</v>
      </c>
      <c r="M363" s="5">
        <v>533</v>
      </c>
      <c r="N363" s="11">
        <f t="shared" si="56"/>
        <v>30472</v>
      </c>
      <c r="O363" s="12">
        <f t="shared" si="57"/>
        <v>0.59259835475778377</v>
      </c>
      <c r="P363">
        <f t="shared" si="58"/>
        <v>4</v>
      </c>
      <c r="Q363">
        <f t="shared" si="59"/>
        <v>1</v>
      </c>
      <c r="R363">
        <f t="shared" si="60"/>
        <v>5</v>
      </c>
      <c r="S363">
        <f t="shared" si="61"/>
        <v>3</v>
      </c>
      <c r="T363">
        <f t="shared" si="62"/>
        <v>6</v>
      </c>
      <c r="U363">
        <f t="shared" si="63"/>
        <v>2</v>
      </c>
      <c r="V363">
        <f t="shared" si="64"/>
        <v>8</v>
      </c>
      <c r="W363">
        <f t="shared" si="65"/>
        <v>7</v>
      </c>
      <c r="X363" s="11"/>
      <c r="Y363" s="11"/>
    </row>
    <row r="364" spans="1:25" ht="16" x14ac:dyDescent="0.2">
      <c r="A364" s="1" t="s">
        <v>1154</v>
      </c>
      <c r="B364" t="s">
        <v>1155</v>
      </c>
      <c r="C364" s="3">
        <v>12</v>
      </c>
      <c r="D364" t="s">
        <v>1156</v>
      </c>
      <c r="E364" s="5">
        <v>49821</v>
      </c>
      <c r="F364" s="5">
        <v>3742</v>
      </c>
      <c r="G364" s="5">
        <v>15416</v>
      </c>
      <c r="H364" s="5">
        <v>1397</v>
      </c>
      <c r="I364" s="14">
        <v>4971</v>
      </c>
      <c r="J364" s="5">
        <v>711</v>
      </c>
      <c r="K364" s="5">
        <v>3663</v>
      </c>
      <c r="L364" s="5">
        <v>1137</v>
      </c>
      <c r="M364" s="5">
        <v>486</v>
      </c>
      <c r="N364" s="11">
        <f t="shared" si="56"/>
        <v>31523</v>
      </c>
      <c r="O364" s="12">
        <f t="shared" si="57"/>
        <v>0.63272515605869006</v>
      </c>
      <c r="P364">
        <f t="shared" si="58"/>
        <v>3</v>
      </c>
      <c r="Q364">
        <f t="shared" si="59"/>
        <v>1</v>
      </c>
      <c r="R364">
        <f t="shared" si="60"/>
        <v>5</v>
      </c>
      <c r="S364">
        <f t="shared" si="61"/>
        <v>2</v>
      </c>
      <c r="T364">
        <f t="shared" si="62"/>
        <v>7</v>
      </c>
      <c r="U364">
        <f t="shared" si="63"/>
        <v>4</v>
      </c>
      <c r="V364">
        <f t="shared" si="64"/>
        <v>6</v>
      </c>
      <c r="W364">
        <f t="shared" si="65"/>
        <v>8</v>
      </c>
    </row>
    <row r="365" spans="1:25" ht="16" x14ac:dyDescent="0.2">
      <c r="A365" s="1" t="s">
        <v>1210</v>
      </c>
      <c r="B365" t="s">
        <v>1211</v>
      </c>
      <c r="C365" s="3">
        <v>12</v>
      </c>
      <c r="D365" t="s">
        <v>1167</v>
      </c>
      <c r="E365" s="5">
        <v>65706</v>
      </c>
      <c r="F365" s="5">
        <v>23701</v>
      </c>
      <c r="G365" s="5">
        <v>12719</v>
      </c>
      <c r="H365" s="5">
        <v>2496</v>
      </c>
      <c r="I365" s="14">
        <v>4942</v>
      </c>
      <c r="J365" s="5">
        <v>1629</v>
      </c>
      <c r="K365" s="5">
        <v>1875</v>
      </c>
      <c r="L365" s="5">
        <v>0</v>
      </c>
      <c r="M365" s="5">
        <v>100</v>
      </c>
      <c r="N365" s="11">
        <f t="shared" si="56"/>
        <v>47462</v>
      </c>
      <c r="O365" s="12">
        <f t="shared" si="57"/>
        <v>0.72233890360088882</v>
      </c>
      <c r="P365">
        <f t="shared" si="58"/>
        <v>1</v>
      </c>
      <c r="Q365">
        <f t="shared" si="59"/>
        <v>2</v>
      </c>
      <c r="R365">
        <f t="shared" si="60"/>
        <v>4</v>
      </c>
      <c r="S365">
        <f t="shared" si="61"/>
        <v>3</v>
      </c>
      <c r="T365">
        <f t="shared" si="62"/>
        <v>6</v>
      </c>
      <c r="U365">
        <f t="shared" si="63"/>
        <v>5</v>
      </c>
      <c r="V365">
        <f t="shared" si="64"/>
        <v>8</v>
      </c>
      <c r="W365">
        <f t="shared" si="65"/>
        <v>7</v>
      </c>
      <c r="X365" s="11"/>
      <c r="Y365" s="11"/>
    </row>
    <row r="366" spans="1:25" ht="16" x14ac:dyDescent="0.2">
      <c r="A366" s="1" t="s">
        <v>1183</v>
      </c>
      <c r="B366" t="s">
        <v>1184</v>
      </c>
      <c r="C366" s="3">
        <v>12</v>
      </c>
      <c r="D366" t="s">
        <v>1178</v>
      </c>
      <c r="E366" s="5">
        <v>66758</v>
      </c>
      <c r="F366" s="5">
        <v>11014</v>
      </c>
      <c r="G366" s="5">
        <v>17803</v>
      </c>
      <c r="H366" s="5">
        <v>2069</v>
      </c>
      <c r="I366" s="14">
        <v>4923</v>
      </c>
      <c r="J366" s="5">
        <v>1704</v>
      </c>
      <c r="K366" s="5">
        <v>6096</v>
      </c>
      <c r="L366" s="5">
        <v>0</v>
      </c>
      <c r="M366" s="5">
        <v>183</v>
      </c>
      <c r="N366" s="11">
        <f t="shared" si="56"/>
        <v>43792</v>
      </c>
      <c r="O366" s="12">
        <f t="shared" si="57"/>
        <v>0.65598130561131252</v>
      </c>
      <c r="P366">
        <f t="shared" si="58"/>
        <v>2</v>
      </c>
      <c r="Q366">
        <f t="shared" si="59"/>
        <v>1</v>
      </c>
      <c r="R366">
        <f t="shared" si="60"/>
        <v>5</v>
      </c>
      <c r="S366">
        <f t="shared" si="61"/>
        <v>4</v>
      </c>
      <c r="T366">
        <f t="shared" si="62"/>
        <v>6</v>
      </c>
      <c r="U366">
        <f t="shared" si="63"/>
        <v>3</v>
      </c>
      <c r="V366">
        <f t="shared" si="64"/>
        <v>8</v>
      </c>
      <c r="W366">
        <f t="shared" si="65"/>
        <v>7</v>
      </c>
    </row>
    <row r="367" spans="1:25" ht="16" x14ac:dyDescent="0.2">
      <c r="A367" s="1" t="s">
        <v>1202</v>
      </c>
      <c r="B367" t="s">
        <v>1203</v>
      </c>
      <c r="C367" s="3">
        <v>12</v>
      </c>
      <c r="D367" t="s">
        <v>1156</v>
      </c>
      <c r="E367" s="5">
        <v>61820</v>
      </c>
      <c r="F367" s="5">
        <v>15862</v>
      </c>
      <c r="G367" s="5">
        <v>15835</v>
      </c>
      <c r="H367" s="5">
        <v>1552</v>
      </c>
      <c r="I367" s="14">
        <v>4773</v>
      </c>
      <c r="J367" s="5">
        <v>1161</v>
      </c>
      <c r="K367" s="5">
        <v>3051</v>
      </c>
      <c r="L367" s="5">
        <v>0</v>
      </c>
      <c r="M367" s="5">
        <v>524</v>
      </c>
      <c r="N367" s="11">
        <f t="shared" si="56"/>
        <v>42758</v>
      </c>
      <c r="O367" s="12">
        <f t="shared" si="57"/>
        <v>0.6916531866709803</v>
      </c>
      <c r="P367">
        <f t="shared" si="58"/>
        <v>1</v>
      </c>
      <c r="Q367">
        <f t="shared" si="59"/>
        <v>2</v>
      </c>
      <c r="R367">
        <f t="shared" si="60"/>
        <v>5</v>
      </c>
      <c r="S367">
        <f t="shared" si="61"/>
        <v>3</v>
      </c>
      <c r="T367">
        <f t="shared" si="62"/>
        <v>6</v>
      </c>
      <c r="U367">
        <f t="shared" si="63"/>
        <v>4</v>
      </c>
      <c r="V367">
        <f t="shared" si="64"/>
        <v>8</v>
      </c>
      <c r="W367">
        <f t="shared" si="65"/>
        <v>7</v>
      </c>
    </row>
    <row r="368" spans="1:25" ht="16" x14ac:dyDescent="0.2">
      <c r="A368" s="1" t="s">
        <v>1230</v>
      </c>
      <c r="B368" t="s">
        <v>1231</v>
      </c>
      <c r="C368" s="3">
        <v>12</v>
      </c>
      <c r="D368" t="s">
        <v>1156</v>
      </c>
      <c r="E368" s="5">
        <v>58776</v>
      </c>
      <c r="F368" s="5">
        <v>7931</v>
      </c>
      <c r="G368" s="5">
        <v>14967</v>
      </c>
      <c r="H368" s="5">
        <v>3178</v>
      </c>
      <c r="I368" s="14">
        <v>4744</v>
      </c>
      <c r="J368" s="5">
        <v>1784</v>
      </c>
      <c r="K368" s="5">
        <v>2266</v>
      </c>
      <c r="L368" s="5">
        <v>0</v>
      </c>
      <c r="M368" s="5">
        <v>286</v>
      </c>
      <c r="N368" s="11">
        <f t="shared" si="56"/>
        <v>35156</v>
      </c>
      <c r="O368" s="12">
        <f t="shared" si="57"/>
        <v>0.59813529331700011</v>
      </c>
      <c r="P368">
        <f t="shared" si="58"/>
        <v>2</v>
      </c>
      <c r="Q368">
        <f t="shared" si="59"/>
        <v>1</v>
      </c>
      <c r="R368">
        <f t="shared" si="60"/>
        <v>4</v>
      </c>
      <c r="S368">
        <f t="shared" si="61"/>
        <v>3</v>
      </c>
      <c r="T368">
        <f t="shared" si="62"/>
        <v>6</v>
      </c>
      <c r="U368">
        <f t="shared" si="63"/>
        <v>5</v>
      </c>
      <c r="V368">
        <f t="shared" si="64"/>
        <v>8</v>
      </c>
      <c r="W368">
        <f t="shared" si="65"/>
        <v>7</v>
      </c>
    </row>
    <row r="369" spans="1:25" ht="16" x14ac:dyDescent="0.2">
      <c r="A369" s="1" t="s">
        <v>1188</v>
      </c>
      <c r="B369" t="s">
        <v>1189</v>
      </c>
      <c r="C369" s="3">
        <v>12</v>
      </c>
      <c r="D369" t="s">
        <v>1187</v>
      </c>
      <c r="E369" s="5">
        <v>57755</v>
      </c>
      <c r="F369" s="5">
        <v>17626</v>
      </c>
      <c r="G369" s="5">
        <v>11572</v>
      </c>
      <c r="H369" s="5">
        <v>963</v>
      </c>
      <c r="I369" s="14">
        <v>4698</v>
      </c>
      <c r="J369" s="5">
        <v>1290</v>
      </c>
      <c r="K369" s="5">
        <v>4201</v>
      </c>
      <c r="L369" s="5">
        <v>0</v>
      </c>
      <c r="M369" s="5">
        <v>0</v>
      </c>
      <c r="N369" s="11">
        <f t="shared" si="56"/>
        <v>40350</v>
      </c>
      <c r="O369" s="12">
        <f t="shared" si="57"/>
        <v>0.69864081031945291</v>
      </c>
      <c r="P369">
        <f t="shared" si="58"/>
        <v>1</v>
      </c>
      <c r="Q369">
        <f t="shared" si="59"/>
        <v>2</v>
      </c>
      <c r="R369">
        <f t="shared" si="60"/>
        <v>6</v>
      </c>
      <c r="S369">
        <f t="shared" si="61"/>
        <v>3</v>
      </c>
      <c r="T369">
        <f t="shared" si="62"/>
        <v>5</v>
      </c>
      <c r="U369">
        <f t="shared" si="63"/>
        <v>4</v>
      </c>
      <c r="V369">
        <f t="shared" si="64"/>
        <v>7</v>
      </c>
      <c r="W369">
        <f t="shared" si="65"/>
        <v>7</v>
      </c>
    </row>
    <row r="370" spans="1:25" ht="16" x14ac:dyDescent="0.2">
      <c r="A370" s="1" t="s">
        <v>1234</v>
      </c>
      <c r="B370" t="s">
        <v>1235</v>
      </c>
      <c r="C370" s="3">
        <v>12</v>
      </c>
      <c r="D370" t="s">
        <v>1159</v>
      </c>
      <c r="E370" s="5">
        <v>56505</v>
      </c>
      <c r="F370" s="5">
        <v>13760</v>
      </c>
      <c r="G370" s="5">
        <v>13523</v>
      </c>
      <c r="H370" s="5">
        <v>915</v>
      </c>
      <c r="I370" s="14">
        <v>4577</v>
      </c>
      <c r="J370" s="5">
        <v>0</v>
      </c>
      <c r="K370" s="5">
        <v>2486</v>
      </c>
      <c r="L370" s="5">
        <v>0</v>
      </c>
      <c r="M370" s="5">
        <v>0</v>
      </c>
      <c r="N370" s="11">
        <f t="shared" si="56"/>
        <v>35261</v>
      </c>
      <c r="O370" s="12">
        <f t="shared" si="57"/>
        <v>0.62403327139191223</v>
      </c>
      <c r="P370">
        <f t="shared" si="58"/>
        <v>1</v>
      </c>
      <c r="Q370">
        <f t="shared" si="59"/>
        <v>2</v>
      </c>
      <c r="R370">
        <f t="shared" si="60"/>
        <v>5</v>
      </c>
      <c r="S370">
        <f t="shared" si="61"/>
        <v>3</v>
      </c>
      <c r="T370">
        <f t="shared" si="62"/>
        <v>6</v>
      </c>
      <c r="U370">
        <f t="shared" si="63"/>
        <v>4</v>
      </c>
      <c r="V370">
        <f t="shared" si="64"/>
        <v>6</v>
      </c>
      <c r="W370">
        <f t="shared" si="65"/>
        <v>6</v>
      </c>
    </row>
    <row r="371" spans="1:25" ht="16" x14ac:dyDescent="0.2">
      <c r="A371" s="1" t="s">
        <v>1185</v>
      </c>
      <c r="B371" t="s">
        <v>1186</v>
      </c>
      <c r="C371" s="3">
        <v>12</v>
      </c>
      <c r="D371" t="s">
        <v>1187</v>
      </c>
      <c r="E371" s="5">
        <v>55750</v>
      </c>
      <c r="F371" s="5">
        <v>8336</v>
      </c>
      <c r="G371" s="5">
        <v>9541</v>
      </c>
      <c r="H371" s="5">
        <v>928</v>
      </c>
      <c r="I371" s="14">
        <v>4363</v>
      </c>
      <c r="J371" s="5">
        <v>1091</v>
      </c>
      <c r="K371" s="5">
        <v>15140</v>
      </c>
      <c r="L371" s="5">
        <v>0</v>
      </c>
      <c r="M371" s="5">
        <v>0</v>
      </c>
      <c r="N371" s="11">
        <f t="shared" si="56"/>
        <v>39399</v>
      </c>
      <c r="O371" s="12">
        <f t="shared" si="57"/>
        <v>0.70670852017937225</v>
      </c>
      <c r="P371">
        <f t="shared" si="58"/>
        <v>3</v>
      </c>
      <c r="Q371">
        <f t="shared" si="59"/>
        <v>2</v>
      </c>
      <c r="R371">
        <f t="shared" si="60"/>
        <v>6</v>
      </c>
      <c r="S371">
        <f t="shared" si="61"/>
        <v>4</v>
      </c>
      <c r="T371">
        <f t="shared" si="62"/>
        <v>5</v>
      </c>
      <c r="U371">
        <f t="shared" si="63"/>
        <v>1</v>
      </c>
      <c r="V371">
        <f t="shared" si="64"/>
        <v>7</v>
      </c>
      <c r="W371">
        <f t="shared" si="65"/>
        <v>7</v>
      </c>
    </row>
    <row r="372" spans="1:25" ht="16" x14ac:dyDescent="0.2">
      <c r="A372" s="1" t="s">
        <v>1224</v>
      </c>
      <c r="B372" t="s">
        <v>1225</v>
      </c>
      <c r="C372" s="3">
        <v>12</v>
      </c>
      <c r="D372" t="s">
        <v>1187</v>
      </c>
      <c r="E372" s="5">
        <v>57291</v>
      </c>
      <c r="F372" s="5">
        <v>16383</v>
      </c>
      <c r="G372" s="5">
        <v>11414</v>
      </c>
      <c r="H372" s="5">
        <v>780</v>
      </c>
      <c r="I372" s="14">
        <v>4257</v>
      </c>
      <c r="J372" s="5">
        <v>1452</v>
      </c>
      <c r="K372" s="5">
        <v>2518</v>
      </c>
      <c r="L372" s="5">
        <v>3729</v>
      </c>
      <c r="M372" s="5">
        <v>23</v>
      </c>
      <c r="N372" s="11">
        <f t="shared" si="56"/>
        <v>40556</v>
      </c>
      <c r="O372" s="12">
        <f t="shared" si="57"/>
        <v>0.7078947827756541</v>
      </c>
      <c r="P372">
        <f t="shared" si="58"/>
        <v>1</v>
      </c>
      <c r="Q372">
        <f t="shared" si="59"/>
        <v>2</v>
      </c>
      <c r="R372">
        <f t="shared" si="60"/>
        <v>7</v>
      </c>
      <c r="S372">
        <f t="shared" si="61"/>
        <v>3</v>
      </c>
      <c r="T372">
        <f t="shared" si="62"/>
        <v>6</v>
      </c>
      <c r="U372">
        <f t="shared" si="63"/>
        <v>5</v>
      </c>
      <c r="V372">
        <f t="shared" si="64"/>
        <v>4</v>
      </c>
      <c r="W372">
        <f t="shared" si="65"/>
        <v>8</v>
      </c>
    </row>
    <row r="373" spans="1:25" ht="16" x14ac:dyDescent="0.2">
      <c r="A373" s="1" t="s">
        <v>1226</v>
      </c>
      <c r="B373" t="s">
        <v>1227</v>
      </c>
      <c r="C373" s="3">
        <v>12</v>
      </c>
      <c r="D373" t="s">
        <v>1173</v>
      </c>
      <c r="E373" s="5">
        <v>51809</v>
      </c>
      <c r="F373" s="5">
        <v>2116</v>
      </c>
      <c r="G373" s="5">
        <v>15976</v>
      </c>
      <c r="H373" s="5">
        <v>474</v>
      </c>
      <c r="I373" s="14">
        <v>3998</v>
      </c>
      <c r="J373" s="5">
        <v>453</v>
      </c>
      <c r="K373" s="5">
        <v>8521</v>
      </c>
      <c r="L373" s="5">
        <v>0</v>
      </c>
      <c r="M373" s="5">
        <v>0</v>
      </c>
      <c r="N373" s="11">
        <f t="shared" si="56"/>
        <v>31538</v>
      </c>
      <c r="O373" s="12">
        <f t="shared" si="57"/>
        <v>0.60873593391109648</v>
      </c>
      <c r="P373">
        <f t="shared" si="58"/>
        <v>4</v>
      </c>
      <c r="Q373">
        <f t="shared" si="59"/>
        <v>1</v>
      </c>
      <c r="R373">
        <f t="shared" si="60"/>
        <v>5</v>
      </c>
      <c r="S373">
        <f t="shared" si="61"/>
        <v>3</v>
      </c>
      <c r="T373">
        <f t="shared" si="62"/>
        <v>6</v>
      </c>
      <c r="U373">
        <f t="shared" si="63"/>
        <v>2</v>
      </c>
      <c r="V373">
        <f t="shared" si="64"/>
        <v>7</v>
      </c>
      <c r="W373">
        <f t="shared" si="65"/>
        <v>7</v>
      </c>
    </row>
    <row r="374" spans="1:25" ht="16" x14ac:dyDescent="0.2">
      <c r="A374" s="1" t="s">
        <v>1179</v>
      </c>
      <c r="B374" t="s">
        <v>1180</v>
      </c>
      <c r="C374" s="3">
        <v>12</v>
      </c>
      <c r="D374" t="s">
        <v>1178</v>
      </c>
      <c r="E374" s="5">
        <v>67193</v>
      </c>
      <c r="F374" s="5">
        <v>21709</v>
      </c>
      <c r="G374" s="5">
        <v>19572</v>
      </c>
      <c r="H374" s="5">
        <v>1953</v>
      </c>
      <c r="I374" s="14">
        <v>3953</v>
      </c>
      <c r="J374" s="5">
        <v>1254</v>
      </c>
      <c r="K374" s="5">
        <v>2301</v>
      </c>
      <c r="L374" s="5">
        <v>0</v>
      </c>
      <c r="M374" s="5">
        <v>409</v>
      </c>
      <c r="N374" s="11">
        <f t="shared" si="56"/>
        <v>51151</v>
      </c>
      <c r="O374" s="12">
        <f t="shared" si="57"/>
        <v>0.76125489262274348</v>
      </c>
      <c r="P374">
        <f t="shared" si="58"/>
        <v>1</v>
      </c>
      <c r="Q374">
        <f t="shared" si="59"/>
        <v>2</v>
      </c>
      <c r="R374">
        <f t="shared" si="60"/>
        <v>5</v>
      </c>
      <c r="S374">
        <f t="shared" si="61"/>
        <v>3</v>
      </c>
      <c r="T374">
        <f t="shared" si="62"/>
        <v>6</v>
      </c>
      <c r="U374">
        <f t="shared" si="63"/>
        <v>4</v>
      </c>
      <c r="V374">
        <f t="shared" si="64"/>
        <v>8</v>
      </c>
      <c r="W374">
        <f t="shared" si="65"/>
        <v>7</v>
      </c>
    </row>
    <row r="375" spans="1:25" ht="16" x14ac:dyDescent="0.2">
      <c r="A375" s="1" t="s">
        <v>1190</v>
      </c>
      <c r="B375" t="s">
        <v>1191</v>
      </c>
      <c r="C375" s="3">
        <v>12</v>
      </c>
      <c r="D375" t="s">
        <v>1187</v>
      </c>
      <c r="E375" s="5">
        <v>54215</v>
      </c>
      <c r="F375" s="5">
        <v>4123</v>
      </c>
      <c r="G375" s="5">
        <v>3615</v>
      </c>
      <c r="H375" s="5">
        <v>13414</v>
      </c>
      <c r="I375" s="14">
        <v>3829</v>
      </c>
      <c r="J375" s="5">
        <v>2088</v>
      </c>
      <c r="K375" s="5">
        <v>10347</v>
      </c>
      <c r="L375" s="5">
        <v>0</v>
      </c>
      <c r="M375" s="5">
        <v>0</v>
      </c>
      <c r="N375" s="11">
        <f t="shared" si="56"/>
        <v>37416</v>
      </c>
      <c r="O375" s="12">
        <f t="shared" si="57"/>
        <v>0.69014110486027858</v>
      </c>
      <c r="P375">
        <f t="shared" si="58"/>
        <v>3</v>
      </c>
      <c r="Q375">
        <f t="shared" si="59"/>
        <v>5</v>
      </c>
      <c r="R375">
        <f t="shared" si="60"/>
        <v>1</v>
      </c>
      <c r="S375">
        <f t="shared" si="61"/>
        <v>4</v>
      </c>
      <c r="T375">
        <f t="shared" si="62"/>
        <v>6</v>
      </c>
      <c r="U375">
        <f t="shared" si="63"/>
        <v>2</v>
      </c>
      <c r="V375">
        <f t="shared" si="64"/>
        <v>7</v>
      </c>
      <c r="W375">
        <f t="shared" si="65"/>
        <v>7</v>
      </c>
      <c r="X375" s="11"/>
      <c r="Y375" s="11"/>
    </row>
    <row r="376" spans="1:25" ht="16" x14ac:dyDescent="0.2">
      <c r="A376" s="1" t="s">
        <v>1212</v>
      </c>
      <c r="B376" t="s">
        <v>1213</v>
      </c>
      <c r="C376" s="3">
        <v>12</v>
      </c>
      <c r="D376" t="s">
        <v>1170</v>
      </c>
      <c r="E376" s="5">
        <v>48491</v>
      </c>
      <c r="F376" s="5">
        <v>15204</v>
      </c>
      <c r="G376" s="5">
        <v>1900</v>
      </c>
      <c r="H376" s="5">
        <v>9879</v>
      </c>
      <c r="I376" s="14">
        <v>3769</v>
      </c>
      <c r="J376" s="5">
        <v>1260</v>
      </c>
      <c r="K376" s="5">
        <v>1745</v>
      </c>
      <c r="L376" s="5">
        <v>0</v>
      </c>
      <c r="M376" s="5">
        <v>0</v>
      </c>
      <c r="N376" s="11">
        <f t="shared" si="56"/>
        <v>33757</v>
      </c>
      <c r="O376" s="12">
        <f t="shared" si="57"/>
        <v>0.69614980099399892</v>
      </c>
      <c r="P376">
        <f t="shared" si="58"/>
        <v>1</v>
      </c>
      <c r="Q376">
        <f t="shared" si="59"/>
        <v>4</v>
      </c>
      <c r="R376">
        <f t="shared" si="60"/>
        <v>2</v>
      </c>
      <c r="S376">
        <f t="shared" si="61"/>
        <v>3</v>
      </c>
      <c r="T376">
        <f t="shared" si="62"/>
        <v>6</v>
      </c>
      <c r="U376">
        <f t="shared" si="63"/>
        <v>5</v>
      </c>
      <c r="V376">
        <f t="shared" si="64"/>
        <v>7</v>
      </c>
      <c r="W376">
        <f t="shared" si="65"/>
        <v>7</v>
      </c>
    </row>
    <row r="377" spans="1:25" ht="16" x14ac:dyDescent="0.2">
      <c r="A377" s="1" t="s">
        <v>1157</v>
      </c>
      <c r="B377" t="s">
        <v>1158</v>
      </c>
      <c r="C377" s="3">
        <v>12</v>
      </c>
      <c r="D377" t="s">
        <v>1159</v>
      </c>
      <c r="E377" s="5">
        <v>45540</v>
      </c>
      <c r="F377" s="5">
        <v>12513</v>
      </c>
      <c r="G377" s="5">
        <v>8514</v>
      </c>
      <c r="H377" s="5">
        <v>1391</v>
      </c>
      <c r="I377" s="14">
        <v>3467</v>
      </c>
      <c r="J377" s="5">
        <v>727</v>
      </c>
      <c r="K377" s="5">
        <v>3536</v>
      </c>
      <c r="L377" s="5">
        <v>0</v>
      </c>
      <c r="M377" s="5">
        <v>0</v>
      </c>
      <c r="N377" s="11">
        <f t="shared" si="56"/>
        <v>30148</v>
      </c>
      <c r="O377" s="12">
        <f t="shared" si="57"/>
        <v>0.6620114185331577</v>
      </c>
      <c r="P377">
        <f t="shared" si="58"/>
        <v>1</v>
      </c>
      <c r="Q377">
        <f t="shared" si="59"/>
        <v>2</v>
      </c>
      <c r="R377">
        <f t="shared" si="60"/>
        <v>5</v>
      </c>
      <c r="S377">
        <f t="shared" si="61"/>
        <v>4</v>
      </c>
      <c r="T377">
        <f t="shared" si="62"/>
        <v>6</v>
      </c>
      <c r="U377">
        <f t="shared" si="63"/>
        <v>3</v>
      </c>
      <c r="V377">
        <f t="shared" si="64"/>
        <v>7</v>
      </c>
      <c r="W377">
        <f t="shared" si="65"/>
        <v>7</v>
      </c>
    </row>
    <row r="378" spans="1:25" ht="16" x14ac:dyDescent="0.2">
      <c r="A378" s="1" t="s">
        <v>1168</v>
      </c>
      <c r="B378" t="s">
        <v>1169</v>
      </c>
      <c r="C378" s="3">
        <v>12</v>
      </c>
      <c r="D378" t="s">
        <v>1170</v>
      </c>
      <c r="E378" s="5">
        <v>54311</v>
      </c>
      <c r="F378" s="5">
        <v>16453</v>
      </c>
      <c r="G378" s="5">
        <v>5904</v>
      </c>
      <c r="H378" s="5">
        <v>11351</v>
      </c>
      <c r="I378" s="14">
        <v>3338</v>
      </c>
      <c r="J378" s="5">
        <v>1261</v>
      </c>
      <c r="K378" s="5">
        <v>1767</v>
      </c>
      <c r="L378" s="5">
        <v>0</v>
      </c>
      <c r="M378" s="5">
        <v>0</v>
      </c>
      <c r="N378" s="11">
        <f t="shared" si="56"/>
        <v>40074</v>
      </c>
      <c r="O378" s="12">
        <f t="shared" si="57"/>
        <v>0.73786157500322214</v>
      </c>
      <c r="P378">
        <f t="shared" si="58"/>
        <v>1</v>
      </c>
      <c r="Q378">
        <f t="shared" si="59"/>
        <v>3</v>
      </c>
      <c r="R378">
        <f t="shared" si="60"/>
        <v>2</v>
      </c>
      <c r="S378">
        <f t="shared" si="61"/>
        <v>4</v>
      </c>
      <c r="T378">
        <f t="shared" si="62"/>
        <v>6</v>
      </c>
      <c r="U378">
        <f t="shared" si="63"/>
        <v>5</v>
      </c>
      <c r="V378">
        <f t="shared" si="64"/>
        <v>7</v>
      </c>
      <c r="W378">
        <f t="shared" si="65"/>
        <v>7</v>
      </c>
    </row>
    <row r="379" spans="1:25" ht="16" x14ac:dyDescent="0.2">
      <c r="A379" s="1" t="s">
        <v>1200</v>
      </c>
      <c r="B379" t="s">
        <v>1201</v>
      </c>
      <c r="C379" s="3">
        <v>12</v>
      </c>
      <c r="D379" t="s">
        <v>1164</v>
      </c>
      <c r="E379" s="5">
        <v>44395</v>
      </c>
      <c r="F379" s="5">
        <v>6550</v>
      </c>
      <c r="G379" s="5">
        <v>3904</v>
      </c>
      <c r="H379" s="5">
        <v>1153</v>
      </c>
      <c r="I379" s="14">
        <v>3126</v>
      </c>
      <c r="J379" s="5">
        <v>981</v>
      </c>
      <c r="K379" s="5">
        <v>11811</v>
      </c>
      <c r="L379" s="5">
        <v>1388</v>
      </c>
      <c r="M379" s="5">
        <v>0</v>
      </c>
      <c r="N379" s="11">
        <f t="shared" si="56"/>
        <v>28913</v>
      </c>
      <c r="O379" s="12">
        <f t="shared" si="57"/>
        <v>0.6512670345759658</v>
      </c>
      <c r="P379">
        <f t="shared" si="58"/>
        <v>2</v>
      </c>
      <c r="Q379">
        <f t="shared" si="59"/>
        <v>3</v>
      </c>
      <c r="R379">
        <f t="shared" si="60"/>
        <v>6</v>
      </c>
      <c r="S379">
        <f t="shared" si="61"/>
        <v>4</v>
      </c>
      <c r="T379">
        <f t="shared" si="62"/>
        <v>7</v>
      </c>
      <c r="U379">
        <f t="shared" si="63"/>
        <v>1</v>
      </c>
      <c r="V379">
        <f t="shared" si="64"/>
        <v>5</v>
      </c>
      <c r="W379">
        <f t="shared" si="65"/>
        <v>8</v>
      </c>
    </row>
    <row r="380" spans="1:25" ht="16" x14ac:dyDescent="0.2">
      <c r="A380" s="1" t="s">
        <v>1176</v>
      </c>
      <c r="B380" t="s">
        <v>1177</v>
      </c>
      <c r="C380" s="3">
        <v>12</v>
      </c>
      <c r="D380" t="s">
        <v>1178</v>
      </c>
      <c r="E380" s="5">
        <v>57454</v>
      </c>
      <c r="F380" s="5">
        <v>5674</v>
      </c>
      <c r="G380" s="5">
        <v>15462</v>
      </c>
      <c r="H380" s="5">
        <v>10481</v>
      </c>
      <c r="I380" s="14">
        <v>2499</v>
      </c>
      <c r="J380" s="5">
        <v>2461</v>
      </c>
      <c r="K380" s="5">
        <v>1925</v>
      </c>
      <c r="L380" s="5">
        <v>0</v>
      </c>
      <c r="M380" s="5">
        <v>144</v>
      </c>
      <c r="N380" s="11">
        <f t="shared" si="56"/>
        <v>38646</v>
      </c>
      <c r="O380" s="12">
        <f t="shared" si="57"/>
        <v>0.67264246179552334</v>
      </c>
      <c r="P380">
        <f t="shared" si="58"/>
        <v>3</v>
      </c>
      <c r="Q380">
        <f t="shared" si="59"/>
        <v>1</v>
      </c>
      <c r="R380">
        <f t="shared" si="60"/>
        <v>2</v>
      </c>
      <c r="S380">
        <f t="shared" si="61"/>
        <v>4</v>
      </c>
      <c r="T380">
        <f t="shared" si="62"/>
        <v>5</v>
      </c>
      <c r="U380">
        <f t="shared" si="63"/>
        <v>6</v>
      </c>
      <c r="V380">
        <f t="shared" si="64"/>
        <v>8</v>
      </c>
      <c r="W380">
        <f t="shared" si="65"/>
        <v>7</v>
      </c>
    </row>
    <row r="381" spans="1:25" ht="16" x14ac:dyDescent="0.2">
      <c r="A381" s="1" t="s">
        <v>1162</v>
      </c>
      <c r="B381" t="s">
        <v>1163</v>
      </c>
      <c r="C381" s="3">
        <v>12</v>
      </c>
      <c r="D381" t="s">
        <v>1164</v>
      </c>
      <c r="E381" s="5">
        <v>40492</v>
      </c>
      <c r="F381" s="5">
        <v>3521</v>
      </c>
      <c r="G381" s="5">
        <v>8122</v>
      </c>
      <c r="H381" s="5">
        <v>718</v>
      </c>
      <c r="I381" s="14">
        <v>2277</v>
      </c>
      <c r="J381" s="5">
        <v>0</v>
      </c>
      <c r="K381" s="5">
        <v>11790</v>
      </c>
      <c r="L381" s="5">
        <v>0</v>
      </c>
      <c r="M381" s="5">
        <v>409</v>
      </c>
      <c r="N381" s="11">
        <f t="shared" si="56"/>
        <v>26837</v>
      </c>
      <c r="O381" s="12">
        <f t="shared" si="57"/>
        <v>0.66277289341104417</v>
      </c>
      <c r="P381">
        <f t="shared" si="58"/>
        <v>3</v>
      </c>
      <c r="Q381">
        <f t="shared" si="59"/>
        <v>2</v>
      </c>
      <c r="R381">
        <f t="shared" si="60"/>
        <v>5</v>
      </c>
      <c r="S381">
        <f t="shared" si="61"/>
        <v>4</v>
      </c>
      <c r="T381">
        <f t="shared" si="62"/>
        <v>7</v>
      </c>
      <c r="U381">
        <f t="shared" si="63"/>
        <v>1</v>
      </c>
      <c r="V381">
        <f t="shared" si="64"/>
        <v>7</v>
      </c>
      <c r="W381">
        <f t="shared" si="65"/>
        <v>6</v>
      </c>
    </row>
    <row r="382" spans="1:25" ht="16" hidden="1" x14ac:dyDescent="0.2">
      <c r="A382" s="1" t="s">
        <v>239</v>
      </c>
      <c r="B382" t="s">
        <v>240</v>
      </c>
      <c r="C382" s="3">
        <v>13</v>
      </c>
      <c r="D382" t="s">
        <v>236</v>
      </c>
      <c r="E382" s="5">
        <v>91783</v>
      </c>
      <c r="F382" s="5">
        <v>32070</v>
      </c>
      <c r="G382" s="5">
        <v>10927</v>
      </c>
      <c r="H382" s="5">
        <v>3479</v>
      </c>
      <c r="I382" s="14">
        <v>12275</v>
      </c>
      <c r="J382" s="5">
        <v>2159</v>
      </c>
      <c r="K382" s="5">
        <v>0</v>
      </c>
      <c r="L382" s="5">
        <v>0</v>
      </c>
      <c r="M382" s="5">
        <v>190</v>
      </c>
      <c r="N382" s="11">
        <f t="shared" si="56"/>
        <v>61100</v>
      </c>
      <c r="O382" s="12">
        <f t="shared" si="57"/>
        <v>0.66570061994051188</v>
      </c>
      <c r="P382">
        <f t="shared" si="58"/>
        <v>1</v>
      </c>
      <c r="Q382">
        <f t="shared" si="59"/>
        <v>3</v>
      </c>
      <c r="R382">
        <f t="shared" si="60"/>
        <v>4</v>
      </c>
      <c r="S382">
        <f t="shared" si="61"/>
        <v>2</v>
      </c>
      <c r="T382">
        <f t="shared" si="62"/>
        <v>5</v>
      </c>
      <c r="U382">
        <f t="shared" si="63"/>
        <v>7</v>
      </c>
      <c r="V382">
        <f t="shared" si="64"/>
        <v>7</v>
      </c>
      <c r="W382">
        <f t="shared" si="65"/>
        <v>6</v>
      </c>
    </row>
    <row r="383" spans="1:25" ht="16" hidden="1" x14ac:dyDescent="0.2">
      <c r="A383" s="1" t="s">
        <v>749</v>
      </c>
      <c r="B383" t="s">
        <v>750</v>
      </c>
      <c r="C383" s="3">
        <v>13</v>
      </c>
      <c r="D383" t="s">
        <v>202</v>
      </c>
      <c r="E383" s="5">
        <v>76970</v>
      </c>
      <c r="F383" s="5">
        <v>25515</v>
      </c>
      <c r="G383" s="5">
        <v>8649</v>
      </c>
      <c r="H383" s="5">
        <v>2217</v>
      </c>
      <c r="I383" s="14">
        <v>11654</v>
      </c>
      <c r="J383" s="5">
        <v>2075</v>
      </c>
      <c r="K383" s="5">
        <v>0</v>
      </c>
      <c r="L383" s="5">
        <v>0</v>
      </c>
      <c r="M383" s="5">
        <v>0</v>
      </c>
      <c r="N383" s="11">
        <f t="shared" si="56"/>
        <v>50110</v>
      </c>
      <c r="O383" s="12">
        <f t="shared" si="57"/>
        <v>0.65103286994933096</v>
      </c>
      <c r="P383">
        <f t="shared" si="58"/>
        <v>1</v>
      </c>
      <c r="Q383">
        <f t="shared" si="59"/>
        <v>3</v>
      </c>
      <c r="R383">
        <f t="shared" si="60"/>
        <v>4</v>
      </c>
      <c r="S383">
        <f t="shared" si="61"/>
        <v>2</v>
      </c>
      <c r="T383">
        <f t="shared" si="62"/>
        <v>5</v>
      </c>
      <c r="U383">
        <f t="shared" si="63"/>
        <v>6</v>
      </c>
      <c r="V383">
        <f t="shared" si="64"/>
        <v>6</v>
      </c>
      <c r="W383">
        <f t="shared" si="65"/>
        <v>6</v>
      </c>
    </row>
    <row r="384" spans="1:25" ht="16" hidden="1" x14ac:dyDescent="0.2">
      <c r="A384" s="1" t="s">
        <v>237</v>
      </c>
      <c r="B384" t="s">
        <v>238</v>
      </c>
      <c r="C384" s="3">
        <v>13</v>
      </c>
      <c r="D384" t="s">
        <v>236</v>
      </c>
      <c r="E384" s="5">
        <v>82990</v>
      </c>
      <c r="F384" s="5">
        <v>28524</v>
      </c>
      <c r="G384" s="5">
        <v>7476</v>
      </c>
      <c r="H384" s="5">
        <v>2314</v>
      </c>
      <c r="I384" s="14">
        <v>11650</v>
      </c>
      <c r="J384" s="5">
        <v>1816</v>
      </c>
      <c r="K384" s="5">
        <v>0</v>
      </c>
      <c r="L384" s="5">
        <v>0</v>
      </c>
      <c r="M384" s="5">
        <v>0</v>
      </c>
      <c r="N384" s="11">
        <f t="shared" si="56"/>
        <v>51780</v>
      </c>
      <c r="O384" s="12">
        <f t="shared" si="57"/>
        <v>0.62393059404747564</v>
      </c>
      <c r="P384">
        <f t="shared" si="58"/>
        <v>1</v>
      </c>
      <c r="Q384">
        <f t="shared" si="59"/>
        <v>3</v>
      </c>
      <c r="R384">
        <f t="shared" si="60"/>
        <v>4</v>
      </c>
      <c r="S384">
        <f t="shared" si="61"/>
        <v>2</v>
      </c>
      <c r="T384">
        <f t="shared" si="62"/>
        <v>5</v>
      </c>
      <c r="U384">
        <f t="shared" si="63"/>
        <v>6</v>
      </c>
      <c r="V384">
        <f t="shared" si="64"/>
        <v>6</v>
      </c>
      <c r="W384">
        <f t="shared" si="65"/>
        <v>6</v>
      </c>
    </row>
    <row r="385" spans="1:25" ht="16" hidden="1" x14ac:dyDescent="0.2">
      <c r="A385" s="1" t="s">
        <v>972</v>
      </c>
      <c r="B385" t="s">
        <v>973</v>
      </c>
      <c r="C385" s="3">
        <v>13</v>
      </c>
      <c r="D385" t="s">
        <v>226</v>
      </c>
      <c r="E385" s="5">
        <v>76197</v>
      </c>
      <c r="F385" s="5">
        <v>25684</v>
      </c>
      <c r="G385" s="5">
        <v>8604</v>
      </c>
      <c r="H385" s="5">
        <v>2465</v>
      </c>
      <c r="I385" s="14">
        <v>10700</v>
      </c>
      <c r="J385" s="5">
        <v>1779</v>
      </c>
      <c r="K385" s="5">
        <v>0</v>
      </c>
      <c r="L385" s="5">
        <v>0</v>
      </c>
      <c r="M385" s="5">
        <v>0</v>
      </c>
      <c r="N385" s="11">
        <f t="shared" si="56"/>
        <v>49232</v>
      </c>
      <c r="O385" s="12">
        <f t="shared" si="57"/>
        <v>0.64611467643083065</v>
      </c>
      <c r="P385">
        <f t="shared" si="58"/>
        <v>1</v>
      </c>
      <c r="Q385">
        <f t="shared" si="59"/>
        <v>3</v>
      </c>
      <c r="R385">
        <f t="shared" si="60"/>
        <v>4</v>
      </c>
      <c r="S385">
        <f t="shared" si="61"/>
        <v>2</v>
      </c>
      <c r="T385">
        <f t="shared" si="62"/>
        <v>5</v>
      </c>
      <c r="U385">
        <f t="shared" si="63"/>
        <v>6</v>
      </c>
      <c r="V385">
        <f t="shared" si="64"/>
        <v>6</v>
      </c>
      <c r="W385">
        <f t="shared" si="65"/>
        <v>6</v>
      </c>
    </row>
    <row r="386" spans="1:25" ht="16" hidden="1" x14ac:dyDescent="0.2">
      <c r="A386" s="1" t="s">
        <v>481</v>
      </c>
      <c r="B386" t="s">
        <v>482</v>
      </c>
      <c r="C386" s="3">
        <v>13</v>
      </c>
      <c r="D386" t="s">
        <v>202</v>
      </c>
      <c r="E386" s="5">
        <v>69793</v>
      </c>
      <c r="F386" s="5">
        <v>19089</v>
      </c>
      <c r="G386" s="5">
        <v>12935</v>
      </c>
      <c r="H386" s="5">
        <v>1030</v>
      </c>
      <c r="I386" s="14">
        <v>10270</v>
      </c>
      <c r="J386" s="5">
        <v>978</v>
      </c>
      <c r="K386" s="5">
        <v>0</v>
      </c>
      <c r="L386" s="5">
        <v>0</v>
      </c>
      <c r="M386" s="5">
        <v>167</v>
      </c>
      <c r="N386" s="11">
        <f t="shared" si="56"/>
        <v>44469</v>
      </c>
      <c r="O386" s="12">
        <f t="shared" si="57"/>
        <v>0.63715558866935085</v>
      </c>
      <c r="P386">
        <f t="shared" si="58"/>
        <v>1</v>
      </c>
      <c r="Q386">
        <f t="shared" si="59"/>
        <v>2</v>
      </c>
      <c r="R386">
        <f t="shared" si="60"/>
        <v>4</v>
      </c>
      <c r="S386">
        <f t="shared" si="61"/>
        <v>3</v>
      </c>
      <c r="T386">
        <f t="shared" si="62"/>
        <v>5</v>
      </c>
      <c r="U386">
        <f t="shared" si="63"/>
        <v>7</v>
      </c>
      <c r="V386">
        <f t="shared" si="64"/>
        <v>7</v>
      </c>
      <c r="W386">
        <f t="shared" si="65"/>
        <v>6</v>
      </c>
    </row>
    <row r="387" spans="1:25" ht="16" hidden="1" x14ac:dyDescent="0.2">
      <c r="A387" s="1" t="s">
        <v>741</v>
      </c>
      <c r="B387" t="s">
        <v>742</v>
      </c>
      <c r="C387" s="3">
        <v>13</v>
      </c>
      <c r="D387" t="s">
        <v>202</v>
      </c>
      <c r="E387" s="5">
        <v>76975</v>
      </c>
      <c r="F387" s="5">
        <v>27206</v>
      </c>
      <c r="G387" s="5">
        <v>9585</v>
      </c>
      <c r="H387" s="5">
        <v>3300</v>
      </c>
      <c r="I387" s="14">
        <v>9930</v>
      </c>
      <c r="J387" s="5">
        <v>2191</v>
      </c>
      <c r="K387" s="5">
        <v>0</v>
      </c>
      <c r="L387" s="5">
        <v>0</v>
      </c>
      <c r="M387" s="5">
        <v>0</v>
      </c>
      <c r="N387" s="11">
        <f t="shared" si="56"/>
        <v>52212</v>
      </c>
      <c r="O387" s="12">
        <f t="shared" si="57"/>
        <v>0.67829814874959404</v>
      </c>
      <c r="P387">
        <f t="shared" si="58"/>
        <v>1</v>
      </c>
      <c r="Q387">
        <f t="shared" si="59"/>
        <v>3</v>
      </c>
      <c r="R387">
        <f t="shared" si="60"/>
        <v>4</v>
      </c>
      <c r="S387">
        <f t="shared" si="61"/>
        <v>2</v>
      </c>
      <c r="T387">
        <f t="shared" si="62"/>
        <v>5</v>
      </c>
      <c r="U387">
        <f t="shared" si="63"/>
        <v>6</v>
      </c>
      <c r="V387">
        <f t="shared" si="64"/>
        <v>6</v>
      </c>
      <c r="W387">
        <f t="shared" si="65"/>
        <v>6</v>
      </c>
    </row>
    <row r="388" spans="1:25" ht="16" hidden="1" x14ac:dyDescent="0.2">
      <c r="A388" s="1" t="s">
        <v>1072</v>
      </c>
      <c r="B388" t="s">
        <v>1073</v>
      </c>
      <c r="C388" s="3">
        <v>13</v>
      </c>
      <c r="D388" t="s">
        <v>309</v>
      </c>
      <c r="E388" s="5">
        <v>77127</v>
      </c>
      <c r="F388" s="5">
        <v>26265</v>
      </c>
      <c r="G388" s="5">
        <v>9839</v>
      </c>
      <c r="H388" s="5">
        <v>2240</v>
      </c>
      <c r="I388" s="14">
        <v>9868</v>
      </c>
      <c r="J388" s="5">
        <v>2218</v>
      </c>
      <c r="K388" s="5">
        <v>0</v>
      </c>
      <c r="L388" s="5">
        <v>0</v>
      </c>
      <c r="M388" s="5">
        <v>0</v>
      </c>
      <c r="N388" s="11">
        <f t="shared" si="56"/>
        <v>50430</v>
      </c>
      <c r="O388" s="12">
        <f t="shared" si="57"/>
        <v>0.65385662608425066</v>
      </c>
      <c r="P388">
        <f t="shared" si="58"/>
        <v>1</v>
      </c>
      <c r="Q388">
        <f t="shared" si="59"/>
        <v>3</v>
      </c>
      <c r="R388">
        <f t="shared" si="60"/>
        <v>4</v>
      </c>
      <c r="S388">
        <f t="shared" si="61"/>
        <v>2</v>
      </c>
      <c r="T388">
        <f t="shared" si="62"/>
        <v>5</v>
      </c>
      <c r="U388">
        <f t="shared" si="63"/>
        <v>6</v>
      </c>
      <c r="V388">
        <f t="shared" si="64"/>
        <v>6</v>
      </c>
      <c r="W388">
        <f t="shared" si="65"/>
        <v>6</v>
      </c>
    </row>
    <row r="389" spans="1:25" ht="16" hidden="1" x14ac:dyDescent="0.2">
      <c r="A389" s="1" t="s">
        <v>587</v>
      </c>
      <c r="B389" t="s">
        <v>588</v>
      </c>
      <c r="C389" s="3">
        <v>13</v>
      </c>
      <c r="D389" t="s">
        <v>236</v>
      </c>
      <c r="E389" s="5">
        <v>82404</v>
      </c>
      <c r="F389" s="5">
        <v>29652</v>
      </c>
      <c r="G389" s="5">
        <v>10248</v>
      </c>
      <c r="H389" s="5">
        <v>4375</v>
      </c>
      <c r="I389" s="14">
        <v>9473</v>
      </c>
      <c r="J389" s="5">
        <v>2178</v>
      </c>
      <c r="K389" s="5">
        <v>0</v>
      </c>
      <c r="L389" s="5">
        <v>0</v>
      </c>
      <c r="M389" s="5">
        <v>0</v>
      </c>
      <c r="N389" s="11">
        <f t="shared" si="56"/>
        <v>55926</v>
      </c>
      <c r="O389" s="12">
        <f t="shared" si="57"/>
        <v>0.67868064657055482</v>
      </c>
      <c r="P389">
        <f t="shared" si="58"/>
        <v>1</v>
      </c>
      <c r="Q389">
        <f t="shared" si="59"/>
        <v>2</v>
      </c>
      <c r="R389">
        <f t="shared" si="60"/>
        <v>4</v>
      </c>
      <c r="S389">
        <f t="shared" si="61"/>
        <v>3</v>
      </c>
      <c r="T389">
        <f t="shared" si="62"/>
        <v>5</v>
      </c>
      <c r="U389">
        <f t="shared" si="63"/>
        <v>6</v>
      </c>
      <c r="V389">
        <f t="shared" si="64"/>
        <v>6</v>
      </c>
      <c r="W389">
        <f t="shared" si="65"/>
        <v>6</v>
      </c>
      <c r="X389" s="11"/>
      <c r="Y389" s="11"/>
    </row>
    <row r="390" spans="1:25" ht="16" hidden="1" x14ac:dyDescent="0.2">
      <c r="A390" s="1" t="s">
        <v>75</v>
      </c>
      <c r="B390" t="s">
        <v>76</v>
      </c>
      <c r="C390" s="3">
        <v>13</v>
      </c>
      <c r="D390" t="s">
        <v>74</v>
      </c>
      <c r="E390" s="5">
        <v>81144</v>
      </c>
      <c r="F390" s="5">
        <v>32544</v>
      </c>
      <c r="G390" s="5">
        <v>9217</v>
      </c>
      <c r="H390" s="5">
        <v>4193</v>
      </c>
      <c r="I390" s="14">
        <v>8966</v>
      </c>
      <c r="J390" s="5">
        <v>2462</v>
      </c>
      <c r="K390" s="5">
        <v>0</v>
      </c>
      <c r="L390" s="5">
        <v>0</v>
      </c>
      <c r="M390" s="5">
        <v>678</v>
      </c>
      <c r="N390" s="11">
        <f t="shared" si="56"/>
        <v>58060</v>
      </c>
      <c r="O390" s="12">
        <f t="shared" si="57"/>
        <v>0.71551809129448884</v>
      </c>
      <c r="P390">
        <f t="shared" si="58"/>
        <v>1</v>
      </c>
      <c r="Q390">
        <f t="shared" si="59"/>
        <v>2</v>
      </c>
      <c r="R390">
        <f t="shared" si="60"/>
        <v>4</v>
      </c>
      <c r="S390">
        <f t="shared" si="61"/>
        <v>3</v>
      </c>
      <c r="T390">
        <f t="shared" si="62"/>
        <v>5</v>
      </c>
      <c r="U390">
        <f t="shared" si="63"/>
        <v>7</v>
      </c>
      <c r="V390">
        <f t="shared" si="64"/>
        <v>7</v>
      </c>
      <c r="W390">
        <f t="shared" si="65"/>
        <v>6</v>
      </c>
      <c r="X390" s="11"/>
      <c r="Y390" s="11"/>
    </row>
    <row r="391" spans="1:25" ht="16" hidden="1" x14ac:dyDescent="0.2">
      <c r="A391" s="1" t="s">
        <v>200</v>
      </c>
      <c r="B391" t="s">
        <v>201</v>
      </c>
      <c r="C391" s="3">
        <v>13</v>
      </c>
      <c r="D391" t="s">
        <v>202</v>
      </c>
      <c r="E391" s="5">
        <v>74680</v>
      </c>
      <c r="F391" s="5">
        <v>26808</v>
      </c>
      <c r="G391" s="5">
        <v>9970</v>
      </c>
      <c r="H391" s="5">
        <v>5178</v>
      </c>
      <c r="I391" s="14">
        <v>8881</v>
      </c>
      <c r="J391" s="5">
        <v>2252</v>
      </c>
      <c r="K391" s="5">
        <v>0</v>
      </c>
      <c r="L391" s="5">
        <v>0</v>
      </c>
      <c r="M391" s="5">
        <v>0</v>
      </c>
      <c r="N391" s="11">
        <f t="shared" si="56"/>
        <v>53089</v>
      </c>
      <c r="O391" s="12">
        <f t="shared" si="57"/>
        <v>0.71088644884841989</v>
      </c>
      <c r="P391">
        <f t="shared" si="58"/>
        <v>1</v>
      </c>
      <c r="Q391">
        <f t="shared" si="59"/>
        <v>2</v>
      </c>
      <c r="R391">
        <f t="shared" si="60"/>
        <v>4</v>
      </c>
      <c r="S391">
        <f t="shared" si="61"/>
        <v>3</v>
      </c>
      <c r="T391">
        <f t="shared" si="62"/>
        <v>5</v>
      </c>
      <c r="U391">
        <f t="shared" si="63"/>
        <v>6</v>
      </c>
      <c r="V391">
        <f t="shared" si="64"/>
        <v>6</v>
      </c>
      <c r="W391">
        <f t="shared" si="65"/>
        <v>6</v>
      </c>
    </row>
    <row r="392" spans="1:25" ht="16" hidden="1" x14ac:dyDescent="0.2">
      <c r="A392" s="1" t="s">
        <v>224</v>
      </c>
      <c r="B392" t="s">
        <v>225</v>
      </c>
      <c r="C392" s="3">
        <v>13</v>
      </c>
      <c r="D392" t="s">
        <v>226</v>
      </c>
      <c r="E392" s="5">
        <v>85993</v>
      </c>
      <c r="F392" s="5">
        <v>31815</v>
      </c>
      <c r="G392" s="5">
        <v>10514</v>
      </c>
      <c r="H392" s="5">
        <v>3581</v>
      </c>
      <c r="I392" s="14">
        <v>8739</v>
      </c>
      <c r="J392" s="5">
        <v>4692</v>
      </c>
      <c r="K392" s="5">
        <v>0</v>
      </c>
      <c r="L392" s="5">
        <v>0</v>
      </c>
      <c r="M392" s="5">
        <v>0</v>
      </c>
      <c r="N392" s="11">
        <f t="shared" si="56"/>
        <v>59341</v>
      </c>
      <c r="O392" s="12">
        <f t="shared" si="57"/>
        <v>0.69006779621597103</v>
      </c>
      <c r="P392">
        <f t="shared" si="58"/>
        <v>1</v>
      </c>
      <c r="Q392">
        <f t="shared" si="59"/>
        <v>2</v>
      </c>
      <c r="R392">
        <f t="shared" si="60"/>
        <v>5</v>
      </c>
      <c r="S392">
        <f t="shared" si="61"/>
        <v>3</v>
      </c>
      <c r="T392">
        <f t="shared" si="62"/>
        <v>4</v>
      </c>
      <c r="U392">
        <f t="shared" si="63"/>
        <v>6</v>
      </c>
      <c r="V392">
        <f t="shared" si="64"/>
        <v>6</v>
      </c>
      <c r="W392">
        <f t="shared" si="65"/>
        <v>6</v>
      </c>
    </row>
    <row r="393" spans="1:25" ht="16" hidden="1" x14ac:dyDescent="0.2">
      <c r="A393" s="1" t="s">
        <v>968</v>
      </c>
      <c r="B393" t="s">
        <v>969</v>
      </c>
      <c r="C393" s="3">
        <v>13</v>
      </c>
      <c r="D393" t="s">
        <v>226</v>
      </c>
      <c r="E393" s="5">
        <v>77537</v>
      </c>
      <c r="F393" s="5">
        <v>28855</v>
      </c>
      <c r="G393" s="5">
        <v>10013</v>
      </c>
      <c r="H393" s="5">
        <v>4777</v>
      </c>
      <c r="I393" s="14">
        <v>8655</v>
      </c>
      <c r="J393" s="5">
        <v>3294</v>
      </c>
      <c r="K393" s="5">
        <v>0</v>
      </c>
      <c r="L393" s="5">
        <v>0</v>
      </c>
      <c r="M393" s="5">
        <v>0</v>
      </c>
      <c r="N393" s="11">
        <f t="shared" ref="N393:N456" si="66">SUM(F393:M393)</f>
        <v>55594</v>
      </c>
      <c r="O393" s="12">
        <f t="shared" ref="O393:O456" si="67">N393/E393</f>
        <v>0.71699962598501366</v>
      </c>
      <c r="P393">
        <f t="shared" ref="P393:P456" si="68">RANK(F393,F393:M393)</f>
        <v>1</v>
      </c>
      <c r="Q393">
        <f t="shared" ref="Q393:Q456" si="69">RANK(G393,F393:M393)</f>
        <v>2</v>
      </c>
      <c r="R393">
        <f t="shared" ref="R393:R456" si="70">RANK(H393,F393:M393)</f>
        <v>4</v>
      </c>
      <c r="S393">
        <f t="shared" ref="S393:S456" si="71">RANK(I393,F393:M393)</f>
        <v>3</v>
      </c>
      <c r="T393">
        <f t="shared" ref="T393:T456" si="72">RANK(J393,F393:M393)</f>
        <v>5</v>
      </c>
      <c r="U393">
        <f t="shared" ref="U393:U456" si="73">RANK(K393,F393:M393)</f>
        <v>6</v>
      </c>
      <c r="V393">
        <f t="shared" ref="V393:V456" si="74">RANK(L393,F393:M393)</f>
        <v>6</v>
      </c>
      <c r="W393">
        <f t="shared" ref="W393:W456" si="75">RANK(M393,F393:M393)</f>
        <v>6</v>
      </c>
    </row>
    <row r="394" spans="1:25" ht="16" hidden="1" x14ac:dyDescent="0.2">
      <c r="A394" s="1" t="s">
        <v>77</v>
      </c>
      <c r="B394" t="s">
        <v>78</v>
      </c>
      <c r="C394" s="3">
        <v>13</v>
      </c>
      <c r="D394" t="s">
        <v>74</v>
      </c>
      <c r="E394" s="5">
        <v>83551</v>
      </c>
      <c r="F394" s="5">
        <v>34891</v>
      </c>
      <c r="G394" s="5">
        <v>9247</v>
      </c>
      <c r="H394" s="5">
        <v>3418</v>
      </c>
      <c r="I394" s="14">
        <v>8579</v>
      </c>
      <c r="J394" s="5">
        <v>2537</v>
      </c>
      <c r="K394" s="5">
        <v>0</v>
      </c>
      <c r="L394" s="5">
        <v>0</v>
      </c>
      <c r="M394" s="5">
        <v>0</v>
      </c>
      <c r="N394" s="11">
        <f t="shared" si="66"/>
        <v>58672</v>
      </c>
      <c r="O394" s="12">
        <f t="shared" si="67"/>
        <v>0.70222977582554369</v>
      </c>
      <c r="P394">
        <f t="shared" si="68"/>
        <v>1</v>
      </c>
      <c r="Q394">
        <f t="shared" si="69"/>
        <v>2</v>
      </c>
      <c r="R394">
        <f t="shared" si="70"/>
        <v>4</v>
      </c>
      <c r="S394">
        <f t="shared" si="71"/>
        <v>3</v>
      </c>
      <c r="T394">
        <f t="shared" si="72"/>
        <v>5</v>
      </c>
      <c r="U394">
        <f t="shared" si="73"/>
        <v>6</v>
      </c>
      <c r="V394">
        <f t="shared" si="74"/>
        <v>6</v>
      </c>
      <c r="W394">
        <f t="shared" si="75"/>
        <v>6</v>
      </c>
    </row>
    <row r="395" spans="1:25" ht="16" hidden="1" x14ac:dyDescent="0.2">
      <c r="A395" s="1" t="s">
        <v>745</v>
      </c>
      <c r="B395" t="s">
        <v>746</v>
      </c>
      <c r="C395" s="3">
        <v>13</v>
      </c>
      <c r="D395" t="s">
        <v>202</v>
      </c>
      <c r="E395" s="5">
        <v>72400</v>
      </c>
      <c r="F395" s="5">
        <v>24727</v>
      </c>
      <c r="G395" s="5">
        <v>10779</v>
      </c>
      <c r="H395" s="5">
        <v>1673</v>
      </c>
      <c r="I395" s="14">
        <v>8412</v>
      </c>
      <c r="J395" s="5">
        <v>1780</v>
      </c>
      <c r="K395" s="5">
        <v>0</v>
      </c>
      <c r="L395" s="5">
        <v>0</v>
      </c>
      <c r="M395" s="5">
        <v>0</v>
      </c>
      <c r="N395" s="11">
        <f t="shared" si="66"/>
        <v>47371</v>
      </c>
      <c r="O395" s="12">
        <f t="shared" si="67"/>
        <v>0.65429558011049727</v>
      </c>
      <c r="P395">
        <f t="shared" si="68"/>
        <v>1</v>
      </c>
      <c r="Q395">
        <f t="shared" si="69"/>
        <v>2</v>
      </c>
      <c r="R395">
        <f t="shared" si="70"/>
        <v>5</v>
      </c>
      <c r="S395">
        <f t="shared" si="71"/>
        <v>3</v>
      </c>
      <c r="T395">
        <f t="shared" si="72"/>
        <v>4</v>
      </c>
      <c r="U395">
        <f t="shared" si="73"/>
        <v>6</v>
      </c>
      <c r="V395">
        <f t="shared" si="74"/>
        <v>6</v>
      </c>
      <c r="W395">
        <f t="shared" si="75"/>
        <v>6</v>
      </c>
    </row>
    <row r="396" spans="1:25" ht="16" hidden="1" x14ac:dyDescent="0.2">
      <c r="A396" s="1" t="s">
        <v>743</v>
      </c>
      <c r="B396" t="s">
        <v>744</v>
      </c>
      <c r="C396" s="3">
        <v>13</v>
      </c>
      <c r="D396" t="s">
        <v>202</v>
      </c>
      <c r="E396" s="5">
        <v>68958</v>
      </c>
      <c r="F396" s="5">
        <v>15256</v>
      </c>
      <c r="G396" s="5">
        <v>5043</v>
      </c>
      <c r="H396" s="5">
        <v>19299</v>
      </c>
      <c r="I396" s="14">
        <v>8328</v>
      </c>
      <c r="J396" s="5">
        <v>1488</v>
      </c>
      <c r="K396" s="5">
        <v>0</v>
      </c>
      <c r="L396" s="5">
        <v>0</v>
      </c>
      <c r="M396" s="5">
        <v>0</v>
      </c>
      <c r="N396" s="11">
        <f t="shared" si="66"/>
        <v>49414</v>
      </c>
      <c r="O396" s="12">
        <f t="shared" si="67"/>
        <v>0.71658110734070013</v>
      </c>
      <c r="P396">
        <f t="shared" si="68"/>
        <v>2</v>
      </c>
      <c r="Q396">
        <f t="shared" si="69"/>
        <v>4</v>
      </c>
      <c r="R396">
        <f t="shared" si="70"/>
        <v>1</v>
      </c>
      <c r="S396">
        <f t="shared" si="71"/>
        <v>3</v>
      </c>
      <c r="T396">
        <f t="shared" si="72"/>
        <v>5</v>
      </c>
      <c r="U396">
        <f t="shared" si="73"/>
        <v>6</v>
      </c>
      <c r="V396">
        <f t="shared" si="74"/>
        <v>6</v>
      </c>
      <c r="W396">
        <f t="shared" si="75"/>
        <v>6</v>
      </c>
    </row>
    <row r="397" spans="1:25" ht="16" hidden="1" x14ac:dyDescent="0.2">
      <c r="A397" s="1" t="s">
        <v>340</v>
      </c>
      <c r="B397" t="s">
        <v>341</v>
      </c>
      <c r="C397" s="3">
        <v>13</v>
      </c>
      <c r="D397" t="s">
        <v>309</v>
      </c>
      <c r="E397" s="5">
        <v>72753</v>
      </c>
      <c r="F397" s="5">
        <v>30550</v>
      </c>
      <c r="G397" s="5">
        <v>9491</v>
      </c>
      <c r="H397" s="5">
        <v>2352</v>
      </c>
      <c r="I397" s="14">
        <v>8296</v>
      </c>
      <c r="J397" s="5">
        <v>1829</v>
      </c>
      <c r="K397" s="5">
        <v>0</v>
      </c>
      <c r="L397" s="5">
        <v>0</v>
      </c>
      <c r="M397" s="5">
        <v>0</v>
      </c>
      <c r="N397" s="11">
        <f t="shared" si="66"/>
        <v>52518</v>
      </c>
      <c r="O397" s="12">
        <f t="shared" si="67"/>
        <v>0.72186713949940207</v>
      </c>
      <c r="P397">
        <f t="shared" si="68"/>
        <v>1</v>
      </c>
      <c r="Q397">
        <f t="shared" si="69"/>
        <v>2</v>
      </c>
      <c r="R397">
        <f t="shared" si="70"/>
        <v>4</v>
      </c>
      <c r="S397">
        <f t="shared" si="71"/>
        <v>3</v>
      </c>
      <c r="T397">
        <f t="shared" si="72"/>
        <v>5</v>
      </c>
      <c r="U397">
        <f t="shared" si="73"/>
        <v>6</v>
      </c>
      <c r="V397">
        <f t="shared" si="74"/>
        <v>6</v>
      </c>
      <c r="W397">
        <f t="shared" si="75"/>
        <v>6</v>
      </c>
    </row>
    <row r="398" spans="1:25" ht="16" hidden="1" x14ac:dyDescent="0.2">
      <c r="A398" s="1" t="s">
        <v>757</v>
      </c>
      <c r="B398" t="s">
        <v>758</v>
      </c>
      <c r="C398" s="3">
        <v>13</v>
      </c>
      <c r="D398" t="s">
        <v>309</v>
      </c>
      <c r="E398" s="5">
        <v>85092</v>
      </c>
      <c r="F398" s="5">
        <v>36607</v>
      </c>
      <c r="G398" s="5">
        <v>10191</v>
      </c>
      <c r="H398" s="5">
        <v>3613</v>
      </c>
      <c r="I398" s="14">
        <v>8204</v>
      </c>
      <c r="J398" s="5">
        <v>2247</v>
      </c>
      <c r="K398" s="5">
        <v>0</v>
      </c>
      <c r="L398" s="5">
        <v>0</v>
      </c>
      <c r="M398" s="5">
        <v>0</v>
      </c>
      <c r="N398" s="11">
        <f t="shared" si="66"/>
        <v>60862</v>
      </c>
      <c r="O398" s="12">
        <f t="shared" si="67"/>
        <v>0.71524937714473746</v>
      </c>
      <c r="P398">
        <f t="shared" si="68"/>
        <v>1</v>
      </c>
      <c r="Q398">
        <f t="shared" si="69"/>
        <v>2</v>
      </c>
      <c r="R398">
        <f t="shared" si="70"/>
        <v>4</v>
      </c>
      <c r="S398">
        <f t="shared" si="71"/>
        <v>3</v>
      </c>
      <c r="T398">
        <f t="shared" si="72"/>
        <v>5</v>
      </c>
      <c r="U398">
        <f t="shared" si="73"/>
        <v>6</v>
      </c>
      <c r="V398">
        <f t="shared" si="74"/>
        <v>6</v>
      </c>
      <c r="W398">
        <f t="shared" si="75"/>
        <v>6</v>
      </c>
    </row>
    <row r="399" spans="1:25" ht="16" hidden="1" x14ac:dyDescent="0.2">
      <c r="A399" s="1" t="s">
        <v>79</v>
      </c>
      <c r="B399" t="s">
        <v>80</v>
      </c>
      <c r="C399" s="3">
        <v>13</v>
      </c>
      <c r="D399" t="s">
        <v>74</v>
      </c>
      <c r="E399" s="5">
        <v>79664</v>
      </c>
      <c r="F399" s="5">
        <v>28212</v>
      </c>
      <c r="G399" s="5">
        <v>10399</v>
      </c>
      <c r="H399" s="5">
        <v>2646</v>
      </c>
      <c r="I399" s="14">
        <v>7941</v>
      </c>
      <c r="J399" s="5">
        <v>2106</v>
      </c>
      <c r="K399" s="5">
        <v>0</v>
      </c>
      <c r="L399" s="5">
        <v>0</v>
      </c>
      <c r="M399" s="5">
        <v>0</v>
      </c>
      <c r="N399" s="11">
        <f t="shared" si="66"/>
        <v>51304</v>
      </c>
      <c r="O399" s="12">
        <f t="shared" si="67"/>
        <v>0.64400482024502914</v>
      </c>
      <c r="P399">
        <f t="shared" si="68"/>
        <v>1</v>
      </c>
      <c r="Q399">
        <f t="shared" si="69"/>
        <v>2</v>
      </c>
      <c r="R399">
        <f t="shared" si="70"/>
        <v>4</v>
      </c>
      <c r="S399">
        <f t="shared" si="71"/>
        <v>3</v>
      </c>
      <c r="T399">
        <f t="shared" si="72"/>
        <v>5</v>
      </c>
      <c r="U399">
        <f t="shared" si="73"/>
        <v>6</v>
      </c>
      <c r="V399">
        <f t="shared" si="74"/>
        <v>6</v>
      </c>
      <c r="W399">
        <f t="shared" si="75"/>
        <v>6</v>
      </c>
    </row>
    <row r="400" spans="1:25" ht="16" hidden="1" x14ac:dyDescent="0.2">
      <c r="A400" s="1" t="s">
        <v>970</v>
      </c>
      <c r="B400" t="s">
        <v>971</v>
      </c>
      <c r="C400" s="3">
        <v>13</v>
      </c>
      <c r="D400" t="s">
        <v>226</v>
      </c>
      <c r="E400" s="5">
        <v>73220</v>
      </c>
      <c r="F400" s="5">
        <v>27546</v>
      </c>
      <c r="G400" s="5">
        <v>10001</v>
      </c>
      <c r="H400" s="5">
        <v>4044</v>
      </c>
      <c r="I400" s="14">
        <v>7897</v>
      </c>
      <c r="J400" s="5">
        <v>2253</v>
      </c>
      <c r="K400" s="5">
        <v>0</v>
      </c>
      <c r="L400" s="5">
        <v>0</v>
      </c>
      <c r="M400" s="5">
        <v>166</v>
      </c>
      <c r="N400" s="11">
        <f t="shared" si="66"/>
        <v>51907</v>
      </c>
      <c r="O400" s="12">
        <f t="shared" si="67"/>
        <v>0.70891832832559409</v>
      </c>
      <c r="P400">
        <f t="shared" si="68"/>
        <v>1</v>
      </c>
      <c r="Q400">
        <f t="shared" si="69"/>
        <v>2</v>
      </c>
      <c r="R400">
        <f t="shared" si="70"/>
        <v>4</v>
      </c>
      <c r="S400">
        <f t="shared" si="71"/>
        <v>3</v>
      </c>
      <c r="T400">
        <f t="shared" si="72"/>
        <v>5</v>
      </c>
      <c r="U400">
        <f t="shared" si="73"/>
        <v>7</v>
      </c>
      <c r="V400">
        <f t="shared" si="74"/>
        <v>7</v>
      </c>
      <c r="W400">
        <f t="shared" si="75"/>
        <v>6</v>
      </c>
    </row>
    <row r="401" spans="1:25" ht="16" hidden="1" x14ac:dyDescent="0.2">
      <c r="A401" s="1" t="s">
        <v>747</v>
      </c>
      <c r="B401" t="s">
        <v>748</v>
      </c>
      <c r="C401" s="3">
        <v>13</v>
      </c>
      <c r="D401" t="s">
        <v>202</v>
      </c>
      <c r="E401" s="5">
        <v>78885</v>
      </c>
      <c r="F401" s="5">
        <v>30995</v>
      </c>
      <c r="G401" s="5">
        <v>10502</v>
      </c>
      <c r="H401" s="5">
        <v>4689</v>
      </c>
      <c r="I401" s="14">
        <v>7847</v>
      </c>
      <c r="J401" s="5">
        <v>3090</v>
      </c>
      <c r="K401" s="5">
        <v>0</v>
      </c>
      <c r="L401" s="5">
        <v>0</v>
      </c>
      <c r="M401" s="5">
        <v>0</v>
      </c>
      <c r="N401" s="11">
        <f t="shared" si="66"/>
        <v>57123</v>
      </c>
      <c r="O401" s="12">
        <f t="shared" si="67"/>
        <v>0.72413006274957215</v>
      </c>
      <c r="P401">
        <f t="shared" si="68"/>
        <v>1</v>
      </c>
      <c r="Q401">
        <f t="shared" si="69"/>
        <v>2</v>
      </c>
      <c r="R401">
        <f t="shared" si="70"/>
        <v>4</v>
      </c>
      <c r="S401">
        <f t="shared" si="71"/>
        <v>3</v>
      </c>
      <c r="T401">
        <f t="shared" si="72"/>
        <v>5</v>
      </c>
      <c r="U401">
        <f t="shared" si="73"/>
        <v>6</v>
      </c>
      <c r="V401">
        <f t="shared" si="74"/>
        <v>6</v>
      </c>
      <c r="W401">
        <f t="shared" si="75"/>
        <v>6</v>
      </c>
      <c r="X401" s="11"/>
      <c r="Y401" s="11"/>
    </row>
    <row r="402" spans="1:25" ht="16" hidden="1" x14ac:dyDescent="0.2">
      <c r="A402" s="1" t="s">
        <v>307</v>
      </c>
      <c r="B402" t="s">
        <v>308</v>
      </c>
      <c r="C402" s="3">
        <v>13</v>
      </c>
      <c r="D402" t="s">
        <v>309</v>
      </c>
      <c r="E402" s="5">
        <v>79775</v>
      </c>
      <c r="F402" s="5">
        <v>24023</v>
      </c>
      <c r="G402" s="5">
        <v>21611</v>
      </c>
      <c r="H402" s="5">
        <v>1458</v>
      </c>
      <c r="I402" s="14">
        <v>7708</v>
      </c>
      <c r="J402" s="5">
        <v>1374</v>
      </c>
      <c r="K402" s="5">
        <v>0</v>
      </c>
      <c r="L402" s="5">
        <v>0</v>
      </c>
      <c r="M402" s="5">
        <v>0</v>
      </c>
      <c r="N402" s="11">
        <f t="shared" si="66"/>
        <v>56174</v>
      </c>
      <c r="O402" s="12">
        <f t="shared" si="67"/>
        <v>0.70415543716703233</v>
      </c>
      <c r="P402">
        <f t="shared" si="68"/>
        <v>1</v>
      </c>
      <c r="Q402">
        <f t="shared" si="69"/>
        <v>2</v>
      </c>
      <c r="R402">
        <f t="shared" si="70"/>
        <v>4</v>
      </c>
      <c r="S402">
        <f t="shared" si="71"/>
        <v>3</v>
      </c>
      <c r="T402">
        <f t="shared" si="72"/>
        <v>5</v>
      </c>
      <c r="U402">
        <f t="shared" si="73"/>
        <v>6</v>
      </c>
      <c r="V402">
        <f t="shared" si="74"/>
        <v>6</v>
      </c>
      <c r="W402">
        <f t="shared" si="75"/>
        <v>6</v>
      </c>
    </row>
    <row r="403" spans="1:25" ht="16" hidden="1" x14ac:dyDescent="0.2">
      <c r="A403" s="1" t="s">
        <v>615</v>
      </c>
      <c r="B403" t="s">
        <v>616</v>
      </c>
      <c r="C403" s="3">
        <v>13</v>
      </c>
      <c r="D403" t="s">
        <v>309</v>
      </c>
      <c r="E403" s="5">
        <v>70155</v>
      </c>
      <c r="F403" s="5">
        <v>24467</v>
      </c>
      <c r="G403" s="5">
        <v>11877</v>
      </c>
      <c r="H403" s="5">
        <v>1490</v>
      </c>
      <c r="I403" s="14">
        <v>7600</v>
      </c>
      <c r="J403" s="5">
        <v>1633</v>
      </c>
      <c r="K403" s="5">
        <v>0</v>
      </c>
      <c r="L403" s="5">
        <v>0</v>
      </c>
      <c r="M403" s="5">
        <v>151</v>
      </c>
      <c r="N403" s="11">
        <f t="shared" si="66"/>
        <v>47218</v>
      </c>
      <c r="O403" s="12">
        <f t="shared" si="67"/>
        <v>0.67305252654835723</v>
      </c>
      <c r="P403">
        <f t="shared" si="68"/>
        <v>1</v>
      </c>
      <c r="Q403">
        <f t="shared" si="69"/>
        <v>2</v>
      </c>
      <c r="R403">
        <f t="shared" si="70"/>
        <v>5</v>
      </c>
      <c r="S403">
        <f t="shared" si="71"/>
        <v>3</v>
      </c>
      <c r="T403">
        <f t="shared" si="72"/>
        <v>4</v>
      </c>
      <c r="U403">
        <f t="shared" si="73"/>
        <v>7</v>
      </c>
      <c r="V403">
        <f t="shared" si="74"/>
        <v>7</v>
      </c>
      <c r="W403">
        <f t="shared" si="75"/>
        <v>6</v>
      </c>
    </row>
    <row r="404" spans="1:25" ht="16" hidden="1" x14ac:dyDescent="0.2">
      <c r="A404" s="1" t="s">
        <v>1066</v>
      </c>
      <c r="B404" t="s">
        <v>1067</v>
      </c>
      <c r="C404" s="3">
        <v>13</v>
      </c>
      <c r="D404" t="s">
        <v>226</v>
      </c>
      <c r="E404" s="5">
        <v>80171</v>
      </c>
      <c r="F404" s="5">
        <v>22104</v>
      </c>
      <c r="G404" s="5">
        <v>19696</v>
      </c>
      <c r="H404" s="5">
        <v>1055</v>
      </c>
      <c r="I404" s="14">
        <v>7580</v>
      </c>
      <c r="J404" s="5">
        <v>1761</v>
      </c>
      <c r="K404" s="5">
        <v>0</v>
      </c>
      <c r="L404" s="5">
        <v>0</v>
      </c>
      <c r="M404" s="5">
        <v>0</v>
      </c>
      <c r="N404" s="11">
        <f t="shared" si="66"/>
        <v>52196</v>
      </c>
      <c r="O404" s="12">
        <f t="shared" si="67"/>
        <v>0.6510583627496227</v>
      </c>
      <c r="P404">
        <f t="shared" si="68"/>
        <v>1</v>
      </c>
      <c r="Q404">
        <f t="shared" si="69"/>
        <v>2</v>
      </c>
      <c r="R404">
        <f t="shared" si="70"/>
        <v>5</v>
      </c>
      <c r="S404">
        <f t="shared" si="71"/>
        <v>3</v>
      </c>
      <c r="T404">
        <f t="shared" si="72"/>
        <v>4</v>
      </c>
      <c r="U404">
        <f t="shared" si="73"/>
        <v>6</v>
      </c>
      <c r="V404">
        <f t="shared" si="74"/>
        <v>6</v>
      </c>
      <c r="W404">
        <f t="shared" si="75"/>
        <v>6</v>
      </c>
    </row>
    <row r="405" spans="1:25" ht="16" hidden="1" x14ac:dyDescent="0.2">
      <c r="A405" s="1" t="s">
        <v>789</v>
      </c>
      <c r="B405" t="s">
        <v>790</v>
      </c>
      <c r="C405" s="3">
        <v>13</v>
      </c>
      <c r="D405" t="s">
        <v>236</v>
      </c>
      <c r="E405" s="5">
        <v>72521</v>
      </c>
      <c r="F405" s="5">
        <v>18684</v>
      </c>
      <c r="G405" s="5">
        <v>16759</v>
      </c>
      <c r="H405" s="5">
        <v>1774</v>
      </c>
      <c r="I405" s="14">
        <v>7485</v>
      </c>
      <c r="J405" s="5">
        <v>1218</v>
      </c>
      <c r="K405" s="5">
        <v>0</v>
      </c>
      <c r="L405" s="5">
        <v>0</v>
      </c>
      <c r="M405" s="5">
        <v>1155</v>
      </c>
      <c r="N405" s="11">
        <f t="shared" si="66"/>
        <v>47075</v>
      </c>
      <c r="O405" s="12">
        <f t="shared" si="67"/>
        <v>0.6491223231891452</v>
      </c>
      <c r="P405">
        <f t="shared" si="68"/>
        <v>1</v>
      </c>
      <c r="Q405">
        <f t="shared" si="69"/>
        <v>2</v>
      </c>
      <c r="R405">
        <f t="shared" si="70"/>
        <v>4</v>
      </c>
      <c r="S405">
        <f t="shared" si="71"/>
        <v>3</v>
      </c>
      <c r="T405">
        <f t="shared" si="72"/>
        <v>5</v>
      </c>
      <c r="U405">
        <f t="shared" si="73"/>
        <v>7</v>
      </c>
      <c r="V405">
        <f t="shared" si="74"/>
        <v>7</v>
      </c>
      <c r="W405">
        <f t="shared" si="75"/>
        <v>6</v>
      </c>
      <c r="X405" s="11"/>
      <c r="Y405" s="11"/>
    </row>
    <row r="406" spans="1:25" ht="16" hidden="1" x14ac:dyDescent="0.2">
      <c r="A406" s="1" t="s">
        <v>966</v>
      </c>
      <c r="B406" t="s">
        <v>967</v>
      </c>
      <c r="C406" s="3">
        <v>13</v>
      </c>
      <c r="D406" t="s">
        <v>226</v>
      </c>
      <c r="E406" s="5">
        <v>78782</v>
      </c>
      <c r="F406" s="5">
        <v>30317</v>
      </c>
      <c r="G406" s="5">
        <v>10173</v>
      </c>
      <c r="H406" s="5">
        <v>3314</v>
      </c>
      <c r="I406" s="14">
        <v>7459</v>
      </c>
      <c r="J406" s="5">
        <v>2664</v>
      </c>
      <c r="K406" s="5">
        <v>0</v>
      </c>
      <c r="L406" s="5">
        <v>0</v>
      </c>
      <c r="M406" s="5">
        <v>162</v>
      </c>
      <c r="N406" s="11">
        <f t="shared" si="66"/>
        <v>54089</v>
      </c>
      <c r="O406" s="12">
        <f t="shared" si="67"/>
        <v>0.68656545911502631</v>
      </c>
      <c r="P406">
        <f t="shared" si="68"/>
        <v>1</v>
      </c>
      <c r="Q406">
        <f t="shared" si="69"/>
        <v>2</v>
      </c>
      <c r="R406">
        <f t="shared" si="70"/>
        <v>4</v>
      </c>
      <c r="S406">
        <f t="shared" si="71"/>
        <v>3</v>
      </c>
      <c r="T406">
        <f t="shared" si="72"/>
        <v>5</v>
      </c>
      <c r="U406">
        <f t="shared" si="73"/>
        <v>7</v>
      </c>
      <c r="V406">
        <f t="shared" si="74"/>
        <v>7</v>
      </c>
      <c r="W406">
        <f t="shared" si="75"/>
        <v>6</v>
      </c>
    </row>
    <row r="407" spans="1:25" ht="16" hidden="1" x14ac:dyDescent="0.2">
      <c r="A407" s="1" t="s">
        <v>755</v>
      </c>
      <c r="B407" t="s">
        <v>756</v>
      </c>
      <c r="C407" s="3">
        <v>13</v>
      </c>
      <c r="D407" t="s">
        <v>309</v>
      </c>
      <c r="E407" s="5">
        <v>61284</v>
      </c>
      <c r="F407" s="5">
        <v>16163</v>
      </c>
      <c r="G407" s="5">
        <v>12370</v>
      </c>
      <c r="H407" s="5">
        <v>1673</v>
      </c>
      <c r="I407" s="14">
        <v>7114</v>
      </c>
      <c r="J407" s="5">
        <v>1403</v>
      </c>
      <c r="K407" s="5">
        <v>0</v>
      </c>
      <c r="L407" s="5">
        <v>0</v>
      </c>
      <c r="M407" s="5">
        <v>161</v>
      </c>
      <c r="N407" s="11">
        <f t="shared" si="66"/>
        <v>38884</v>
      </c>
      <c r="O407" s="12">
        <f t="shared" si="67"/>
        <v>0.6344886104040206</v>
      </c>
      <c r="P407">
        <f t="shared" si="68"/>
        <v>1</v>
      </c>
      <c r="Q407">
        <f t="shared" si="69"/>
        <v>2</v>
      </c>
      <c r="R407">
        <f t="shared" si="70"/>
        <v>4</v>
      </c>
      <c r="S407">
        <f t="shared" si="71"/>
        <v>3</v>
      </c>
      <c r="T407">
        <f t="shared" si="72"/>
        <v>5</v>
      </c>
      <c r="U407">
        <f t="shared" si="73"/>
        <v>7</v>
      </c>
      <c r="V407">
        <f t="shared" si="74"/>
        <v>7</v>
      </c>
      <c r="W407">
        <f t="shared" si="75"/>
        <v>6</v>
      </c>
    </row>
    <row r="408" spans="1:25" ht="16" hidden="1" x14ac:dyDescent="0.2">
      <c r="A408" s="1" t="s">
        <v>243</v>
      </c>
      <c r="B408" t="s">
        <v>244</v>
      </c>
      <c r="C408" s="3">
        <v>13</v>
      </c>
      <c r="D408" t="s">
        <v>236</v>
      </c>
      <c r="E408" s="5">
        <v>84570</v>
      </c>
      <c r="F408" s="5">
        <v>28845</v>
      </c>
      <c r="G408" s="5">
        <v>9013</v>
      </c>
      <c r="H408" s="5">
        <v>12008</v>
      </c>
      <c r="I408" s="14">
        <v>6593</v>
      </c>
      <c r="J408" s="5">
        <v>3047</v>
      </c>
      <c r="K408" s="5">
        <v>0</v>
      </c>
      <c r="L408" s="5">
        <v>0</v>
      </c>
      <c r="M408" s="5">
        <v>0</v>
      </c>
      <c r="N408" s="11">
        <f t="shared" si="66"/>
        <v>59506</v>
      </c>
      <c r="O408" s="12">
        <f t="shared" si="67"/>
        <v>0.70363012888731225</v>
      </c>
      <c r="P408">
        <f t="shared" si="68"/>
        <v>1</v>
      </c>
      <c r="Q408">
        <f t="shared" si="69"/>
        <v>3</v>
      </c>
      <c r="R408">
        <f t="shared" si="70"/>
        <v>2</v>
      </c>
      <c r="S408">
        <f t="shared" si="71"/>
        <v>4</v>
      </c>
      <c r="T408">
        <f t="shared" si="72"/>
        <v>5</v>
      </c>
      <c r="U408">
        <f t="shared" si="73"/>
        <v>6</v>
      </c>
      <c r="V408">
        <f t="shared" si="74"/>
        <v>6</v>
      </c>
      <c r="W408">
        <f t="shared" si="75"/>
        <v>6</v>
      </c>
    </row>
    <row r="409" spans="1:25" ht="16" hidden="1" x14ac:dyDescent="0.2">
      <c r="A409" s="1" t="s">
        <v>753</v>
      </c>
      <c r="B409" t="s">
        <v>754</v>
      </c>
      <c r="C409" s="3">
        <v>13</v>
      </c>
      <c r="D409" t="s">
        <v>309</v>
      </c>
      <c r="E409" s="5">
        <v>59147</v>
      </c>
      <c r="F409" s="5">
        <v>16699</v>
      </c>
      <c r="G409" s="5">
        <v>13454</v>
      </c>
      <c r="H409" s="5">
        <v>1401</v>
      </c>
      <c r="I409" s="14">
        <v>6354</v>
      </c>
      <c r="J409" s="5">
        <v>1503</v>
      </c>
      <c r="K409" s="5">
        <v>0</v>
      </c>
      <c r="L409" s="5">
        <v>0</v>
      </c>
      <c r="M409" s="5">
        <v>0</v>
      </c>
      <c r="N409" s="11">
        <f t="shared" si="66"/>
        <v>39411</v>
      </c>
      <c r="O409" s="12">
        <f t="shared" si="67"/>
        <v>0.66632289042554993</v>
      </c>
      <c r="P409">
        <f t="shared" si="68"/>
        <v>1</v>
      </c>
      <c r="Q409">
        <f t="shared" si="69"/>
        <v>2</v>
      </c>
      <c r="R409">
        <f t="shared" si="70"/>
        <v>5</v>
      </c>
      <c r="S409">
        <f t="shared" si="71"/>
        <v>3</v>
      </c>
      <c r="T409">
        <f t="shared" si="72"/>
        <v>4</v>
      </c>
      <c r="U409">
        <f t="shared" si="73"/>
        <v>6</v>
      </c>
      <c r="V409">
        <f t="shared" si="74"/>
        <v>6</v>
      </c>
      <c r="W409">
        <f t="shared" si="75"/>
        <v>6</v>
      </c>
    </row>
    <row r="410" spans="1:25" ht="16" hidden="1" x14ac:dyDescent="0.2">
      <c r="A410" s="1" t="s">
        <v>241</v>
      </c>
      <c r="B410" t="s">
        <v>242</v>
      </c>
      <c r="C410" s="3">
        <v>13</v>
      </c>
      <c r="D410" t="s">
        <v>236</v>
      </c>
      <c r="E410" s="5">
        <v>84132</v>
      </c>
      <c r="F410" s="5">
        <v>31454</v>
      </c>
      <c r="G410" s="5">
        <v>10860</v>
      </c>
      <c r="H410" s="5">
        <v>9368</v>
      </c>
      <c r="I410" s="14">
        <v>6010</v>
      </c>
      <c r="J410" s="5">
        <v>3848</v>
      </c>
      <c r="K410" s="5">
        <v>0</v>
      </c>
      <c r="L410" s="5">
        <v>0</v>
      </c>
      <c r="M410" s="5">
        <v>0</v>
      </c>
      <c r="N410" s="11">
        <f t="shared" si="66"/>
        <v>61540</v>
      </c>
      <c r="O410" s="12">
        <f t="shared" si="67"/>
        <v>0.73146959539770839</v>
      </c>
      <c r="P410">
        <f t="shared" si="68"/>
        <v>1</v>
      </c>
      <c r="Q410">
        <f t="shared" si="69"/>
        <v>2</v>
      </c>
      <c r="R410">
        <f t="shared" si="70"/>
        <v>3</v>
      </c>
      <c r="S410">
        <f t="shared" si="71"/>
        <v>4</v>
      </c>
      <c r="T410">
        <f t="shared" si="72"/>
        <v>5</v>
      </c>
      <c r="U410">
        <f t="shared" si="73"/>
        <v>6</v>
      </c>
      <c r="V410">
        <f t="shared" si="74"/>
        <v>6</v>
      </c>
      <c r="W410">
        <f t="shared" si="75"/>
        <v>6</v>
      </c>
    </row>
    <row r="411" spans="1:25" ht="16" hidden="1" x14ac:dyDescent="0.2">
      <c r="A411" s="1" t="s">
        <v>759</v>
      </c>
      <c r="B411" t="s">
        <v>760</v>
      </c>
      <c r="C411" s="3">
        <v>13</v>
      </c>
      <c r="D411" t="s">
        <v>202</v>
      </c>
      <c r="E411" s="5">
        <v>65136</v>
      </c>
      <c r="F411" s="5">
        <v>19052</v>
      </c>
      <c r="G411" s="5">
        <v>14589</v>
      </c>
      <c r="H411" s="5">
        <v>1894</v>
      </c>
      <c r="I411" s="14">
        <v>5986</v>
      </c>
      <c r="J411" s="5">
        <v>1939</v>
      </c>
      <c r="K411" s="5">
        <v>0</v>
      </c>
      <c r="L411" s="5">
        <v>0</v>
      </c>
      <c r="M411" s="5">
        <v>132</v>
      </c>
      <c r="N411" s="11">
        <f t="shared" si="66"/>
        <v>43592</v>
      </c>
      <c r="O411" s="12">
        <f t="shared" si="67"/>
        <v>0.66924588553181041</v>
      </c>
      <c r="P411">
        <f t="shared" si="68"/>
        <v>1</v>
      </c>
      <c r="Q411">
        <f t="shared" si="69"/>
        <v>2</v>
      </c>
      <c r="R411">
        <f t="shared" si="70"/>
        <v>5</v>
      </c>
      <c r="S411">
        <f t="shared" si="71"/>
        <v>3</v>
      </c>
      <c r="T411">
        <f t="shared" si="72"/>
        <v>4</v>
      </c>
      <c r="U411">
        <f t="shared" si="73"/>
        <v>7</v>
      </c>
      <c r="V411">
        <f t="shared" si="74"/>
        <v>7</v>
      </c>
      <c r="W411">
        <f t="shared" si="75"/>
        <v>6</v>
      </c>
    </row>
    <row r="412" spans="1:25" ht="16" hidden="1" x14ac:dyDescent="0.2">
      <c r="A412" s="1" t="s">
        <v>596</v>
      </c>
      <c r="B412" t="s">
        <v>597</v>
      </c>
      <c r="C412" s="3">
        <v>13</v>
      </c>
      <c r="D412" t="s">
        <v>226</v>
      </c>
      <c r="E412" s="5">
        <v>74498</v>
      </c>
      <c r="F412" s="5">
        <v>21794</v>
      </c>
      <c r="G412" s="5">
        <v>18061</v>
      </c>
      <c r="H412" s="5">
        <v>1400</v>
      </c>
      <c r="I412" s="14">
        <v>5703</v>
      </c>
      <c r="J412" s="5">
        <v>1736</v>
      </c>
      <c r="K412" s="5">
        <v>0</v>
      </c>
      <c r="L412" s="5">
        <v>0</v>
      </c>
      <c r="M412" s="5">
        <v>0</v>
      </c>
      <c r="N412" s="11">
        <f t="shared" si="66"/>
        <v>48694</v>
      </c>
      <c r="O412" s="12">
        <f t="shared" si="67"/>
        <v>0.65362828532309591</v>
      </c>
      <c r="P412">
        <f t="shared" si="68"/>
        <v>1</v>
      </c>
      <c r="Q412">
        <f t="shared" si="69"/>
        <v>2</v>
      </c>
      <c r="R412">
        <f t="shared" si="70"/>
        <v>5</v>
      </c>
      <c r="S412">
        <f t="shared" si="71"/>
        <v>3</v>
      </c>
      <c r="T412">
        <f t="shared" si="72"/>
        <v>4</v>
      </c>
      <c r="U412">
        <f t="shared" si="73"/>
        <v>6</v>
      </c>
      <c r="V412">
        <f t="shared" si="74"/>
        <v>6</v>
      </c>
      <c r="W412">
        <f t="shared" si="75"/>
        <v>6</v>
      </c>
    </row>
    <row r="413" spans="1:25" ht="16" hidden="1" x14ac:dyDescent="0.2">
      <c r="A413" s="1" t="s">
        <v>680</v>
      </c>
      <c r="B413" t="s">
        <v>681</v>
      </c>
      <c r="C413" s="3">
        <v>13</v>
      </c>
      <c r="D413" t="s">
        <v>74</v>
      </c>
      <c r="E413" s="5">
        <v>66533</v>
      </c>
      <c r="F413" s="5">
        <v>12739</v>
      </c>
      <c r="G413" s="5">
        <v>22243</v>
      </c>
      <c r="H413" s="5">
        <v>1299</v>
      </c>
      <c r="I413" s="14">
        <v>5318</v>
      </c>
      <c r="J413" s="5">
        <v>972</v>
      </c>
      <c r="K413" s="5">
        <v>0</v>
      </c>
      <c r="L413" s="5">
        <v>0</v>
      </c>
      <c r="M413" s="5">
        <v>0</v>
      </c>
      <c r="N413" s="11">
        <f t="shared" si="66"/>
        <v>42571</v>
      </c>
      <c r="O413" s="12">
        <f t="shared" si="67"/>
        <v>0.63984789502953421</v>
      </c>
      <c r="P413">
        <f t="shared" si="68"/>
        <v>2</v>
      </c>
      <c r="Q413">
        <f t="shared" si="69"/>
        <v>1</v>
      </c>
      <c r="R413">
        <f t="shared" si="70"/>
        <v>4</v>
      </c>
      <c r="S413">
        <f t="shared" si="71"/>
        <v>3</v>
      </c>
      <c r="T413">
        <f t="shared" si="72"/>
        <v>5</v>
      </c>
      <c r="U413">
        <f t="shared" si="73"/>
        <v>6</v>
      </c>
      <c r="V413">
        <f t="shared" si="74"/>
        <v>6</v>
      </c>
      <c r="W413">
        <f t="shared" si="75"/>
        <v>6</v>
      </c>
    </row>
    <row r="414" spans="1:25" ht="16" hidden="1" x14ac:dyDescent="0.2">
      <c r="A414" s="1" t="s">
        <v>682</v>
      </c>
      <c r="B414" t="s">
        <v>683</v>
      </c>
      <c r="C414" s="3">
        <v>13</v>
      </c>
      <c r="D414" t="s">
        <v>74</v>
      </c>
      <c r="E414" s="5">
        <v>67234</v>
      </c>
      <c r="F414" s="5">
        <v>12949</v>
      </c>
      <c r="G414" s="5">
        <v>18660</v>
      </c>
      <c r="H414" s="5">
        <v>3183</v>
      </c>
      <c r="I414" s="14">
        <v>5129</v>
      </c>
      <c r="J414" s="5">
        <v>1237</v>
      </c>
      <c r="K414" s="5">
        <v>0</v>
      </c>
      <c r="L414" s="5">
        <v>0</v>
      </c>
      <c r="M414" s="5">
        <v>1058</v>
      </c>
      <c r="N414" s="11">
        <f t="shared" si="66"/>
        <v>42216</v>
      </c>
      <c r="O414" s="12">
        <f t="shared" si="67"/>
        <v>0.62789659993455693</v>
      </c>
      <c r="P414">
        <f t="shared" si="68"/>
        <v>2</v>
      </c>
      <c r="Q414">
        <f t="shared" si="69"/>
        <v>1</v>
      </c>
      <c r="R414">
        <f t="shared" si="70"/>
        <v>4</v>
      </c>
      <c r="S414">
        <f t="shared" si="71"/>
        <v>3</v>
      </c>
      <c r="T414">
        <f t="shared" si="72"/>
        <v>5</v>
      </c>
      <c r="U414">
        <f t="shared" si="73"/>
        <v>7</v>
      </c>
      <c r="V414">
        <f t="shared" si="74"/>
        <v>7</v>
      </c>
      <c r="W414">
        <f t="shared" si="75"/>
        <v>6</v>
      </c>
    </row>
    <row r="415" spans="1:25" ht="16" hidden="1" x14ac:dyDescent="0.2">
      <c r="A415" s="1" t="s">
        <v>761</v>
      </c>
      <c r="B415" t="s">
        <v>762</v>
      </c>
      <c r="C415" s="3">
        <v>13</v>
      </c>
      <c r="D415" t="s">
        <v>202</v>
      </c>
      <c r="E415" s="5">
        <v>74875</v>
      </c>
      <c r="F415" s="5">
        <v>11379</v>
      </c>
      <c r="G415" s="5">
        <v>19033</v>
      </c>
      <c r="H415" s="5">
        <v>6607</v>
      </c>
      <c r="I415" s="14">
        <v>4539</v>
      </c>
      <c r="J415" s="5">
        <v>6749</v>
      </c>
      <c r="K415" s="5">
        <v>0</v>
      </c>
      <c r="L415" s="5">
        <v>0</v>
      </c>
      <c r="M415" s="5">
        <v>156</v>
      </c>
      <c r="N415" s="11">
        <f t="shared" si="66"/>
        <v>48463</v>
      </c>
      <c r="O415" s="12">
        <f t="shared" si="67"/>
        <v>0.64725208681135227</v>
      </c>
      <c r="P415">
        <f t="shared" si="68"/>
        <v>2</v>
      </c>
      <c r="Q415">
        <f t="shared" si="69"/>
        <v>1</v>
      </c>
      <c r="R415">
        <f t="shared" si="70"/>
        <v>4</v>
      </c>
      <c r="S415">
        <f t="shared" si="71"/>
        <v>5</v>
      </c>
      <c r="T415">
        <f t="shared" si="72"/>
        <v>3</v>
      </c>
      <c r="U415">
        <f t="shared" si="73"/>
        <v>7</v>
      </c>
      <c r="V415">
        <f t="shared" si="74"/>
        <v>7</v>
      </c>
      <c r="W415">
        <f t="shared" si="75"/>
        <v>6</v>
      </c>
      <c r="X415" s="11"/>
      <c r="Y415" s="11"/>
    </row>
    <row r="416" spans="1:25" ht="16" hidden="1" x14ac:dyDescent="0.2">
      <c r="A416" s="1" t="s">
        <v>72</v>
      </c>
      <c r="B416" t="s">
        <v>73</v>
      </c>
      <c r="C416" s="3">
        <v>13</v>
      </c>
      <c r="D416" t="s">
        <v>74</v>
      </c>
      <c r="E416" s="5">
        <v>69311</v>
      </c>
      <c r="F416" s="5">
        <v>19625</v>
      </c>
      <c r="G416" s="5">
        <v>18528</v>
      </c>
      <c r="H416" s="5">
        <v>1958</v>
      </c>
      <c r="I416" s="14">
        <v>4434</v>
      </c>
      <c r="J416" s="5">
        <v>1412</v>
      </c>
      <c r="K416" s="5">
        <v>0</v>
      </c>
      <c r="L416" s="5">
        <v>0</v>
      </c>
      <c r="M416" s="5">
        <v>129</v>
      </c>
      <c r="N416" s="11">
        <f t="shared" si="66"/>
        <v>46086</v>
      </c>
      <c r="O416" s="12">
        <f t="shared" si="67"/>
        <v>0.66491610278310798</v>
      </c>
      <c r="P416">
        <f t="shared" si="68"/>
        <v>1</v>
      </c>
      <c r="Q416">
        <f t="shared" si="69"/>
        <v>2</v>
      </c>
      <c r="R416">
        <f t="shared" si="70"/>
        <v>4</v>
      </c>
      <c r="S416">
        <f t="shared" si="71"/>
        <v>3</v>
      </c>
      <c r="T416">
        <f t="shared" si="72"/>
        <v>5</v>
      </c>
      <c r="U416">
        <f t="shared" si="73"/>
        <v>7</v>
      </c>
      <c r="V416">
        <f t="shared" si="74"/>
        <v>7</v>
      </c>
      <c r="W416">
        <f t="shared" si="75"/>
        <v>6</v>
      </c>
    </row>
    <row r="417" spans="1:25" ht="16" hidden="1" x14ac:dyDescent="0.2">
      <c r="A417" s="1" t="s">
        <v>234</v>
      </c>
      <c r="B417" t="s">
        <v>235</v>
      </c>
      <c r="C417" s="3">
        <v>13</v>
      </c>
      <c r="D417" t="s">
        <v>236</v>
      </c>
      <c r="E417" s="5">
        <v>83384</v>
      </c>
      <c r="F417" s="5">
        <v>8117</v>
      </c>
      <c r="G417" s="5">
        <v>18646</v>
      </c>
      <c r="H417" s="5">
        <v>18047</v>
      </c>
      <c r="I417" s="14">
        <v>2668</v>
      </c>
      <c r="J417" s="5">
        <v>4109</v>
      </c>
      <c r="K417" s="5">
        <v>0</v>
      </c>
      <c r="L417" s="5">
        <v>0</v>
      </c>
      <c r="M417" s="5">
        <v>187</v>
      </c>
      <c r="N417" s="11">
        <f t="shared" si="66"/>
        <v>51774</v>
      </c>
      <c r="O417" s="12">
        <f t="shared" si="67"/>
        <v>0.62091048642425406</v>
      </c>
      <c r="P417">
        <f t="shared" si="68"/>
        <v>3</v>
      </c>
      <c r="Q417">
        <f t="shared" si="69"/>
        <v>1</v>
      </c>
      <c r="R417">
        <f t="shared" si="70"/>
        <v>2</v>
      </c>
      <c r="S417">
        <f t="shared" si="71"/>
        <v>5</v>
      </c>
      <c r="T417">
        <f t="shared" si="72"/>
        <v>4</v>
      </c>
      <c r="U417">
        <f t="shared" si="73"/>
        <v>7</v>
      </c>
      <c r="V417">
        <f t="shared" si="74"/>
        <v>7</v>
      </c>
      <c r="W417">
        <f t="shared" si="75"/>
        <v>6</v>
      </c>
      <c r="X417" s="11"/>
      <c r="Y417" s="11"/>
    </row>
    <row r="418" spans="1:25" ht="16" hidden="1" x14ac:dyDescent="0.2">
      <c r="A418" s="1" t="s">
        <v>295</v>
      </c>
      <c r="B418" t="s">
        <v>296</v>
      </c>
      <c r="C418" s="3">
        <v>14</v>
      </c>
      <c r="D418" t="s">
        <v>51</v>
      </c>
      <c r="E418" s="5">
        <v>68936</v>
      </c>
      <c r="F418" s="5">
        <v>16205</v>
      </c>
      <c r="G418" s="5">
        <v>6364</v>
      </c>
      <c r="H418" s="5">
        <v>812</v>
      </c>
      <c r="I418" s="14">
        <v>19642</v>
      </c>
      <c r="J418" s="5">
        <v>1184</v>
      </c>
      <c r="K418" s="5">
        <v>0</v>
      </c>
      <c r="L418" s="5">
        <v>0</v>
      </c>
      <c r="M418" s="5">
        <v>0</v>
      </c>
      <c r="N418" s="11">
        <f t="shared" si="66"/>
        <v>44207</v>
      </c>
      <c r="O418" s="12">
        <f t="shared" si="67"/>
        <v>0.64127596611349658</v>
      </c>
      <c r="P418">
        <f t="shared" si="68"/>
        <v>2</v>
      </c>
      <c r="Q418">
        <f t="shared" si="69"/>
        <v>3</v>
      </c>
      <c r="R418">
        <f t="shared" si="70"/>
        <v>5</v>
      </c>
      <c r="S418">
        <f t="shared" si="71"/>
        <v>1</v>
      </c>
      <c r="T418">
        <f t="shared" si="72"/>
        <v>4</v>
      </c>
      <c r="U418">
        <f t="shared" si="73"/>
        <v>6</v>
      </c>
      <c r="V418">
        <f t="shared" si="74"/>
        <v>6</v>
      </c>
      <c r="W418">
        <f t="shared" si="75"/>
        <v>6</v>
      </c>
      <c r="X418" s="11"/>
      <c r="Y418" s="11"/>
    </row>
    <row r="419" spans="1:25" ht="16" hidden="1" x14ac:dyDescent="0.2">
      <c r="A419" s="18" t="s">
        <v>1010</v>
      </c>
      <c r="B419" t="s">
        <v>1011</v>
      </c>
      <c r="C419" s="3">
        <v>14</v>
      </c>
      <c r="D419" t="s">
        <v>51</v>
      </c>
      <c r="E419" s="5">
        <v>77569</v>
      </c>
      <c r="F419" s="5">
        <v>16692</v>
      </c>
      <c r="G419" s="5">
        <v>16156</v>
      </c>
      <c r="H419" s="5">
        <v>644</v>
      </c>
      <c r="I419" s="14">
        <v>15718</v>
      </c>
      <c r="J419" s="5">
        <v>0</v>
      </c>
      <c r="K419" s="5">
        <v>0</v>
      </c>
      <c r="L419" s="5">
        <v>0</v>
      </c>
      <c r="M419" s="5">
        <v>354</v>
      </c>
      <c r="N419" s="11">
        <f t="shared" si="66"/>
        <v>49564</v>
      </c>
      <c r="O419" s="12">
        <f t="shared" si="67"/>
        <v>0.63896659748095241</v>
      </c>
      <c r="P419">
        <f t="shared" si="68"/>
        <v>1</v>
      </c>
      <c r="Q419">
        <f t="shared" si="69"/>
        <v>2</v>
      </c>
      <c r="R419">
        <f t="shared" si="70"/>
        <v>4</v>
      </c>
      <c r="S419">
        <f t="shared" si="71"/>
        <v>3</v>
      </c>
      <c r="T419">
        <f t="shared" si="72"/>
        <v>6</v>
      </c>
      <c r="U419">
        <f t="shared" si="73"/>
        <v>6</v>
      </c>
      <c r="V419">
        <f t="shared" si="74"/>
        <v>6</v>
      </c>
      <c r="W419">
        <f t="shared" si="75"/>
        <v>5</v>
      </c>
    </row>
    <row r="420" spans="1:25" ht="16" hidden="1" x14ac:dyDescent="0.2">
      <c r="A420" s="18" t="s">
        <v>254</v>
      </c>
      <c r="B420" t="s">
        <v>255</v>
      </c>
      <c r="C420" s="3">
        <v>14</v>
      </c>
      <c r="D420" t="s">
        <v>51</v>
      </c>
      <c r="E420" s="5">
        <v>68170</v>
      </c>
      <c r="F420" s="5">
        <v>23112</v>
      </c>
      <c r="G420" s="5">
        <v>6283</v>
      </c>
      <c r="H420" s="5">
        <v>801</v>
      </c>
      <c r="I420" s="14">
        <v>14178</v>
      </c>
      <c r="J420" s="5">
        <v>1076</v>
      </c>
      <c r="K420" s="5">
        <v>0</v>
      </c>
      <c r="L420" s="5">
        <v>0</v>
      </c>
      <c r="M420" s="5">
        <v>0</v>
      </c>
      <c r="N420" s="11">
        <f t="shared" si="66"/>
        <v>45450</v>
      </c>
      <c r="O420" s="12">
        <f t="shared" si="67"/>
        <v>0.66671556403109877</v>
      </c>
      <c r="P420">
        <f t="shared" si="68"/>
        <v>1</v>
      </c>
      <c r="Q420">
        <f t="shared" si="69"/>
        <v>3</v>
      </c>
      <c r="R420">
        <f t="shared" si="70"/>
        <v>5</v>
      </c>
      <c r="S420">
        <f t="shared" si="71"/>
        <v>2</v>
      </c>
      <c r="T420">
        <f t="shared" si="72"/>
        <v>4</v>
      </c>
      <c r="U420">
        <f t="shared" si="73"/>
        <v>6</v>
      </c>
      <c r="V420">
        <f t="shared" si="74"/>
        <v>6</v>
      </c>
      <c r="W420">
        <f t="shared" si="75"/>
        <v>6</v>
      </c>
      <c r="X420" s="11"/>
      <c r="Y420" s="11"/>
    </row>
    <row r="421" spans="1:25" ht="16" hidden="1" x14ac:dyDescent="0.2">
      <c r="A421" s="17" t="s">
        <v>52</v>
      </c>
      <c r="B421" t="s">
        <v>53</v>
      </c>
      <c r="C421" s="3">
        <v>14</v>
      </c>
      <c r="D421" t="s">
        <v>51</v>
      </c>
      <c r="E421" s="5">
        <v>73210</v>
      </c>
      <c r="F421" s="5">
        <v>19788</v>
      </c>
      <c r="G421" s="5">
        <v>11493</v>
      </c>
      <c r="H421" s="5">
        <v>1356</v>
      </c>
      <c r="I421" s="14">
        <v>12097</v>
      </c>
      <c r="J421" s="5">
        <v>0</v>
      </c>
      <c r="K421" s="5">
        <v>0</v>
      </c>
      <c r="L421" s="5">
        <v>0</v>
      </c>
      <c r="M421" s="5">
        <v>859</v>
      </c>
      <c r="N421" s="11">
        <f t="shared" si="66"/>
        <v>45593</v>
      </c>
      <c r="O421" s="12">
        <f t="shared" si="67"/>
        <v>0.62277011337249011</v>
      </c>
      <c r="P421">
        <f t="shared" si="68"/>
        <v>1</v>
      </c>
      <c r="Q421">
        <f t="shared" si="69"/>
        <v>3</v>
      </c>
      <c r="R421">
        <f t="shared" si="70"/>
        <v>4</v>
      </c>
      <c r="S421">
        <f t="shared" si="71"/>
        <v>2</v>
      </c>
      <c r="T421">
        <f t="shared" si="72"/>
        <v>6</v>
      </c>
      <c r="U421">
        <f t="shared" si="73"/>
        <v>6</v>
      </c>
      <c r="V421">
        <f t="shared" si="74"/>
        <v>6</v>
      </c>
      <c r="W421">
        <f t="shared" si="75"/>
        <v>5</v>
      </c>
      <c r="X421" s="11"/>
      <c r="Y421" s="11"/>
    </row>
    <row r="422" spans="1:25" ht="16" hidden="1" x14ac:dyDescent="0.2">
      <c r="A422" s="1" t="s">
        <v>809</v>
      </c>
      <c r="B422" t="s">
        <v>810</v>
      </c>
      <c r="C422" s="3">
        <v>14</v>
      </c>
      <c r="D422" t="s">
        <v>51</v>
      </c>
      <c r="E422" s="5">
        <v>77870</v>
      </c>
      <c r="F422" s="5">
        <v>29088</v>
      </c>
      <c r="G422" s="5">
        <v>6705</v>
      </c>
      <c r="H422" s="5">
        <v>1622</v>
      </c>
      <c r="I422" s="14">
        <v>11858</v>
      </c>
      <c r="J422" s="5">
        <v>1529</v>
      </c>
      <c r="K422" s="5">
        <v>0</v>
      </c>
      <c r="L422" s="5">
        <v>0</v>
      </c>
      <c r="M422" s="5">
        <v>2418</v>
      </c>
      <c r="N422" s="11">
        <f t="shared" si="66"/>
        <v>53220</v>
      </c>
      <c r="O422" s="12">
        <f t="shared" si="67"/>
        <v>0.6834467702581225</v>
      </c>
      <c r="P422">
        <f t="shared" si="68"/>
        <v>1</v>
      </c>
      <c r="Q422">
        <f t="shared" si="69"/>
        <v>3</v>
      </c>
      <c r="R422">
        <f t="shared" si="70"/>
        <v>5</v>
      </c>
      <c r="S422">
        <f t="shared" si="71"/>
        <v>2</v>
      </c>
      <c r="T422">
        <f t="shared" si="72"/>
        <v>6</v>
      </c>
      <c r="U422">
        <f t="shared" si="73"/>
        <v>7</v>
      </c>
      <c r="V422">
        <f t="shared" si="74"/>
        <v>7</v>
      </c>
      <c r="W422">
        <f t="shared" si="75"/>
        <v>4</v>
      </c>
      <c r="X422" s="11"/>
      <c r="Y422" s="11"/>
    </row>
    <row r="423" spans="1:25" ht="16" hidden="1" x14ac:dyDescent="0.2">
      <c r="A423" s="1" t="s">
        <v>213</v>
      </c>
      <c r="B423" t="s">
        <v>214</v>
      </c>
      <c r="C423" s="3">
        <v>14</v>
      </c>
      <c r="D423" t="s">
        <v>34</v>
      </c>
      <c r="E423" s="5">
        <v>77572</v>
      </c>
      <c r="F423" s="5">
        <v>34617</v>
      </c>
      <c r="G423" s="5">
        <v>0</v>
      </c>
      <c r="H423" s="5">
        <v>0</v>
      </c>
      <c r="I423" s="14">
        <v>11675</v>
      </c>
      <c r="J423" s="5">
        <v>7400</v>
      </c>
      <c r="K423" s="5">
        <v>0</v>
      </c>
      <c r="L423" s="5">
        <v>0</v>
      </c>
      <c r="M423" s="5">
        <v>0</v>
      </c>
      <c r="N423" s="11">
        <f t="shared" si="66"/>
        <v>53692</v>
      </c>
      <c r="O423" s="12">
        <f t="shared" si="67"/>
        <v>0.69215696385293668</v>
      </c>
      <c r="P423">
        <f t="shared" si="68"/>
        <v>1</v>
      </c>
      <c r="Q423">
        <f t="shared" si="69"/>
        <v>4</v>
      </c>
      <c r="R423">
        <f t="shared" si="70"/>
        <v>4</v>
      </c>
      <c r="S423">
        <f t="shared" si="71"/>
        <v>2</v>
      </c>
      <c r="T423">
        <f t="shared" si="72"/>
        <v>3</v>
      </c>
      <c r="U423">
        <f t="shared" si="73"/>
        <v>4</v>
      </c>
      <c r="V423">
        <f t="shared" si="74"/>
        <v>4</v>
      </c>
      <c r="W423">
        <f t="shared" si="75"/>
        <v>4</v>
      </c>
      <c r="X423" s="11"/>
      <c r="Y423" s="11"/>
    </row>
    <row r="424" spans="1:25" ht="16" hidden="1" x14ac:dyDescent="0.2">
      <c r="A424" s="1" t="s">
        <v>32</v>
      </c>
      <c r="B424" t="s">
        <v>33</v>
      </c>
      <c r="C424" s="3">
        <v>14</v>
      </c>
      <c r="D424" t="s">
        <v>34</v>
      </c>
      <c r="E424" s="5">
        <v>80611</v>
      </c>
      <c r="F424" s="5">
        <v>28083</v>
      </c>
      <c r="G424" s="5">
        <v>8391</v>
      </c>
      <c r="H424" s="5">
        <v>5885</v>
      </c>
      <c r="I424" s="14">
        <v>10925</v>
      </c>
      <c r="J424" s="5">
        <v>2135</v>
      </c>
      <c r="K424" s="5">
        <v>0</v>
      </c>
      <c r="L424" s="5">
        <v>0</v>
      </c>
      <c r="M424" s="5">
        <v>0</v>
      </c>
      <c r="N424" s="11">
        <f t="shared" si="66"/>
        <v>55419</v>
      </c>
      <c r="O424" s="12">
        <f t="shared" si="67"/>
        <v>0.68748681941670486</v>
      </c>
      <c r="P424">
        <f t="shared" si="68"/>
        <v>1</v>
      </c>
      <c r="Q424">
        <f t="shared" si="69"/>
        <v>3</v>
      </c>
      <c r="R424">
        <f t="shared" si="70"/>
        <v>4</v>
      </c>
      <c r="S424">
        <f t="shared" si="71"/>
        <v>2</v>
      </c>
      <c r="T424">
        <f t="shared" si="72"/>
        <v>5</v>
      </c>
      <c r="U424">
        <f t="shared" si="73"/>
        <v>6</v>
      </c>
      <c r="V424">
        <f t="shared" si="74"/>
        <v>6</v>
      </c>
      <c r="W424">
        <f t="shared" si="75"/>
        <v>6</v>
      </c>
      <c r="X424" s="11"/>
      <c r="Y424" s="11"/>
    </row>
    <row r="425" spans="1:25" ht="16" hidden="1" x14ac:dyDescent="0.2">
      <c r="A425" s="1" t="s">
        <v>171</v>
      </c>
      <c r="B425" t="s">
        <v>172</v>
      </c>
      <c r="C425" s="3">
        <v>14</v>
      </c>
      <c r="D425" t="s">
        <v>51</v>
      </c>
      <c r="E425" s="5">
        <v>73557</v>
      </c>
      <c r="F425" s="5">
        <v>27071</v>
      </c>
      <c r="G425" s="5">
        <v>9296</v>
      </c>
      <c r="H425" s="5">
        <v>2488</v>
      </c>
      <c r="I425" s="14">
        <v>9461</v>
      </c>
      <c r="J425" s="5">
        <v>1564</v>
      </c>
      <c r="K425" s="5">
        <v>0</v>
      </c>
      <c r="L425" s="5">
        <v>0</v>
      </c>
      <c r="M425" s="5">
        <v>403</v>
      </c>
      <c r="N425" s="11">
        <f t="shared" si="66"/>
        <v>50283</v>
      </c>
      <c r="O425" s="12">
        <f t="shared" si="67"/>
        <v>0.68359231616297567</v>
      </c>
      <c r="P425">
        <f t="shared" si="68"/>
        <v>1</v>
      </c>
      <c r="Q425">
        <f t="shared" si="69"/>
        <v>3</v>
      </c>
      <c r="R425">
        <f t="shared" si="70"/>
        <v>4</v>
      </c>
      <c r="S425">
        <f t="shared" si="71"/>
        <v>2</v>
      </c>
      <c r="T425">
        <f t="shared" si="72"/>
        <v>5</v>
      </c>
      <c r="U425">
        <f t="shared" si="73"/>
        <v>7</v>
      </c>
      <c r="V425">
        <f t="shared" si="74"/>
        <v>7</v>
      </c>
      <c r="W425">
        <f t="shared" si="75"/>
        <v>6</v>
      </c>
      <c r="X425" s="11"/>
      <c r="Y425" s="11"/>
    </row>
    <row r="426" spans="1:25" ht="16" hidden="1" x14ac:dyDescent="0.2">
      <c r="A426" s="1" t="s">
        <v>208</v>
      </c>
      <c r="B426" t="s">
        <v>209</v>
      </c>
      <c r="C426" s="3">
        <v>14</v>
      </c>
      <c r="D426" t="s">
        <v>210</v>
      </c>
      <c r="E426" s="5">
        <v>72944</v>
      </c>
      <c r="F426" s="5">
        <v>25797</v>
      </c>
      <c r="G426" s="5">
        <v>8470</v>
      </c>
      <c r="H426" s="5">
        <v>1467</v>
      </c>
      <c r="I426" s="14">
        <v>9074</v>
      </c>
      <c r="J426" s="5">
        <v>1216</v>
      </c>
      <c r="K426" s="5">
        <v>0</v>
      </c>
      <c r="L426" s="5">
        <v>0</v>
      </c>
      <c r="M426" s="5">
        <v>0</v>
      </c>
      <c r="N426" s="11">
        <f t="shared" si="66"/>
        <v>46024</v>
      </c>
      <c r="O426" s="12">
        <f t="shared" si="67"/>
        <v>0.63094976968633476</v>
      </c>
      <c r="P426">
        <f t="shared" si="68"/>
        <v>1</v>
      </c>
      <c r="Q426">
        <f t="shared" si="69"/>
        <v>3</v>
      </c>
      <c r="R426">
        <f t="shared" si="70"/>
        <v>4</v>
      </c>
      <c r="S426">
        <f t="shared" si="71"/>
        <v>2</v>
      </c>
      <c r="T426">
        <f t="shared" si="72"/>
        <v>5</v>
      </c>
      <c r="U426">
        <f t="shared" si="73"/>
        <v>6</v>
      </c>
      <c r="V426">
        <f t="shared" si="74"/>
        <v>6</v>
      </c>
      <c r="W426">
        <f t="shared" si="75"/>
        <v>6</v>
      </c>
      <c r="X426" s="11"/>
      <c r="Y426" s="11"/>
    </row>
    <row r="427" spans="1:25" ht="16" hidden="1" x14ac:dyDescent="0.2">
      <c r="A427" s="1" t="s">
        <v>432</v>
      </c>
      <c r="B427" t="s">
        <v>433</v>
      </c>
      <c r="C427" s="3">
        <v>14</v>
      </c>
      <c r="D427" t="s">
        <v>51</v>
      </c>
      <c r="E427" s="5">
        <v>73545</v>
      </c>
      <c r="F427" s="5">
        <v>27027</v>
      </c>
      <c r="G427" s="5">
        <v>7962</v>
      </c>
      <c r="H427" s="5">
        <v>3448</v>
      </c>
      <c r="I427" s="14">
        <v>9049</v>
      </c>
      <c r="J427" s="5">
        <v>1782</v>
      </c>
      <c r="K427" s="5">
        <v>0</v>
      </c>
      <c r="L427" s="5">
        <v>0</v>
      </c>
      <c r="M427" s="5">
        <v>80</v>
      </c>
      <c r="N427" s="11">
        <f t="shared" si="66"/>
        <v>49348</v>
      </c>
      <c r="O427" s="12">
        <f t="shared" si="67"/>
        <v>0.67099055000339924</v>
      </c>
      <c r="P427">
        <f t="shared" si="68"/>
        <v>1</v>
      </c>
      <c r="Q427">
        <f t="shared" si="69"/>
        <v>3</v>
      </c>
      <c r="R427">
        <f t="shared" si="70"/>
        <v>4</v>
      </c>
      <c r="S427">
        <f t="shared" si="71"/>
        <v>2</v>
      </c>
      <c r="T427">
        <f t="shared" si="72"/>
        <v>5</v>
      </c>
      <c r="U427">
        <f t="shared" si="73"/>
        <v>7</v>
      </c>
      <c r="V427">
        <f t="shared" si="74"/>
        <v>7</v>
      </c>
      <c r="W427">
        <f t="shared" si="75"/>
        <v>6</v>
      </c>
    </row>
    <row r="428" spans="1:25" ht="16" hidden="1" x14ac:dyDescent="0.2">
      <c r="A428" s="1" t="s">
        <v>834</v>
      </c>
      <c r="B428" t="s">
        <v>835</v>
      </c>
      <c r="C428" s="3">
        <v>14</v>
      </c>
      <c r="D428" t="s">
        <v>51</v>
      </c>
      <c r="E428" s="5">
        <v>71935</v>
      </c>
      <c r="F428" s="5">
        <v>20241</v>
      </c>
      <c r="G428" s="5">
        <v>10765</v>
      </c>
      <c r="H428" s="5">
        <v>1459</v>
      </c>
      <c r="I428" s="14">
        <v>8948</v>
      </c>
      <c r="J428" s="5">
        <v>2195</v>
      </c>
      <c r="K428" s="5">
        <v>0</v>
      </c>
      <c r="L428" s="5">
        <v>0</v>
      </c>
      <c r="M428" s="5">
        <v>0</v>
      </c>
      <c r="N428" s="11">
        <f t="shared" si="66"/>
        <v>43608</v>
      </c>
      <c r="O428" s="12">
        <f t="shared" si="67"/>
        <v>0.60621394314311527</v>
      </c>
      <c r="P428">
        <f t="shared" si="68"/>
        <v>1</v>
      </c>
      <c r="Q428">
        <f t="shared" si="69"/>
        <v>2</v>
      </c>
      <c r="R428">
        <f t="shared" si="70"/>
        <v>5</v>
      </c>
      <c r="S428">
        <f t="shared" si="71"/>
        <v>3</v>
      </c>
      <c r="T428">
        <f t="shared" si="72"/>
        <v>4</v>
      </c>
      <c r="U428">
        <f t="shared" si="73"/>
        <v>6</v>
      </c>
      <c r="V428">
        <f t="shared" si="74"/>
        <v>6</v>
      </c>
      <c r="W428">
        <f t="shared" si="75"/>
        <v>6</v>
      </c>
      <c r="X428" s="11"/>
      <c r="Y428" s="11"/>
    </row>
    <row r="429" spans="1:25" ht="16" hidden="1" x14ac:dyDescent="0.2">
      <c r="A429" s="1" t="s">
        <v>181</v>
      </c>
      <c r="B429" t="s">
        <v>182</v>
      </c>
      <c r="C429" s="3">
        <v>14</v>
      </c>
      <c r="D429" t="s">
        <v>51</v>
      </c>
      <c r="E429" s="5">
        <v>72461</v>
      </c>
      <c r="F429" s="5">
        <v>30534</v>
      </c>
      <c r="G429" s="5">
        <v>6492</v>
      </c>
      <c r="H429" s="5">
        <v>4577</v>
      </c>
      <c r="I429" s="14">
        <v>8724</v>
      </c>
      <c r="J429" s="5">
        <v>1397</v>
      </c>
      <c r="K429" s="5">
        <v>0</v>
      </c>
      <c r="L429" s="5">
        <v>0</v>
      </c>
      <c r="M429" s="5">
        <v>173</v>
      </c>
      <c r="N429" s="11">
        <f t="shared" si="66"/>
        <v>51897</v>
      </c>
      <c r="O429" s="12">
        <f t="shared" si="67"/>
        <v>0.7162059590676364</v>
      </c>
      <c r="P429">
        <f t="shared" si="68"/>
        <v>1</v>
      </c>
      <c r="Q429">
        <f t="shared" si="69"/>
        <v>3</v>
      </c>
      <c r="R429">
        <f t="shared" si="70"/>
        <v>4</v>
      </c>
      <c r="S429">
        <f t="shared" si="71"/>
        <v>2</v>
      </c>
      <c r="T429">
        <f t="shared" si="72"/>
        <v>5</v>
      </c>
      <c r="U429">
        <f t="shared" si="73"/>
        <v>7</v>
      </c>
      <c r="V429">
        <f t="shared" si="74"/>
        <v>7</v>
      </c>
      <c r="W429">
        <f t="shared" si="75"/>
        <v>6</v>
      </c>
    </row>
    <row r="430" spans="1:25" ht="16" hidden="1" x14ac:dyDescent="0.2">
      <c r="A430" s="1" t="s">
        <v>49</v>
      </c>
      <c r="B430" t="s">
        <v>50</v>
      </c>
      <c r="C430" s="3">
        <v>14</v>
      </c>
      <c r="D430" t="s">
        <v>51</v>
      </c>
      <c r="E430" s="5">
        <v>68459</v>
      </c>
      <c r="F430" s="5">
        <v>22668</v>
      </c>
      <c r="G430" s="5">
        <v>10186</v>
      </c>
      <c r="H430" s="5">
        <v>1636</v>
      </c>
      <c r="I430" s="14">
        <v>8538</v>
      </c>
      <c r="J430" s="5">
        <v>0</v>
      </c>
      <c r="K430" s="5">
        <v>0</v>
      </c>
      <c r="L430" s="5">
        <v>0</v>
      </c>
      <c r="M430" s="5">
        <v>0</v>
      </c>
      <c r="N430" s="11">
        <f t="shared" si="66"/>
        <v>43028</v>
      </c>
      <c r="O430" s="12">
        <f t="shared" si="67"/>
        <v>0.62852218115952618</v>
      </c>
      <c r="P430">
        <f t="shared" si="68"/>
        <v>1</v>
      </c>
      <c r="Q430">
        <f t="shared" si="69"/>
        <v>2</v>
      </c>
      <c r="R430">
        <f t="shared" si="70"/>
        <v>4</v>
      </c>
      <c r="S430">
        <f t="shared" si="71"/>
        <v>3</v>
      </c>
      <c r="T430">
        <f t="shared" si="72"/>
        <v>5</v>
      </c>
      <c r="U430">
        <f t="shared" si="73"/>
        <v>5</v>
      </c>
      <c r="V430">
        <f t="shared" si="74"/>
        <v>5</v>
      </c>
      <c r="W430">
        <f t="shared" si="75"/>
        <v>5</v>
      </c>
    </row>
    <row r="431" spans="1:25" ht="16" hidden="1" x14ac:dyDescent="0.2">
      <c r="A431" s="1" t="s">
        <v>526</v>
      </c>
      <c r="B431" t="s">
        <v>527</v>
      </c>
      <c r="C431" s="3">
        <v>14</v>
      </c>
      <c r="D431" t="s">
        <v>51</v>
      </c>
      <c r="E431" s="5">
        <v>69289</v>
      </c>
      <c r="F431" s="5">
        <v>24722</v>
      </c>
      <c r="G431" s="5">
        <v>9548</v>
      </c>
      <c r="H431" s="5">
        <v>3576</v>
      </c>
      <c r="I431" s="14">
        <v>8464</v>
      </c>
      <c r="J431" s="5">
        <v>2122</v>
      </c>
      <c r="K431" s="5">
        <v>0</v>
      </c>
      <c r="L431" s="5">
        <v>0</v>
      </c>
      <c r="M431" s="5">
        <v>0</v>
      </c>
      <c r="N431" s="11">
        <f t="shared" si="66"/>
        <v>48432</v>
      </c>
      <c r="O431" s="12">
        <f t="shared" si="67"/>
        <v>0.69898540893936989</v>
      </c>
      <c r="P431">
        <f t="shared" si="68"/>
        <v>1</v>
      </c>
      <c r="Q431">
        <f t="shared" si="69"/>
        <v>2</v>
      </c>
      <c r="R431">
        <f t="shared" si="70"/>
        <v>4</v>
      </c>
      <c r="S431">
        <f t="shared" si="71"/>
        <v>3</v>
      </c>
      <c r="T431">
        <f t="shared" si="72"/>
        <v>5</v>
      </c>
      <c r="U431">
        <f t="shared" si="73"/>
        <v>6</v>
      </c>
      <c r="V431">
        <f t="shared" si="74"/>
        <v>6</v>
      </c>
      <c r="W431">
        <f t="shared" si="75"/>
        <v>6</v>
      </c>
      <c r="X431" s="11"/>
      <c r="Y431" s="11"/>
    </row>
    <row r="432" spans="1:25" ht="16" hidden="1" x14ac:dyDescent="0.2">
      <c r="A432" s="1" t="s">
        <v>856</v>
      </c>
      <c r="B432" t="s">
        <v>857</v>
      </c>
      <c r="C432" s="3">
        <v>14</v>
      </c>
      <c r="D432" t="s">
        <v>51</v>
      </c>
      <c r="E432" s="5">
        <v>80615</v>
      </c>
      <c r="F432" s="5">
        <v>32926</v>
      </c>
      <c r="G432" s="5">
        <v>6791</v>
      </c>
      <c r="H432" s="5">
        <v>6079</v>
      </c>
      <c r="I432" s="14">
        <v>7935</v>
      </c>
      <c r="J432" s="5">
        <v>2174</v>
      </c>
      <c r="K432" s="5">
        <v>0</v>
      </c>
      <c r="L432" s="5">
        <v>0</v>
      </c>
      <c r="M432" s="5">
        <v>1658</v>
      </c>
      <c r="N432" s="11">
        <f t="shared" si="66"/>
        <v>57563</v>
      </c>
      <c r="O432" s="12">
        <f t="shared" si="67"/>
        <v>0.71404825404701355</v>
      </c>
      <c r="P432">
        <f t="shared" si="68"/>
        <v>1</v>
      </c>
      <c r="Q432">
        <f t="shared" si="69"/>
        <v>3</v>
      </c>
      <c r="R432">
        <f t="shared" si="70"/>
        <v>4</v>
      </c>
      <c r="S432">
        <f t="shared" si="71"/>
        <v>2</v>
      </c>
      <c r="T432">
        <f t="shared" si="72"/>
        <v>5</v>
      </c>
      <c r="U432">
        <f t="shared" si="73"/>
        <v>7</v>
      </c>
      <c r="V432">
        <f t="shared" si="74"/>
        <v>7</v>
      </c>
      <c r="W432">
        <f t="shared" si="75"/>
        <v>6</v>
      </c>
    </row>
    <row r="433" spans="1:25" ht="16" hidden="1" x14ac:dyDescent="0.2">
      <c r="A433" s="1" t="s">
        <v>712</v>
      </c>
      <c r="B433" t="s">
        <v>713</v>
      </c>
      <c r="C433" s="3">
        <v>14</v>
      </c>
      <c r="D433" t="s">
        <v>34</v>
      </c>
      <c r="E433" s="5">
        <v>87968</v>
      </c>
      <c r="F433" s="5">
        <v>27601</v>
      </c>
      <c r="G433" s="5">
        <v>18929</v>
      </c>
      <c r="H433" s="5">
        <v>2309</v>
      </c>
      <c r="I433" s="14">
        <v>7803</v>
      </c>
      <c r="J433" s="5">
        <v>1936</v>
      </c>
      <c r="K433" s="5">
        <v>0</v>
      </c>
      <c r="L433" s="5">
        <v>0</v>
      </c>
      <c r="M433" s="5">
        <v>371</v>
      </c>
      <c r="N433" s="11">
        <f t="shared" si="66"/>
        <v>58949</v>
      </c>
      <c r="O433" s="12">
        <f t="shared" si="67"/>
        <v>0.6701186795198254</v>
      </c>
      <c r="P433">
        <f t="shared" si="68"/>
        <v>1</v>
      </c>
      <c r="Q433">
        <f t="shared" si="69"/>
        <v>2</v>
      </c>
      <c r="R433">
        <f t="shared" si="70"/>
        <v>4</v>
      </c>
      <c r="S433">
        <f t="shared" si="71"/>
        <v>3</v>
      </c>
      <c r="T433">
        <f t="shared" si="72"/>
        <v>5</v>
      </c>
      <c r="U433">
        <f t="shared" si="73"/>
        <v>7</v>
      </c>
      <c r="V433">
        <f t="shared" si="74"/>
        <v>7</v>
      </c>
      <c r="W433">
        <f t="shared" si="75"/>
        <v>6</v>
      </c>
    </row>
    <row r="434" spans="1:25" ht="16" hidden="1" x14ac:dyDescent="0.2">
      <c r="A434" s="1" t="s">
        <v>916</v>
      </c>
      <c r="B434" t="s">
        <v>917</v>
      </c>
      <c r="C434" s="3">
        <v>14</v>
      </c>
      <c r="D434" t="s">
        <v>51</v>
      </c>
      <c r="E434" s="5">
        <v>66876</v>
      </c>
      <c r="F434" s="5">
        <v>22175</v>
      </c>
      <c r="G434" s="5">
        <v>8154</v>
      </c>
      <c r="H434" s="5">
        <v>4129</v>
      </c>
      <c r="I434" s="14">
        <v>7803</v>
      </c>
      <c r="J434" s="5">
        <v>2083</v>
      </c>
      <c r="K434" s="5">
        <v>0</v>
      </c>
      <c r="L434" s="5">
        <v>0</v>
      </c>
      <c r="M434" s="5">
        <v>165</v>
      </c>
      <c r="N434" s="11">
        <f t="shared" si="66"/>
        <v>44509</v>
      </c>
      <c r="O434" s="12">
        <f t="shared" si="67"/>
        <v>0.66554518810933672</v>
      </c>
      <c r="P434">
        <f t="shared" si="68"/>
        <v>1</v>
      </c>
      <c r="Q434">
        <f t="shared" si="69"/>
        <v>2</v>
      </c>
      <c r="R434">
        <f t="shared" si="70"/>
        <v>4</v>
      </c>
      <c r="S434">
        <f t="shared" si="71"/>
        <v>3</v>
      </c>
      <c r="T434">
        <f t="shared" si="72"/>
        <v>5</v>
      </c>
      <c r="U434">
        <f t="shared" si="73"/>
        <v>7</v>
      </c>
      <c r="V434">
        <f t="shared" si="74"/>
        <v>7</v>
      </c>
      <c r="W434">
        <f t="shared" si="75"/>
        <v>6</v>
      </c>
    </row>
    <row r="435" spans="1:25" ht="16" hidden="1" x14ac:dyDescent="0.2">
      <c r="A435" s="1" t="s">
        <v>262</v>
      </c>
      <c r="B435" t="s">
        <v>263</v>
      </c>
      <c r="C435" s="3">
        <v>14</v>
      </c>
      <c r="D435" t="s">
        <v>51</v>
      </c>
      <c r="E435" s="5">
        <v>78580</v>
      </c>
      <c r="F435" s="5">
        <v>27732</v>
      </c>
      <c r="G435" s="5">
        <v>9482</v>
      </c>
      <c r="H435" s="5">
        <v>6394</v>
      </c>
      <c r="I435" s="14">
        <v>7652</v>
      </c>
      <c r="J435" s="5">
        <v>1892</v>
      </c>
      <c r="K435" s="5">
        <v>0</v>
      </c>
      <c r="L435" s="5">
        <v>0</v>
      </c>
      <c r="M435" s="5">
        <v>665</v>
      </c>
      <c r="N435" s="11">
        <f t="shared" si="66"/>
        <v>53817</v>
      </c>
      <c r="O435" s="12">
        <f t="shared" si="67"/>
        <v>0.68486892339017558</v>
      </c>
      <c r="P435">
        <f t="shared" si="68"/>
        <v>1</v>
      </c>
      <c r="Q435">
        <f t="shared" si="69"/>
        <v>2</v>
      </c>
      <c r="R435">
        <f t="shared" si="70"/>
        <v>4</v>
      </c>
      <c r="S435">
        <f t="shared" si="71"/>
        <v>3</v>
      </c>
      <c r="T435">
        <f t="shared" si="72"/>
        <v>5</v>
      </c>
      <c r="U435">
        <f t="shared" si="73"/>
        <v>7</v>
      </c>
      <c r="V435">
        <f t="shared" si="74"/>
        <v>7</v>
      </c>
      <c r="W435">
        <f t="shared" si="75"/>
        <v>6</v>
      </c>
    </row>
    <row r="436" spans="1:25" ht="16" hidden="1" x14ac:dyDescent="0.2">
      <c r="A436" s="1" t="s">
        <v>1108</v>
      </c>
      <c r="B436" t="s">
        <v>1109</v>
      </c>
      <c r="C436" s="3">
        <v>14</v>
      </c>
      <c r="D436" t="s">
        <v>51</v>
      </c>
      <c r="E436" s="5">
        <v>67090</v>
      </c>
      <c r="F436" s="5">
        <v>27123</v>
      </c>
      <c r="G436" s="5">
        <v>7467</v>
      </c>
      <c r="H436" s="5">
        <v>2891</v>
      </c>
      <c r="I436" s="14">
        <v>7569</v>
      </c>
      <c r="J436" s="5">
        <v>2038</v>
      </c>
      <c r="K436" s="5">
        <v>0</v>
      </c>
      <c r="L436" s="5">
        <v>0</v>
      </c>
      <c r="M436" s="5">
        <v>80</v>
      </c>
      <c r="N436" s="11">
        <f t="shared" si="66"/>
        <v>47168</v>
      </c>
      <c r="O436" s="12">
        <f t="shared" si="67"/>
        <v>0.70305559695930842</v>
      </c>
      <c r="P436">
        <f t="shared" si="68"/>
        <v>1</v>
      </c>
      <c r="Q436">
        <f t="shared" si="69"/>
        <v>3</v>
      </c>
      <c r="R436">
        <f t="shared" si="70"/>
        <v>4</v>
      </c>
      <c r="S436">
        <f t="shared" si="71"/>
        <v>2</v>
      </c>
      <c r="T436">
        <f t="shared" si="72"/>
        <v>5</v>
      </c>
      <c r="U436">
        <f t="shared" si="73"/>
        <v>7</v>
      </c>
      <c r="V436">
        <f t="shared" si="74"/>
        <v>7</v>
      </c>
      <c r="W436">
        <f t="shared" si="75"/>
        <v>6</v>
      </c>
    </row>
    <row r="437" spans="1:25" ht="16" hidden="1" x14ac:dyDescent="0.2">
      <c r="A437" s="1" t="s">
        <v>549</v>
      </c>
      <c r="B437" t="s">
        <v>550</v>
      </c>
      <c r="C437" s="3">
        <v>14</v>
      </c>
      <c r="D437" t="s">
        <v>210</v>
      </c>
      <c r="E437" s="5">
        <v>78906</v>
      </c>
      <c r="F437" s="5">
        <v>31593</v>
      </c>
      <c r="G437" s="5">
        <v>10084</v>
      </c>
      <c r="H437" s="5">
        <v>4385</v>
      </c>
      <c r="I437" s="14">
        <v>7534</v>
      </c>
      <c r="J437" s="5">
        <v>2681</v>
      </c>
      <c r="K437" s="5">
        <v>0</v>
      </c>
      <c r="L437" s="5">
        <v>0</v>
      </c>
      <c r="M437" s="5">
        <v>0</v>
      </c>
      <c r="N437" s="11">
        <f t="shared" si="66"/>
        <v>56277</v>
      </c>
      <c r="O437" s="12">
        <f t="shared" si="67"/>
        <v>0.71321572503992092</v>
      </c>
      <c r="P437">
        <f t="shared" si="68"/>
        <v>1</v>
      </c>
      <c r="Q437">
        <f t="shared" si="69"/>
        <v>2</v>
      </c>
      <c r="R437">
        <f t="shared" si="70"/>
        <v>4</v>
      </c>
      <c r="S437">
        <f t="shared" si="71"/>
        <v>3</v>
      </c>
      <c r="T437">
        <f t="shared" si="72"/>
        <v>5</v>
      </c>
      <c r="U437">
        <f t="shared" si="73"/>
        <v>6</v>
      </c>
      <c r="V437">
        <f t="shared" si="74"/>
        <v>6</v>
      </c>
      <c r="W437">
        <f t="shared" si="75"/>
        <v>6</v>
      </c>
    </row>
    <row r="438" spans="1:25" ht="16" hidden="1" x14ac:dyDescent="0.2">
      <c r="A438" s="1" t="s">
        <v>67</v>
      </c>
      <c r="B438" t="s">
        <v>68</v>
      </c>
      <c r="C438" s="3">
        <v>14</v>
      </c>
      <c r="D438" t="s">
        <v>34</v>
      </c>
      <c r="E438" s="5">
        <v>76380</v>
      </c>
      <c r="F438" s="5">
        <v>33621</v>
      </c>
      <c r="G438" s="5">
        <v>6074</v>
      </c>
      <c r="H438" s="5">
        <v>3927</v>
      </c>
      <c r="I438" s="14">
        <v>7310</v>
      </c>
      <c r="J438" s="5">
        <v>2231</v>
      </c>
      <c r="K438" s="5">
        <v>0</v>
      </c>
      <c r="L438" s="5">
        <v>0</v>
      </c>
      <c r="M438" s="5">
        <v>0</v>
      </c>
      <c r="N438" s="11">
        <f t="shared" si="66"/>
        <v>53163</v>
      </c>
      <c r="O438" s="12">
        <f t="shared" si="67"/>
        <v>0.69603299293008636</v>
      </c>
      <c r="P438">
        <f t="shared" si="68"/>
        <v>1</v>
      </c>
      <c r="Q438">
        <f t="shared" si="69"/>
        <v>3</v>
      </c>
      <c r="R438">
        <f t="shared" si="70"/>
        <v>4</v>
      </c>
      <c r="S438">
        <f t="shared" si="71"/>
        <v>2</v>
      </c>
      <c r="T438">
        <f t="shared" si="72"/>
        <v>5</v>
      </c>
      <c r="U438">
        <f t="shared" si="73"/>
        <v>6</v>
      </c>
      <c r="V438">
        <f t="shared" si="74"/>
        <v>6</v>
      </c>
      <c r="W438">
        <f t="shared" si="75"/>
        <v>6</v>
      </c>
    </row>
    <row r="439" spans="1:25" ht="16" hidden="1" x14ac:dyDescent="0.2">
      <c r="A439" s="1" t="s">
        <v>537</v>
      </c>
      <c r="B439" t="s">
        <v>538</v>
      </c>
      <c r="C439" s="3">
        <v>14</v>
      </c>
      <c r="D439" t="s">
        <v>210</v>
      </c>
      <c r="E439" s="5">
        <v>74616</v>
      </c>
      <c r="F439" s="5">
        <v>26245</v>
      </c>
      <c r="G439" s="5">
        <v>11825</v>
      </c>
      <c r="H439" s="5">
        <v>2402</v>
      </c>
      <c r="I439" s="14">
        <v>7249</v>
      </c>
      <c r="J439" s="5">
        <v>1660</v>
      </c>
      <c r="K439" s="5">
        <v>0</v>
      </c>
      <c r="L439" s="5">
        <v>0</v>
      </c>
      <c r="M439" s="5">
        <v>252</v>
      </c>
      <c r="N439" s="11">
        <f t="shared" si="66"/>
        <v>49633</v>
      </c>
      <c r="O439" s="12">
        <f t="shared" si="67"/>
        <v>0.66517905006969014</v>
      </c>
      <c r="P439">
        <f t="shared" si="68"/>
        <v>1</v>
      </c>
      <c r="Q439">
        <f t="shared" si="69"/>
        <v>2</v>
      </c>
      <c r="R439">
        <f t="shared" si="70"/>
        <v>4</v>
      </c>
      <c r="S439">
        <f t="shared" si="71"/>
        <v>3</v>
      </c>
      <c r="T439">
        <f t="shared" si="72"/>
        <v>5</v>
      </c>
      <c r="U439">
        <f t="shared" si="73"/>
        <v>7</v>
      </c>
      <c r="V439">
        <f t="shared" si="74"/>
        <v>7</v>
      </c>
      <c r="W439">
        <f t="shared" si="75"/>
        <v>6</v>
      </c>
    </row>
    <row r="440" spans="1:25" ht="16" hidden="1" x14ac:dyDescent="0.2">
      <c r="A440" s="1" t="s">
        <v>270</v>
      </c>
      <c r="B440" t="s">
        <v>271</v>
      </c>
      <c r="C440" s="3">
        <v>14</v>
      </c>
      <c r="D440" t="s">
        <v>34</v>
      </c>
      <c r="E440" s="5">
        <v>73423</v>
      </c>
      <c r="F440" s="5">
        <v>31138</v>
      </c>
      <c r="G440" s="5">
        <v>6712</v>
      </c>
      <c r="H440" s="5">
        <v>4761</v>
      </c>
      <c r="I440" s="14">
        <v>7218</v>
      </c>
      <c r="J440" s="5">
        <v>2902</v>
      </c>
      <c r="K440" s="5">
        <v>0</v>
      </c>
      <c r="L440" s="5">
        <v>0</v>
      </c>
      <c r="M440" s="5">
        <v>0</v>
      </c>
      <c r="N440" s="11">
        <f t="shared" si="66"/>
        <v>52731</v>
      </c>
      <c r="O440" s="12">
        <f t="shared" si="67"/>
        <v>0.71818095147297167</v>
      </c>
      <c r="P440">
        <f t="shared" si="68"/>
        <v>1</v>
      </c>
      <c r="Q440">
        <f t="shared" si="69"/>
        <v>3</v>
      </c>
      <c r="R440">
        <f t="shared" si="70"/>
        <v>4</v>
      </c>
      <c r="S440">
        <f t="shared" si="71"/>
        <v>2</v>
      </c>
      <c r="T440">
        <f t="shared" si="72"/>
        <v>5</v>
      </c>
      <c r="U440">
        <f t="shared" si="73"/>
        <v>6</v>
      </c>
      <c r="V440">
        <f t="shared" si="74"/>
        <v>6</v>
      </c>
      <c r="W440">
        <f t="shared" si="75"/>
        <v>6</v>
      </c>
      <c r="X440" s="11"/>
      <c r="Y440" s="11"/>
    </row>
    <row r="441" spans="1:25" ht="16" hidden="1" x14ac:dyDescent="0.2">
      <c r="A441" s="1" t="s">
        <v>513</v>
      </c>
      <c r="B441" t="s">
        <v>514</v>
      </c>
      <c r="C441" s="3">
        <v>14</v>
      </c>
      <c r="D441" t="s">
        <v>51</v>
      </c>
      <c r="E441" s="5">
        <v>67994</v>
      </c>
      <c r="F441" s="5">
        <v>21623</v>
      </c>
      <c r="G441" s="5">
        <v>13273</v>
      </c>
      <c r="H441" s="5">
        <v>904</v>
      </c>
      <c r="I441" s="14">
        <v>7208</v>
      </c>
      <c r="J441" s="5">
        <v>954</v>
      </c>
      <c r="K441" s="5">
        <v>0</v>
      </c>
      <c r="L441" s="5">
        <v>0</v>
      </c>
      <c r="M441" s="5">
        <v>289</v>
      </c>
      <c r="N441" s="11">
        <f t="shared" si="66"/>
        <v>44251</v>
      </c>
      <c r="O441" s="12">
        <f t="shared" si="67"/>
        <v>0.65080742418448689</v>
      </c>
      <c r="P441">
        <f t="shared" si="68"/>
        <v>1</v>
      </c>
      <c r="Q441">
        <f t="shared" si="69"/>
        <v>2</v>
      </c>
      <c r="R441">
        <f t="shared" si="70"/>
        <v>5</v>
      </c>
      <c r="S441">
        <f t="shared" si="71"/>
        <v>3</v>
      </c>
      <c r="T441">
        <f t="shared" si="72"/>
        <v>4</v>
      </c>
      <c r="U441">
        <f t="shared" si="73"/>
        <v>7</v>
      </c>
      <c r="V441">
        <f t="shared" si="74"/>
        <v>7</v>
      </c>
      <c r="W441">
        <f t="shared" si="75"/>
        <v>6</v>
      </c>
    </row>
    <row r="442" spans="1:25" ht="16" hidden="1" x14ac:dyDescent="0.2">
      <c r="A442" s="1" t="s">
        <v>692</v>
      </c>
      <c r="B442" t="s">
        <v>693</v>
      </c>
      <c r="C442" s="3">
        <v>14</v>
      </c>
      <c r="D442" t="s">
        <v>51</v>
      </c>
      <c r="E442" s="5">
        <v>69455</v>
      </c>
      <c r="F442" s="5">
        <v>29112</v>
      </c>
      <c r="G442" s="5">
        <v>5690</v>
      </c>
      <c r="H442" s="5">
        <v>2157</v>
      </c>
      <c r="I442" s="14">
        <v>7042</v>
      </c>
      <c r="J442" s="5">
        <v>1504</v>
      </c>
      <c r="K442" s="5">
        <v>0</v>
      </c>
      <c r="L442" s="5">
        <v>2424</v>
      </c>
      <c r="M442" s="5">
        <v>116</v>
      </c>
      <c r="N442" s="11">
        <f t="shared" si="66"/>
        <v>48045</v>
      </c>
      <c r="O442" s="12">
        <f t="shared" si="67"/>
        <v>0.69174285508602695</v>
      </c>
      <c r="P442">
        <f t="shared" si="68"/>
        <v>1</v>
      </c>
      <c r="Q442">
        <f t="shared" si="69"/>
        <v>3</v>
      </c>
      <c r="R442">
        <f t="shared" si="70"/>
        <v>5</v>
      </c>
      <c r="S442">
        <f t="shared" si="71"/>
        <v>2</v>
      </c>
      <c r="T442">
        <f t="shared" si="72"/>
        <v>6</v>
      </c>
      <c r="U442">
        <f t="shared" si="73"/>
        <v>8</v>
      </c>
      <c r="V442">
        <f t="shared" si="74"/>
        <v>4</v>
      </c>
      <c r="W442">
        <f t="shared" si="75"/>
        <v>7</v>
      </c>
    </row>
    <row r="443" spans="1:25" ht="16" hidden="1" x14ac:dyDescent="0.2">
      <c r="A443" s="1" t="s">
        <v>940</v>
      </c>
      <c r="B443" t="s">
        <v>941</v>
      </c>
      <c r="C443" s="3">
        <v>14</v>
      </c>
      <c r="D443" t="s">
        <v>210</v>
      </c>
      <c r="E443" s="5">
        <v>70597</v>
      </c>
      <c r="F443" s="5">
        <v>21291</v>
      </c>
      <c r="G443" s="5">
        <v>16336</v>
      </c>
      <c r="H443" s="5">
        <v>1582</v>
      </c>
      <c r="I443" s="14">
        <v>6864</v>
      </c>
      <c r="J443" s="5">
        <v>1369</v>
      </c>
      <c r="K443" s="5">
        <v>0</v>
      </c>
      <c r="L443" s="5">
        <v>0</v>
      </c>
      <c r="M443" s="5">
        <v>357</v>
      </c>
      <c r="N443" s="11">
        <f t="shared" si="66"/>
        <v>47799</v>
      </c>
      <c r="O443" s="12">
        <f t="shared" si="67"/>
        <v>0.67706843066985845</v>
      </c>
      <c r="P443">
        <f t="shared" si="68"/>
        <v>1</v>
      </c>
      <c r="Q443">
        <f t="shared" si="69"/>
        <v>2</v>
      </c>
      <c r="R443">
        <f t="shared" si="70"/>
        <v>4</v>
      </c>
      <c r="S443">
        <f t="shared" si="71"/>
        <v>3</v>
      </c>
      <c r="T443">
        <f t="shared" si="72"/>
        <v>5</v>
      </c>
      <c r="U443">
        <f t="shared" si="73"/>
        <v>7</v>
      </c>
      <c r="V443">
        <f t="shared" si="74"/>
        <v>7</v>
      </c>
      <c r="W443">
        <f t="shared" si="75"/>
        <v>6</v>
      </c>
      <c r="X443" s="11"/>
      <c r="Y443" s="11"/>
    </row>
    <row r="444" spans="1:25" ht="16" hidden="1" x14ac:dyDescent="0.2">
      <c r="A444" s="1" t="s">
        <v>710</v>
      </c>
      <c r="B444" t="s">
        <v>711</v>
      </c>
      <c r="C444" s="3">
        <v>14</v>
      </c>
      <c r="D444" t="s">
        <v>34</v>
      </c>
      <c r="E444" s="5">
        <v>84892</v>
      </c>
      <c r="F444" s="5">
        <v>27244</v>
      </c>
      <c r="G444" s="5">
        <v>17491</v>
      </c>
      <c r="H444" s="5">
        <v>3575</v>
      </c>
      <c r="I444" s="14">
        <v>6852</v>
      </c>
      <c r="J444" s="5">
        <v>2255</v>
      </c>
      <c r="K444" s="5">
        <v>0</v>
      </c>
      <c r="L444" s="5">
        <v>0</v>
      </c>
      <c r="M444" s="5">
        <v>275</v>
      </c>
      <c r="N444" s="11">
        <f t="shared" si="66"/>
        <v>57692</v>
      </c>
      <c r="O444" s="12">
        <f t="shared" si="67"/>
        <v>0.6795928945012486</v>
      </c>
      <c r="P444">
        <f t="shared" si="68"/>
        <v>1</v>
      </c>
      <c r="Q444">
        <f t="shared" si="69"/>
        <v>2</v>
      </c>
      <c r="R444">
        <f t="shared" si="70"/>
        <v>4</v>
      </c>
      <c r="S444">
        <f t="shared" si="71"/>
        <v>3</v>
      </c>
      <c r="T444">
        <f t="shared" si="72"/>
        <v>5</v>
      </c>
      <c r="U444">
        <f t="shared" si="73"/>
        <v>7</v>
      </c>
      <c r="V444">
        <f t="shared" si="74"/>
        <v>7</v>
      </c>
      <c r="W444">
        <f t="shared" si="75"/>
        <v>6</v>
      </c>
    </row>
    <row r="445" spans="1:25" ht="16" hidden="1" x14ac:dyDescent="0.2">
      <c r="A445" s="1" t="s">
        <v>551</v>
      </c>
      <c r="B445" t="s">
        <v>552</v>
      </c>
      <c r="C445" s="3">
        <v>14</v>
      </c>
      <c r="D445" t="s">
        <v>210</v>
      </c>
      <c r="E445" s="5">
        <v>73944</v>
      </c>
      <c r="F445" s="5">
        <v>28949</v>
      </c>
      <c r="G445" s="5">
        <v>9869</v>
      </c>
      <c r="H445" s="5">
        <v>3952</v>
      </c>
      <c r="I445" s="14">
        <v>6728</v>
      </c>
      <c r="J445" s="5">
        <v>2789</v>
      </c>
      <c r="K445" s="5">
        <v>0</v>
      </c>
      <c r="L445" s="5">
        <v>0</v>
      </c>
      <c r="M445" s="5">
        <v>0</v>
      </c>
      <c r="N445" s="11">
        <f t="shared" si="66"/>
        <v>52287</v>
      </c>
      <c r="O445" s="12">
        <f t="shared" si="67"/>
        <v>0.70711619604024667</v>
      </c>
      <c r="P445">
        <f t="shared" si="68"/>
        <v>1</v>
      </c>
      <c r="Q445">
        <f t="shared" si="69"/>
        <v>2</v>
      </c>
      <c r="R445">
        <f t="shared" si="70"/>
        <v>4</v>
      </c>
      <c r="S445">
        <f t="shared" si="71"/>
        <v>3</v>
      </c>
      <c r="T445">
        <f t="shared" si="72"/>
        <v>5</v>
      </c>
      <c r="U445">
        <f t="shared" si="73"/>
        <v>6</v>
      </c>
      <c r="V445">
        <f t="shared" si="74"/>
        <v>6</v>
      </c>
      <c r="W445">
        <f t="shared" si="75"/>
        <v>6</v>
      </c>
      <c r="X445" s="11"/>
      <c r="Y445" s="11"/>
    </row>
    <row r="446" spans="1:25" ht="16" hidden="1" x14ac:dyDescent="0.2">
      <c r="A446" s="1" t="s">
        <v>553</v>
      </c>
      <c r="B446" t="s">
        <v>554</v>
      </c>
      <c r="C446" s="3">
        <v>14</v>
      </c>
      <c r="D446" t="s">
        <v>210</v>
      </c>
      <c r="E446" s="5">
        <v>79666</v>
      </c>
      <c r="F446" s="5">
        <v>32608</v>
      </c>
      <c r="G446" s="5">
        <v>9345</v>
      </c>
      <c r="H446" s="5">
        <v>5872</v>
      </c>
      <c r="I446" s="14">
        <v>6603</v>
      </c>
      <c r="J446" s="5">
        <v>2583</v>
      </c>
      <c r="K446" s="5">
        <v>0</v>
      </c>
      <c r="L446" s="5">
        <v>0</v>
      </c>
      <c r="M446" s="5">
        <v>256</v>
      </c>
      <c r="N446" s="11">
        <f t="shared" si="66"/>
        <v>57267</v>
      </c>
      <c r="O446" s="12">
        <f t="shared" si="67"/>
        <v>0.71883865136946756</v>
      </c>
      <c r="P446">
        <f t="shared" si="68"/>
        <v>1</v>
      </c>
      <c r="Q446">
        <f t="shared" si="69"/>
        <v>2</v>
      </c>
      <c r="R446">
        <f t="shared" si="70"/>
        <v>4</v>
      </c>
      <c r="S446">
        <f t="shared" si="71"/>
        <v>3</v>
      </c>
      <c r="T446">
        <f t="shared" si="72"/>
        <v>5</v>
      </c>
      <c r="U446">
        <f t="shared" si="73"/>
        <v>7</v>
      </c>
      <c r="V446">
        <f t="shared" si="74"/>
        <v>7</v>
      </c>
      <c r="W446">
        <f t="shared" si="75"/>
        <v>6</v>
      </c>
    </row>
    <row r="447" spans="1:25" ht="16" hidden="1" x14ac:dyDescent="0.2">
      <c r="A447" s="1" t="s">
        <v>1076</v>
      </c>
      <c r="B447" t="s">
        <v>1077</v>
      </c>
      <c r="C447" s="3">
        <v>14</v>
      </c>
      <c r="D447" t="s">
        <v>210</v>
      </c>
      <c r="E447" s="5">
        <v>73264</v>
      </c>
      <c r="F447" s="5">
        <v>25281</v>
      </c>
      <c r="G447" s="5">
        <v>13128</v>
      </c>
      <c r="H447" s="5">
        <v>3140</v>
      </c>
      <c r="I447" s="14">
        <v>6556</v>
      </c>
      <c r="J447" s="5">
        <v>1742</v>
      </c>
      <c r="K447" s="5">
        <v>0</v>
      </c>
      <c r="L447" s="5">
        <v>0</v>
      </c>
      <c r="M447" s="5">
        <v>358</v>
      </c>
      <c r="N447" s="11">
        <f t="shared" si="66"/>
        <v>50205</v>
      </c>
      <c r="O447" s="12">
        <f t="shared" si="67"/>
        <v>0.68526151998252893</v>
      </c>
      <c r="P447">
        <f t="shared" si="68"/>
        <v>1</v>
      </c>
      <c r="Q447">
        <f t="shared" si="69"/>
        <v>2</v>
      </c>
      <c r="R447">
        <f t="shared" si="70"/>
        <v>4</v>
      </c>
      <c r="S447">
        <f t="shared" si="71"/>
        <v>3</v>
      </c>
      <c r="T447">
        <f t="shared" si="72"/>
        <v>5</v>
      </c>
      <c r="U447">
        <f t="shared" si="73"/>
        <v>7</v>
      </c>
      <c r="V447">
        <f t="shared" si="74"/>
        <v>7</v>
      </c>
      <c r="W447">
        <f t="shared" si="75"/>
        <v>6</v>
      </c>
    </row>
    <row r="448" spans="1:25" ht="16" hidden="1" x14ac:dyDescent="0.2">
      <c r="A448" s="1" t="s">
        <v>555</v>
      </c>
      <c r="B448" t="s">
        <v>556</v>
      </c>
      <c r="C448" s="3">
        <v>14</v>
      </c>
      <c r="D448" t="s">
        <v>210</v>
      </c>
      <c r="E448" s="5">
        <v>73753</v>
      </c>
      <c r="F448" s="5">
        <v>29696</v>
      </c>
      <c r="G448" s="5">
        <v>11235</v>
      </c>
      <c r="H448" s="5">
        <v>2777</v>
      </c>
      <c r="I448" s="14">
        <v>6383</v>
      </c>
      <c r="J448" s="5">
        <v>0</v>
      </c>
      <c r="K448" s="5">
        <v>0</v>
      </c>
      <c r="L448" s="5">
        <v>0</v>
      </c>
      <c r="M448" s="5">
        <v>0</v>
      </c>
      <c r="N448" s="11">
        <f t="shared" si="66"/>
        <v>50091</v>
      </c>
      <c r="O448" s="12">
        <f t="shared" si="67"/>
        <v>0.67917237264924812</v>
      </c>
      <c r="P448">
        <f t="shared" si="68"/>
        <v>1</v>
      </c>
      <c r="Q448">
        <f t="shared" si="69"/>
        <v>2</v>
      </c>
      <c r="R448">
        <f t="shared" si="70"/>
        <v>4</v>
      </c>
      <c r="S448">
        <f t="shared" si="71"/>
        <v>3</v>
      </c>
      <c r="T448">
        <f t="shared" si="72"/>
        <v>5</v>
      </c>
      <c r="U448">
        <f t="shared" si="73"/>
        <v>5</v>
      </c>
      <c r="V448">
        <f t="shared" si="74"/>
        <v>5</v>
      </c>
      <c r="W448">
        <f t="shared" si="75"/>
        <v>5</v>
      </c>
    </row>
    <row r="449" spans="1:25" ht="16" hidden="1" x14ac:dyDescent="0.2">
      <c r="A449" s="1" t="s">
        <v>299</v>
      </c>
      <c r="B449" t="s">
        <v>300</v>
      </c>
      <c r="C449" s="3">
        <v>14</v>
      </c>
      <c r="D449" t="s">
        <v>51</v>
      </c>
      <c r="E449" s="5">
        <v>74203</v>
      </c>
      <c r="F449" s="5">
        <v>18919</v>
      </c>
      <c r="G449" s="5">
        <v>7852</v>
      </c>
      <c r="H449" s="5">
        <v>13344</v>
      </c>
      <c r="I449" s="14">
        <v>5870</v>
      </c>
      <c r="J449" s="5">
        <v>2499</v>
      </c>
      <c r="K449" s="5">
        <v>0</v>
      </c>
      <c r="L449" s="5">
        <v>0</v>
      </c>
      <c r="M449" s="5">
        <v>109</v>
      </c>
      <c r="N449" s="11">
        <f t="shared" si="66"/>
        <v>48593</v>
      </c>
      <c r="O449" s="12">
        <f t="shared" si="67"/>
        <v>0.65486570623829221</v>
      </c>
      <c r="P449">
        <f t="shared" si="68"/>
        <v>1</v>
      </c>
      <c r="Q449">
        <f t="shared" si="69"/>
        <v>3</v>
      </c>
      <c r="R449">
        <f t="shared" si="70"/>
        <v>2</v>
      </c>
      <c r="S449">
        <f t="shared" si="71"/>
        <v>4</v>
      </c>
      <c r="T449">
        <f t="shared" si="72"/>
        <v>5</v>
      </c>
      <c r="U449">
        <f t="shared" si="73"/>
        <v>7</v>
      </c>
      <c r="V449">
        <f t="shared" si="74"/>
        <v>7</v>
      </c>
      <c r="W449">
        <f t="shared" si="75"/>
        <v>6</v>
      </c>
    </row>
    <row r="450" spans="1:25" ht="16" hidden="1" x14ac:dyDescent="0.2">
      <c r="A450" s="1" t="s">
        <v>1064</v>
      </c>
      <c r="B450" t="s">
        <v>1065</v>
      </c>
      <c r="C450" s="3">
        <v>14</v>
      </c>
      <c r="D450" t="s">
        <v>210</v>
      </c>
      <c r="E450" s="5">
        <v>84270</v>
      </c>
      <c r="F450" s="5">
        <v>24400</v>
      </c>
      <c r="G450" s="5">
        <v>14606</v>
      </c>
      <c r="H450" s="5">
        <v>10152</v>
      </c>
      <c r="I450" s="14">
        <v>5481</v>
      </c>
      <c r="J450" s="5">
        <v>1332</v>
      </c>
      <c r="K450" s="5">
        <v>0</v>
      </c>
      <c r="L450" s="5">
        <v>0</v>
      </c>
      <c r="M450" s="5">
        <v>178</v>
      </c>
      <c r="N450" s="11">
        <f t="shared" si="66"/>
        <v>56149</v>
      </c>
      <c r="O450" s="12">
        <f t="shared" si="67"/>
        <v>0.66629880147146081</v>
      </c>
      <c r="P450">
        <f t="shared" si="68"/>
        <v>1</v>
      </c>
      <c r="Q450">
        <f t="shared" si="69"/>
        <v>2</v>
      </c>
      <c r="R450">
        <f t="shared" si="70"/>
        <v>3</v>
      </c>
      <c r="S450">
        <f t="shared" si="71"/>
        <v>4</v>
      </c>
      <c r="T450">
        <f t="shared" si="72"/>
        <v>5</v>
      </c>
      <c r="U450">
        <f t="shared" si="73"/>
        <v>7</v>
      </c>
      <c r="V450">
        <f t="shared" si="74"/>
        <v>7</v>
      </c>
      <c r="W450">
        <f t="shared" si="75"/>
        <v>6</v>
      </c>
    </row>
    <row r="451" spans="1:25" ht="16" hidden="1" x14ac:dyDescent="0.2">
      <c r="A451" s="1" t="s">
        <v>1138</v>
      </c>
      <c r="B451" t="s">
        <v>1139</v>
      </c>
      <c r="C451" s="3">
        <v>14</v>
      </c>
      <c r="D451" t="s">
        <v>34</v>
      </c>
      <c r="E451" s="5">
        <v>76371</v>
      </c>
      <c r="F451" s="5">
        <v>26444</v>
      </c>
      <c r="G451" s="5">
        <v>11588</v>
      </c>
      <c r="H451" s="5">
        <v>4546</v>
      </c>
      <c r="I451" s="14">
        <v>5198</v>
      </c>
      <c r="J451" s="5">
        <v>3086</v>
      </c>
      <c r="K451" s="5">
        <v>0</v>
      </c>
      <c r="L451" s="5">
        <v>0</v>
      </c>
      <c r="M451" s="5">
        <v>577</v>
      </c>
      <c r="N451" s="11">
        <f t="shared" si="66"/>
        <v>51439</v>
      </c>
      <c r="O451" s="12">
        <f t="shared" si="67"/>
        <v>0.67354100378415893</v>
      </c>
      <c r="P451">
        <f t="shared" si="68"/>
        <v>1</v>
      </c>
      <c r="Q451">
        <f t="shared" si="69"/>
        <v>2</v>
      </c>
      <c r="R451">
        <f t="shared" si="70"/>
        <v>4</v>
      </c>
      <c r="S451">
        <f t="shared" si="71"/>
        <v>3</v>
      </c>
      <c r="T451">
        <f t="shared" si="72"/>
        <v>5</v>
      </c>
      <c r="U451">
        <f t="shared" si="73"/>
        <v>7</v>
      </c>
      <c r="V451">
        <f t="shared" si="74"/>
        <v>7</v>
      </c>
      <c r="W451">
        <f t="shared" si="75"/>
        <v>6</v>
      </c>
    </row>
    <row r="452" spans="1:25" ht="16" hidden="1" x14ac:dyDescent="0.2">
      <c r="A452" s="1" t="s">
        <v>563</v>
      </c>
      <c r="B452" t="s">
        <v>564</v>
      </c>
      <c r="C452" s="3">
        <v>14</v>
      </c>
      <c r="D452" t="s">
        <v>210</v>
      </c>
      <c r="E452" s="5">
        <v>74839</v>
      </c>
      <c r="F452" s="5">
        <v>31488</v>
      </c>
      <c r="G452" s="5">
        <v>11433</v>
      </c>
      <c r="H452" s="5">
        <v>4484</v>
      </c>
      <c r="I452" s="14">
        <v>4917</v>
      </c>
      <c r="J452" s="5">
        <v>3053</v>
      </c>
      <c r="K452" s="5">
        <v>0</v>
      </c>
      <c r="L452" s="5">
        <v>0</v>
      </c>
      <c r="M452" s="5">
        <v>0</v>
      </c>
      <c r="N452" s="11">
        <f t="shared" si="66"/>
        <v>55375</v>
      </c>
      <c r="O452" s="12">
        <f t="shared" si="67"/>
        <v>0.73992169857961754</v>
      </c>
      <c r="P452">
        <f t="shared" si="68"/>
        <v>1</v>
      </c>
      <c r="Q452">
        <f t="shared" si="69"/>
        <v>2</v>
      </c>
      <c r="R452">
        <f t="shared" si="70"/>
        <v>4</v>
      </c>
      <c r="S452">
        <f t="shared" si="71"/>
        <v>3</v>
      </c>
      <c r="T452">
        <f t="shared" si="72"/>
        <v>5</v>
      </c>
      <c r="U452">
        <f t="shared" si="73"/>
        <v>6</v>
      </c>
      <c r="V452">
        <f t="shared" si="74"/>
        <v>6</v>
      </c>
      <c r="W452">
        <f t="shared" si="75"/>
        <v>6</v>
      </c>
      <c r="X452" s="11"/>
      <c r="Y452" s="11"/>
    </row>
    <row r="453" spans="1:25" ht="16" hidden="1" x14ac:dyDescent="0.2">
      <c r="A453" s="1" t="s">
        <v>922</v>
      </c>
      <c r="B453" t="s">
        <v>923</v>
      </c>
      <c r="C453" s="3">
        <v>14</v>
      </c>
      <c r="D453" t="s">
        <v>210</v>
      </c>
      <c r="E453" s="5">
        <v>72507</v>
      </c>
      <c r="F453" s="5">
        <v>25392</v>
      </c>
      <c r="G453" s="5">
        <v>12660</v>
      </c>
      <c r="H453" s="5">
        <v>10076</v>
      </c>
      <c r="I453" s="14">
        <v>4271</v>
      </c>
      <c r="J453" s="5">
        <v>2034</v>
      </c>
      <c r="K453" s="5">
        <v>0</v>
      </c>
      <c r="L453" s="5">
        <v>0</v>
      </c>
      <c r="M453" s="5">
        <v>0</v>
      </c>
      <c r="N453" s="11">
        <f t="shared" si="66"/>
        <v>54433</v>
      </c>
      <c r="O453" s="12">
        <f t="shared" si="67"/>
        <v>0.75072751596397591</v>
      </c>
      <c r="P453">
        <f t="shared" si="68"/>
        <v>1</v>
      </c>
      <c r="Q453">
        <f t="shared" si="69"/>
        <v>2</v>
      </c>
      <c r="R453">
        <f t="shared" si="70"/>
        <v>3</v>
      </c>
      <c r="S453">
        <f t="shared" si="71"/>
        <v>4</v>
      </c>
      <c r="T453">
        <f t="shared" si="72"/>
        <v>5</v>
      </c>
      <c r="U453">
        <f t="shared" si="73"/>
        <v>6</v>
      </c>
      <c r="V453">
        <f t="shared" si="74"/>
        <v>6</v>
      </c>
      <c r="W453">
        <f t="shared" si="75"/>
        <v>6</v>
      </c>
    </row>
    <row r="454" spans="1:25" ht="16" hidden="1" x14ac:dyDescent="0.2">
      <c r="A454" s="1" t="s">
        <v>1090</v>
      </c>
      <c r="B454" t="s">
        <v>1091</v>
      </c>
      <c r="C454" s="3">
        <v>15</v>
      </c>
      <c r="D454" t="s">
        <v>60</v>
      </c>
      <c r="E454" s="5">
        <v>79493</v>
      </c>
      <c r="F454" s="5">
        <v>25203</v>
      </c>
      <c r="G454" s="5">
        <v>9594</v>
      </c>
      <c r="H454" s="5">
        <v>5486</v>
      </c>
      <c r="I454" s="14">
        <v>9366</v>
      </c>
      <c r="J454" s="5">
        <v>2592</v>
      </c>
      <c r="K454" s="5">
        <v>0</v>
      </c>
      <c r="L454" s="5">
        <v>0</v>
      </c>
      <c r="M454" s="5">
        <v>311</v>
      </c>
      <c r="N454" s="11">
        <f t="shared" si="66"/>
        <v>52552</v>
      </c>
      <c r="O454" s="12">
        <f t="shared" si="67"/>
        <v>0.66108965569295408</v>
      </c>
      <c r="P454">
        <f t="shared" si="68"/>
        <v>1</v>
      </c>
      <c r="Q454">
        <f t="shared" si="69"/>
        <v>2</v>
      </c>
      <c r="R454">
        <f t="shared" si="70"/>
        <v>4</v>
      </c>
      <c r="S454">
        <f t="shared" si="71"/>
        <v>3</v>
      </c>
      <c r="T454">
        <f t="shared" si="72"/>
        <v>5</v>
      </c>
      <c r="U454">
        <f t="shared" si="73"/>
        <v>7</v>
      </c>
      <c r="V454">
        <f t="shared" si="74"/>
        <v>7</v>
      </c>
      <c r="W454">
        <f t="shared" si="75"/>
        <v>6</v>
      </c>
    </row>
    <row r="455" spans="1:25" ht="16" hidden="1" x14ac:dyDescent="0.2">
      <c r="A455" s="1" t="s">
        <v>1096</v>
      </c>
      <c r="B455" t="s">
        <v>1097</v>
      </c>
      <c r="C455" s="3">
        <v>15</v>
      </c>
      <c r="D455" t="s">
        <v>284</v>
      </c>
      <c r="E455" s="5">
        <v>73030</v>
      </c>
      <c r="F455" s="5">
        <v>27198</v>
      </c>
      <c r="G455" s="5">
        <v>6948</v>
      </c>
      <c r="H455" s="5">
        <v>5482</v>
      </c>
      <c r="I455" s="14">
        <v>9030</v>
      </c>
      <c r="J455" s="5">
        <v>2985</v>
      </c>
      <c r="K455" s="5">
        <v>0</v>
      </c>
      <c r="L455" s="5">
        <v>0</v>
      </c>
      <c r="M455" s="5">
        <v>0</v>
      </c>
      <c r="N455" s="11">
        <f t="shared" si="66"/>
        <v>51643</v>
      </c>
      <c r="O455" s="12">
        <f t="shared" si="67"/>
        <v>0.70714774750102694</v>
      </c>
      <c r="P455">
        <f t="shared" si="68"/>
        <v>1</v>
      </c>
      <c r="Q455">
        <f t="shared" si="69"/>
        <v>3</v>
      </c>
      <c r="R455">
        <f t="shared" si="70"/>
        <v>4</v>
      </c>
      <c r="S455">
        <f t="shared" si="71"/>
        <v>2</v>
      </c>
      <c r="T455">
        <f t="shared" si="72"/>
        <v>5</v>
      </c>
      <c r="U455">
        <f t="shared" si="73"/>
        <v>6</v>
      </c>
      <c r="V455">
        <f t="shared" si="74"/>
        <v>6</v>
      </c>
      <c r="W455">
        <f t="shared" si="75"/>
        <v>6</v>
      </c>
    </row>
    <row r="456" spans="1:25" ht="16" hidden="1" x14ac:dyDescent="0.2">
      <c r="A456" s="1" t="s">
        <v>457</v>
      </c>
      <c r="B456" t="s">
        <v>458</v>
      </c>
      <c r="C456" s="3">
        <v>15</v>
      </c>
      <c r="D456" t="s">
        <v>269</v>
      </c>
      <c r="E456" s="5">
        <v>69882</v>
      </c>
      <c r="F456" s="5">
        <v>23191</v>
      </c>
      <c r="G456" s="5">
        <v>12204</v>
      </c>
      <c r="H456" s="5">
        <v>2630</v>
      </c>
      <c r="I456" s="14">
        <v>8792</v>
      </c>
      <c r="J456" s="5">
        <v>2703</v>
      </c>
      <c r="K456" s="5">
        <v>0</v>
      </c>
      <c r="L456" s="5">
        <v>0</v>
      </c>
      <c r="M456" s="5">
        <v>0</v>
      </c>
      <c r="N456" s="11">
        <f t="shared" si="66"/>
        <v>49520</v>
      </c>
      <c r="O456" s="12">
        <f t="shared" si="67"/>
        <v>0.70862310752411206</v>
      </c>
      <c r="P456">
        <f t="shared" si="68"/>
        <v>1</v>
      </c>
      <c r="Q456">
        <f t="shared" si="69"/>
        <v>2</v>
      </c>
      <c r="R456">
        <f t="shared" si="70"/>
        <v>5</v>
      </c>
      <c r="S456">
        <f t="shared" si="71"/>
        <v>3</v>
      </c>
      <c r="T456">
        <f t="shared" si="72"/>
        <v>4</v>
      </c>
      <c r="U456">
        <f t="shared" si="73"/>
        <v>6</v>
      </c>
      <c r="V456">
        <f t="shared" si="74"/>
        <v>6</v>
      </c>
      <c r="W456">
        <f t="shared" si="75"/>
        <v>6</v>
      </c>
    </row>
    <row r="457" spans="1:25" ht="16" hidden="1" x14ac:dyDescent="0.2">
      <c r="A457" s="1" t="s">
        <v>196</v>
      </c>
      <c r="B457" t="s">
        <v>197</v>
      </c>
      <c r="C457" s="3">
        <v>15</v>
      </c>
      <c r="D457" t="s">
        <v>60</v>
      </c>
      <c r="E457" s="5">
        <v>81996</v>
      </c>
      <c r="F457" s="5">
        <v>12377</v>
      </c>
      <c r="G457" s="5">
        <v>19505</v>
      </c>
      <c r="H457" s="5">
        <v>4416</v>
      </c>
      <c r="I457" s="14">
        <v>8381</v>
      </c>
      <c r="J457" s="5">
        <v>5861</v>
      </c>
      <c r="K457" s="5">
        <v>0</v>
      </c>
      <c r="L457" s="5">
        <v>0</v>
      </c>
      <c r="M457" s="5">
        <v>302</v>
      </c>
      <c r="N457" s="11">
        <f t="shared" ref="N457:N520" si="76">SUM(F457:M457)</f>
        <v>50842</v>
      </c>
      <c r="O457" s="12">
        <f t="shared" ref="O457:O520" si="77">N457/E457</f>
        <v>0.62005463681155182</v>
      </c>
      <c r="P457">
        <f t="shared" ref="P457:P520" si="78">RANK(F457,F457:M457)</f>
        <v>2</v>
      </c>
      <c r="Q457">
        <f t="shared" ref="Q457:Q520" si="79">RANK(G457,F457:M457)</f>
        <v>1</v>
      </c>
      <c r="R457">
        <f t="shared" ref="R457:R520" si="80">RANK(H457,F457:M457)</f>
        <v>5</v>
      </c>
      <c r="S457">
        <f t="shared" ref="S457:S520" si="81">RANK(I457,F457:M457)</f>
        <v>3</v>
      </c>
      <c r="T457">
        <f t="shared" ref="T457:T520" si="82">RANK(J457,F457:M457)</f>
        <v>4</v>
      </c>
      <c r="U457">
        <f t="shared" ref="U457:U520" si="83">RANK(K457,F457:M457)</f>
        <v>7</v>
      </c>
      <c r="V457">
        <f t="shared" ref="V457:V520" si="84">RANK(L457,F457:M457)</f>
        <v>7</v>
      </c>
      <c r="W457">
        <f t="shared" ref="W457:W520" si="85">RANK(M457,F457:M457)</f>
        <v>6</v>
      </c>
    </row>
    <row r="458" spans="1:25" ht="16" hidden="1" x14ac:dyDescent="0.2">
      <c r="A458" s="1" t="s">
        <v>35</v>
      </c>
      <c r="B458" t="s">
        <v>36</v>
      </c>
      <c r="C458" s="3">
        <v>15</v>
      </c>
      <c r="D458" t="s">
        <v>37</v>
      </c>
      <c r="E458" s="5">
        <v>86420</v>
      </c>
      <c r="F458" s="5">
        <v>30749</v>
      </c>
      <c r="G458" s="5">
        <v>12354</v>
      </c>
      <c r="H458" s="5">
        <v>3440</v>
      </c>
      <c r="I458" s="14">
        <v>8050</v>
      </c>
      <c r="J458" s="5">
        <v>2686</v>
      </c>
      <c r="K458" s="5">
        <v>0</v>
      </c>
      <c r="L458" s="5">
        <v>0</v>
      </c>
      <c r="M458" s="5">
        <v>729</v>
      </c>
      <c r="N458" s="11">
        <f t="shared" si="76"/>
        <v>58008</v>
      </c>
      <c r="O458" s="12">
        <f t="shared" si="77"/>
        <v>0.67123351076139781</v>
      </c>
      <c r="P458">
        <f t="shared" si="78"/>
        <v>1</v>
      </c>
      <c r="Q458">
        <f t="shared" si="79"/>
        <v>2</v>
      </c>
      <c r="R458">
        <f t="shared" si="80"/>
        <v>4</v>
      </c>
      <c r="S458">
        <f t="shared" si="81"/>
        <v>3</v>
      </c>
      <c r="T458">
        <f t="shared" si="82"/>
        <v>5</v>
      </c>
      <c r="U458">
        <f t="shared" si="83"/>
        <v>7</v>
      </c>
      <c r="V458">
        <f t="shared" si="84"/>
        <v>7</v>
      </c>
      <c r="W458">
        <f t="shared" si="85"/>
        <v>6</v>
      </c>
    </row>
    <row r="459" spans="1:25" ht="16" hidden="1" x14ac:dyDescent="0.2">
      <c r="A459" s="1" t="s">
        <v>988</v>
      </c>
      <c r="B459" t="s">
        <v>989</v>
      </c>
      <c r="C459" s="3">
        <v>15</v>
      </c>
      <c r="D459" t="s">
        <v>284</v>
      </c>
      <c r="E459" s="5">
        <v>81005</v>
      </c>
      <c r="F459" s="5">
        <v>26295</v>
      </c>
      <c r="G459" s="5">
        <v>14509</v>
      </c>
      <c r="H459" s="5">
        <v>1704</v>
      </c>
      <c r="I459" s="14">
        <v>8011</v>
      </c>
      <c r="J459" s="5">
        <v>1723</v>
      </c>
      <c r="K459" s="5">
        <v>0</v>
      </c>
      <c r="L459" s="5">
        <v>0</v>
      </c>
      <c r="M459" s="5">
        <v>0</v>
      </c>
      <c r="N459" s="11">
        <f t="shared" si="76"/>
        <v>52242</v>
      </c>
      <c r="O459" s="12">
        <f t="shared" si="77"/>
        <v>0.6449231528917968</v>
      </c>
      <c r="P459">
        <f t="shared" si="78"/>
        <v>1</v>
      </c>
      <c r="Q459">
        <f t="shared" si="79"/>
        <v>2</v>
      </c>
      <c r="R459">
        <f t="shared" si="80"/>
        <v>5</v>
      </c>
      <c r="S459">
        <f t="shared" si="81"/>
        <v>3</v>
      </c>
      <c r="T459">
        <f t="shared" si="82"/>
        <v>4</v>
      </c>
      <c r="U459">
        <f t="shared" si="83"/>
        <v>6</v>
      </c>
      <c r="V459">
        <f t="shared" si="84"/>
        <v>6</v>
      </c>
      <c r="W459">
        <f t="shared" si="85"/>
        <v>6</v>
      </c>
    </row>
    <row r="460" spans="1:25" ht="16" hidden="1" x14ac:dyDescent="0.2">
      <c r="A460" s="1" t="s">
        <v>902</v>
      </c>
      <c r="B460" t="s">
        <v>903</v>
      </c>
      <c r="C460" s="3">
        <v>15</v>
      </c>
      <c r="D460" t="s">
        <v>60</v>
      </c>
      <c r="E460" s="5">
        <v>80115</v>
      </c>
      <c r="F460" s="5">
        <v>31540</v>
      </c>
      <c r="G460" s="5">
        <v>8441</v>
      </c>
      <c r="H460" s="5">
        <v>7486</v>
      </c>
      <c r="I460" s="14">
        <v>7669</v>
      </c>
      <c r="J460" s="5">
        <v>3806</v>
      </c>
      <c r="K460" s="5">
        <v>0</v>
      </c>
      <c r="L460" s="5">
        <v>0</v>
      </c>
      <c r="M460" s="5">
        <v>0</v>
      </c>
      <c r="N460" s="11">
        <f t="shared" si="76"/>
        <v>58942</v>
      </c>
      <c r="O460" s="12">
        <f t="shared" si="77"/>
        <v>0.73571740622854642</v>
      </c>
      <c r="P460">
        <f t="shared" si="78"/>
        <v>1</v>
      </c>
      <c r="Q460">
        <f t="shared" si="79"/>
        <v>2</v>
      </c>
      <c r="R460">
        <f t="shared" si="80"/>
        <v>4</v>
      </c>
      <c r="S460">
        <f t="shared" si="81"/>
        <v>3</v>
      </c>
      <c r="T460">
        <f t="shared" si="82"/>
        <v>5</v>
      </c>
      <c r="U460">
        <f t="shared" si="83"/>
        <v>6</v>
      </c>
      <c r="V460">
        <f t="shared" si="84"/>
        <v>6</v>
      </c>
      <c r="W460">
        <f t="shared" si="85"/>
        <v>6</v>
      </c>
    </row>
    <row r="461" spans="1:25" ht="16" hidden="1" x14ac:dyDescent="0.2">
      <c r="A461" s="1" t="s">
        <v>356</v>
      </c>
      <c r="B461" t="s">
        <v>357</v>
      </c>
      <c r="C461" s="3">
        <v>15</v>
      </c>
      <c r="D461" t="s">
        <v>284</v>
      </c>
      <c r="E461" s="5">
        <v>69211</v>
      </c>
      <c r="F461" s="5">
        <v>28295</v>
      </c>
      <c r="G461" s="5">
        <v>6360</v>
      </c>
      <c r="H461" s="5">
        <v>3954</v>
      </c>
      <c r="I461" s="14">
        <v>7544</v>
      </c>
      <c r="J461" s="5">
        <v>2853</v>
      </c>
      <c r="K461" s="5">
        <v>0</v>
      </c>
      <c r="L461" s="5">
        <v>0</v>
      </c>
      <c r="M461" s="5">
        <v>0</v>
      </c>
      <c r="N461" s="11">
        <f t="shared" si="76"/>
        <v>49006</v>
      </c>
      <c r="O461" s="12">
        <f t="shared" si="77"/>
        <v>0.70806663680628801</v>
      </c>
      <c r="P461">
        <f t="shared" si="78"/>
        <v>1</v>
      </c>
      <c r="Q461">
        <f t="shared" si="79"/>
        <v>3</v>
      </c>
      <c r="R461">
        <f t="shared" si="80"/>
        <v>4</v>
      </c>
      <c r="S461">
        <f t="shared" si="81"/>
        <v>2</v>
      </c>
      <c r="T461">
        <f t="shared" si="82"/>
        <v>5</v>
      </c>
      <c r="U461">
        <f t="shared" si="83"/>
        <v>6</v>
      </c>
      <c r="V461">
        <f t="shared" si="84"/>
        <v>6</v>
      </c>
      <c r="W461">
        <f t="shared" si="85"/>
        <v>6</v>
      </c>
    </row>
    <row r="462" spans="1:25" ht="16" hidden="1" x14ac:dyDescent="0.2">
      <c r="A462" s="1" t="s">
        <v>471</v>
      </c>
      <c r="B462" t="s">
        <v>472</v>
      </c>
      <c r="C462" s="3">
        <v>15</v>
      </c>
      <c r="D462" t="s">
        <v>269</v>
      </c>
      <c r="E462" s="5">
        <v>82949</v>
      </c>
      <c r="F462" s="5">
        <v>23837</v>
      </c>
      <c r="G462" s="5">
        <v>16586</v>
      </c>
      <c r="H462" s="5">
        <v>2828</v>
      </c>
      <c r="I462" s="14">
        <v>7497</v>
      </c>
      <c r="J462" s="5">
        <v>1485</v>
      </c>
      <c r="K462" s="5">
        <v>0</v>
      </c>
      <c r="L462" s="5">
        <v>0</v>
      </c>
      <c r="M462" s="5">
        <v>342</v>
      </c>
      <c r="N462" s="11">
        <f t="shared" si="76"/>
        <v>52575</v>
      </c>
      <c r="O462" s="12">
        <f t="shared" si="77"/>
        <v>0.63382319256410569</v>
      </c>
      <c r="P462">
        <f t="shared" si="78"/>
        <v>1</v>
      </c>
      <c r="Q462">
        <f t="shared" si="79"/>
        <v>2</v>
      </c>
      <c r="R462">
        <f t="shared" si="80"/>
        <v>4</v>
      </c>
      <c r="S462">
        <f t="shared" si="81"/>
        <v>3</v>
      </c>
      <c r="T462">
        <f t="shared" si="82"/>
        <v>5</v>
      </c>
      <c r="U462">
        <f t="shared" si="83"/>
        <v>7</v>
      </c>
      <c r="V462">
        <f t="shared" si="84"/>
        <v>7</v>
      </c>
      <c r="W462">
        <f t="shared" si="85"/>
        <v>6</v>
      </c>
    </row>
    <row r="463" spans="1:25" ht="16" hidden="1" x14ac:dyDescent="0.2">
      <c r="A463" s="1" t="s">
        <v>1050</v>
      </c>
      <c r="B463" t="s">
        <v>1051</v>
      </c>
      <c r="C463" s="3">
        <v>15</v>
      </c>
      <c r="D463" t="s">
        <v>37</v>
      </c>
      <c r="E463" s="5">
        <v>83516</v>
      </c>
      <c r="F463" s="5">
        <v>31092</v>
      </c>
      <c r="G463" s="5">
        <v>9343</v>
      </c>
      <c r="H463" s="5">
        <v>7611</v>
      </c>
      <c r="I463" s="14">
        <v>7288</v>
      </c>
      <c r="J463" s="5">
        <v>2986</v>
      </c>
      <c r="K463" s="5">
        <v>0</v>
      </c>
      <c r="L463" s="5">
        <v>0</v>
      </c>
      <c r="M463" s="5">
        <v>0</v>
      </c>
      <c r="N463" s="11">
        <f t="shared" si="76"/>
        <v>58320</v>
      </c>
      <c r="O463" s="12">
        <f t="shared" si="77"/>
        <v>0.6983093060012453</v>
      </c>
      <c r="P463">
        <f t="shared" si="78"/>
        <v>1</v>
      </c>
      <c r="Q463">
        <f t="shared" si="79"/>
        <v>2</v>
      </c>
      <c r="R463">
        <f t="shared" si="80"/>
        <v>3</v>
      </c>
      <c r="S463">
        <f t="shared" si="81"/>
        <v>4</v>
      </c>
      <c r="T463">
        <f t="shared" si="82"/>
        <v>5</v>
      </c>
      <c r="U463">
        <f t="shared" si="83"/>
        <v>6</v>
      </c>
      <c r="V463">
        <f t="shared" si="84"/>
        <v>6</v>
      </c>
      <c r="W463">
        <f t="shared" si="85"/>
        <v>6</v>
      </c>
      <c r="X463" s="11"/>
      <c r="Y463" s="11"/>
    </row>
    <row r="464" spans="1:25" ht="16" hidden="1" x14ac:dyDescent="0.2">
      <c r="A464" s="1" t="s">
        <v>451</v>
      </c>
      <c r="B464" t="s">
        <v>452</v>
      </c>
      <c r="C464" s="3">
        <v>15</v>
      </c>
      <c r="D464" t="s">
        <v>60</v>
      </c>
      <c r="E464" s="5">
        <v>70722</v>
      </c>
      <c r="F464" s="5">
        <v>22920</v>
      </c>
      <c r="G464" s="5">
        <v>13082</v>
      </c>
      <c r="H464" s="5">
        <v>3581</v>
      </c>
      <c r="I464" s="14">
        <v>7261</v>
      </c>
      <c r="J464" s="5">
        <v>2257</v>
      </c>
      <c r="K464" s="5">
        <v>0</v>
      </c>
      <c r="L464" s="5">
        <v>0</v>
      </c>
      <c r="M464" s="5">
        <v>0</v>
      </c>
      <c r="N464" s="11">
        <f t="shared" si="76"/>
        <v>49101</v>
      </c>
      <c r="O464" s="12">
        <f t="shared" si="77"/>
        <v>0.69428183592092985</v>
      </c>
      <c r="P464">
        <f t="shared" si="78"/>
        <v>1</v>
      </c>
      <c r="Q464">
        <f t="shared" si="79"/>
        <v>2</v>
      </c>
      <c r="R464">
        <f t="shared" si="80"/>
        <v>4</v>
      </c>
      <c r="S464">
        <f t="shared" si="81"/>
        <v>3</v>
      </c>
      <c r="T464">
        <f t="shared" si="82"/>
        <v>5</v>
      </c>
      <c r="U464">
        <f t="shared" si="83"/>
        <v>6</v>
      </c>
      <c r="V464">
        <f t="shared" si="84"/>
        <v>6</v>
      </c>
      <c r="W464">
        <f t="shared" si="85"/>
        <v>6</v>
      </c>
    </row>
    <row r="465" spans="1:23" ht="16" hidden="1" x14ac:dyDescent="0.2">
      <c r="A465" s="1" t="s">
        <v>192</v>
      </c>
      <c r="B465" t="s">
        <v>193</v>
      </c>
      <c r="C465" s="3">
        <v>15</v>
      </c>
      <c r="D465" t="s">
        <v>60</v>
      </c>
      <c r="E465" s="5">
        <v>71965</v>
      </c>
      <c r="F465" s="5">
        <v>14168</v>
      </c>
      <c r="G465" s="5">
        <v>18148</v>
      </c>
      <c r="H465" s="5">
        <v>2689</v>
      </c>
      <c r="I465" s="14">
        <v>7152</v>
      </c>
      <c r="J465" s="5">
        <v>3827</v>
      </c>
      <c r="K465" s="5">
        <v>0</v>
      </c>
      <c r="L465" s="5">
        <v>0</v>
      </c>
      <c r="M465" s="5">
        <v>229</v>
      </c>
      <c r="N465" s="11">
        <f t="shared" si="76"/>
        <v>46213</v>
      </c>
      <c r="O465" s="12">
        <f t="shared" si="77"/>
        <v>0.64215938303341902</v>
      </c>
      <c r="P465">
        <f t="shared" si="78"/>
        <v>2</v>
      </c>
      <c r="Q465">
        <f t="shared" si="79"/>
        <v>1</v>
      </c>
      <c r="R465">
        <f t="shared" si="80"/>
        <v>5</v>
      </c>
      <c r="S465">
        <f t="shared" si="81"/>
        <v>3</v>
      </c>
      <c r="T465">
        <f t="shared" si="82"/>
        <v>4</v>
      </c>
      <c r="U465">
        <f t="shared" si="83"/>
        <v>7</v>
      </c>
      <c r="V465">
        <f t="shared" si="84"/>
        <v>7</v>
      </c>
      <c r="W465">
        <f t="shared" si="85"/>
        <v>6</v>
      </c>
    </row>
    <row r="466" spans="1:23" ht="16" hidden="1" x14ac:dyDescent="0.2">
      <c r="A466" s="1" t="s">
        <v>620</v>
      </c>
      <c r="B466" t="s">
        <v>621</v>
      </c>
      <c r="C466" s="3">
        <v>15</v>
      </c>
      <c r="D466" t="s">
        <v>60</v>
      </c>
      <c r="E466" s="5">
        <v>67992</v>
      </c>
      <c r="F466" s="5">
        <v>23252</v>
      </c>
      <c r="G466" s="5">
        <v>14246</v>
      </c>
      <c r="H466" s="5">
        <v>1827</v>
      </c>
      <c r="I466" s="14">
        <v>7133</v>
      </c>
      <c r="J466" s="5">
        <v>1370</v>
      </c>
      <c r="K466" s="5">
        <v>0</v>
      </c>
      <c r="L466" s="5">
        <v>0</v>
      </c>
      <c r="M466" s="5">
        <v>297</v>
      </c>
      <c r="N466" s="11">
        <f t="shared" si="76"/>
        <v>48125</v>
      </c>
      <c r="O466" s="12">
        <f t="shared" si="77"/>
        <v>0.70780385927756206</v>
      </c>
      <c r="P466">
        <f t="shared" si="78"/>
        <v>1</v>
      </c>
      <c r="Q466">
        <f t="shared" si="79"/>
        <v>2</v>
      </c>
      <c r="R466">
        <f t="shared" si="80"/>
        <v>4</v>
      </c>
      <c r="S466">
        <f t="shared" si="81"/>
        <v>3</v>
      </c>
      <c r="T466">
        <f t="shared" si="82"/>
        <v>5</v>
      </c>
      <c r="U466">
        <f t="shared" si="83"/>
        <v>7</v>
      </c>
      <c r="V466">
        <f t="shared" si="84"/>
        <v>7</v>
      </c>
      <c r="W466">
        <f t="shared" si="85"/>
        <v>6</v>
      </c>
    </row>
    <row r="467" spans="1:23" ht="16" hidden="1" x14ac:dyDescent="0.2">
      <c r="A467" s="1" t="s">
        <v>1000</v>
      </c>
      <c r="B467" t="s">
        <v>1001</v>
      </c>
      <c r="C467" s="3">
        <v>15</v>
      </c>
      <c r="D467" t="s">
        <v>269</v>
      </c>
      <c r="E467" s="5">
        <v>78500</v>
      </c>
      <c r="F467" s="5">
        <v>30176</v>
      </c>
      <c r="G467" s="5">
        <v>8204</v>
      </c>
      <c r="H467" s="5">
        <v>7629</v>
      </c>
      <c r="I467" s="14">
        <v>7128</v>
      </c>
      <c r="J467" s="5">
        <v>2207</v>
      </c>
      <c r="K467" s="5">
        <v>0</v>
      </c>
      <c r="L467" s="5">
        <v>0</v>
      </c>
      <c r="M467" s="5">
        <v>0</v>
      </c>
      <c r="N467" s="11">
        <f t="shared" si="76"/>
        <v>55344</v>
      </c>
      <c r="O467" s="12">
        <f t="shared" si="77"/>
        <v>0.70501910828025482</v>
      </c>
      <c r="P467">
        <f t="shared" si="78"/>
        <v>1</v>
      </c>
      <c r="Q467">
        <f t="shared" si="79"/>
        <v>2</v>
      </c>
      <c r="R467">
        <f t="shared" si="80"/>
        <v>3</v>
      </c>
      <c r="S467">
        <f t="shared" si="81"/>
        <v>4</v>
      </c>
      <c r="T467">
        <f t="shared" si="82"/>
        <v>5</v>
      </c>
      <c r="U467">
        <f t="shared" si="83"/>
        <v>6</v>
      </c>
      <c r="V467">
        <f t="shared" si="84"/>
        <v>6</v>
      </c>
      <c r="W467">
        <f t="shared" si="85"/>
        <v>6</v>
      </c>
    </row>
    <row r="468" spans="1:23" ht="16" hidden="1" x14ac:dyDescent="0.2">
      <c r="A468" s="1" t="s">
        <v>314</v>
      </c>
      <c r="B468" t="s">
        <v>315</v>
      </c>
      <c r="C468" s="3">
        <v>15</v>
      </c>
      <c r="D468" t="s">
        <v>269</v>
      </c>
      <c r="E468" s="5">
        <v>78292</v>
      </c>
      <c r="F468" s="5">
        <v>32045</v>
      </c>
      <c r="G468" s="5">
        <v>5240</v>
      </c>
      <c r="H468" s="5">
        <v>10568</v>
      </c>
      <c r="I468" s="14">
        <v>6188</v>
      </c>
      <c r="J468" s="5">
        <v>2626</v>
      </c>
      <c r="K468" s="5">
        <v>0</v>
      </c>
      <c r="L468" s="5">
        <v>0</v>
      </c>
      <c r="M468" s="5">
        <v>0</v>
      </c>
      <c r="N468" s="11">
        <f t="shared" si="76"/>
        <v>56667</v>
      </c>
      <c r="O468" s="12">
        <f t="shared" si="77"/>
        <v>0.72379042558626683</v>
      </c>
      <c r="P468">
        <f t="shared" si="78"/>
        <v>1</v>
      </c>
      <c r="Q468">
        <f t="shared" si="79"/>
        <v>4</v>
      </c>
      <c r="R468">
        <f t="shared" si="80"/>
        <v>2</v>
      </c>
      <c r="S468">
        <f t="shared" si="81"/>
        <v>3</v>
      </c>
      <c r="T468">
        <f t="shared" si="82"/>
        <v>5</v>
      </c>
      <c r="U468">
        <f t="shared" si="83"/>
        <v>6</v>
      </c>
      <c r="V468">
        <f t="shared" si="84"/>
        <v>6</v>
      </c>
      <c r="W468">
        <f t="shared" si="85"/>
        <v>6</v>
      </c>
    </row>
    <row r="469" spans="1:23" ht="16" hidden="1" x14ac:dyDescent="0.2">
      <c r="A469" s="1" t="s">
        <v>860</v>
      </c>
      <c r="B469" t="s">
        <v>861</v>
      </c>
      <c r="C469" s="3">
        <v>15</v>
      </c>
      <c r="D469" t="s">
        <v>284</v>
      </c>
      <c r="E469" s="5">
        <v>69590</v>
      </c>
      <c r="F469" s="5">
        <v>28192</v>
      </c>
      <c r="G469" s="5">
        <v>7771</v>
      </c>
      <c r="H469" s="5">
        <v>5099</v>
      </c>
      <c r="I469" s="14">
        <v>6152</v>
      </c>
      <c r="J469" s="5">
        <v>2762</v>
      </c>
      <c r="K469" s="5">
        <v>0</v>
      </c>
      <c r="L469" s="5">
        <v>0</v>
      </c>
      <c r="M469" s="5">
        <v>729</v>
      </c>
      <c r="N469" s="11">
        <f t="shared" si="76"/>
        <v>50705</v>
      </c>
      <c r="O469" s="12">
        <f t="shared" si="77"/>
        <v>0.72862480241413996</v>
      </c>
      <c r="P469">
        <f t="shared" si="78"/>
        <v>1</v>
      </c>
      <c r="Q469">
        <f t="shared" si="79"/>
        <v>2</v>
      </c>
      <c r="R469">
        <f t="shared" si="80"/>
        <v>4</v>
      </c>
      <c r="S469">
        <f t="shared" si="81"/>
        <v>3</v>
      </c>
      <c r="T469">
        <f t="shared" si="82"/>
        <v>5</v>
      </c>
      <c r="U469">
        <f t="shared" si="83"/>
        <v>7</v>
      </c>
      <c r="V469">
        <f t="shared" si="84"/>
        <v>7</v>
      </c>
      <c r="W469">
        <f t="shared" si="85"/>
        <v>6</v>
      </c>
    </row>
    <row r="470" spans="1:23" ht="16" hidden="1" x14ac:dyDescent="0.2">
      <c r="A470" s="1" t="s">
        <v>904</v>
      </c>
      <c r="B470" t="s">
        <v>905</v>
      </c>
      <c r="C470" s="3">
        <v>15</v>
      </c>
      <c r="D470" t="s">
        <v>60</v>
      </c>
      <c r="E470" s="5">
        <v>69380</v>
      </c>
      <c r="F470" s="5">
        <v>25439</v>
      </c>
      <c r="G470" s="5">
        <v>12690</v>
      </c>
      <c r="H470" s="5">
        <v>4029</v>
      </c>
      <c r="I470" s="14">
        <v>6150</v>
      </c>
      <c r="J470" s="5">
        <v>2802</v>
      </c>
      <c r="K470" s="5">
        <v>0</v>
      </c>
      <c r="L470" s="5">
        <v>0</v>
      </c>
      <c r="M470" s="5">
        <v>0</v>
      </c>
      <c r="N470" s="11">
        <f t="shared" si="76"/>
        <v>51110</v>
      </c>
      <c r="O470" s="12">
        <f t="shared" si="77"/>
        <v>0.73666762755837412</v>
      </c>
      <c r="P470">
        <f t="shared" si="78"/>
        <v>1</v>
      </c>
      <c r="Q470">
        <f t="shared" si="79"/>
        <v>2</v>
      </c>
      <c r="R470">
        <f t="shared" si="80"/>
        <v>4</v>
      </c>
      <c r="S470">
        <f t="shared" si="81"/>
        <v>3</v>
      </c>
      <c r="T470">
        <f t="shared" si="82"/>
        <v>5</v>
      </c>
      <c r="U470">
        <f t="shared" si="83"/>
        <v>6</v>
      </c>
      <c r="V470">
        <f t="shared" si="84"/>
        <v>6</v>
      </c>
      <c r="W470">
        <f t="shared" si="85"/>
        <v>6</v>
      </c>
    </row>
    <row r="471" spans="1:23" ht="16" hidden="1" x14ac:dyDescent="0.2">
      <c r="A471" s="1" t="s">
        <v>543</v>
      </c>
      <c r="B471" t="s">
        <v>544</v>
      </c>
      <c r="C471" s="3">
        <v>15</v>
      </c>
      <c r="D471" t="s">
        <v>37</v>
      </c>
      <c r="E471" s="5">
        <v>78243</v>
      </c>
      <c r="F471" s="5">
        <v>32292</v>
      </c>
      <c r="G471" s="5">
        <v>6917</v>
      </c>
      <c r="H471" s="5">
        <v>6205</v>
      </c>
      <c r="I471" s="14">
        <v>6007</v>
      </c>
      <c r="J471" s="5">
        <v>3815</v>
      </c>
      <c r="K471" s="5">
        <v>0</v>
      </c>
      <c r="L471" s="5">
        <v>0</v>
      </c>
      <c r="M471" s="5">
        <v>0</v>
      </c>
      <c r="N471" s="11">
        <f t="shared" si="76"/>
        <v>55236</v>
      </c>
      <c r="O471" s="12">
        <f t="shared" si="77"/>
        <v>0.70595452628350142</v>
      </c>
      <c r="P471">
        <f t="shared" si="78"/>
        <v>1</v>
      </c>
      <c r="Q471">
        <f t="shared" si="79"/>
        <v>2</v>
      </c>
      <c r="R471">
        <f t="shared" si="80"/>
        <v>3</v>
      </c>
      <c r="S471">
        <f t="shared" si="81"/>
        <v>4</v>
      </c>
      <c r="T471">
        <f t="shared" si="82"/>
        <v>5</v>
      </c>
      <c r="U471">
        <f t="shared" si="83"/>
        <v>6</v>
      </c>
      <c r="V471">
        <f t="shared" si="84"/>
        <v>6</v>
      </c>
      <c r="W471">
        <f t="shared" si="85"/>
        <v>6</v>
      </c>
    </row>
    <row r="472" spans="1:23" ht="16" hidden="1" x14ac:dyDescent="0.2">
      <c r="A472" s="1" t="s">
        <v>990</v>
      </c>
      <c r="B472" t="s">
        <v>991</v>
      </c>
      <c r="C472" s="3">
        <v>15</v>
      </c>
      <c r="D472" t="s">
        <v>284</v>
      </c>
      <c r="E472" s="5">
        <v>73956</v>
      </c>
      <c r="F472" s="5">
        <v>22777</v>
      </c>
      <c r="G472" s="5">
        <v>16992</v>
      </c>
      <c r="H472" s="5">
        <v>1817</v>
      </c>
      <c r="I472" s="14">
        <v>5920</v>
      </c>
      <c r="J472" s="5">
        <v>1757</v>
      </c>
      <c r="K472" s="5">
        <v>0</v>
      </c>
      <c r="L472" s="5">
        <v>0</v>
      </c>
      <c r="M472" s="5">
        <v>0</v>
      </c>
      <c r="N472" s="11">
        <f t="shared" si="76"/>
        <v>49263</v>
      </c>
      <c r="O472" s="12">
        <f t="shared" si="77"/>
        <v>0.66611228297906866</v>
      </c>
      <c r="P472">
        <f t="shared" si="78"/>
        <v>1</v>
      </c>
      <c r="Q472">
        <f t="shared" si="79"/>
        <v>2</v>
      </c>
      <c r="R472">
        <f t="shared" si="80"/>
        <v>4</v>
      </c>
      <c r="S472">
        <f t="shared" si="81"/>
        <v>3</v>
      </c>
      <c r="T472">
        <f t="shared" si="82"/>
        <v>5</v>
      </c>
      <c r="U472">
        <f t="shared" si="83"/>
        <v>6</v>
      </c>
      <c r="V472">
        <f t="shared" si="84"/>
        <v>6</v>
      </c>
      <c r="W472">
        <f t="shared" si="85"/>
        <v>6</v>
      </c>
    </row>
    <row r="473" spans="1:23" ht="16" hidden="1" x14ac:dyDescent="0.2">
      <c r="A473" s="1" t="s">
        <v>282</v>
      </c>
      <c r="B473" t="s">
        <v>283</v>
      </c>
      <c r="C473" s="3">
        <v>15</v>
      </c>
      <c r="D473" t="s">
        <v>284</v>
      </c>
      <c r="E473" s="5">
        <v>74225</v>
      </c>
      <c r="F473" s="5">
        <v>26354</v>
      </c>
      <c r="G473" s="5">
        <v>4561</v>
      </c>
      <c r="H473" s="5">
        <v>16278</v>
      </c>
      <c r="I473" s="14">
        <v>5884</v>
      </c>
      <c r="J473" s="5">
        <v>2330</v>
      </c>
      <c r="K473" s="5">
        <v>0</v>
      </c>
      <c r="L473" s="5">
        <v>0</v>
      </c>
      <c r="M473" s="5">
        <v>0</v>
      </c>
      <c r="N473" s="11">
        <f t="shared" si="76"/>
        <v>55407</v>
      </c>
      <c r="O473" s="12">
        <f t="shared" si="77"/>
        <v>0.74647356012125299</v>
      </c>
      <c r="P473">
        <f t="shared" si="78"/>
        <v>1</v>
      </c>
      <c r="Q473">
        <f t="shared" si="79"/>
        <v>4</v>
      </c>
      <c r="R473">
        <f t="shared" si="80"/>
        <v>2</v>
      </c>
      <c r="S473">
        <f t="shared" si="81"/>
        <v>3</v>
      </c>
      <c r="T473">
        <f t="shared" si="82"/>
        <v>5</v>
      </c>
      <c r="U473">
        <f t="shared" si="83"/>
        <v>6</v>
      </c>
      <c r="V473">
        <f t="shared" si="84"/>
        <v>6</v>
      </c>
      <c r="W473">
        <f t="shared" si="85"/>
        <v>6</v>
      </c>
    </row>
    <row r="474" spans="1:23" ht="16" hidden="1" x14ac:dyDescent="0.2">
      <c r="A474" s="1" t="s">
        <v>1094</v>
      </c>
      <c r="B474" t="s">
        <v>1095</v>
      </c>
      <c r="C474" s="3">
        <v>15</v>
      </c>
      <c r="D474" t="s">
        <v>284</v>
      </c>
      <c r="E474" s="5">
        <v>67858</v>
      </c>
      <c r="F474" s="5">
        <v>28938</v>
      </c>
      <c r="G474" s="5">
        <v>4930</v>
      </c>
      <c r="H474" s="5">
        <v>7892</v>
      </c>
      <c r="I474" s="14">
        <v>5813</v>
      </c>
      <c r="J474" s="5">
        <v>2350</v>
      </c>
      <c r="K474" s="5">
        <v>0</v>
      </c>
      <c r="L474" s="5">
        <v>0</v>
      </c>
      <c r="M474" s="5">
        <v>633</v>
      </c>
      <c r="N474" s="11">
        <f t="shared" si="76"/>
        <v>50556</v>
      </c>
      <c r="O474" s="12">
        <f t="shared" si="77"/>
        <v>0.74502637861416487</v>
      </c>
      <c r="P474">
        <f t="shared" si="78"/>
        <v>1</v>
      </c>
      <c r="Q474">
        <f t="shared" si="79"/>
        <v>4</v>
      </c>
      <c r="R474">
        <f t="shared" si="80"/>
        <v>2</v>
      </c>
      <c r="S474">
        <f t="shared" si="81"/>
        <v>3</v>
      </c>
      <c r="T474">
        <f t="shared" si="82"/>
        <v>5</v>
      </c>
      <c r="U474">
        <f t="shared" si="83"/>
        <v>7</v>
      </c>
      <c r="V474">
        <f t="shared" si="84"/>
        <v>7</v>
      </c>
      <c r="W474">
        <f t="shared" si="85"/>
        <v>6</v>
      </c>
    </row>
    <row r="475" spans="1:23" ht="16" hidden="1" x14ac:dyDescent="0.2">
      <c r="A475" s="1" t="s">
        <v>1110</v>
      </c>
      <c r="B475" t="s">
        <v>1111</v>
      </c>
      <c r="C475" s="3">
        <v>15</v>
      </c>
      <c r="D475" t="s">
        <v>37</v>
      </c>
      <c r="E475" s="5">
        <v>79767</v>
      </c>
      <c r="F475" s="5">
        <v>35201</v>
      </c>
      <c r="G475" s="5">
        <v>10046</v>
      </c>
      <c r="H475" s="5">
        <v>3953</v>
      </c>
      <c r="I475" s="14">
        <v>5352</v>
      </c>
      <c r="J475" s="5">
        <v>2970</v>
      </c>
      <c r="K475" s="5">
        <v>0</v>
      </c>
      <c r="L475" s="5">
        <v>0</v>
      </c>
      <c r="M475" s="5">
        <v>960</v>
      </c>
      <c r="N475" s="11">
        <f t="shared" si="76"/>
        <v>58482</v>
      </c>
      <c r="O475" s="12">
        <f t="shared" si="77"/>
        <v>0.7331603294595509</v>
      </c>
      <c r="P475">
        <f t="shared" si="78"/>
        <v>1</v>
      </c>
      <c r="Q475">
        <f t="shared" si="79"/>
        <v>2</v>
      </c>
      <c r="R475">
        <f t="shared" si="80"/>
        <v>4</v>
      </c>
      <c r="S475">
        <f t="shared" si="81"/>
        <v>3</v>
      </c>
      <c r="T475">
        <f t="shared" si="82"/>
        <v>5</v>
      </c>
      <c r="U475">
        <f t="shared" si="83"/>
        <v>7</v>
      </c>
      <c r="V475">
        <f t="shared" si="84"/>
        <v>7</v>
      </c>
      <c r="W475">
        <f t="shared" si="85"/>
        <v>6</v>
      </c>
    </row>
    <row r="476" spans="1:23" ht="16" hidden="1" x14ac:dyDescent="0.2">
      <c r="A476" s="1" t="s">
        <v>1008</v>
      </c>
      <c r="B476" t="s">
        <v>1009</v>
      </c>
      <c r="C476" s="3">
        <v>15</v>
      </c>
      <c r="D476" t="s">
        <v>60</v>
      </c>
      <c r="E476" s="5">
        <v>65884</v>
      </c>
      <c r="F476" s="5">
        <v>19924</v>
      </c>
      <c r="G476" s="5">
        <v>3775</v>
      </c>
      <c r="H476" s="5">
        <v>18429</v>
      </c>
      <c r="I476" s="14">
        <v>5126</v>
      </c>
      <c r="J476" s="5">
        <v>1316</v>
      </c>
      <c r="K476" s="5">
        <v>0</v>
      </c>
      <c r="L476" s="5">
        <v>0</v>
      </c>
      <c r="M476" s="5">
        <v>0</v>
      </c>
      <c r="N476" s="11">
        <f t="shared" si="76"/>
        <v>48570</v>
      </c>
      <c r="O476" s="12">
        <f t="shared" si="77"/>
        <v>0.73720478416611013</v>
      </c>
      <c r="P476">
        <f t="shared" si="78"/>
        <v>1</v>
      </c>
      <c r="Q476">
        <f t="shared" si="79"/>
        <v>4</v>
      </c>
      <c r="R476">
        <f t="shared" si="80"/>
        <v>2</v>
      </c>
      <c r="S476">
        <f t="shared" si="81"/>
        <v>3</v>
      </c>
      <c r="T476">
        <f t="shared" si="82"/>
        <v>5</v>
      </c>
      <c r="U476">
        <f t="shared" si="83"/>
        <v>6</v>
      </c>
      <c r="V476">
        <f t="shared" si="84"/>
        <v>6</v>
      </c>
      <c r="W476">
        <f t="shared" si="85"/>
        <v>6</v>
      </c>
    </row>
    <row r="477" spans="1:23" ht="16" hidden="1" x14ac:dyDescent="0.2">
      <c r="A477" s="1" t="s">
        <v>194</v>
      </c>
      <c r="B477" t="s">
        <v>195</v>
      </c>
      <c r="C477" s="3">
        <v>15</v>
      </c>
      <c r="D477" t="s">
        <v>60</v>
      </c>
      <c r="E477" s="5">
        <v>76626</v>
      </c>
      <c r="F477" s="5">
        <v>22767</v>
      </c>
      <c r="G477" s="5">
        <v>17823</v>
      </c>
      <c r="H477" s="5">
        <v>3214</v>
      </c>
      <c r="I477" s="14">
        <v>4889</v>
      </c>
      <c r="J477" s="5">
        <v>2952</v>
      </c>
      <c r="K477" s="5">
        <v>0</v>
      </c>
      <c r="L477" s="5">
        <v>0</v>
      </c>
      <c r="M477" s="5">
        <v>160</v>
      </c>
      <c r="N477" s="11">
        <f t="shared" si="76"/>
        <v>51805</v>
      </c>
      <c r="O477" s="12">
        <f t="shared" si="77"/>
        <v>0.67607600553336988</v>
      </c>
      <c r="P477">
        <f t="shared" si="78"/>
        <v>1</v>
      </c>
      <c r="Q477">
        <f t="shared" si="79"/>
        <v>2</v>
      </c>
      <c r="R477">
        <f t="shared" si="80"/>
        <v>4</v>
      </c>
      <c r="S477">
        <f t="shared" si="81"/>
        <v>3</v>
      </c>
      <c r="T477">
        <f t="shared" si="82"/>
        <v>5</v>
      </c>
      <c r="U477">
        <f t="shared" si="83"/>
        <v>7</v>
      </c>
      <c r="V477">
        <f t="shared" si="84"/>
        <v>7</v>
      </c>
      <c r="W477">
        <f t="shared" si="85"/>
        <v>6</v>
      </c>
    </row>
    <row r="478" spans="1:23" ht="16" hidden="1" x14ac:dyDescent="0.2">
      <c r="A478" s="1" t="s">
        <v>964</v>
      </c>
      <c r="B478" t="s">
        <v>965</v>
      </c>
      <c r="C478" s="3">
        <v>15</v>
      </c>
      <c r="D478" t="s">
        <v>269</v>
      </c>
      <c r="E478" s="5">
        <v>80522</v>
      </c>
      <c r="F478" s="5">
        <v>27813</v>
      </c>
      <c r="G478" s="5">
        <v>22947</v>
      </c>
      <c r="H478" s="5">
        <v>2086</v>
      </c>
      <c r="I478" s="14">
        <v>4848</v>
      </c>
      <c r="J478" s="5">
        <v>2779</v>
      </c>
      <c r="K478" s="5">
        <v>0</v>
      </c>
      <c r="L478" s="5">
        <v>0</v>
      </c>
      <c r="M478" s="5">
        <v>346</v>
      </c>
      <c r="N478" s="11">
        <f t="shared" si="76"/>
        <v>60819</v>
      </c>
      <c r="O478" s="12">
        <f t="shared" si="77"/>
        <v>0.7553091080698443</v>
      </c>
      <c r="P478">
        <f t="shared" si="78"/>
        <v>1</v>
      </c>
      <c r="Q478">
        <f t="shared" si="79"/>
        <v>2</v>
      </c>
      <c r="R478">
        <f t="shared" si="80"/>
        <v>5</v>
      </c>
      <c r="S478">
        <f t="shared" si="81"/>
        <v>3</v>
      </c>
      <c r="T478">
        <f t="shared" si="82"/>
        <v>4</v>
      </c>
      <c r="U478">
        <f t="shared" si="83"/>
        <v>7</v>
      </c>
      <c r="V478">
        <f t="shared" si="84"/>
        <v>7</v>
      </c>
      <c r="W478">
        <f t="shared" si="85"/>
        <v>6</v>
      </c>
    </row>
    <row r="479" spans="1:23" ht="16" hidden="1" x14ac:dyDescent="0.2">
      <c r="A479" s="1" t="s">
        <v>781</v>
      </c>
      <c r="B479" t="s">
        <v>782</v>
      </c>
      <c r="C479" s="3">
        <v>15</v>
      </c>
      <c r="D479" t="s">
        <v>37</v>
      </c>
      <c r="E479" s="5">
        <v>79767</v>
      </c>
      <c r="F479" s="5">
        <v>26153</v>
      </c>
      <c r="G479" s="5">
        <v>7274</v>
      </c>
      <c r="H479" s="5">
        <v>16571</v>
      </c>
      <c r="I479" s="14">
        <v>3963</v>
      </c>
      <c r="J479" s="5">
        <v>2497</v>
      </c>
      <c r="K479" s="5">
        <v>0</v>
      </c>
      <c r="L479" s="5">
        <v>0</v>
      </c>
      <c r="M479" s="5">
        <v>789</v>
      </c>
      <c r="N479" s="11">
        <f t="shared" si="76"/>
        <v>57247</v>
      </c>
      <c r="O479" s="12">
        <f t="shared" si="77"/>
        <v>0.71767773640728627</v>
      </c>
      <c r="P479">
        <f t="shared" si="78"/>
        <v>1</v>
      </c>
      <c r="Q479">
        <f t="shared" si="79"/>
        <v>3</v>
      </c>
      <c r="R479">
        <f t="shared" si="80"/>
        <v>2</v>
      </c>
      <c r="S479">
        <f t="shared" si="81"/>
        <v>4</v>
      </c>
      <c r="T479">
        <f t="shared" si="82"/>
        <v>5</v>
      </c>
      <c r="U479">
        <f t="shared" si="83"/>
        <v>7</v>
      </c>
      <c r="V479">
        <f t="shared" si="84"/>
        <v>7</v>
      </c>
      <c r="W479">
        <f t="shared" si="85"/>
        <v>6</v>
      </c>
    </row>
    <row r="480" spans="1:23" ht="16" hidden="1" x14ac:dyDescent="0.2">
      <c r="A480" s="1" t="s">
        <v>267</v>
      </c>
      <c r="B480" t="s">
        <v>268</v>
      </c>
      <c r="C480" s="3">
        <v>15</v>
      </c>
      <c r="D480" t="s">
        <v>269</v>
      </c>
      <c r="E480" s="5">
        <v>77286</v>
      </c>
      <c r="F480" s="5">
        <v>24790</v>
      </c>
      <c r="G480" s="5">
        <v>3902</v>
      </c>
      <c r="H480" s="5">
        <v>18274</v>
      </c>
      <c r="I480" s="14">
        <v>3808</v>
      </c>
      <c r="J480" s="5">
        <v>2689</v>
      </c>
      <c r="K480" s="5">
        <v>0</v>
      </c>
      <c r="L480" s="5">
        <v>0</v>
      </c>
      <c r="M480" s="5">
        <v>272</v>
      </c>
      <c r="N480" s="11">
        <f t="shared" si="76"/>
        <v>53735</v>
      </c>
      <c r="O480" s="12">
        <f t="shared" si="77"/>
        <v>0.69527469399373754</v>
      </c>
      <c r="P480">
        <f t="shared" si="78"/>
        <v>1</v>
      </c>
      <c r="Q480">
        <f t="shared" si="79"/>
        <v>3</v>
      </c>
      <c r="R480">
        <f t="shared" si="80"/>
        <v>2</v>
      </c>
      <c r="S480">
        <f t="shared" si="81"/>
        <v>4</v>
      </c>
      <c r="T480">
        <f t="shared" si="82"/>
        <v>5</v>
      </c>
      <c r="U480">
        <f t="shared" si="83"/>
        <v>7</v>
      </c>
      <c r="V480">
        <f t="shared" si="84"/>
        <v>7</v>
      </c>
      <c r="W480">
        <f t="shared" si="85"/>
        <v>6</v>
      </c>
    </row>
    <row r="481" spans="1:25" ht="16" hidden="1" x14ac:dyDescent="0.2">
      <c r="A481" s="1" t="s">
        <v>779</v>
      </c>
      <c r="B481" t="s">
        <v>780</v>
      </c>
      <c r="C481" s="3">
        <v>15</v>
      </c>
      <c r="D481" t="s">
        <v>37</v>
      </c>
      <c r="E481" s="5">
        <v>78974</v>
      </c>
      <c r="F481" s="5">
        <v>10076</v>
      </c>
      <c r="G481" s="5">
        <v>25356</v>
      </c>
      <c r="H481" s="5">
        <v>5453</v>
      </c>
      <c r="I481" s="14">
        <v>3451</v>
      </c>
      <c r="J481" s="5">
        <v>5890</v>
      </c>
      <c r="K481" s="5">
        <v>0</v>
      </c>
      <c r="L481" s="5">
        <v>0</v>
      </c>
      <c r="M481" s="5">
        <v>463</v>
      </c>
      <c r="N481" s="11">
        <f t="shared" si="76"/>
        <v>50689</v>
      </c>
      <c r="O481" s="12">
        <f t="shared" si="77"/>
        <v>0.64184415123964844</v>
      </c>
      <c r="P481">
        <f t="shared" si="78"/>
        <v>2</v>
      </c>
      <c r="Q481">
        <f t="shared" si="79"/>
        <v>1</v>
      </c>
      <c r="R481">
        <f t="shared" si="80"/>
        <v>4</v>
      </c>
      <c r="S481">
        <f t="shared" si="81"/>
        <v>5</v>
      </c>
      <c r="T481">
        <f t="shared" si="82"/>
        <v>3</v>
      </c>
      <c r="U481">
        <f t="shared" si="83"/>
        <v>7</v>
      </c>
      <c r="V481">
        <f t="shared" si="84"/>
        <v>7</v>
      </c>
      <c r="W481">
        <f t="shared" si="85"/>
        <v>6</v>
      </c>
    </row>
    <row r="482" spans="1:25" ht="16" hidden="1" x14ac:dyDescent="0.2">
      <c r="A482" s="1" t="s">
        <v>58</v>
      </c>
      <c r="B482" t="s">
        <v>59</v>
      </c>
      <c r="C482" s="3">
        <v>15</v>
      </c>
      <c r="D482" t="s">
        <v>60</v>
      </c>
      <c r="E482" s="5">
        <v>60869</v>
      </c>
      <c r="F482" s="5">
        <v>17833</v>
      </c>
      <c r="G482" s="5">
        <v>6216</v>
      </c>
      <c r="H482" s="5">
        <v>14000</v>
      </c>
      <c r="I482" s="14">
        <v>2922</v>
      </c>
      <c r="J482" s="5">
        <v>5634</v>
      </c>
      <c r="K482" s="5">
        <v>0</v>
      </c>
      <c r="L482" s="5">
        <v>0</v>
      </c>
      <c r="M482" s="5">
        <v>562</v>
      </c>
      <c r="N482" s="11">
        <f t="shared" si="76"/>
        <v>47167</v>
      </c>
      <c r="O482" s="12">
        <f t="shared" si="77"/>
        <v>0.77489362401222295</v>
      </c>
      <c r="P482">
        <f t="shared" si="78"/>
        <v>1</v>
      </c>
      <c r="Q482">
        <f t="shared" si="79"/>
        <v>3</v>
      </c>
      <c r="R482">
        <f t="shared" si="80"/>
        <v>2</v>
      </c>
      <c r="S482">
        <f t="shared" si="81"/>
        <v>5</v>
      </c>
      <c r="T482">
        <f t="shared" si="82"/>
        <v>4</v>
      </c>
      <c r="U482">
        <f t="shared" si="83"/>
        <v>7</v>
      </c>
      <c r="V482">
        <f t="shared" si="84"/>
        <v>7</v>
      </c>
      <c r="W482">
        <f t="shared" si="85"/>
        <v>6</v>
      </c>
      <c r="X482" s="11"/>
      <c r="Y482" s="11"/>
    </row>
    <row r="483" spans="1:25" ht="16" hidden="1" x14ac:dyDescent="0.2">
      <c r="A483" s="1" t="s">
        <v>198</v>
      </c>
      <c r="B483" t="s">
        <v>199</v>
      </c>
      <c r="C483" s="3">
        <v>15</v>
      </c>
      <c r="D483" t="s">
        <v>60</v>
      </c>
      <c r="E483" s="5">
        <v>89198</v>
      </c>
      <c r="F483" s="5">
        <v>9752</v>
      </c>
      <c r="G483" s="5">
        <v>22900</v>
      </c>
      <c r="H483" s="5">
        <v>12103</v>
      </c>
      <c r="I483" s="14">
        <v>1940</v>
      </c>
      <c r="J483" s="5">
        <v>17227</v>
      </c>
      <c r="K483" s="5">
        <v>0</v>
      </c>
      <c r="L483" s="5">
        <v>0</v>
      </c>
      <c r="M483" s="5">
        <v>296</v>
      </c>
      <c r="N483" s="11">
        <f t="shared" si="76"/>
        <v>64218</v>
      </c>
      <c r="O483" s="12">
        <f t="shared" si="77"/>
        <v>0.7199488777775287</v>
      </c>
      <c r="P483">
        <f t="shared" si="78"/>
        <v>4</v>
      </c>
      <c r="Q483">
        <f t="shared" si="79"/>
        <v>1</v>
      </c>
      <c r="R483">
        <f t="shared" si="80"/>
        <v>3</v>
      </c>
      <c r="S483">
        <f t="shared" si="81"/>
        <v>5</v>
      </c>
      <c r="T483">
        <f t="shared" si="82"/>
        <v>2</v>
      </c>
      <c r="U483">
        <f t="shared" si="83"/>
        <v>7</v>
      </c>
      <c r="V483">
        <f t="shared" si="84"/>
        <v>7</v>
      </c>
      <c r="W483">
        <f t="shared" si="85"/>
        <v>6</v>
      </c>
    </row>
    <row r="484" spans="1:25" ht="16" hidden="1" x14ac:dyDescent="0.2">
      <c r="A484" s="1" t="s">
        <v>567</v>
      </c>
      <c r="B484" t="s">
        <v>568</v>
      </c>
      <c r="C484" s="3">
        <v>16</v>
      </c>
      <c r="D484" t="s">
        <v>569</v>
      </c>
      <c r="E484" s="5">
        <v>79331</v>
      </c>
      <c r="F484" s="5">
        <v>27051</v>
      </c>
      <c r="G484" s="5">
        <v>11103</v>
      </c>
      <c r="H484" s="5">
        <v>1501</v>
      </c>
      <c r="I484" s="14">
        <v>13977</v>
      </c>
      <c r="J484" s="5">
        <v>1411</v>
      </c>
      <c r="K484" s="5">
        <v>0</v>
      </c>
      <c r="L484" s="5">
        <v>0</v>
      </c>
      <c r="M484" s="5">
        <v>193</v>
      </c>
      <c r="N484" s="11">
        <f t="shared" si="76"/>
        <v>55236</v>
      </c>
      <c r="O484" s="12">
        <f t="shared" si="77"/>
        <v>0.69627257944561394</v>
      </c>
      <c r="P484">
        <f t="shared" si="78"/>
        <v>1</v>
      </c>
      <c r="Q484">
        <f t="shared" si="79"/>
        <v>3</v>
      </c>
      <c r="R484">
        <f t="shared" si="80"/>
        <v>4</v>
      </c>
      <c r="S484">
        <f t="shared" si="81"/>
        <v>2</v>
      </c>
      <c r="T484">
        <f t="shared" si="82"/>
        <v>5</v>
      </c>
      <c r="U484">
        <f t="shared" si="83"/>
        <v>7</v>
      </c>
      <c r="V484">
        <f t="shared" si="84"/>
        <v>7</v>
      </c>
      <c r="W484">
        <f t="shared" si="85"/>
        <v>6</v>
      </c>
      <c r="X484" s="11"/>
      <c r="Y484" s="11"/>
    </row>
    <row r="485" spans="1:25" ht="16" hidden="1" x14ac:dyDescent="0.2">
      <c r="A485" s="17" t="s">
        <v>334</v>
      </c>
      <c r="B485" t="s">
        <v>335</v>
      </c>
      <c r="C485" s="3">
        <v>16</v>
      </c>
      <c r="D485" t="s">
        <v>40</v>
      </c>
      <c r="E485" s="5">
        <v>69049</v>
      </c>
      <c r="F485" s="5">
        <v>10492</v>
      </c>
      <c r="G485" s="5">
        <v>17830</v>
      </c>
      <c r="H485" s="5">
        <v>717</v>
      </c>
      <c r="I485" s="14">
        <v>12850</v>
      </c>
      <c r="J485" s="5">
        <v>806</v>
      </c>
      <c r="K485" s="5">
        <v>0</v>
      </c>
      <c r="L485" s="5">
        <v>0</v>
      </c>
      <c r="M485" s="5">
        <v>355</v>
      </c>
      <c r="N485" s="11">
        <f t="shared" si="76"/>
        <v>43050</v>
      </c>
      <c r="O485" s="12">
        <f t="shared" si="77"/>
        <v>0.62347028921490533</v>
      </c>
      <c r="P485">
        <f t="shared" si="78"/>
        <v>3</v>
      </c>
      <c r="Q485">
        <f t="shared" si="79"/>
        <v>1</v>
      </c>
      <c r="R485">
        <f t="shared" si="80"/>
        <v>5</v>
      </c>
      <c r="S485">
        <f t="shared" si="81"/>
        <v>2</v>
      </c>
      <c r="T485">
        <f t="shared" si="82"/>
        <v>4</v>
      </c>
      <c r="U485">
        <f t="shared" si="83"/>
        <v>7</v>
      </c>
      <c r="V485">
        <f t="shared" si="84"/>
        <v>7</v>
      </c>
      <c r="W485">
        <f t="shared" si="85"/>
        <v>6</v>
      </c>
    </row>
    <row r="486" spans="1:25" ht="16" hidden="1" x14ac:dyDescent="0.2">
      <c r="A486" s="1" t="s">
        <v>836</v>
      </c>
      <c r="B486" t="s">
        <v>837</v>
      </c>
      <c r="C486" s="3">
        <v>16</v>
      </c>
      <c r="D486" t="s">
        <v>569</v>
      </c>
      <c r="E486" s="5">
        <v>72594</v>
      </c>
      <c r="F486" s="5">
        <v>25067</v>
      </c>
      <c r="G486" s="5">
        <v>10268</v>
      </c>
      <c r="H486" s="5">
        <v>1413</v>
      </c>
      <c r="I486" s="14">
        <v>11208</v>
      </c>
      <c r="J486" s="5">
        <v>1222</v>
      </c>
      <c r="K486" s="5">
        <v>0</v>
      </c>
      <c r="L486" s="5">
        <v>0</v>
      </c>
      <c r="M486" s="5">
        <v>0</v>
      </c>
      <c r="N486" s="11">
        <f t="shared" si="76"/>
        <v>49178</v>
      </c>
      <c r="O486" s="12">
        <f t="shared" si="77"/>
        <v>0.67743890679670493</v>
      </c>
      <c r="P486">
        <f t="shared" si="78"/>
        <v>1</v>
      </c>
      <c r="Q486">
        <f t="shared" si="79"/>
        <v>3</v>
      </c>
      <c r="R486">
        <f t="shared" si="80"/>
        <v>4</v>
      </c>
      <c r="S486">
        <f t="shared" si="81"/>
        <v>2</v>
      </c>
      <c r="T486">
        <f t="shared" si="82"/>
        <v>5</v>
      </c>
      <c r="U486">
        <f t="shared" si="83"/>
        <v>6</v>
      </c>
      <c r="V486">
        <f t="shared" si="84"/>
        <v>6</v>
      </c>
      <c r="W486">
        <f t="shared" si="85"/>
        <v>6</v>
      </c>
    </row>
    <row r="487" spans="1:25" ht="16" hidden="1" x14ac:dyDescent="0.2">
      <c r="A487" s="1" t="s">
        <v>38</v>
      </c>
      <c r="B487" t="s">
        <v>39</v>
      </c>
      <c r="C487" s="3">
        <v>16</v>
      </c>
      <c r="D487" t="s">
        <v>40</v>
      </c>
      <c r="E487" s="5">
        <v>74004</v>
      </c>
      <c r="F487" s="5">
        <v>7019</v>
      </c>
      <c r="G487" s="5">
        <v>24826</v>
      </c>
      <c r="H487" s="5">
        <v>562</v>
      </c>
      <c r="I487" s="14">
        <v>9554</v>
      </c>
      <c r="J487" s="5">
        <v>879</v>
      </c>
      <c r="K487" s="5">
        <v>0</v>
      </c>
      <c r="L487" s="5">
        <v>0</v>
      </c>
      <c r="M487" s="5">
        <v>183</v>
      </c>
      <c r="N487" s="11">
        <f t="shared" si="76"/>
        <v>43023</v>
      </c>
      <c r="O487" s="12">
        <f t="shared" si="77"/>
        <v>0.58136046700178368</v>
      </c>
      <c r="P487">
        <f t="shared" si="78"/>
        <v>3</v>
      </c>
      <c r="Q487">
        <f t="shared" si="79"/>
        <v>1</v>
      </c>
      <c r="R487">
        <f t="shared" si="80"/>
        <v>5</v>
      </c>
      <c r="S487">
        <f t="shared" si="81"/>
        <v>2</v>
      </c>
      <c r="T487">
        <f t="shared" si="82"/>
        <v>4</v>
      </c>
      <c r="U487">
        <f t="shared" si="83"/>
        <v>7</v>
      </c>
      <c r="V487">
        <f t="shared" si="84"/>
        <v>7</v>
      </c>
      <c r="W487">
        <f t="shared" si="85"/>
        <v>6</v>
      </c>
    </row>
    <row r="488" spans="1:25" ht="16" hidden="1" x14ac:dyDescent="0.2">
      <c r="A488" s="1" t="s">
        <v>279</v>
      </c>
      <c r="B488" t="s">
        <v>280</v>
      </c>
      <c r="C488" s="3">
        <v>16</v>
      </c>
      <c r="D488" t="s">
        <v>281</v>
      </c>
      <c r="E488" s="5">
        <v>66691</v>
      </c>
      <c r="F488" s="5">
        <v>20999</v>
      </c>
      <c r="G488" s="5">
        <v>12613</v>
      </c>
      <c r="H488" s="5">
        <v>2400</v>
      </c>
      <c r="I488" s="14">
        <v>5644</v>
      </c>
      <c r="J488" s="5">
        <v>1854</v>
      </c>
      <c r="K488" s="5">
        <v>0</v>
      </c>
      <c r="L488" s="5">
        <v>0</v>
      </c>
      <c r="M488" s="5">
        <v>294</v>
      </c>
      <c r="N488" s="11">
        <f t="shared" si="76"/>
        <v>43804</v>
      </c>
      <c r="O488" s="12">
        <f t="shared" si="77"/>
        <v>0.65682026060487919</v>
      </c>
      <c r="P488">
        <f t="shared" si="78"/>
        <v>1</v>
      </c>
      <c r="Q488">
        <f t="shared" si="79"/>
        <v>2</v>
      </c>
      <c r="R488">
        <f t="shared" si="80"/>
        <v>4</v>
      </c>
      <c r="S488">
        <f t="shared" si="81"/>
        <v>3</v>
      </c>
      <c r="T488">
        <f t="shared" si="82"/>
        <v>5</v>
      </c>
      <c r="U488">
        <f t="shared" si="83"/>
        <v>7</v>
      </c>
      <c r="V488">
        <f t="shared" si="84"/>
        <v>7</v>
      </c>
      <c r="W488">
        <f t="shared" si="85"/>
        <v>6</v>
      </c>
    </row>
    <row r="489" spans="1:25" ht="16" hidden="1" x14ac:dyDescent="0.2">
      <c r="A489" s="1" t="s">
        <v>591</v>
      </c>
      <c r="B489" t="s">
        <v>592</v>
      </c>
      <c r="C489" s="3">
        <v>16</v>
      </c>
      <c r="D489" t="s">
        <v>593</v>
      </c>
      <c r="E489" s="5">
        <v>78162</v>
      </c>
      <c r="F489" s="5">
        <v>20874</v>
      </c>
      <c r="G489" s="5">
        <v>21463</v>
      </c>
      <c r="H489" s="5">
        <v>1130</v>
      </c>
      <c r="I489" s="14">
        <v>4355</v>
      </c>
      <c r="J489" s="5">
        <v>1023</v>
      </c>
      <c r="K489" s="5">
        <v>0</v>
      </c>
      <c r="L489" s="5">
        <v>0</v>
      </c>
      <c r="M489" s="5">
        <v>87</v>
      </c>
      <c r="N489" s="11">
        <f t="shared" si="76"/>
        <v>48932</v>
      </c>
      <c r="O489" s="12">
        <f t="shared" si="77"/>
        <v>0.62603311071876355</v>
      </c>
      <c r="P489">
        <f t="shared" si="78"/>
        <v>2</v>
      </c>
      <c r="Q489">
        <f t="shared" si="79"/>
        <v>1</v>
      </c>
      <c r="R489">
        <f t="shared" si="80"/>
        <v>4</v>
      </c>
      <c r="S489">
        <f t="shared" si="81"/>
        <v>3</v>
      </c>
      <c r="T489">
        <f t="shared" si="82"/>
        <v>5</v>
      </c>
      <c r="U489">
        <f t="shared" si="83"/>
        <v>7</v>
      </c>
      <c r="V489">
        <f t="shared" si="84"/>
        <v>7</v>
      </c>
      <c r="W489">
        <f t="shared" si="85"/>
        <v>6</v>
      </c>
    </row>
    <row r="490" spans="1:25" ht="16" hidden="1" x14ac:dyDescent="0.2">
      <c r="A490" s="1" t="s">
        <v>285</v>
      </c>
      <c r="B490" t="s">
        <v>286</v>
      </c>
      <c r="C490" s="3">
        <v>16</v>
      </c>
      <c r="D490" t="s">
        <v>287</v>
      </c>
      <c r="E490" s="5">
        <v>77853</v>
      </c>
      <c r="F490" s="5">
        <v>25759</v>
      </c>
      <c r="G490" s="5">
        <v>18103</v>
      </c>
      <c r="H490" s="5">
        <v>2381</v>
      </c>
      <c r="I490" s="14">
        <v>4151</v>
      </c>
      <c r="J490" s="5">
        <v>2501</v>
      </c>
      <c r="K490" s="5">
        <v>0</v>
      </c>
      <c r="L490" s="5">
        <v>0</v>
      </c>
      <c r="M490" s="5">
        <v>118</v>
      </c>
      <c r="N490" s="11">
        <f t="shared" si="76"/>
        <v>53013</v>
      </c>
      <c r="O490" s="12">
        <f t="shared" si="77"/>
        <v>0.68093715078417016</v>
      </c>
      <c r="P490">
        <f t="shared" si="78"/>
        <v>1</v>
      </c>
      <c r="Q490">
        <f t="shared" si="79"/>
        <v>2</v>
      </c>
      <c r="R490">
        <f t="shared" si="80"/>
        <v>5</v>
      </c>
      <c r="S490">
        <f t="shared" si="81"/>
        <v>3</v>
      </c>
      <c r="T490">
        <f t="shared" si="82"/>
        <v>4</v>
      </c>
      <c r="U490">
        <f t="shared" si="83"/>
        <v>7</v>
      </c>
      <c r="V490">
        <f t="shared" si="84"/>
        <v>7</v>
      </c>
      <c r="W490">
        <f t="shared" si="85"/>
        <v>6</v>
      </c>
    </row>
    <row r="491" spans="1:25" ht="16" hidden="1" x14ac:dyDescent="0.2">
      <c r="A491" s="1" t="s">
        <v>428</v>
      </c>
      <c r="B491" t="s">
        <v>429</v>
      </c>
      <c r="C491" s="3">
        <v>16</v>
      </c>
      <c r="D491" t="s">
        <v>420</v>
      </c>
      <c r="E491" s="5">
        <v>68119</v>
      </c>
      <c r="F491" s="5">
        <v>19086</v>
      </c>
      <c r="G491" s="5">
        <v>20172</v>
      </c>
      <c r="H491" s="5">
        <v>1059</v>
      </c>
      <c r="I491" s="14">
        <v>4133</v>
      </c>
      <c r="J491" s="5">
        <v>1303</v>
      </c>
      <c r="K491" s="5">
        <v>0</v>
      </c>
      <c r="L491" s="5">
        <v>0</v>
      </c>
      <c r="M491" s="5">
        <v>384</v>
      </c>
      <c r="N491" s="11">
        <f t="shared" si="76"/>
        <v>46137</v>
      </c>
      <c r="O491" s="12">
        <f t="shared" si="77"/>
        <v>0.67730001908424964</v>
      </c>
      <c r="P491">
        <f t="shared" si="78"/>
        <v>2</v>
      </c>
      <c r="Q491">
        <f t="shared" si="79"/>
        <v>1</v>
      </c>
      <c r="R491">
        <f t="shared" si="80"/>
        <v>5</v>
      </c>
      <c r="S491">
        <f t="shared" si="81"/>
        <v>3</v>
      </c>
      <c r="T491">
        <f t="shared" si="82"/>
        <v>4</v>
      </c>
      <c r="U491">
        <f t="shared" si="83"/>
        <v>7</v>
      </c>
      <c r="V491">
        <f t="shared" si="84"/>
        <v>7</v>
      </c>
      <c r="W491">
        <f t="shared" si="85"/>
        <v>6</v>
      </c>
    </row>
    <row r="492" spans="1:25" ht="16" hidden="1" x14ac:dyDescent="0.2">
      <c r="A492" s="1" t="s">
        <v>1084</v>
      </c>
      <c r="B492" t="s">
        <v>1085</v>
      </c>
      <c r="C492" s="3">
        <v>16</v>
      </c>
      <c r="D492" t="s">
        <v>411</v>
      </c>
      <c r="E492" s="5">
        <v>90634</v>
      </c>
      <c r="F492" s="5">
        <v>8146</v>
      </c>
      <c r="G492" s="5">
        <v>36132</v>
      </c>
      <c r="H492" s="5">
        <v>1430</v>
      </c>
      <c r="I492" s="14">
        <v>3950</v>
      </c>
      <c r="J492" s="5">
        <v>2651</v>
      </c>
      <c r="K492" s="5">
        <v>0</v>
      </c>
      <c r="L492" s="5">
        <v>0</v>
      </c>
      <c r="M492" s="5">
        <v>484</v>
      </c>
      <c r="N492" s="11">
        <f t="shared" si="76"/>
        <v>52793</v>
      </c>
      <c r="O492" s="12">
        <f t="shared" si="77"/>
        <v>0.582485601429927</v>
      </c>
      <c r="P492">
        <f t="shared" si="78"/>
        <v>2</v>
      </c>
      <c r="Q492">
        <f t="shared" si="79"/>
        <v>1</v>
      </c>
      <c r="R492">
        <f t="shared" si="80"/>
        <v>5</v>
      </c>
      <c r="S492">
        <f t="shared" si="81"/>
        <v>3</v>
      </c>
      <c r="T492">
        <f t="shared" si="82"/>
        <v>4</v>
      </c>
      <c r="U492">
        <f t="shared" si="83"/>
        <v>7</v>
      </c>
      <c r="V492">
        <f t="shared" si="84"/>
        <v>7</v>
      </c>
      <c r="W492">
        <f t="shared" si="85"/>
        <v>6</v>
      </c>
      <c r="X492" s="11"/>
      <c r="Y492" s="11"/>
    </row>
    <row r="493" spans="1:25" ht="16" hidden="1" x14ac:dyDescent="0.2">
      <c r="A493" s="1" t="s">
        <v>603</v>
      </c>
      <c r="B493" t="s">
        <v>604</v>
      </c>
      <c r="C493" s="3">
        <v>16</v>
      </c>
      <c r="D493" t="s">
        <v>602</v>
      </c>
      <c r="E493" s="5">
        <v>68127</v>
      </c>
      <c r="F493" s="5">
        <v>9839</v>
      </c>
      <c r="G493" s="5">
        <v>22547</v>
      </c>
      <c r="H493" s="5">
        <v>4829</v>
      </c>
      <c r="I493" s="14">
        <v>3375</v>
      </c>
      <c r="J493" s="5">
        <v>3371</v>
      </c>
      <c r="K493" s="5">
        <v>0</v>
      </c>
      <c r="L493" s="5">
        <v>0</v>
      </c>
      <c r="M493" s="5">
        <v>309</v>
      </c>
      <c r="N493" s="11">
        <f t="shared" si="76"/>
        <v>44270</v>
      </c>
      <c r="O493" s="12">
        <f t="shared" si="77"/>
        <v>0.649815785224654</v>
      </c>
      <c r="P493">
        <f t="shared" si="78"/>
        <v>2</v>
      </c>
      <c r="Q493">
        <f t="shared" si="79"/>
        <v>1</v>
      </c>
      <c r="R493">
        <f t="shared" si="80"/>
        <v>3</v>
      </c>
      <c r="S493">
        <f t="shared" si="81"/>
        <v>4</v>
      </c>
      <c r="T493">
        <f t="shared" si="82"/>
        <v>5</v>
      </c>
      <c r="U493">
        <f t="shared" si="83"/>
        <v>7</v>
      </c>
      <c r="V493">
        <f t="shared" si="84"/>
        <v>7</v>
      </c>
      <c r="W493">
        <f t="shared" si="85"/>
        <v>6</v>
      </c>
    </row>
    <row r="494" spans="1:25" ht="16" hidden="1" x14ac:dyDescent="0.2">
      <c r="A494" s="1" t="s">
        <v>418</v>
      </c>
      <c r="B494" t="s">
        <v>419</v>
      </c>
      <c r="C494" s="3">
        <v>16</v>
      </c>
      <c r="D494" t="s">
        <v>420</v>
      </c>
      <c r="E494" s="5">
        <v>66015</v>
      </c>
      <c r="F494" s="5">
        <v>9969</v>
      </c>
      <c r="G494" s="5">
        <v>25388</v>
      </c>
      <c r="H494" s="5">
        <v>897</v>
      </c>
      <c r="I494" s="14">
        <v>3366</v>
      </c>
      <c r="J494" s="5">
        <v>1358</v>
      </c>
      <c r="K494" s="5">
        <v>0</v>
      </c>
      <c r="L494" s="5">
        <v>0</v>
      </c>
      <c r="M494" s="5">
        <v>360</v>
      </c>
      <c r="N494" s="11">
        <f t="shared" si="76"/>
        <v>41338</v>
      </c>
      <c r="O494" s="12">
        <f t="shared" si="77"/>
        <v>0.62619101719306214</v>
      </c>
      <c r="P494">
        <f t="shared" si="78"/>
        <v>2</v>
      </c>
      <c r="Q494">
        <f t="shared" si="79"/>
        <v>1</v>
      </c>
      <c r="R494">
        <f t="shared" si="80"/>
        <v>5</v>
      </c>
      <c r="S494">
        <f t="shared" si="81"/>
        <v>3</v>
      </c>
      <c r="T494">
        <f t="shared" si="82"/>
        <v>4</v>
      </c>
      <c r="U494">
        <f t="shared" si="83"/>
        <v>7</v>
      </c>
      <c r="V494">
        <f t="shared" si="84"/>
        <v>7</v>
      </c>
      <c r="W494">
        <f t="shared" si="85"/>
        <v>6</v>
      </c>
    </row>
    <row r="495" spans="1:25" ht="16" hidden="1" x14ac:dyDescent="0.2">
      <c r="A495" s="1" t="s">
        <v>87</v>
      </c>
      <c r="B495" t="s">
        <v>88</v>
      </c>
      <c r="C495" s="3">
        <v>16</v>
      </c>
      <c r="D495" t="s">
        <v>89</v>
      </c>
      <c r="E495" s="5">
        <v>82825</v>
      </c>
      <c r="F495" s="5">
        <v>8070</v>
      </c>
      <c r="G495" s="5">
        <v>32387</v>
      </c>
      <c r="H495" s="5">
        <v>2395</v>
      </c>
      <c r="I495" s="14">
        <v>3219</v>
      </c>
      <c r="J495" s="5">
        <v>4906</v>
      </c>
      <c r="K495" s="5">
        <v>0</v>
      </c>
      <c r="L495" s="5">
        <v>0</v>
      </c>
      <c r="M495" s="5">
        <v>1947</v>
      </c>
      <c r="N495" s="11">
        <f t="shared" si="76"/>
        <v>52924</v>
      </c>
      <c r="O495" s="12">
        <f t="shared" si="77"/>
        <v>0.63898581346211891</v>
      </c>
      <c r="P495">
        <f t="shared" si="78"/>
        <v>2</v>
      </c>
      <c r="Q495">
        <f t="shared" si="79"/>
        <v>1</v>
      </c>
      <c r="R495">
        <f t="shared" si="80"/>
        <v>5</v>
      </c>
      <c r="S495">
        <f t="shared" si="81"/>
        <v>4</v>
      </c>
      <c r="T495">
        <f t="shared" si="82"/>
        <v>3</v>
      </c>
      <c r="U495">
        <f t="shared" si="83"/>
        <v>7</v>
      </c>
      <c r="V495">
        <f t="shared" si="84"/>
        <v>7</v>
      </c>
      <c r="W495">
        <f t="shared" si="85"/>
        <v>6</v>
      </c>
    </row>
    <row r="496" spans="1:25" ht="16" hidden="1" x14ac:dyDescent="0.2">
      <c r="A496" s="1" t="s">
        <v>797</v>
      </c>
      <c r="B496" t="s">
        <v>798</v>
      </c>
      <c r="C496" s="3">
        <v>16</v>
      </c>
      <c r="D496" t="s">
        <v>89</v>
      </c>
      <c r="E496" s="5">
        <v>82076</v>
      </c>
      <c r="F496" s="5">
        <v>12962</v>
      </c>
      <c r="G496" s="5">
        <v>29886</v>
      </c>
      <c r="H496" s="5">
        <v>2149</v>
      </c>
      <c r="I496" s="14">
        <v>3128</v>
      </c>
      <c r="J496" s="5">
        <v>2463</v>
      </c>
      <c r="K496" s="5">
        <v>0</v>
      </c>
      <c r="L496" s="5">
        <v>0</v>
      </c>
      <c r="M496" s="5">
        <v>456</v>
      </c>
      <c r="N496" s="11">
        <f t="shared" si="76"/>
        <v>51044</v>
      </c>
      <c r="O496" s="12">
        <f t="shared" si="77"/>
        <v>0.6219113991909937</v>
      </c>
      <c r="P496">
        <f t="shared" si="78"/>
        <v>2</v>
      </c>
      <c r="Q496">
        <f t="shared" si="79"/>
        <v>1</v>
      </c>
      <c r="R496">
        <f t="shared" si="80"/>
        <v>5</v>
      </c>
      <c r="S496">
        <f t="shared" si="81"/>
        <v>3</v>
      </c>
      <c r="T496">
        <f t="shared" si="82"/>
        <v>4</v>
      </c>
      <c r="U496">
        <f t="shared" si="83"/>
        <v>7</v>
      </c>
      <c r="V496">
        <f t="shared" si="84"/>
        <v>7</v>
      </c>
      <c r="W496">
        <f t="shared" si="85"/>
        <v>6</v>
      </c>
    </row>
    <row r="497" spans="1:25" ht="16" hidden="1" x14ac:dyDescent="0.2">
      <c r="A497" s="1" t="s">
        <v>565</v>
      </c>
      <c r="B497" t="s">
        <v>566</v>
      </c>
      <c r="C497" s="3">
        <v>16</v>
      </c>
      <c r="D497" t="s">
        <v>510</v>
      </c>
      <c r="E497" s="5">
        <v>86864</v>
      </c>
      <c r="F497" s="5">
        <v>12014</v>
      </c>
      <c r="G497" s="5">
        <v>29062</v>
      </c>
      <c r="H497" s="5">
        <v>3555</v>
      </c>
      <c r="I497" s="14">
        <v>2740</v>
      </c>
      <c r="J497" s="5">
        <v>7013</v>
      </c>
      <c r="K497" s="5">
        <v>0</v>
      </c>
      <c r="L497" s="5">
        <v>0</v>
      </c>
      <c r="M497" s="5">
        <v>533</v>
      </c>
      <c r="N497" s="11">
        <f t="shared" si="76"/>
        <v>54917</v>
      </c>
      <c r="O497" s="12">
        <f t="shared" si="77"/>
        <v>0.63221818014367281</v>
      </c>
      <c r="P497">
        <f t="shared" si="78"/>
        <v>2</v>
      </c>
      <c r="Q497">
        <f t="shared" si="79"/>
        <v>1</v>
      </c>
      <c r="R497">
        <f t="shared" si="80"/>
        <v>4</v>
      </c>
      <c r="S497">
        <f t="shared" si="81"/>
        <v>5</v>
      </c>
      <c r="T497">
        <f t="shared" si="82"/>
        <v>3</v>
      </c>
      <c r="U497">
        <f t="shared" si="83"/>
        <v>7</v>
      </c>
      <c r="V497">
        <f t="shared" si="84"/>
        <v>7</v>
      </c>
      <c r="W497">
        <f t="shared" si="85"/>
        <v>6</v>
      </c>
    </row>
    <row r="498" spans="1:25" ht="16" hidden="1" x14ac:dyDescent="0.2">
      <c r="A498" s="1" t="s">
        <v>594</v>
      </c>
      <c r="B498" t="s">
        <v>595</v>
      </c>
      <c r="C498" s="3">
        <v>16</v>
      </c>
      <c r="D498" t="s">
        <v>593</v>
      </c>
      <c r="E498" s="5">
        <v>95023</v>
      </c>
      <c r="F498" s="5">
        <v>13455</v>
      </c>
      <c r="G498" s="5">
        <v>33232</v>
      </c>
      <c r="H498" s="5">
        <v>1014</v>
      </c>
      <c r="I498" s="14">
        <v>2705</v>
      </c>
      <c r="J498" s="5">
        <v>1506</v>
      </c>
      <c r="K498" s="5">
        <v>0</v>
      </c>
      <c r="L498" s="5">
        <v>0</v>
      </c>
      <c r="M498" s="5">
        <v>0</v>
      </c>
      <c r="N498" s="11">
        <f t="shared" si="76"/>
        <v>51912</v>
      </c>
      <c r="O498" s="12">
        <f t="shared" si="77"/>
        <v>0.54630984077539124</v>
      </c>
      <c r="P498">
        <f t="shared" si="78"/>
        <v>2</v>
      </c>
      <c r="Q498">
        <f t="shared" si="79"/>
        <v>1</v>
      </c>
      <c r="R498">
        <f t="shared" si="80"/>
        <v>5</v>
      </c>
      <c r="S498">
        <f t="shared" si="81"/>
        <v>3</v>
      </c>
      <c r="T498">
        <f t="shared" si="82"/>
        <v>4</v>
      </c>
      <c r="U498">
        <f t="shared" si="83"/>
        <v>6</v>
      </c>
      <c r="V498">
        <f t="shared" si="84"/>
        <v>6</v>
      </c>
      <c r="W498">
        <f t="shared" si="85"/>
        <v>6</v>
      </c>
    </row>
    <row r="499" spans="1:25" ht="16" hidden="1" x14ac:dyDescent="0.2">
      <c r="A499" s="1" t="s">
        <v>409</v>
      </c>
      <c r="B499" t="s">
        <v>410</v>
      </c>
      <c r="C499" s="3">
        <v>16</v>
      </c>
      <c r="D499" t="s">
        <v>411</v>
      </c>
      <c r="E499" s="5">
        <v>87378</v>
      </c>
      <c r="F499" s="5">
        <v>6311</v>
      </c>
      <c r="G499" s="5">
        <v>40563</v>
      </c>
      <c r="H499" s="5">
        <v>856</v>
      </c>
      <c r="I499" s="14">
        <v>2622</v>
      </c>
      <c r="J499" s="5">
        <v>1299</v>
      </c>
      <c r="K499" s="5">
        <v>0</v>
      </c>
      <c r="L499" s="5">
        <v>0</v>
      </c>
      <c r="M499" s="5">
        <v>639</v>
      </c>
      <c r="N499" s="11">
        <f t="shared" si="76"/>
        <v>52290</v>
      </c>
      <c r="O499" s="12">
        <f t="shared" si="77"/>
        <v>0.59843438851884911</v>
      </c>
      <c r="P499">
        <f t="shared" si="78"/>
        <v>2</v>
      </c>
      <c r="Q499">
        <f t="shared" si="79"/>
        <v>1</v>
      </c>
      <c r="R499">
        <f t="shared" si="80"/>
        <v>5</v>
      </c>
      <c r="S499">
        <f t="shared" si="81"/>
        <v>3</v>
      </c>
      <c r="T499">
        <f t="shared" si="82"/>
        <v>4</v>
      </c>
      <c r="U499">
        <f t="shared" si="83"/>
        <v>7</v>
      </c>
      <c r="V499">
        <f t="shared" si="84"/>
        <v>7</v>
      </c>
      <c r="W499">
        <f t="shared" si="85"/>
        <v>6</v>
      </c>
    </row>
    <row r="500" spans="1:25" ht="16" hidden="1" x14ac:dyDescent="0.2">
      <c r="A500" s="1" t="s">
        <v>541</v>
      </c>
      <c r="B500" t="s">
        <v>542</v>
      </c>
      <c r="C500" s="3">
        <v>16</v>
      </c>
      <c r="D500" t="s">
        <v>287</v>
      </c>
      <c r="E500" s="5">
        <v>74658</v>
      </c>
      <c r="F500" s="5">
        <v>24328</v>
      </c>
      <c r="G500" s="5">
        <v>20604</v>
      </c>
      <c r="H500" s="5">
        <v>1088</v>
      </c>
      <c r="I500" s="14">
        <v>2595</v>
      </c>
      <c r="J500" s="5">
        <v>1015</v>
      </c>
      <c r="K500" s="5">
        <v>0</v>
      </c>
      <c r="L500" s="5">
        <v>0</v>
      </c>
      <c r="M500" s="5">
        <v>0</v>
      </c>
      <c r="N500" s="11">
        <f t="shared" si="76"/>
        <v>49630</v>
      </c>
      <c r="O500" s="12">
        <f t="shared" si="77"/>
        <v>0.66476466018377134</v>
      </c>
      <c r="P500">
        <f t="shared" si="78"/>
        <v>1</v>
      </c>
      <c r="Q500">
        <f t="shared" si="79"/>
        <v>2</v>
      </c>
      <c r="R500">
        <f t="shared" si="80"/>
        <v>4</v>
      </c>
      <c r="S500">
        <f t="shared" si="81"/>
        <v>3</v>
      </c>
      <c r="T500">
        <f t="shared" si="82"/>
        <v>5</v>
      </c>
      <c r="U500">
        <f t="shared" si="83"/>
        <v>6</v>
      </c>
      <c r="V500">
        <f t="shared" si="84"/>
        <v>6</v>
      </c>
      <c r="W500">
        <f t="shared" si="85"/>
        <v>6</v>
      </c>
    </row>
    <row r="501" spans="1:25" ht="16" hidden="1" x14ac:dyDescent="0.2">
      <c r="A501" s="1" t="s">
        <v>1046</v>
      </c>
      <c r="B501" t="s">
        <v>1047</v>
      </c>
      <c r="C501" s="3">
        <v>16</v>
      </c>
      <c r="D501" t="s">
        <v>281</v>
      </c>
      <c r="E501" s="5">
        <v>67289</v>
      </c>
      <c r="F501" s="5">
        <v>5584</v>
      </c>
      <c r="G501" s="5">
        <v>28779</v>
      </c>
      <c r="H501" s="5">
        <v>1661</v>
      </c>
      <c r="I501" s="14">
        <v>2507</v>
      </c>
      <c r="J501" s="5">
        <v>2661</v>
      </c>
      <c r="K501" s="5">
        <v>0</v>
      </c>
      <c r="L501" s="5">
        <v>0</v>
      </c>
      <c r="M501" s="5">
        <v>604</v>
      </c>
      <c r="N501" s="11">
        <f t="shared" si="76"/>
        <v>41796</v>
      </c>
      <c r="O501" s="12">
        <f t="shared" si="77"/>
        <v>0.62114164276479067</v>
      </c>
      <c r="P501">
        <f t="shared" si="78"/>
        <v>2</v>
      </c>
      <c r="Q501">
        <f t="shared" si="79"/>
        <v>1</v>
      </c>
      <c r="R501">
        <f t="shared" si="80"/>
        <v>5</v>
      </c>
      <c r="S501">
        <f t="shared" si="81"/>
        <v>4</v>
      </c>
      <c r="T501">
        <f t="shared" si="82"/>
        <v>3</v>
      </c>
      <c r="U501">
        <f t="shared" si="83"/>
        <v>7</v>
      </c>
      <c r="V501">
        <f t="shared" si="84"/>
        <v>7</v>
      </c>
      <c r="W501">
        <f t="shared" si="85"/>
        <v>6</v>
      </c>
    </row>
    <row r="502" spans="1:25" ht="16" hidden="1" x14ac:dyDescent="0.2">
      <c r="A502" s="1" t="s">
        <v>659</v>
      </c>
      <c r="B502" t="s">
        <v>660</v>
      </c>
      <c r="C502" s="3">
        <v>16</v>
      </c>
      <c r="D502" t="s">
        <v>281</v>
      </c>
      <c r="E502" s="5">
        <v>64746</v>
      </c>
      <c r="F502" s="5">
        <v>8939</v>
      </c>
      <c r="G502" s="5">
        <v>23858</v>
      </c>
      <c r="H502" s="5">
        <v>2304</v>
      </c>
      <c r="I502" s="14">
        <v>2341</v>
      </c>
      <c r="J502" s="5">
        <v>2974</v>
      </c>
      <c r="K502" s="5">
        <v>0</v>
      </c>
      <c r="L502" s="5">
        <v>0</v>
      </c>
      <c r="M502" s="5">
        <v>289</v>
      </c>
      <c r="N502" s="11">
        <f t="shared" si="76"/>
        <v>40705</v>
      </c>
      <c r="O502" s="12">
        <f t="shared" si="77"/>
        <v>0.62868748648565165</v>
      </c>
      <c r="P502">
        <f t="shared" si="78"/>
        <v>2</v>
      </c>
      <c r="Q502">
        <f t="shared" si="79"/>
        <v>1</v>
      </c>
      <c r="R502">
        <f t="shared" si="80"/>
        <v>5</v>
      </c>
      <c r="S502">
        <f t="shared" si="81"/>
        <v>4</v>
      </c>
      <c r="T502">
        <f t="shared" si="82"/>
        <v>3</v>
      </c>
      <c r="U502">
        <f t="shared" si="83"/>
        <v>7</v>
      </c>
      <c r="V502">
        <f t="shared" si="84"/>
        <v>7</v>
      </c>
      <c r="W502">
        <f t="shared" si="85"/>
        <v>6</v>
      </c>
    </row>
    <row r="503" spans="1:25" ht="16" hidden="1" x14ac:dyDescent="0.2">
      <c r="A503" s="1" t="s">
        <v>518</v>
      </c>
      <c r="B503" t="s">
        <v>519</v>
      </c>
      <c r="C503" s="3">
        <v>16</v>
      </c>
      <c r="D503" t="s">
        <v>520</v>
      </c>
      <c r="E503" s="5">
        <v>70890</v>
      </c>
      <c r="F503" s="5">
        <v>24668</v>
      </c>
      <c r="G503" s="5">
        <v>19911</v>
      </c>
      <c r="H503" s="5">
        <v>1037</v>
      </c>
      <c r="I503" s="14">
        <v>2333</v>
      </c>
      <c r="J503" s="5">
        <v>846</v>
      </c>
      <c r="K503" s="5">
        <v>0</v>
      </c>
      <c r="L503" s="5">
        <v>0</v>
      </c>
      <c r="M503" s="5">
        <v>205</v>
      </c>
      <c r="N503" s="11">
        <f t="shared" si="76"/>
        <v>49000</v>
      </c>
      <c r="O503" s="12">
        <f t="shared" si="77"/>
        <v>0.69121173649315837</v>
      </c>
      <c r="P503">
        <f t="shared" si="78"/>
        <v>1</v>
      </c>
      <c r="Q503">
        <f t="shared" si="79"/>
        <v>2</v>
      </c>
      <c r="R503">
        <f t="shared" si="80"/>
        <v>4</v>
      </c>
      <c r="S503">
        <f t="shared" si="81"/>
        <v>3</v>
      </c>
      <c r="T503">
        <f t="shared" si="82"/>
        <v>5</v>
      </c>
      <c r="U503">
        <f t="shared" si="83"/>
        <v>7</v>
      </c>
      <c r="V503">
        <f t="shared" si="84"/>
        <v>7</v>
      </c>
      <c r="W503">
        <f t="shared" si="85"/>
        <v>6</v>
      </c>
    </row>
    <row r="504" spans="1:25" ht="16" hidden="1" x14ac:dyDescent="0.2">
      <c r="A504" s="1" t="s">
        <v>430</v>
      </c>
      <c r="B504" t="s">
        <v>431</v>
      </c>
      <c r="C504" s="3">
        <v>16</v>
      </c>
      <c r="D504" t="s">
        <v>420</v>
      </c>
      <c r="E504" s="5">
        <v>64938</v>
      </c>
      <c r="F504" s="5">
        <v>22624</v>
      </c>
      <c r="G504" s="5">
        <v>17871</v>
      </c>
      <c r="H504" s="5">
        <v>1518</v>
      </c>
      <c r="I504" s="14">
        <v>2109</v>
      </c>
      <c r="J504" s="5">
        <v>1690</v>
      </c>
      <c r="K504" s="5">
        <v>0</v>
      </c>
      <c r="L504" s="5">
        <v>0</v>
      </c>
      <c r="M504" s="5">
        <v>0</v>
      </c>
      <c r="N504" s="11">
        <f t="shared" si="76"/>
        <v>45812</v>
      </c>
      <c r="O504" s="12">
        <f t="shared" si="77"/>
        <v>0.70547291262434941</v>
      </c>
      <c r="P504">
        <f t="shared" si="78"/>
        <v>1</v>
      </c>
      <c r="Q504">
        <f t="shared" si="79"/>
        <v>2</v>
      </c>
      <c r="R504">
        <f t="shared" si="80"/>
        <v>5</v>
      </c>
      <c r="S504">
        <f t="shared" si="81"/>
        <v>3</v>
      </c>
      <c r="T504">
        <f t="shared" si="82"/>
        <v>4</v>
      </c>
      <c r="U504">
        <f t="shared" si="83"/>
        <v>6</v>
      </c>
      <c r="V504">
        <f t="shared" si="84"/>
        <v>6</v>
      </c>
      <c r="W504">
        <f t="shared" si="85"/>
        <v>6</v>
      </c>
    </row>
    <row r="505" spans="1:25" ht="16" hidden="1" x14ac:dyDescent="0.2">
      <c r="A505" s="1" t="s">
        <v>500</v>
      </c>
      <c r="B505" t="s">
        <v>501</v>
      </c>
      <c r="C505" s="3">
        <v>16</v>
      </c>
      <c r="D505" t="s">
        <v>266</v>
      </c>
      <c r="E505" s="5">
        <v>72254</v>
      </c>
      <c r="F505" s="5">
        <v>17463</v>
      </c>
      <c r="G505" s="5">
        <v>23981</v>
      </c>
      <c r="H505" s="5">
        <v>2224</v>
      </c>
      <c r="I505" s="14">
        <v>2105</v>
      </c>
      <c r="J505" s="5">
        <v>2105</v>
      </c>
      <c r="K505" s="5">
        <v>0</v>
      </c>
      <c r="L505" s="5">
        <v>0</v>
      </c>
      <c r="M505" s="5">
        <v>82</v>
      </c>
      <c r="N505" s="11">
        <f t="shared" si="76"/>
        <v>47960</v>
      </c>
      <c r="O505" s="12">
        <f t="shared" si="77"/>
        <v>0.6637694798903867</v>
      </c>
      <c r="P505">
        <f t="shared" si="78"/>
        <v>2</v>
      </c>
      <c r="Q505">
        <f t="shared" si="79"/>
        <v>1</v>
      </c>
      <c r="R505">
        <f t="shared" si="80"/>
        <v>3</v>
      </c>
      <c r="S505">
        <f t="shared" si="81"/>
        <v>4</v>
      </c>
      <c r="T505">
        <f t="shared" si="82"/>
        <v>4</v>
      </c>
      <c r="U505">
        <f t="shared" si="83"/>
        <v>7</v>
      </c>
      <c r="V505">
        <f t="shared" si="84"/>
        <v>7</v>
      </c>
      <c r="W505">
        <f t="shared" si="85"/>
        <v>6</v>
      </c>
    </row>
    <row r="506" spans="1:25" ht="16" hidden="1" x14ac:dyDescent="0.2">
      <c r="A506" s="1" t="s">
        <v>521</v>
      </c>
      <c r="B506" t="s">
        <v>522</v>
      </c>
      <c r="C506" s="3">
        <v>16</v>
      </c>
      <c r="D506" t="s">
        <v>520</v>
      </c>
      <c r="E506" s="5">
        <v>69643</v>
      </c>
      <c r="F506" s="5">
        <v>19677</v>
      </c>
      <c r="G506" s="5">
        <v>21885</v>
      </c>
      <c r="H506" s="5">
        <v>1567</v>
      </c>
      <c r="I506" s="14">
        <v>2047</v>
      </c>
      <c r="J506" s="5">
        <v>1310</v>
      </c>
      <c r="K506" s="5">
        <v>0</v>
      </c>
      <c r="L506" s="5">
        <v>0</v>
      </c>
      <c r="M506" s="5">
        <v>117</v>
      </c>
      <c r="N506" s="11">
        <f t="shared" si="76"/>
        <v>46603</v>
      </c>
      <c r="O506" s="12">
        <f t="shared" si="77"/>
        <v>0.6691699093950576</v>
      </c>
      <c r="P506">
        <f t="shared" si="78"/>
        <v>2</v>
      </c>
      <c r="Q506">
        <f t="shared" si="79"/>
        <v>1</v>
      </c>
      <c r="R506">
        <f t="shared" si="80"/>
        <v>4</v>
      </c>
      <c r="S506">
        <f t="shared" si="81"/>
        <v>3</v>
      </c>
      <c r="T506">
        <f t="shared" si="82"/>
        <v>5</v>
      </c>
      <c r="U506">
        <f t="shared" si="83"/>
        <v>7</v>
      </c>
      <c r="V506">
        <f t="shared" si="84"/>
        <v>7</v>
      </c>
      <c r="W506">
        <f t="shared" si="85"/>
        <v>6</v>
      </c>
      <c r="X506" s="11"/>
      <c r="Y506" s="11"/>
    </row>
    <row r="507" spans="1:25" ht="16" hidden="1" x14ac:dyDescent="0.2">
      <c r="A507" s="1" t="s">
        <v>264</v>
      </c>
      <c r="B507" t="s">
        <v>265</v>
      </c>
      <c r="C507" s="3">
        <v>16</v>
      </c>
      <c r="D507" t="s">
        <v>266</v>
      </c>
      <c r="E507" s="5">
        <v>63478</v>
      </c>
      <c r="F507" s="5">
        <v>25322</v>
      </c>
      <c r="G507" s="5">
        <v>9300</v>
      </c>
      <c r="H507" s="5">
        <v>2091</v>
      </c>
      <c r="I507" s="14">
        <v>2039</v>
      </c>
      <c r="J507" s="5">
        <v>1474</v>
      </c>
      <c r="K507" s="5">
        <v>0</v>
      </c>
      <c r="L507" s="5">
        <v>0</v>
      </c>
      <c r="M507" s="5">
        <v>0</v>
      </c>
      <c r="N507" s="11">
        <f t="shared" si="76"/>
        <v>40226</v>
      </c>
      <c r="O507" s="12">
        <f t="shared" si="77"/>
        <v>0.63369986451999116</v>
      </c>
      <c r="P507">
        <f t="shared" si="78"/>
        <v>1</v>
      </c>
      <c r="Q507">
        <f t="shared" si="79"/>
        <v>2</v>
      </c>
      <c r="R507">
        <f t="shared" si="80"/>
        <v>3</v>
      </c>
      <c r="S507">
        <f t="shared" si="81"/>
        <v>4</v>
      </c>
      <c r="T507">
        <f t="shared" si="82"/>
        <v>5</v>
      </c>
      <c r="U507">
        <f t="shared" si="83"/>
        <v>6</v>
      </c>
      <c r="V507">
        <f t="shared" si="84"/>
        <v>6</v>
      </c>
      <c r="W507">
        <f t="shared" si="85"/>
        <v>6</v>
      </c>
    </row>
    <row r="508" spans="1:25" ht="16" hidden="1" x14ac:dyDescent="0.2">
      <c r="A508" s="1" t="s">
        <v>176</v>
      </c>
      <c r="B508" t="s">
        <v>177</v>
      </c>
      <c r="C508" s="3">
        <v>16</v>
      </c>
      <c r="D508" t="s">
        <v>175</v>
      </c>
      <c r="E508" s="5">
        <v>82196</v>
      </c>
      <c r="F508" s="5">
        <v>17517</v>
      </c>
      <c r="G508" s="5">
        <v>28351</v>
      </c>
      <c r="H508" s="5">
        <v>2607</v>
      </c>
      <c r="I508" s="14">
        <v>2024</v>
      </c>
      <c r="J508" s="5">
        <v>1539</v>
      </c>
      <c r="K508" s="5">
        <v>0</v>
      </c>
      <c r="L508" s="5">
        <v>0</v>
      </c>
      <c r="M508" s="5">
        <v>197</v>
      </c>
      <c r="N508" s="11">
        <f t="shared" si="76"/>
        <v>52235</v>
      </c>
      <c r="O508" s="12">
        <f t="shared" si="77"/>
        <v>0.63549321134848413</v>
      </c>
      <c r="P508">
        <f t="shared" si="78"/>
        <v>2</v>
      </c>
      <c r="Q508">
        <f t="shared" si="79"/>
        <v>1</v>
      </c>
      <c r="R508">
        <f t="shared" si="80"/>
        <v>3</v>
      </c>
      <c r="S508">
        <f t="shared" si="81"/>
        <v>4</v>
      </c>
      <c r="T508">
        <f t="shared" si="82"/>
        <v>5</v>
      </c>
      <c r="U508">
        <f t="shared" si="83"/>
        <v>7</v>
      </c>
      <c r="V508">
        <f t="shared" si="84"/>
        <v>7</v>
      </c>
      <c r="W508">
        <f t="shared" si="85"/>
        <v>6</v>
      </c>
    </row>
    <row r="509" spans="1:25" ht="16" hidden="1" x14ac:dyDescent="0.2">
      <c r="A509" s="1" t="s">
        <v>600</v>
      </c>
      <c r="B509" t="s">
        <v>601</v>
      </c>
      <c r="C509" s="3">
        <v>16</v>
      </c>
      <c r="D509" t="s">
        <v>602</v>
      </c>
      <c r="E509" s="5">
        <v>73325</v>
      </c>
      <c r="F509" s="5">
        <v>8465</v>
      </c>
      <c r="G509" s="5">
        <v>29659</v>
      </c>
      <c r="H509" s="5">
        <v>3984</v>
      </c>
      <c r="I509" s="14">
        <v>1971</v>
      </c>
      <c r="J509" s="5">
        <v>5043</v>
      </c>
      <c r="K509" s="5">
        <v>0</v>
      </c>
      <c r="L509" s="5">
        <v>0</v>
      </c>
      <c r="M509" s="5">
        <v>112</v>
      </c>
      <c r="N509" s="11">
        <f t="shared" si="76"/>
        <v>49234</v>
      </c>
      <c r="O509" s="12">
        <f t="shared" si="77"/>
        <v>0.67144902829867026</v>
      </c>
      <c r="P509">
        <f t="shared" si="78"/>
        <v>2</v>
      </c>
      <c r="Q509">
        <f t="shared" si="79"/>
        <v>1</v>
      </c>
      <c r="R509">
        <f t="shared" si="80"/>
        <v>4</v>
      </c>
      <c r="S509">
        <f t="shared" si="81"/>
        <v>5</v>
      </c>
      <c r="T509">
        <f t="shared" si="82"/>
        <v>3</v>
      </c>
      <c r="U509">
        <f t="shared" si="83"/>
        <v>7</v>
      </c>
      <c r="V509">
        <f t="shared" si="84"/>
        <v>7</v>
      </c>
      <c r="W509">
        <f t="shared" si="85"/>
        <v>6</v>
      </c>
    </row>
    <row r="510" spans="1:25" ht="16" hidden="1" x14ac:dyDescent="0.2">
      <c r="A510" s="1" t="s">
        <v>292</v>
      </c>
      <c r="B510" t="s">
        <v>293</v>
      </c>
      <c r="C510" s="3">
        <v>16</v>
      </c>
      <c r="D510" t="s">
        <v>294</v>
      </c>
      <c r="E510" s="5">
        <v>60992</v>
      </c>
      <c r="F510" s="5">
        <v>19570</v>
      </c>
      <c r="G510" s="5">
        <v>9899</v>
      </c>
      <c r="H510" s="5">
        <v>2521</v>
      </c>
      <c r="I510" s="14">
        <v>1894</v>
      </c>
      <c r="J510" s="5">
        <v>1953</v>
      </c>
      <c r="K510" s="5">
        <v>0</v>
      </c>
      <c r="L510" s="5">
        <v>0</v>
      </c>
      <c r="M510" s="5">
        <v>348</v>
      </c>
      <c r="N510" s="11">
        <f t="shared" si="76"/>
        <v>36185</v>
      </c>
      <c r="O510" s="12">
        <f t="shared" si="77"/>
        <v>0.59327452780692547</v>
      </c>
      <c r="P510">
        <f t="shared" si="78"/>
        <v>1</v>
      </c>
      <c r="Q510">
        <f t="shared" si="79"/>
        <v>2</v>
      </c>
      <c r="R510">
        <f t="shared" si="80"/>
        <v>3</v>
      </c>
      <c r="S510">
        <f t="shared" si="81"/>
        <v>5</v>
      </c>
      <c r="T510">
        <f t="shared" si="82"/>
        <v>4</v>
      </c>
      <c r="U510">
        <f t="shared" si="83"/>
        <v>7</v>
      </c>
      <c r="V510">
        <f t="shared" si="84"/>
        <v>7</v>
      </c>
      <c r="W510">
        <f t="shared" si="85"/>
        <v>6</v>
      </c>
    </row>
    <row r="511" spans="1:25" ht="16" hidden="1" x14ac:dyDescent="0.2">
      <c r="A511" s="1" t="s">
        <v>173</v>
      </c>
      <c r="B511" t="s">
        <v>174</v>
      </c>
      <c r="C511" s="3">
        <v>16</v>
      </c>
      <c r="D511" t="s">
        <v>175</v>
      </c>
      <c r="E511" s="5">
        <v>77038</v>
      </c>
      <c r="F511" s="5">
        <v>9567</v>
      </c>
      <c r="G511" s="5">
        <v>29216</v>
      </c>
      <c r="H511" s="5">
        <v>3937</v>
      </c>
      <c r="I511" s="14">
        <v>1850</v>
      </c>
      <c r="J511" s="5">
        <v>1912</v>
      </c>
      <c r="K511" s="5">
        <v>0</v>
      </c>
      <c r="L511" s="5">
        <v>0</v>
      </c>
      <c r="M511" s="5">
        <v>550</v>
      </c>
      <c r="N511" s="11">
        <f t="shared" si="76"/>
        <v>47032</v>
      </c>
      <c r="O511" s="12">
        <f t="shared" si="77"/>
        <v>0.61050390716269898</v>
      </c>
      <c r="P511">
        <f t="shared" si="78"/>
        <v>2</v>
      </c>
      <c r="Q511">
        <f t="shared" si="79"/>
        <v>1</v>
      </c>
      <c r="R511">
        <f t="shared" si="80"/>
        <v>3</v>
      </c>
      <c r="S511">
        <f t="shared" si="81"/>
        <v>5</v>
      </c>
      <c r="T511">
        <f t="shared" si="82"/>
        <v>4</v>
      </c>
      <c r="U511">
        <f t="shared" si="83"/>
        <v>7</v>
      </c>
      <c r="V511">
        <f t="shared" si="84"/>
        <v>7</v>
      </c>
      <c r="W511">
        <f t="shared" si="85"/>
        <v>6</v>
      </c>
    </row>
    <row r="512" spans="1:25" ht="16" hidden="1" x14ac:dyDescent="0.2">
      <c r="A512" s="1" t="s">
        <v>490</v>
      </c>
      <c r="B512" t="s">
        <v>491</v>
      </c>
      <c r="C512" s="3">
        <v>16</v>
      </c>
      <c r="D512" t="s">
        <v>489</v>
      </c>
      <c r="E512" s="5">
        <v>79962</v>
      </c>
      <c r="F512" s="5">
        <v>6420</v>
      </c>
      <c r="G512" s="5">
        <v>30663</v>
      </c>
      <c r="H512" s="5">
        <v>2186</v>
      </c>
      <c r="I512" s="14">
        <v>1818</v>
      </c>
      <c r="J512" s="5">
        <v>5519</v>
      </c>
      <c r="K512" s="5">
        <v>0</v>
      </c>
      <c r="L512" s="5">
        <v>0</v>
      </c>
      <c r="M512" s="5">
        <v>1004</v>
      </c>
      <c r="N512" s="11">
        <f t="shared" si="76"/>
        <v>47610</v>
      </c>
      <c r="O512" s="12">
        <f t="shared" si="77"/>
        <v>0.59540781871388915</v>
      </c>
      <c r="P512">
        <f t="shared" si="78"/>
        <v>2</v>
      </c>
      <c r="Q512">
        <f t="shared" si="79"/>
        <v>1</v>
      </c>
      <c r="R512">
        <f t="shared" si="80"/>
        <v>4</v>
      </c>
      <c r="S512">
        <f t="shared" si="81"/>
        <v>5</v>
      </c>
      <c r="T512">
        <f t="shared" si="82"/>
        <v>3</v>
      </c>
      <c r="U512">
        <f t="shared" si="83"/>
        <v>7</v>
      </c>
      <c r="V512">
        <f t="shared" si="84"/>
        <v>7</v>
      </c>
      <c r="W512">
        <f t="shared" si="85"/>
        <v>6</v>
      </c>
    </row>
    <row r="513" spans="1:25" ht="16" hidden="1" x14ac:dyDescent="0.2">
      <c r="A513" s="1" t="s">
        <v>453</v>
      </c>
      <c r="B513" t="s">
        <v>454</v>
      </c>
      <c r="C513" s="3">
        <v>16</v>
      </c>
      <c r="D513" t="s">
        <v>287</v>
      </c>
      <c r="E513" s="5">
        <v>72049</v>
      </c>
      <c r="F513" s="5">
        <v>25835</v>
      </c>
      <c r="G513" s="5">
        <v>20173</v>
      </c>
      <c r="H513" s="5">
        <v>1662</v>
      </c>
      <c r="I513" s="14">
        <v>1732</v>
      </c>
      <c r="J513" s="5">
        <v>1357</v>
      </c>
      <c r="K513" s="5">
        <v>0</v>
      </c>
      <c r="L513" s="5">
        <v>0</v>
      </c>
      <c r="M513" s="5">
        <v>0</v>
      </c>
      <c r="N513" s="11">
        <f t="shared" si="76"/>
        <v>50759</v>
      </c>
      <c r="O513" s="12">
        <f t="shared" si="77"/>
        <v>0.7045066551929936</v>
      </c>
      <c r="P513">
        <f t="shared" si="78"/>
        <v>1</v>
      </c>
      <c r="Q513">
        <f t="shared" si="79"/>
        <v>2</v>
      </c>
      <c r="R513">
        <f t="shared" si="80"/>
        <v>4</v>
      </c>
      <c r="S513">
        <f t="shared" si="81"/>
        <v>3</v>
      </c>
      <c r="T513">
        <f t="shared" si="82"/>
        <v>5</v>
      </c>
      <c r="U513">
        <f t="shared" si="83"/>
        <v>6</v>
      </c>
      <c r="V513">
        <f t="shared" si="84"/>
        <v>6</v>
      </c>
      <c r="W513">
        <f t="shared" si="85"/>
        <v>6</v>
      </c>
    </row>
    <row r="514" spans="1:25" ht="16" hidden="1" x14ac:dyDescent="0.2">
      <c r="A514" s="1" t="s">
        <v>612</v>
      </c>
      <c r="B514" t="s">
        <v>613</v>
      </c>
      <c r="C514" s="3">
        <v>16</v>
      </c>
      <c r="D514" t="s">
        <v>614</v>
      </c>
      <c r="E514" s="5">
        <v>61333</v>
      </c>
      <c r="F514" s="5">
        <v>18199</v>
      </c>
      <c r="G514" s="5">
        <v>10838</v>
      </c>
      <c r="H514" s="5">
        <v>1962</v>
      </c>
      <c r="I514" s="14">
        <v>1557</v>
      </c>
      <c r="J514" s="5">
        <v>1765</v>
      </c>
      <c r="K514" s="5">
        <v>0</v>
      </c>
      <c r="L514" s="5">
        <v>0</v>
      </c>
      <c r="M514" s="5">
        <v>507</v>
      </c>
      <c r="N514" s="11">
        <f t="shared" si="76"/>
        <v>34828</v>
      </c>
      <c r="O514" s="12">
        <f t="shared" si="77"/>
        <v>0.56785091223321871</v>
      </c>
      <c r="P514">
        <f t="shared" si="78"/>
        <v>1</v>
      </c>
      <c r="Q514">
        <f t="shared" si="79"/>
        <v>2</v>
      </c>
      <c r="R514">
        <f t="shared" si="80"/>
        <v>3</v>
      </c>
      <c r="S514">
        <f t="shared" si="81"/>
        <v>5</v>
      </c>
      <c r="T514">
        <f t="shared" si="82"/>
        <v>4</v>
      </c>
      <c r="U514">
        <f t="shared" si="83"/>
        <v>7</v>
      </c>
      <c r="V514">
        <f t="shared" si="84"/>
        <v>7</v>
      </c>
      <c r="W514">
        <f t="shared" si="85"/>
        <v>6</v>
      </c>
    </row>
    <row r="515" spans="1:25" ht="16" hidden="1" x14ac:dyDescent="0.2">
      <c r="A515" s="1" t="s">
        <v>508</v>
      </c>
      <c r="B515" t="s">
        <v>509</v>
      </c>
      <c r="C515" s="3">
        <v>16</v>
      </c>
      <c r="D515" t="s">
        <v>510</v>
      </c>
      <c r="E515" s="5">
        <v>80241</v>
      </c>
      <c r="F515" s="5">
        <v>22839</v>
      </c>
      <c r="G515" s="5">
        <v>23977</v>
      </c>
      <c r="H515" s="5">
        <v>3039</v>
      </c>
      <c r="I515" s="14">
        <v>1532</v>
      </c>
      <c r="J515" s="5">
        <v>2387</v>
      </c>
      <c r="K515" s="5">
        <v>0</v>
      </c>
      <c r="L515" s="5">
        <v>0</v>
      </c>
      <c r="M515" s="5">
        <v>190</v>
      </c>
      <c r="N515" s="11">
        <f t="shared" si="76"/>
        <v>53964</v>
      </c>
      <c r="O515" s="12">
        <f t="shared" si="77"/>
        <v>0.67252402138557599</v>
      </c>
      <c r="P515">
        <f t="shared" si="78"/>
        <v>2</v>
      </c>
      <c r="Q515">
        <f t="shared" si="79"/>
        <v>1</v>
      </c>
      <c r="R515">
        <f t="shared" si="80"/>
        <v>3</v>
      </c>
      <c r="S515">
        <f t="shared" si="81"/>
        <v>5</v>
      </c>
      <c r="T515">
        <f t="shared" si="82"/>
        <v>4</v>
      </c>
      <c r="U515">
        <f t="shared" si="83"/>
        <v>7</v>
      </c>
      <c r="V515">
        <f t="shared" si="84"/>
        <v>7</v>
      </c>
      <c r="W515">
        <f t="shared" si="85"/>
        <v>6</v>
      </c>
      <c r="X515" s="11"/>
      <c r="Y515" s="11"/>
    </row>
    <row r="516" spans="1:25" ht="16" hidden="1" x14ac:dyDescent="0.2">
      <c r="A516" s="1" t="s">
        <v>1022</v>
      </c>
      <c r="B516" t="s">
        <v>1023</v>
      </c>
      <c r="C516" s="3">
        <v>16</v>
      </c>
      <c r="D516" t="s">
        <v>572</v>
      </c>
      <c r="E516" s="5">
        <v>70809</v>
      </c>
      <c r="F516" s="5">
        <v>5090</v>
      </c>
      <c r="G516" s="5">
        <v>28654</v>
      </c>
      <c r="H516" s="5">
        <v>1756</v>
      </c>
      <c r="I516" s="14">
        <v>1512</v>
      </c>
      <c r="J516" s="5">
        <v>3931</v>
      </c>
      <c r="K516" s="5">
        <v>0</v>
      </c>
      <c r="L516" s="5">
        <v>1324</v>
      </c>
      <c r="M516" s="5">
        <v>291</v>
      </c>
      <c r="N516" s="11">
        <f t="shared" si="76"/>
        <v>42558</v>
      </c>
      <c r="O516" s="12">
        <f t="shared" si="77"/>
        <v>0.6010252933949074</v>
      </c>
      <c r="P516">
        <f t="shared" si="78"/>
        <v>2</v>
      </c>
      <c r="Q516">
        <f t="shared" si="79"/>
        <v>1</v>
      </c>
      <c r="R516">
        <f t="shared" si="80"/>
        <v>4</v>
      </c>
      <c r="S516">
        <f t="shared" si="81"/>
        <v>5</v>
      </c>
      <c r="T516">
        <f t="shared" si="82"/>
        <v>3</v>
      </c>
      <c r="U516">
        <f t="shared" si="83"/>
        <v>8</v>
      </c>
      <c r="V516">
        <f t="shared" si="84"/>
        <v>6</v>
      </c>
      <c r="W516">
        <f t="shared" si="85"/>
        <v>7</v>
      </c>
    </row>
    <row r="517" spans="1:25" ht="16" hidden="1" x14ac:dyDescent="0.2">
      <c r="A517" s="1" t="s">
        <v>1086</v>
      </c>
      <c r="B517" t="s">
        <v>1087</v>
      </c>
      <c r="C517" s="3">
        <v>16</v>
      </c>
      <c r="D517" t="s">
        <v>294</v>
      </c>
      <c r="E517" s="5">
        <v>62346</v>
      </c>
      <c r="F517" s="5">
        <v>16527</v>
      </c>
      <c r="G517" s="5">
        <v>18504</v>
      </c>
      <c r="H517" s="5">
        <v>1457</v>
      </c>
      <c r="I517" s="14">
        <v>1489</v>
      </c>
      <c r="J517" s="5">
        <v>1322</v>
      </c>
      <c r="K517" s="5">
        <v>0</v>
      </c>
      <c r="L517" s="5">
        <v>0</v>
      </c>
      <c r="M517" s="5">
        <v>215</v>
      </c>
      <c r="N517" s="11">
        <f t="shared" si="76"/>
        <v>39514</v>
      </c>
      <c r="O517" s="12">
        <f t="shared" si="77"/>
        <v>0.63378564783626856</v>
      </c>
      <c r="P517">
        <f t="shared" si="78"/>
        <v>2</v>
      </c>
      <c r="Q517">
        <f t="shared" si="79"/>
        <v>1</v>
      </c>
      <c r="R517">
        <f t="shared" si="80"/>
        <v>4</v>
      </c>
      <c r="S517">
        <f t="shared" si="81"/>
        <v>3</v>
      </c>
      <c r="T517">
        <f t="shared" si="82"/>
        <v>5</v>
      </c>
      <c r="U517">
        <f t="shared" si="83"/>
        <v>7</v>
      </c>
      <c r="V517">
        <f t="shared" si="84"/>
        <v>7</v>
      </c>
      <c r="W517">
        <f t="shared" si="85"/>
        <v>6</v>
      </c>
    </row>
    <row r="518" spans="1:25" ht="16" hidden="1" x14ac:dyDescent="0.2">
      <c r="A518" s="1" t="s">
        <v>570</v>
      </c>
      <c r="B518" t="s">
        <v>571</v>
      </c>
      <c r="C518" s="3">
        <v>16</v>
      </c>
      <c r="D518" t="s">
        <v>572</v>
      </c>
      <c r="E518" s="5">
        <v>79241</v>
      </c>
      <c r="F518" s="5">
        <v>5347</v>
      </c>
      <c r="G518" s="5">
        <v>29417</v>
      </c>
      <c r="H518" s="5">
        <v>18359</v>
      </c>
      <c r="I518" s="14">
        <v>1271</v>
      </c>
      <c r="J518" s="5">
        <v>3146</v>
      </c>
      <c r="K518" s="5">
        <v>0</v>
      </c>
      <c r="L518" s="5">
        <v>0</v>
      </c>
      <c r="M518" s="5">
        <v>245</v>
      </c>
      <c r="N518" s="11">
        <f t="shared" si="76"/>
        <v>57785</v>
      </c>
      <c r="O518" s="12">
        <f t="shared" si="77"/>
        <v>0.72923107987026914</v>
      </c>
      <c r="P518">
        <f t="shared" si="78"/>
        <v>3</v>
      </c>
      <c r="Q518">
        <f t="shared" si="79"/>
        <v>1</v>
      </c>
      <c r="R518">
        <f t="shared" si="80"/>
        <v>2</v>
      </c>
      <c r="S518">
        <f t="shared" si="81"/>
        <v>5</v>
      </c>
      <c r="T518">
        <f t="shared" si="82"/>
        <v>4</v>
      </c>
      <c r="U518">
        <f t="shared" si="83"/>
        <v>7</v>
      </c>
      <c r="V518">
        <f t="shared" si="84"/>
        <v>7</v>
      </c>
      <c r="W518">
        <f t="shared" si="85"/>
        <v>6</v>
      </c>
    </row>
    <row r="519" spans="1:25" ht="16" hidden="1" x14ac:dyDescent="0.2">
      <c r="A519" s="1" t="s">
        <v>487</v>
      </c>
      <c r="B519" t="s">
        <v>488</v>
      </c>
      <c r="C519" s="3">
        <v>16</v>
      </c>
      <c r="D519" t="s">
        <v>489</v>
      </c>
      <c r="E519" s="5">
        <v>83195</v>
      </c>
      <c r="F519" s="5">
        <v>7349</v>
      </c>
      <c r="G519" s="5">
        <v>31357</v>
      </c>
      <c r="H519" s="5">
        <v>2492</v>
      </c>
      <c r="I519" s="14">
        <v>1085</v>
      </c>
      <c r="J519" s="5">
        <v>7281</v>
      </c>
      <c r="K519" s="5">
        <v>0</v>
      </c>
      <c r="L519" s="5">
        <v>0</v>
      </c>
      <c r="M519" s="5">
        <v>323</v>
      </c>
      <c r="N519" s="11">
        <f t="shared" si="76"/>
        <v>49887</v>
      </c>
      <c r="O519" s="12">
        <f t="shared" si="77"/>
        <v>0.59963940140633454</v>
      </c>
      <c r="P519">
        <f t="shared" si="78"/>
        <v>2</v>
      </c>
      <c r="Q519">
        <f t="shared" si="79"/>
        <v>1</v>
      </c>
      <c r="R519">
        <f t="shared" si="80"/>
        <v>4</v>
      </c>
      <c r="S519">
        <f t="shared" si="81"/>
        <v>5</v>
      </c>
      <c r="T519">
        <f t="shared" si="82"/>
        <v>3</v>
      </c>
      <c r="U519">
        <f t="shared" si="83"/>
        <v>7</v>
      </c>
      <c r="V519">
        <f t="shared" si="84"/>
        <v>7</v>
      </c>
      <c r="W519">
        <f t="shared" si="85"/>
        <v>6</v>
      </c>
    </row>
    <row r="520" spans="1:25" ht="16" hidden="1" x14ac:dyDescent="0.2">
      <c r="A520" s="1" t="s">
        <v>96</v>
      </c>
      <c r="B520" t="s">
        <v>97</v>
      </c>
      <c r="C520" s="3">
        <v>17</v>
      </c>
      <c r="D520" t="s">
        <v>98</v>
      </c>
      <c r="E520" s="5">
        <v>64828</v>
      </c>
      <c r="F520" s="5">
        <v>20643</v>
      </c>
      <c r="G520" s="5">
        <v>11451</v>
      </c>
      <c r="H520" s="5">
        <v>1308</v>
      </c>
      <c r="I520" s="14">
        <v>9182</v>
      </c>
      <c r="J520" s="5">
        <v>950</v>
      </c>
      <c r="K520" s="5">
        <v>0</v>
      </c>
      <c r="L520" s="5">
        <v>0</v>
      </c>
      <c r="M520" s="5">
        <v>151</v>
      </c>
      <c r="N520" s="11">
        <f t="shared" si="76"/>
        <v>43685</v>
      </c>
      <c r="O520" s="12">
        <f t="shared" si="77"/>
        <v>0.6738600604676992</v>
      </c>
      <c r="P520">
        <f t="shared" si="78"/>
        <v>1</v>
      </c>
      <c r="Q520">
        <f t="shared" si="79"/>
        <v>2</v>
      </c>
      <c r="R520">
        <f t="shared" si="80"/>
        <v>4</v>
      </c>
      <c r="S520">
        <f t="shared" si="81"/>
        <v>3</v>
      </c>
      <c r="T520">
        <f t="shared" si="82"/>
        <v>5</v>
      </c>
      <c r="U520">
        <f t="shared" si="83"/>
        <v>7</v>
      </c>
      <c r="V520">
        <f t="shared" si="84"/>
        <v>7</v>
      </c>
      <c r="W520">
        <f t="shared" si="85"/>
        <v>6</v>
      </c>
    </row>
    <row r="521" spans="1:25" ht="16" hidden="1" x14ac:dyDescent="0.2">
      <c r="A521" s="1" t="s">
        <v>771</v>
      </c>
      <c r="B521" t="s">
        <v>772</v>
      </c>
      <c r="C521" s="3">
        <v>17</v>
      </c>
      <c r="D521" t="s">
        <v>98</v>
      </c>
      <c r="E521" s="5">
        <v>66035</v>
      </c>
      <c r="F521" s="5">
        <v>24682</v>
      </c>
      <c r="G521" s="5">
        <v>8879</v>
      </c>
      <c r="H521" s="5">
        <v>1644</v>
      </c>
      <c r="I521" s="14">
        <v>8528</v>
      </c>
      <c r="J521" s="5">
        <v>1336</v>
      </c>
      <c r="K521" s="5">
        <v>0</v>
      </c>
      <c r="L521" s="5">
        <v>1216</v>
      </c>
      <c r="M521" s="5">
        <v>463</v>
      </c>
      <c r="N521" s="11">
        <f t="shared" ref="N521:N584" si="86">SUM(F521:M521)</f>
        <v>46748</v>
      </c>
      <c r="O521" s="12">
        <f t="shared" ref="O521:O584" si="87">N521/E521</f>
        <v>0.70792761414401451</v>
      </c>
      <c r="P521">
        <f t="shared" ref="P521:P584" si="88">RANK(F521,F521:M521)</f>
        <v>1</v>
      </c>
      <c r="Q521">
        <f t="shared" ref="Q521:Q584" si="89">RANK(G521,F521:M521)</f>
        <v>2</v>
      </c>
      <c r="R521">
        <f t="shared" ref="R521:R584" si="90">RANK(H521,F521:M521)</f>
        <v>4</v>
      </c>
      <c r="S521">
        <f t="shared" ref="S521:S584" si="91">RANK(I521,F521:M521)</f>
        <v>3</v>
      </c>
      <c r="T521">
        <f t="shared" ref="T521:T584" si="92">RANK(J521,F521:M521)</f>
        <v>5</v>
      </c>
      <c r="U521">
        <f t="shared" ref="U521:U584" si="93">RANK(K521,F521:M521)</f>
        <v>8</v>
      </c>
      <c r="V521">
        <f t="shared" ref="V521:V584" si="94">RANK(L521,F521:M521)</f>
        <v>6</v>
      </c>
      <c r="W521">
        <f t="shared" ref="W521:W584" si="95">RANK(M521,F521:M521)</f>
        <v>7</v>
      </c>
    </row>
    <row r="522" spans="1:25" ht="16" hidden="1" x14ac:dyDescent="0.2">
      <c r="A522" s="1" t="s">
        <v>777</v>
      </c>
      <c r="B522" t="s">
        <v>778</v>
      </c>
      <c r="C522" s="3">
        <v>17</v>
      </c>
      <c r="D522" t="s">
        <v>71</v>
      </c>
      <c r="E522" s="5">
        <v>68129</v>
      </c>
      <c r="F522" s="5">
        <v>28152</v>
      </c>
      <c r="G522" s="5">
        <v>7645</v>
      </c>
      <c r="H522" s="5">
        <v>3330</v>
      </c>
      <c r="I522" s="14">
        <v>8173</v>
      </c>
      <c r="J522" s="5">
        <v>1732</v>
      </c>
      <c r="K522" s="5">
        <v>0</v>
      </c>
      <c r="L522" s="5">
        <v>0</v>
      </c>
      <c r="M522" s="5">
        <v>0</v>
      </c>
      <c r="N522" s="11">
        <f t="shared" si="86"/>
        <v>49032</v>
      </c>
      <c r="O522" s="12">
        <f t="shared" si="87"/>
        <v>0.71969352258216035</v>
      </c>
      <c r="P522">
        <f t="shared" si="88"/>
        <v>1</v>
      </c>
      <c r="Q522">
        <f t="shared" si="89"/>
        <v>3</v>
      </c>
      <c r="R522">
        <f t="shared" si="90"/>
        <v>4</v>
      </c>
      <c r="S522">
        <f t="shared" si="91"/>
        <v>2</v>
      </c>
      <c r="T522">
        <f t="shared" si="92"/>
        <v>5</v>
      </c>
      <c r="U522">
        <f t="shared" si="93"/>
        <v>6</v>
      </c>
      <c r="V522">
        <f t="shared" si="94"/>
        <v>6</v>
      </c>
      <c r="W522">
        <f t="shared" si="95"/>
        <v>6</v>
      </c>
    </row>
    <row r="523" spans="1:25" ht="16" hidden="1" x14ac:dyDescent="0.2">
      <c r="A523" s="1" t="s">
        <v>439</v>
      </c>
      <c r="B523" t="s">
        <v>440</v>
      </c>
      <c r="C523" s="3">
        <v>17</v>
      </c>
      <c r="D523" t="s">
        <v>98</v>
      </c>
      <c r="E523" s="5">
        <v>69787</v>
      </c>
      <c r="F523" s="5">
        <v>11684</v>
      </c>
      <c r="G523" s="5">
        <v>21209</v>
      </c>
      <c r="H523" s="5">
        <v>972</v>
      </c>
      <c r="I523" s="14">
        <v>7368</v>
      </c>
      <c r="J523" s="5">
        <v>941</v>
      </c>
      <c r="K523" s="5">
        <v>0</v>
      </c>
      <c r="L523" s="5">
        <v>0</v>
      </c>
      <c r="M523" s="5">
        <v>443</v>
      </c>
      <c r="N523" s="11">
        <f t="shared" si="86"/>
        <v>42617</v>
      </c>
      <c r="O523" s="12">
        <f t="shared" si="87"/>
        <v>0.61067247481622655</v>
      </c>
      <c r="P523">
        <f t="shared" si="88"/>
        <v>2</v>
      </c>
      <c r="Q523">
        <f t="shared" si="89"/>
        <v>1</v>
      </c>
      <c r="R523">
        <f t="shared" si="90"/>
        <v>4</v>
      </c>
      <c r="S523">
        <f t="shared" si="91"/>
        <v>3</v>
      </c>
      <c r="T523">
        <f t="shared" si="92"/>
        <v>5</v>
      </c>
      <c r="U523">
        <f t="shared" si="93"/>
        <v>7</v>
      </c>
      <c r="V523">
        <f t="shared" si="94"/>
        <v>7</v>
      </c>
      <c r="W523">
        <f t="shared" si="95"/>
        <v>6</v>
      </c>
    </row>
    <row r="524" spans="1:25" ht="16" hidden="1" x14ac:dyDescent="0.2">
      <c r="A524" s="1" t="s">
        <v>251</v>
      </c>
      <c r="B524" t="s">
        <v>252</v>
      </c>
      <c r="C524" s="3">
        <v>17</v>
      </c>
      <c r="D524" t="s">
        <v>253</v>
      </c>
      <c r="E524" s="5">
        <v>69866</v>
      </c>
      <c r="F524" s="5">
        <v>15093</v>
      </c>
      <c r="G524" s="5">
        <v>7150</v>
      </c>
      <c r="H524" s="5">
        <v>16603</v>
      </c>
      <c r="I524" s="14">
        <v>7049</v>
      </c>
      <c r="J524" s="5">
        <v>1492</v>
      </c>
      <c r="K524" s="5">
        <v>0</v>
      </c>
      <c r="L524" s="5">
        <v>0</v>
      </c>
      <c r="M524" s="5">
        <v>226</v>
      </c>
      <c r="N524" s="11">
        <f t="shared" si="86"/>
        <v>47613</v>
      </c>
      <c r="O524" s="12">
        <f t="shared" si="87"/>
        <v>0.6814902813958148</v>
      </c>
      <c r="P524">
        <f t="shared" si="88"/>
        <v>2</v>
      </c>
      <c r="Q524">
        <f t="shared" si="89"/>
        <v>3</v>
      </c>
      <c r="R524">
        <f t="shared" si="90"/>
        <v>1</v>
      </c>
      <c r="S524">
        <f t="shared" si="91"/>
        <v>4</v>
      </c>
      <c r="T524">
        <f t="shared" si="92"/>
        <v>5</v>
      </c>
      <c r="U524">
        <f t="shared" si="93"/>
        <v>7</v>
      </c>
      <c r="V524">
        <f t="shared" si="94"/>
        <v>7</v>
      </c>
      <c r="W524">
        <f t="shared" si="95"/>
        <v>6</v>
      </c>
    </row>
    <row r="525" spans="1:25" ht="16" hidden="1" x14ac:dyDescent="0.2">
      <c r="A525" s="1" t="s">
        <v>425</v>
      </c>
      <c r="B525" t="s">
        <v>426</v>
      </c>
      <c r="C525" s="3">
        <v>17</v>
      </c>
      <c r="D525" t="s">
        <v>427</v>
      </c>
      <c r="E525" s="5">
        <v>63998</v>
      </c>
      <c r="F525" s="5">
        <v>15700</v>
      </c>
      <c r="G525" s="5">
        <v>18393</v>
      </c>
      <c r="H525" s="5">
        <v>1308</v>
      </c>
      <c r="I525" s="14">
        <v>6481</v>
      </c>
      <c r="J525" s="5">
        <v>1275</v>
      </c>
      <c r="K525" s="5">
        <v>0</v>
      </c>
      <c r="L525" s="5">
        <v>0</v>
      </c>
      <c r="M525" s="5">
        <v>0</v>
      </c>
      <c r="N525" s="11">
        <f t="shared" si="86"/>
        <v>43157</v>
      </c>
      <c r="O525" s="12">
        <f t="shared" si="87"/>
        <v>0.67434919841245033</v>
      </c>
      <c r="P525">
        <f t="shared" si="88"/>
        <v>2</v>
      </c>
      <c r="Q525">
        <f t="shared" si="89"/>
        <v>1</v>
      </c>
      <c r="R525">
        <f t="shared" si="90"/>
        <v>4</v>
      </c>
      <c r="S525">
        <f t="shared" si="91"/>
        <v>3</v>
      </c>
      <c r="T525">
        <f t="shared" si="92"/>
        <v>5</v>
      </c>
      <c r="U525">
        <f t="shared" si="93"/>
        <v>6</v>
      </c>
      <c r="V525">
        <f t="shared" si="94"/>
        <v>6</v>
      </c>
      <c r="W525">
        <f t="shared" si="95"/>
        <v>6</v>
      </c>
    </row>
    <row r="526" spans="1:25" ht="16" hidden="1" x14ac:dyDescent="0.2">
      <c r="A526" s="1" t="s">
        <v>1034</v>
      </c>
      <c r="B526" t="s">
        <v>1035</v>
      </c>
      <c r="C526" s="3">
        <v>17</v>
      </c>
      <c r="D526" t="s">
        <v>534</v>
      </c>
      <c r="E526" s="5">
        <v>70634</v>
      </c>
      <c r="F526" s="5">
        <v>22511</v>
      </c>
      <c r="G526" s="5">
        <v>11816</v>
      </c>
      <c r="H526" s="5">
        <v>2215</v>
      </c>
      <c r="I526" s="14">
        <v>6346</v>
      </c>
      <c r="J526" s="5">
        <v>1414</v>
      </c>
      <c r="K526" s="5">
        <v>0</v>
      </c>
      <c r="L526" s="5">
        <v>0</v>
      </c>
      <c r="M526" s="5">
        <v>509</v>
      </c>
      <c r="N526" s="11">
        <f t="shared" si="86"/>
        <v>44811</v>
      </c>
      <c r="O526" s="12">
        <f t="shared" si="87"/>
        <v>0.6344111900784325</v>
      </c>
      <c r="P526">
        <f t="shared" si="88"/>
        <v>1</v>
      </c>
      <c r="Q526">
        <f t="shared" si="89"/>
        <v>2</v>
      </c>
      <c r="R526">
        <f t="shared" si="90"/>
        <v>4</v>
      </c>
      <c r="S526">
        <f t="shared" si="91"/>
        <v>3</v>
      </c>
      <c r="T526">
        <f t="shared" si="92"/>
        <v>5</v>
      </c>
      <c r="U526">
        <f t="shared" si="93"/>
        <v>7</v>
      </c>
      <c r="V526">
        <f t="shared" si="94"/>
        <v>7</v>
      </c>
      <c r="W526">
        <f t="shared" si="95"/>
        <v>6</v>
      </c>
    </row>
    <row r="527" spans="1:25" ht="16" hidden="1" x14ac:dyDescent="0.2">
      <c r="A527" s="1" t="s">
        <v>203</v>
      </c>
      <c r="B527" t="s">
        <v>204</v>
      </c>
      <c r="C527" s="3">
        <v>17</v>
      </c>
      <c r="D527" t="s">
        <v>71</v>
      </c>
      <c r="E527" s="5">
        <v>65476</v>
      </c>
      <c r="F527" s="5">
        <v>23343</v>
      </c>
      <c r="G527" s="5">
        <v>9779</v>
      </c>
      <c r="H527" s="5">
        <v>2836</v>
      </c>
      <c r="I527" s="14">
        <v>6285</v>
      </c>
      <c r="J527" s="5">
        <v>1823</v>
      </c>
      <c r="K527" s="5">
        <v>0</v>
      </c>
      <c r="L527" s="5">
        <v>0</v>
      </c>
      <c r="M527" s="5">
        <v>0</v>
      </c>
      <c r="N527" s="11">
        <f t="shared" si="86"/>
        <v>44066</v>
      </c>
      <c r="O527" s="12">
        <f t="shared" si="87"/>
        <v>0.67300995784715012</v>
      </c>
      <c r="P527">
        <f t="shared" si="88"/>
        <v>1</v>
      </c>
      <c r="Q527">
        <f t="shared" si="89"/>
        <v>2</v>
      </c>
      <c r="R527">
        <f t="shared" si="90"/>
        <v>4</v>
      </c>
      <c r="S527">
        <f t="shared" si="91"/>
        <v>3</v>
      </c>
      <c r="T527">
        <f t="shared" si="92"/>
        <v>5</v>
      </c>
      <c r="U527">
        <f t="shared" si="93"/>
        <v>6</v>
      </c>
      <c r="V527">
        <f t="shared" si="94"/>
        <v>6</v>
      </c>
      <c r="W527">
        <f t="shared" si="95"/>
        <v>6</v>
      </c>
    </row>
    <row r="528" spans="1:25" ht="16" hidden="1" x14ac:dyDescent="0.2">
      <c r="A528" s="1" t="s">
        <v>449</v>
      </c>
      <c r="B528" t="s">
        <v>450</v>
      </c>
      <c r="C528" s="3">
        <v>17</v>
      </c>
      <c r="D528" t="s">
        <v>180</v>
      </c>
      <c r="E528" s="5">
        <v>82328</v>
      </c>
      <c r="F528" s="5">
        <v>14382</v>
      </c>
      <c r="G528" s="5">
        <v>25845</v>
      </c>
      <c r="H528" s="5">
        <v>1579</v>
      </c>
      <c r="I528" s="14">
        <v>6209</v>
      </c>
      <c r="J528" s="5">
        <v>1390</v>
      </c>
      <c r="K528" s="5">
        <v>0</v>
      </c>
      <c r="L528" s="5">
        <v>0</v>
      </c>
      <c r="M528" s="5">
        <v>0</v>
      </c>
      <c r="N528" s="11">
        <f t="shared" si="86"/>
        <v>49405</v>
      </c>
      <c r="O528" s="12">
        <f t="shared" si="87"/>
        <v>0.60009960159362552</v>
      </c>
      <c r="P528">
        <f t="shared" si="88"/>
        <v>2</v>
      </c>
      <c r="Q528">
        <f t="shared" si="89"/>
        <v>1</v>
      </c>
      <c r="R528">
        <f t="shared" si="90"/>
        <v>4</v>
      </c>
      <c r="S528">
        <f t="shared" si="91"/>
        <v>3</v>
      </c>
      <c r="T528">
        <f t="shared" si="92"/>
        <v>5</v>
      </c>
      <c r="U528">
        <f t="shared" si="93"/>
        <v>6</v>
      </c>
      <c r="V528">
        <f t="shared" si="94"/>
        <v>6</v>
      </c>
      <c r="W528">
        <f t="shared" si="95"/>
        <v>6</v>
      </c>
    </row>
    <row r="529" spans="1:23" ht="16" hidden="1" x14ac:dyDescent="0.2">
      <c r="A529" s="1" t="s">
        <v>69</v>
      </c>
      <c r="B529" t="s">
        <v>70</v>
      </c>
      <c r="C529" s="3">
        <v>17</v>
      </c>
      <c r="D529" t="s">
        <v>71</v>
      </c>
      <c r="E529" s="5">
        <v>67436</v>
      </c>
      <c r="F529" s="5">
        <v>27955</v>
      </c>
      <c r="G529" s="5">
        <v>9484</v>
      </c>
      <c r="H529" s="5">
        <v>3378</v>
      </c>
      <c r="I529" s="14">
        <v>6108</v>
      </c>
      <c r="J529" s="5">
        <v>1878</v>
      </c>
      <c r="K529" s="5">
        <v>0</v>
      </c>
      <c r="L529" s="5">
        <v>0</v>
      </c>
      <c r="M529" s="5">
        <v>0</v>
      </c>
      <c r="N529" s="11">
        <f t="shared" si="86"/>
        <v>48803</v>
      </c>
      <c r="O529" s="12">
        <f t="shared" si="87"/>
        <v>0.72369357613144314</v>
      </c>
      <c r="P529">
        <f t="shared" si="88"/>
        <v>1</v>
      </c>
      <c r="Q529">
        <f t="shared" si="89"/>
        <v>2</v>
      </c>
      <c r="R529">
        <f t="shared" si="90"/>
        <v>4</v>
      </c>
      <c r="S529">
        <f t="shared" si="91"/>
        <v>3</v>
      </c>
      <c r="T529">
        <f t="shared" si="92"/>
        <v>5</v>
      </c>
      <c r="U529">
        <f t="shared" si="93"/>
        <v>6</v>
      </c>
      <c r="V529">
        <f t="shared" si="94"/>
        <v>6</v>
      </c>
      <c r="W529">
        <f t="shared" si="95"/>
        <v>6</v>
      </c>
    </row>
    <row r="530" spans="1:23" ht="16" hidden="1" x14ac:dyDescent="0.2">
      <c r="A530" s="1" t="s">
        <v>332</v>
      </c>
      <c r="B530" t="s">
        <v>333</v>
      </c>
      <c r="C530" s="3">
        <v>17</v>
      </c>
      <c r="D530" t="s">
        <v>329</v>
      </c>
      <c r="E530" s="5">
        <v>82010</v>
      </c>
      <c r="F530" s="5">
        <v>31448</v>
      </c>
      <c r="G530" s="5">
        <v>14308</v>
      </c>
      <c r="H530" s="5">
        <v>3448</v>
      </c>
      <c r="I530" s="14">
        <v>6068</v>
      </c>
      <c r="J530" s="5">
        <v>2154</v>
      </c>
      <c r="K530" s="5">
        <v>0</v>
      </c>
      <c r="L530" s="5">
        <v>0</v>
      </c>
      <c r="M530" s="5">
        <v>286</v>
      </c>
      <c r="N530" s="11">
        <f t="shared" si="86"/>
        <v>57712</v>
      </c>
      <c r="O530" s="12">
        <f t="shared" si="87"/>
        <v>0.70371905865138396</v>
      </c>
      <c r="P530">
        <f t="shared" si="88"/>
        <v>1</v>
      </c>
      <c r="Q530">
        <f t="shared" si="89"/>
        <v>2</v>
      </c>
      <c r="R530">
        <f t="shared" si="90"/>
        <v>4</v>
      </c>
      <c r="S530">
        <f t="shared" si="91"/>
        <v>3</v>
      </c>
      <c r="T530">
        <f t="shared" si="92"/>
        <v>5</v>
      </c>
      <c r="U530">
        <f t="shared" si="93"/>
        <v>7</v>
      </c>
      <c r="V530">
        <f t="shared" si="94"/>
        <v>7</v>
      </c>
      <c r="W530">
        <f t="shared" si="95"/>
        <v>6</v>
      </c>
    </row>
    <row r="531" spans="1:23" ht="16" hidden="1" x14ac:dyDescent="0.2">
      <c r="A531" s="1" t="s">
        <v>848</v>
      </c>
      <c r="B531" t="s">
        <v>849</v>
      </c>
      <c r="C531" s="3">
        <v>17</v>
      </c>
      <c r="D531" t="s">
        <v>534</v>
      </c>
      <c r="E531" s="5">
        <v>73219</v>
      </c>
      <c r="F531" s="5">
        <v>30521</v>
      </c>
      <c r="G531" s="5">
        <v>10297</v>
      </c>
      <c r="H531" s="5">
        <v>2537</v>
      </c>
      <c r="I531" s="14">
        <v>5598</v>
      </c>
      <c r="J531" s="5">
        <v>1801</v>
      </c>
      <c r="K531" s="5">
        <v>0</v>
      </c>
      <c r="L531" s="5">
        <v>0</v>
      </c>
      <c r="M531" s="5">
        <v>468</v>
      </c>
      <c r="N531" s="11">
        <f t="shared" si="86"/>
        <v>51222</v>
      </c>
      <c r="O531" s="12">
        <f t="shared" si="87"/>
        <v>0.69957251533072018</v>
      </c>
      <c r="P531">
        <f t="shared" si="88"/>
        <v>1</v>
      </c>
      <c r="Q531">
        <f t="shared" si="89"/>
        <v>2</v>
      </c>
      <c r="R531">
        <f t="shared" si="90"/>
        <v>4</v>
      </c>
      <c r="S531">
        <f t="shared" si="91"/>
        <v>3</v>
      </c>
      <c r="T531">
        <f t="shared" si="92"/>
        <v>5</v>
      </c>
      <c r="U531">
        <f t="shared" si="93"/>
        <v>7</v>
      </c>
      <c r="V531">
        <f t="shared" si="94"/>
        <v>7</v>
      </c>
      <c r="W531">
        <f t="shared" si="95"/>
        <v>6</v>
      </c>
    </row>
    <row r="532" spans="1:23" ht="16" hidden="1" x14ac:dyDescent="0.2">
      <c r="A532" s="1" t="s">
        <v>532</v>
      </c>
      <c r="B532" t="s">
        <v>533</v>
      </c>
      <c r="C532" s="3">
        <v>17</v>
      </c>
      <c r="D532" t="s">
        <v>534</v>
      </c>
      <c r="E532" s="5">
        <v>74875</v>
      </c>
      <c r="F532" s="5">
        <v>11143</v>
      </c>
      <c r="G532" s="5">
        <v>26843</v>
      </c>
      <c r="H532" s="5">
        <v>888</v>
      </c>
      <c r="I532" s="14">
        <v>5388</v>
      </c>
      <c r="J532" s="5">
        <v>794</v>
      </c>
      <c r="K532" s="5">
        <v>0</v>
      </c>
      <c r="L532" s="5">
        <v>0</v>
      </c>
      <c r="M532" s="5">
        <v>0</v>
      </c>
      <c r="N532" s="11">
        <f t="shared" si="86"/>
        <v>45056</v>
      </c>
      <c r="O532" s="12">
        <f t="shared" si="87"/>
        <v>0.6017495826377296</v>
      </c>
      <c r="P532">
        <f t="shared" si="88"/>
        <v>2</v>
      </c>
      <c r="Q532">
        <f t="shared" si="89"/>
        <v>1</v>
      </c>
      <c r="R532">
        <f t="shared" si="90"/>
        <v>4</v>
      </c>
      <c r="S532">
        <f t="shared" si="91"/>
        <v>3</v>
      </c>
      <c r="T532">
        <f t="shared" si="92"/>
        <v>5</v>
      </c>
      <c r="U532">
        <f t="shared" si="93"/>
        <v>6</v>
      </c>
      <c r="V532">
        <f t="shared" si="94"/>
        <v>6</v>
      </c>
      <c r="W532">
        <f t="shared" si="95"/>
        <v>6</v>
      </c>
    </row>
    <row r="533" spans="1:23" ht="16" hidden="1" x14ac:dyDescent="0.2">
      <c r="A533" s="1" t="s">
        <v>984</v>
      </c>
      <c r="B533" t="s">
        <v>985</v>
      </c>
      <c r="C533" s="3">
        <v>17</v>
      </c>
      <c r="D533" t="s">
        <v>253</v>
      </c>
      <c r="E533" s="5">
        <v>69160</v>
      </c>
      <c r="F533" s="5">
        <v>20732</v>
      </c>
      <c r="G533" s="5">
        <v>5546</v>
      </c>
      <c r="H533" s="5">
        <v>16811</v>
      </c>
      <c r="I533" s="14">
        <v>5341</v>
      </c>
      <c r="J533" s="5">
        <v>1051</v>
      </c>
      <c r="K533" s="5">
        <v>0</v>
      </c>
      <c r="L533" s="5">
        <v>0</v>
      </c>
      <c r="M533" s="5">
        <v>424</v>
      </c>
      <c r="N533" s="11">
        <f t="shared" si="86"/>
        <v>49905</v>
      </c>
      <c r="O533" s="12">
        <f t="shared" si="87"/>
        <v>0.72158762290341238</v>
      </c>
      <c r="P533">
        <f t="shared" si="88"/>
        <v>1</v>
      </c>
      <c r="Q533">
        <f t="shared" si="89"/>
        <v>3</v>
      </c>
      <c r="R533">
        <f t="shared" si="90"/>
        <v>2</v>
      </c>
      <c r="S533">
        <f t="shared" si="91"/>
        <v>4</v>
      </c>
      <c r="T533">
        <f t="shared" si="92"/>
        <v>5</v>
      </c>
      <c r="U533">
        <f t="shared" si="93"/>
        <v>7</v>
      </c>
      <c r="V533">
        <f t="shared" si="94"/>
        <v>7</v>
      </c>
      <c r="W533">
        <f t="shared" si="95"/>
        <v>6</v>
      </c>
    </row>
    <row r="534" spans="1:23" ht="16" hidden="1" x14ac:dyDescent="0.2">
      <c r="A534" s="1" t="s">
        <v>327</v>
      </c>
      <c r="B534" t="s">
        <v>328</v>
      </c>
      <c r="C534" s="3">
        <v>17</v>
      </c>
      <c r="D534" t="s">
        <v>329</v>
      </c>
      <c r="E534" s="5">
        <v>78171</v>
      </c>
      <c r="F534" s="5">
        <v>22753</v>
      </c>
      <c r="G534" s="5">
        <v>22588</v>
      </c>
      <c r="H534" s="5">
        <v>1152</v>
      </c>
      <c r="I534" s="14">
        <v>4810</v>
      </c>
      <c r="J534" s="5">
        <v>1454</v>
      </c>
      <c r="K534" s="5">
        <v>0</v>
      </c>
      <c r="L534" s="5">
        <v>0</v>
      </c>
      <c r="M534" s="5">
        <v>184</v>
      </c>
      <c r="N534" s="11">
        <f t="shared" si="86"/>
        <v>52941</v>
      </c>
      <c r="O534" s="12">
        <f t="shared" si="87"/>
        <v>0.67724603753310053</v>
      </c>
      <c r="P534">
        <f t="shared" si="88"/>
        <v>1</v>
      </c>
      <c r="Q534">
        <f t="shared" si="89"/>
        <v>2</v>
      </c>
      <c r="R534">
        <f t="shared" si="90"/>
        <v>5</v>
      </c>
      <c r="S534">
        <f t="shared" si="91"/>
        <v>3</v>
      </c>
      <c r="T534">
        <f t="shared" si="92"/>
        <v>4</v>
      </c>
      <c r="U534">
        <f t="shared" si="93"/>
        <v>7</v>
      </c>
      <c r="V534">
        <f t="shared" si="94"/>
        <v>7</v>
      </c>
      <c r="W534">
        <f t="shared" si="95"/>
        <v>6</v>
      </c>
    </row>
    <row r="535" spans="1:23" ht="16" hidden="1" x14ac:dyDescent="0.2">
      <c r="A535" s="1" t="s">
        <v>617</v>
      </c>
      <c r="B535" t="s">
        <v>618</v>
      </c>
      <c r="C535" s="3">
        <v>17</v>
      </c>
      <c r="D535" t="s">
        <v>619</v>
      </c>
      <c r="E535" s="5">
        <v>81277</v>
      </c>
      <c r="F535" s="5">
        <v>23249</v>
      </c>
      <c r="G535" s="5">
        <v>8574</v>
      </c>
      <c r="H535" s="5">
        <v>20415</v>
      </c>
      <c r="I535" s="14">
        <v>4321</v>
      </c>
      <c r="J535" s="5">
        <v>2322</v>
      </c>
      <c r="K535" s="5">
        <v>0</v>
      </c>
      <c r="L535" s="5">
        <v>0</v>
      </c>
      <c r="M535" s="5">
        <v>372</v>
      </c>
      <c r="N535" s="11">
        <f t="shared" si="86"/>
        <v>59253</v>
      </c>
      <c r="O535" s="12">
        <f t="shared" si="87"/>
        <v>0.72902543154890065</v>
      </c>
      <c r="P535">
        <f t="shared" si="88"/>
        <v>1</v>
      </c>
      <c r="Q535">
        <f t="shared" si="89"/>
        <v>3</v>
      </c>
      <c r="R535">
        <f t="shared" si="90"/>
        <v>2</v>
      </c>
      <c r="S535">
        <f t="shared" si="91"/>
        <v>4</v>
      </c>
      <c r="T535">
        <f t="shared" si="92"/>
        <v>5</v>
      </c>
      <c r="U535">
        <f t="shared" si="93"/>
        <v>7</v>
      </c>
      <c r="V535">
        <f t="shared" si="94"/>
        <v>7</v>
      </c>
      <c r="W535">
        <f t="shared" si="95"/>
        <v>6</v>
      </c>
    </row>
    <row r="536" spans="1:23" ht="16" hidden="1" x14ac:dyDescent="0.2">
      <c r="A536" s="1" t="s">
        <v>714</v>
      </c>
      <c r="B536" t="s">
        <v>715</v>
      </c>
      <c r="C536" s="3">
        <v>17</v>
      </c>
      <c r="D536" t="s">
        <v>716</v>
      </c>
      <c r="E536" s="5">
        <v>68474</v>
      </c>
      <c r="F536" s="5">
        <v>10458</v>
      </c>
      <c r="G536" s="5">
        <v>27380</v>
      </c>
      <c r="H536" s="5">
        <v>1378</v>
      </c>
      <c r="I536" s="14">
        <v>4287</v>
      </c>
      <c r="J536" s="5">
        <v>1422</v>
      </c>
      <c r="K536" s="5">
        <v>0</v>
      </c>
      <c r="L536" s="5">
        <v>0</v>
      </c>
      <c r="M536" s="5">
        <v>217</v>
      </c>
      <c r="N536" s="11">
        <f t="shared" si="86"/>
        <v>45142</v>
      </c>
      <c r="O536" s="12">
        <f t="shared" si="87"/>
        <v>0.65925752840494201</v>
      </c>
      <c r="P536">
        <f t="shared" si="88"/>
        <v>2</v>
      </c>
      <c r="Q536">
        <f t="shared" si="89"/>
        <v>1</v>
      </c>
      <c r="R536">
        <f t="shared" si="90"/>
        <v>5</v>
      </c>
      <c r="S536">
        <f t="shared" si="91"/>
        <v>3</v>
      </c>
      <c r="T536">
        <f t="shared" si="92"/>
        <v>4</v>
      </c>
      <c r="U536">
        <f t="shared" si="93"/>
        <v>7</v>
      </c>
      <c r="V536">
        <f t="shared" si="94"/>
        <v>7</v>
      </c>
      <c r="W536">
        <f t="shared" si="95"/>
        <v>6</v>
      </c>
    </row>
    <row r="537" spans="1:23" ht="16" hidden="1" x14ac:dyDescent="0.2">
      <c r="A537" s="1" t="s">
        <v>403</v>
      </c>
      <c r="B537" t="s">
        <v>404</v>
      </c>
      <c r="C537" s="3">
        <v>17</v>
      </c>
      <c r="D537" t="s">
        <v>402</v>
      </c>
      <c r="E537" s="5">
        <v>73836</v>
      </c>
      <c r="F537" s="5">
        <v>14419</v>
      </c>
      <c r="G537" s="5">
        <v>26745</v>
      </c>
      <c r="H537" s="5">
        <v>1575</v>
      </c>
      <c r="I537" s="14">
        <v>3922</v>
      </c>
      <c r="J537" s="5">
        <v>1635</v>
      </c>
      <c r="K537" s="5">
        <v>0</v>
      </c>
      <c r="L537" s="5">
        <v>0</v>
      </c>
      <c r="M537" s="5">
        <v>214</v>
      </c>
      <c r="N537" s="11">
        <f t="shared" si="86"/>
        <v>48510</v>
      </c>
      <c r="O537" s="12">
        <f t="shared" si="87"/>
        <v>0.65699658703071673</v>
      </c>
      <c r="P537">
        <f t="shared" si="88"/>
        <v>2</v>
      </c>
      <c r="Q537">
        <f t="shared" si="89"/>
        <v>1</v>
      </c>
      <c r="R537">
        <f t="shared" si="90"/>
        <v>5</v>
      </c>
      <c r="S537">
        <f t="shared" si="91"/>
        <v>3</v>
      </c>
      <c r="T537">
        <f t="shared" si="92"/>
        <v>4</v>
      </c>
      <c r="U537">
        <f t="shared" si="93"/>
        <v>7</v>
      </c>
      <c r="V537">
        <f t="shared" si="94"/>
        <v>7</v>
      </c>
      <c r="W537">
        <f t="shared" si="95"/>
        <v>6</v>
      </c>
    </row>
    <row r="538" spans="1:23" ht="16" hidden="1" x14ac:dyDescent="0.2">
      <c r="A538" s="1" t="s">
        <v>483</v>
      </c>
      <c r="B538" t="s">
        <v>484</v>
      </c>
      <c r="C538" s="3">
        <v>17</v>
      </c>
      <c r="D538" t="s">
        <v>427</v>
      </c>
      <c r="E538" s="5">
        <v>73315</v>
      </c>
      <c r="F538" s="5">
        <v>12438</v>
      </c>
      <c r="G538" s="5">
        <v>24384</v>
      </c>
      <c r="H538" s="5">
        <v>2645</v>
      </c>
      <c r="I538" s="14">
        <v>3888</v>
      </c>
      <c r="J538" s="5">
        <v>2991</v>
      </c>
      <c r="K538" s="5">
        <v>0</v>
      </c>
      <c r="L538" s="5">
        <v>0</v>
      </c>
      <c r="M538" s="5">
        <v>370</v>
      </c>
      <c r="N538" s="11">
        <f t="shared" si="86"/>
        <v>46716</v>
      </c>
      <c r="O538" s="12">
        <f t="shared" si="87"/>
        <v>0.63719566255200166</v>
      </c>
      <c r="P538">
        <f t="shared" si="88"/>
        <v>2</v>
      </c>
      <c r="Q538">
        <f t="shared" si="89"/>
        <v>1</v>
      </c>
      <c r="R538">
        <f t="shared" si="90"/>
        <v>5</v>
      </c>
      <c r="S538">
        <f t="shared" si="91"/>
        <v>3</v>
      </c>
      <c r="T538">
        <f t="shared" si="92"/>
        <v>4</v>
      </c>
      <c r="U538">
        <f t="shared" si="93"/>
        <v>7</v>
      </c>
      <c r="V538">
        <f t="shared" si="94"/>
        <v>7</v>
      </c>
      <c r="W538">
        <f t="shared" si="95"/>
        <v>6</v>
      </c>
    </row>
    <row r="539" spans="1:23" ht="16" hidden="1" x14ac:dyDescent="0.2">
      <c r="A539" s="1" t="s">
        <v>655</v>
      </c>
      <c r="B539" t="s">
        <v>656</v>
      </c>
      <c r="C539" s="3">
        <v>17</v>
      </c>
      <c r="D539" t="s">
        <v>654</v>
      </c>
      <c r="E539" s="5">
        <v>73428</v>
      </c>
      <c r="F539" s="5">
        <v>9574</v>
      </c>
      <c r="G539" s="5">
        <v>23907</v>
      </c>
      <c r="H539" s="5">
        <v>2455</v>
      </c>
      <c r="I539" s="14">
        <v>3886</v>
      </c>
      <c r="J539" s="5">
        <v>2429</v>
      </c>
      <c r="K539" s="5">
        <v>0</v>
      </c>
      <c r="L539" s="5">
        <v>0</v>
      </c>
      <c r="M539" s="5">
        <v>672</v>
      </c>
      <c r="N539" s="11">
        <f t="shared" si="86"/>
        <v>42923</v>
      </c>
      <c r="O539" s="12">
        <f t="shared" si="87"/>
        <v>0.58455902380563274</v>
      </c>
      <c r="P539">
        <f t="shared" si="88"/>
        <v>2</v>
      </c>
      <c r="Q539">
        <f t="shared" si="89"/>
        <v>1</v>
      </c>
      <c r="R539">
        <f t="shared" si="90"/>
        <v>4</v>
      </c>
      <c r="S539">
        <f t="shared" si="91"/>
        <v>3</v>
      </c>
      <c r="T539">
        <f t="shared" si="92"/>
        <v>5</v>
      </c>
      <c r="U539">
        <f t="shared" si="93"/>
        <v>7</v>
      </c>
      <c r="V539">
        <f t="shared" si="94"/>
        <v>7</v>
      </c>
      <c r="W539">
        <f t="shared" si="95"/>
        <v>6</v>
      </c>
    </row>
    <row r="540" spans="1:23" ht="16" hidden="1" x14ac:dyDescent="0.2">
      <c r="A540" s="1" t="s">
        <v>657</v>
      </c>
      <c r="B540" t="s">
        <v>658</v>
      </c>
      <c r="C540" s="3">
        <v>17</v>
      </c>
      <c r="D540" t="s">
        <v>654</v>
      </c>
      <c r="E540" s="5">
        <v>72289</v>
      </c>
      <c r="F540" s="5">
        <v>11633</v>
      </c>
      <c r="G540" s="5">
        <v>24347</v>
      </c>
      <c r="H540" s="5">
        <v>3709</v>
      </c>
      <c r="I540" s="14">
        <v>3764</v>
      </c>
      <c r="J540" s="5">
        <v>4077</v>
      </c>
      <c r="K540" s="5">
        <v>0</v>
      </c>
      <c r="L540" s="5">
        <v>0</v>
      </c>
      <c r="M540" s="5">
        <v>595</v>
      </c>
      <c r="N540" s="11">
        <f t="shared" si="86"/>
        <v>48125</v>
      </c>
      <c r="O540" s="12">
        <f t="shared" si="87"/>
        <v>0.66573060908298631</v>
      </c>
      <c r="P540">
        <f t="shared" si="88"/>
        <v>2</v>
      </c>
      <c r="Q540">
        <f t="shared" si="89"/>
        <v>1</v>
      </c>
      <c r="R540">
        <f t="shared" si="90"/>
        <v>5</v>
      </c>
      <c r="S540">
        <f t="shared" si="91"/>
        <v>4</v>
      </c>
      <c r="T540">
        <f t="shared" si="92"/>
        <v>3</v>
      </c>
      <c r="U540">
        <f t="shared" si="93"/>
        <v>7</v>
      </c>
      <c r="V540">
        <f t="shared" si="94"/>
        <v>7</v>
      </c>
      <c r="W540">
        <f t="shared" si="95"/>
        <v>6</v>
      </c>
    </row>
    <row r="541" spans="1:23" ht="16" hidden="1" x14ac:dyDescent="0.2">
      <c r="A541" s="1" t="s">
        <v>81</v>
      </c>
      <c r="B541" t="s">
        <v>82</v>
      </c>
      <c r="C541" s="3">
        <v>17</v>
      </c>
      <c r="D541" t="s">
        <v>83</v>
      </c>
      <c r="E541" s="5">
        <v>80604</v>
      </c>
      <c r="F541" s="5">
        <v>6051</v>
      </c>
      <c r="G541" s="5">
        <v>22146</v>
      </c>
      <c r="H541" s="5">
        <v>17657</v>
      </c>
      <c r="I541" s="14">
        <v>3254</v>
      </c>
      <c r="J541" s="5">
        <v>2023</v>
      </c>
      <c r="K541" s="5">
        <v>0</v>
      </c>
      <c r="L541" s="5">
        <v>0</v>
      </c>
      <c r="M541" s="5">
        <v>293</v>
      </c>
      <c r="N541" s="11">
        <f t="shared" si="86"/>
        <v>51424</v>
      </c>
      <c r="O541" s="12">
        <f t="shared" si="87"/>
        <v>0.63798322663887652</v>
      </c>
      <c r="P541">
        <f t="shared" si="88"/>
        <v>3</v>
      </c>
      <c r="Q541">
        <f t="shared" si="89"/>
        <v>1</v>
      </c>
      <c r="R541">
        <f t="shared" si="90"/>
        <v>2</v>
      </c>
      <c r="S541">
        <f t="shared" si="91"/>
        <v>4</v>
      </c>
      <c r="T541">
        <f t="shared" si="92"/>
        <v>5</v>
      </c>
      <c r="U541">
        <f t="shared" si="93"/>
        <v>7</v>
      </c>
      <c r="V541">
        <f t="shared" si="94"/>
        <v>7</v>
      </c>
      <c r="W541">
        <f t="shared" si="95"/>
        <v>6</v>
      </c>
    </row>
    <row r="542" spans="1:23" ht="16" hidden="1" x14ac:dyDescent="0.2">
      <c r="A542" s="1" t="s">
        <v>178</v>
      </c>
      <c r="B542" t="s">
        <v>179</v>
      </c>
      <c r="C542" s="3">
        <v>17</v>
      </c>
      <c r="D542" t="s">
        <v>180</v>
      </c>
      <c r="E542" s="5">
        <v>84557</v>
      </c>
      <c r="F542" s="5">
        <v>24631</v>
      </c>
      <c r="G542" s="5">
        <v>25096</v>
      </c>
      <c r="H542" s="5">
        <v>2305</v>
      </c>
      <c r="I542" s="14">
        <v>3203</v>
      </c>
      <c r="J542" s="5">
        <v>2120</v>
      </c>
      <c r="K542" s="5">
        <v>0</v>
      </c>
      <c r="L542" s="5">
        <v>0</v>
      </c>
      <c r="M542" s="5">
        <v>0</v>
      </c>
      <c r="N542" s="11">
        <f t="shared" si="86"/>
        <v>57355</v>
      </c>
      <c r="O542" s="12">
        <f t="shared" si="87"/>
        <v>0.67829984507491992</v>
      </c>
      <c r="P542">
        <f t="shared" si="88"/>
        <v>2</v>
      </c>
      <c r="Q542">
        <f t="shared" si="89"/>
        <v>1</v>
      </c>
      <c r="R542">
        <f t="shared" si="90"/>
        <v>4</v>
      </c>
      <c r="S542">
        <f t="shared" si="91"/>
        <v>3</v>
      </c>
      <c r="T542">
        <f t="shared" si="92"/>
        <v>5</v>
      </c>
      <c r="U542">
        <f t="shared" si="93"/>
        <v>6</v>
      </c>
      <c r="V542">
        <f t="shared" si="94"/>
        <v>6</v>
      </c>
      <c r="W542">
        <f t="shared" si="95"/>
        <v>6</v>
      </c>
    </row>
    <row r="543" spans="1:23" ht="16" hidden="1" x14ac:dyDescent="0.2">
      <c r="A543" s="1" t="s">
        <v>1028</v>
      </c>
      <c r="B543" t="s">
        <v>1029</v>
      </c>
      <c r="C543" s="3">
        <v>17</v>
      </c>
      <c r="D543" t="s">
        <v>829</v>
      </c>
      <c r="E543" s="5">
        <v>80242</v>
      </c>
      <c r="F543" s="5">
        <v>25580</v>
      </c>
      <c r="G543" s="5">
        <v>7129</v>
      </c>
      <c r="H543" s="5">
        <v>23563</v>
      </c>
      <c r="I543" s="14">
        <v>3069</v>
      </c>
      <c r="J543" s="5">
        <v>2463</v>
      </c>
      <c r="K543" s="5">
        <v>0</v>
      </c>
      <c r="L543" s="5">
        <v>0</v>
      </c>
      <c r="M543" s="5">
        <v>200</v>
      </c>
      <c r="N543" s="11">
        <f t="shared" si="86"/>
        <v>62004</v>
      </c>
      <c r="O543" s="12">
        <f t="shared" si="87"/>
        <v>0.77271254455272798</v>
      </c>
      <c r="P543">
        <f t="shared" si="88"/>
        <v>1</v>
      </c>
      <c r="Q543">
        <f t="shared" si="89"/>
        <v>3</v>
      </c>
      <c r="R543">
        <f t="shared" si="90"/>
        <v>2</v>
      </c>
      <c r="S543">
        <f t="shared" si="91"/>
        <v>4</v>
      </c>
      <c r="T543">
        <f t="shared" si="92"/>
        <v>5</v>
      </c>
      <c r="U543">
        <f t="shared" si="93"/>
        <v>7</v>
      </c>
      <c r="V543">
        <f t="shared" si="94"/>
        <v>7</v>
      </c>
      <c r="W543">
        <f t="shared" si="95"/>
        <v>6</v>
      </c>
    </row>
    <row r="544" spans="1:23" ht="16" hidden="1" x14ac:dyDescent="0.2">
      <c r="A544" s="1" t="s">
        <v>330</v>
      </c>
      <c r="B544" t="s">
        <v>331</v>
      </c>
      <c r="C544" s="3">
        <v>17</v>
      </c>
      <c r="D544" t="s">
        <v>329</v>
      </c>
      <c r="E544" s="5">
        <v>85951</v>
      </c>
      <c r="F544" s="5">
        <v>12149</v>
      </c>
      <c r="G544" s="5">
        <v>33513</v>
      </c>
      <c r="H544" s="5">
        <v>1919</v>
      </c>
      <c r="I544" s="14">
        <v>2899</v>
      </c>
      <c r="J544" s="5">
        <v>2515</v>
      </c>
      <c r="K544" s="5">
        <v>0</v>
      </c>
      <c r="L544" s="5">
        <v>0</v>
      </c>
      <c r="M544" s="5">
        <v>527</v>
      </c>
      <c r="N544" s="11">
        <f t="shared" si="86"/>
        <v>53522</v>
      </c>
      <c r="O544" s="12">
        <f t="shared" si="87"/>
        <v>0.62270363346557922</v>
      </c>
      <c r="P544">
        <f t="shared" si="88"/>
        <v>2</v>
      </c>
      <c r="Q544">
        <f t="shared" si="89"/>
        <v>1</v>
      </c>
      <c r="R544">
        <f t="shared" si="90"/>
        <v>5</v>
      </c>
      <c r="S544">
        <f t="shared" si="91"/>
        <v>3</v>
      </c>
      <c r="T544">
        <f t="shared" si="92"/>
        <v>4</v>
      </c>
      <c r="U544">
        <f t="shared" si="93"/>
        <v>7</v>
      </c>
      <c r="V544">
        <f t="shared" si="94"/>
        <v>7</v>
      </c>
      <c r="W544">
        <f t="shared" si="95"/>
        <v>6</v>
      </c>
    </row>
    <row r="545" spans="1:25" ht="16" hidden="1" x14ac:dyDescent="0.2">
      <c r="A545" s="1" t="s">
        <v>1098</v>
      </c>
      <c r="B545" t="s">
        <v>1099</v>
      </c>
      <c r="C545" s="3">
        <v>17</v>
      </c>
      <c r="D545" t="s">
        <v>716</v>
      </c>
      <c r="E545" s="5">
        <v>65853</v>
      </c>
      <c r="F545" s="5">
        <v>25225</v>
      </c>
      <c r="G545" s="5">
        <v>12606</v>
      </c>
      <c r="H545" s="5">
        <v>6129</v>
      </c>
      <c r="I545" s="14">
        <v>2476</v>
      </c>
      <c r="J545" s="5">
        <v>1986</v>
      </c>
      <c r="K545" s="5">
        <v>0</v>
      </c>
      <c r="L545" s="5">
        <v>0</v>
      </c>
      <c r="M545" s="5">
        <v>0</v>
      </c>
      <c r="N545" s="11">
        <f t="shared" si="86"/>
        <v>48422</v>
      </c>
      <c r="O545" s="12">
        <f t="shared" si="87"/>
        <v>0.73530439008093784</v>
      </c>
      <c r="P545">
        <f t="shared" si="88"/>
        <v>1</v>
      </c>
      <c r="Q545">
        <f t="shared" si="89"/>
        <v>2</v>
      </c>
      <c r="R545">
        <f t="shared" si="90"/>
        <v>3</v>
      </c>
      <c r="S545">
        <f t="shared" si="91"/>
        <v>4</v>
      </c>
      <c r="T545">
        <f t="shared" si="92"/>
        <v>5</v>
      </c>
      <c r="U545">
        <f t="shared" si="93"/>
        <v>6</v>
      </c>
      <c r="V545">
        <f t="shared" si="94"/>
        <v>6</v>
      </c>
      <c r="W545">
        <f t="shared" si="95"/>
        <v>6</v>
      </c>
    </row>
    <row r="546" spans="1:25" ht="16" hidden="1" x14ac:dyDescent="0.2">
      <c r="A546" s="1" t="s">
        <v>827</v>
      </c>
      <c r="B546" t="s">
        <v>828</v>
      </c>
      <c r="C546" s="3">
        <v>17</v>
      </c>
      <c r="D546" t="s">
        <v>829</v>
      </c>
      <c r="E546" s="5">
        <v>77297</v>
      </c>
      <c r="F546" s="5">
        <v>34404</v>
      </c>
      <c r="G546" s="5">
        <v>7296</v>
      </c>
      <c r="H546" s="5">
        <v>11389</v>
      </c>
      <c r="I546" s="14">
        <v>2464</v>
      </c>
      <c r="J546" s="5">
        <v>3548</v>
      </c>
      <c r="K546" s="5">
        <v>0</v>
      </c>
      <c r="L546" s="5">
        <v>0</v>
      </c>
      <c r="M546" s="5">
        <v>0</v>
      </c>
      <c r="N546" s="11">
        <f t="shared" si="86"/>
        <v>59101</v>
      </c>
      <c r="O546" s="12">
        <f t="shared" si="87"/>
        <v>0.76459629739834667</v>
      </c>
      <c r="P546">
        <f t="shared" si="88"/>
        <v>1</v>
      </c>
      <c r="Q546">
        <f t="shared" si="89"/>
        <v>3</v>
      </c>
      <c r="R546">
        <f t="shared" si="90"/>
        <v>2</v>
      </c>
      <c r="S546">
        <f t="shared" si="91"/>
        <v>5</v>
      </c>
      <c r="T546">
        <f t="shared" si="92"/>
        <v>4</v>
      </c>
      <c r="U546">
        <f t="shared" si="93"/>
        <v>6</v>
      </c>
      <c r="V546">
        <f t="shared" si="94"/>
        <v>6</v>
      </c>
      <c r="W546">
        <f t="shared" si="95"/>
        <v>6</v>
      </c>
      <c r="X546" s="11"/>
      <c r="Y546" s="11"/>
    </row>
    <row r="547" spans="1:25" ht="16" hidden="1" x14ac:dyDescent="0.2">
      <c r="A547" s="1" t="s">
        <v>229</v>
      </c>
      <c r="B547" t="s">
        <v>230</v>
      </c>
      <c r="C547" s="3">
        <v>17</v>
      </c>
      <c r="D547" t="s">
        <v>83</v>
      </c>
      <c r="E547" s="5">
        <v>80507</v>
      </c>
      <c r="F547" s="5">
        <v>6790</v>
      </c>
      <c r="G547" s="5">
        <v>32614</v>
      </c>
      <c r="H547" s="5">
        <v>2580</v>
      </c>
      <c r="I547" s="14">
        <v>2413</v>
      </c>
      <c r="J547" s="5">
        <v>5187</v>
      </c>
      <c r="K547" s="5">
        <v>0</v>
      </c>
      <c r="L547" s="5">
        <v>0</v>
      </c>
      <c r="M547" s="5">
        <v>1977</v>
      </c>
      <c r="N547" s="11">
        <f t="shared" si="86"/>
        <v>51561</v>
      </c>
      <c r="O547" s="12">
        <f t="shared" si="87"/>
        <v>0.640453625150608</v>
      </c>
      <c r="P547">
        <f t="shared" si="88"/>
        <v>2</v>
      </c>
      <c r="Q547">
        <f t="shared" si="89"/>
        <v>1</v>
      </c>
      <c r="R547">
        <f t="shared" si="90"/>
        <v>4</v>
      </c>
      <c r="S547">
        <f t="shared" si="91"/>
        <v>5</v>
      </c>
      <c r="T547">
        <f t="shared" si="92"/>
        <v>3</v>
      </c>
      <c r="U547">
        <f t="shared" si="93"/>
        <v>7</v>
      </c>
      <c r="V547">
        <f t="shared" si="94"/>
        <v>7</v>
      </c>
      <c r="W547">
        <f t="shared" si="95"/>
        <v>6</v>
      </c>
    </row>
    <row r="548" spans="1:25" ht="16" hidden="1" x14ac:dyDescent="0.2">
      <c r="A548" s="1" t="s">
        <v>652</v>
      </c>
      <c r="B548" t="s">
        <v>653</v>
      </c>
      <c r="C548" s="3">
        <v>17</v>
      </c>
      <c r="D548" t="s">
        <v>654</v>
      </c>
      <c r="E548" s="5">
        <v>73426</v>
      </c>
      <c r="F548" s="5">
        <v>7056</v>
      </c>
      <c r="G548" s="5">
        <v>28572</v>
      </c>
      <c r="H548" s="5">
        <v>2497</v>
      </c>
      <c r="I548" s="14">
        <v>2013</v>
      </c>
      <c r="J548" s="5">
        <v>5932</v>
      </c>
      <c r="K548" s="5">
        <v>0</v>
      </c>
      <c r="L548" s="5">
        <v>0</v>
      </c>
      <c r="M548" s="5">
        <v>1356</v>
      </c>
      <c r="N548" s="11">
        <f t="shared" si="86"/>
        <v>47426</v>
      </c>
      <c r="O548" s="12">
        <f t="shared" si="87"/>
        <v>0.6459019965679732</v>
      </c>
      <c r="P548">
        <f t="shared" si="88"/>
        <v>2</v>
      </c>
      <c r="Q548">
        <f t="shared" si="89"/>
        <v>1</v>
      </c>
      <c r="R548">
        <f t="shared" si="90"/>
        <v>4</v>
      </c>
      <c r="S548">
        <f t="shared" si="91"/>
        <v>5</v>
      </c>
      <c r="T548">
        <f t="shared" si="92"/>
        <v>3</v>
      </c>
      <c r="U548">
        <f t="shared" si="93"/>
        <v>7</v>
      </c>
      <c r="V548">
        <f t="shared" si="94"/>
        <v>7</v>
      </c>
      <c r="W548">
        <f t="shared" si="95"/>
        <v>6</v>
      </c>
    </row>
    <row r="549" spans="1:25" ht="16" hidden="1" x14ac:dyDescent="0.2">
      <c r="A549" s="1" t="s">
        <v>807</v>
      </c>
      <c r="B549" t="s">
        <v>808</v>
      </c>
      <c r="C549" s="3">
        <v>17</v>
      </c>
      <c r="D549" t="s">
        <v>66</v>
      </c>
      <c r="E549" s="5">
        <v>63918</v>
      </c>
      <c r="F549" s="5">
        <v>23018</v>
      </c>
      <c r="G549" s="5">
        <v>12838</v>
      </c>
      <c r="H549" s="5">
        <v>2717</v>
      </c>
      <c r="I549" s="14">
        <v>1989</v>
      </c>
      <c r="J549" s="5">
        <v>2067</v>
      </c>
      <c r="K549" s="5">
        <v>0</v>
      </c>
      <c r="L549" s="5">
        <v>0</v>
      </c>
      <c r="M549" s="5">
        <v>184</v>
      </c>
      <c r="N549" s="11">
        <f t="shared" si="86"/>
        <v>42813</v>
      </c>
      <c r="O549" s="12">
        <f t="shared" si="87"/>
        <v>0.66981132075471694</v>
      </c>
      <c r="P549">
        <f t="shared" si="88"/>
        <v>1</v>
      </c>
      <c r="Q549">
        <f t="shared" si="89"/>
        <v>2</v>
      </c>
      <c r="R549">
        <f t="shared" si="90"/>
        <v>3</v>
      </c>
      <c r="S549">
        <f t="shared" si="91"/>
        <v>5</v>
      </c>
      <c r="T549">
        <f t="shared" si="92"/>
        <v>4</v>
      </c>
      <c r="U549">
        <f t="shared" si="93"/>
        <v>7</v>
      </c>
      <c r="V549">
        <f t="shared" si="94"/>
        <v>7</v>
      </c>
      <c r="W549">
        <f t="shared" si="95"/>
        <v>6</v>
      </c>
    </row>
    <row r="550" spans="1:25" ht="16" hidden="1" x14ac:dyDescent="0.2">
      <c r="A550" s="1" t="s">
        <v>400</v>
      </c>
      <c r="B550" t="s">
        <v>401</v>
      </c>
      <c r="C550" s="3">
        <v>17</v>
      </c>
      <c r="D550" t="s">
        <v>402</v>
      </c>
      <c r="E550" s="5">
        <v>71238</v>
      </c>
      <c r="F550" s="5">
        <v>21728</v>
      </c>
      <c r="G550" s="5">
        <v>22002</v>
      </c>
      <c r="H550" s="5">
        <v>3106</v>
      </c>
      <c r="I550" s="14">
        <v>1926</v>
      </c>
      <c r="J550" s="5">
        <v>1841</v>
      </c>
      <c r="K550" s="5">
        <v>0</v>
      </c>
      <c r="L550" s="5">
        <v>0</v>
      </c>
      <c r="M550" s="5">
        <v>291</v>
      </c>
      <c r="N550" s="11">
        <f t="shared" si="86"/>
        <v>50894</v>
      </c>
      <c r="O550" s="12">
        <f t="shared" si="87"/>
        <v>0.71442207810438252</v>
      </c>
      <c r="P550">
        <f t="shared" si="88"/>
        <v>2</v>
      </c>
      <c r="Q550">
        <f t="shared" si="89"/>
        <v>1</v>
      </c>
      <c r="R550">
        <f t="shared" si="90"/>
        <v>3</v>
      </c>
      <c r="S550">
        <f t="shared" si="91"/>
        <v>4</v>
      </c>
      <c r="T550">
        <f t="shared" si="92"/>
        <v>5</v>
      </c>
      <c r="U550">
        <f t="shared" si="93"/>
        <v>7</v>
      </c>
      <c r="V550">
        <f t="shared" si="94"/>
        <v>7</v>
      </c>
      <c r="W550">
        <f t="shared" si="95"/>
        <v>6</v>
      </c>
    </row>
    <row r="551" spans="1:25" ht="16" hidden="1" x14ac:dyDescent="0.2">
      <c r="A551" s="1" t="s">
        <v>405</v>
      </c>
      <c r="B551" t="s">
        <v>406</v>
      </c>
      <c r="C551" s="3">
        <v>17</v>
      </c>
      <c r="D551" t="s">
        <v>402</v>
      </c>
      <c r="E551" s="5">
        <v>65495</v>
      </c>
      <c r="F551" s="5">
        <v>9387</v>
      </c>
      <c r="G551" s="5">
        <v>28147</v>
      </c>
      <c r="H551" s="5">
        <v>1550</v>
      </c>
      <c r="I551" s="14">
        <v>1769</v>
      </c>
      <c r="J551" s="5">
        <v>2007</v>
      </c>
      <c r="K551" s="5">
        <v>0</v>
      </c>
      <c r="L551" s="5">
        <v>0</v>
      </c>
      <c r="M551" s="5">
        <v>461</v>
      </c>
      <c r="N551" s="11">
        <f t="shared" si="86"/>
        <v>43321</v>
      </c>
      <c r="O551" s="12">
        <f t="shared" si="87"/>
        <v>0.66143980456523399</v>
      </c>
      <c r="P551">
        <f t="shared" si="88"/>
        <v>2</v>
      </c>
      <c r="Q551">
        <f t="shared" si="89"/>
        <v>1</v>
      </c>
      <c r="R551">
        <f t="shared" si="90"/>
        <v>5</v>
      </c>
      <c r="S551">
        <f t="shared" si="91"/>
        <v>4</v>
      </c>
      <c r="T551">
        <f t="shared" si="92"/>
        <v>3</v>
      </c>
      <c r="U551">
        <f t="shared" si="93"/>
        <v>7</v>
      </c>
      <c r="V551">
        <f t="shared" si="94"/>
        <v>7</v>
      </c>
      <c r="W551">
        <f t="shared" si="95"/>
        <v>6</v>
      </c>
    </row>
    <row r="552" spans="1:25" ht="16" hidden="1" x14ac:dyDescent="0.2">
      <c r="A552" s="1" t="s">
        <v>391</v>
      </c>
      <c r="B552" t="s">
        <v>392</v>
      </c>
      <c r="C552" s="3">
        <v>17</v>
      </c>
      <c r="D552" t="s">
        <v>393</v>
      </c>
      <c r="E552" s="5">
        <v>75244</v>
      </c>
      <c r="F552" s="5">
        <v>11650</v>
      </c>
      <c r="G552" s="5">
        <v>27772</v>
      </c>
      <c r="H552" s="5">
        <v>5055</v>
      </c>
      <c r="I552" s="14">
        <v>1606</v>
      </c>
      <c r="J552" s="5">
        <v>4844</v>
      </c>
      <c r="K552" s="5">
        <v>0</v>
      </c>
      <c r="L552" s="5">
        <v>0</v>
      </c>
      <c r="M552" s="5">
        <v>435</v>
      </c>
      <c r="N552" s="11">
        <f t="shared" si="86"/>
        <v>51362</v>
      </c>
      <c r="O552" s="12">
        <f t="shared" si="87"/>
        <v>0.68260592206687576</v>
      </c>
      <c r="P552">
        <f t="shared" si="88"/>
        <v>2</v>
      </c>
      <c r="Q552">
        <f t="shared" si="89"/>
        <v>1</v>
      </c>
      <c r="R552">
        <f t="shared" si="90"/>
        <v>3</v>
      </c>
      <c r="S552">
        <f t="shared" si="91"/>
        <v>5</v>
      </c>
      <c r="T552">
        <f t="shared" si="92"/>
        <v>4</v>
      </c>
      <c r="U552">
        <f t="shared" si="93"/>
        <v>7</v>
      </c>
      <c r="V552">
        <f t="shared" si="94"/>
        <v>7</v>
      </c>
      <c r="W552">
        <f t="shared" si="95"/>
        <v>6</v>
      </c>
    </row>
    <row r="553" spans="1:25" ht="16" hidden="1" x14ac:dyDescent="0.2">
      <c r="A553" s="1" t="s">
        <v>960</v>
      </c>
      <c r="B553" t="s">
        <v>961</v>
      </c>
      <c r="C553" s="3">
        <v>17</v>
      </c>
      <c r="D553" t="s">
        <v>393</v>
      </c>
      <c r="E553" s="5">
        <v>78673</v>
      </c>
      <c r="F553" s="5">
        <v>12540</v>
      </c>
      <c r="G553" s="5">
        <v>26474</v>
      </c>
      <c r="H553" s="5">
        <v>4491</v>
      </c>
      <c r="I553" s="14">
        <v>1602</v>
      </c>
      <c r="J553" s="5">
        <v>4421</v>
      </c>
      <c r="K553" s="5">
        <v>0</v>
      </c>
      <c r="L553" s="5">
        <v>0</v>
      </c>
      <c r="M553" s="5">
        <v>405</v>
      </c>
      <c r="N553" s="11">
        <f t="shared" si="86"/>
        <v>49933</v>
      </c>
      <c r="O553" s="12">
        <f t="shared" si="87"/>
        <v>0.63469042746558535</v>
      </c>
      <c r="P553">
        <f t="shared" si="88"/>
        <v>2</v>
      </c>
      <c r="Q553">
        <f t="shared" si="89"/>
        <v>1</v>
      </c>
      <c r="R553">
        <f t="shared" si="90"/>
        <v>3</v>
      </c>
      <c r="S553">
        <f t="shared" si="91"/>
        <v>5</v>
      </c>
      <c r="T553">
        <f t="shared" si="92"/>
        <v>4</v>
      </c>
      <c r="U553">
        <f t="shared" si="93"/>
        <v>7</v>
      </c>
      <c r="V553">
        <f t="shared" si="94"/>
        <v>7</v>
      </c>
      <c r="W553">
        <f t="shared" si="95"/>
        <v>6</v>
      </c>
    </row>
    <row r="554" spans="1:25" ht="16" hidden="1" x14ac:dyDescent="0.2">
      <c r="A554" s="1" t="s">
        <v>64</v>
      </c>
      <c r="B554" t="s">
        <v>65</v>
      </c>
      <c r="C554" s="3">
        <v>17</v>
      </c>
      <c r="D554" t="s">
        <v>66</v>
      </c>
      <c r="E554" s="5">
        <v>76106</v>
      </c>
      <c r="F554" s="5">
        <v>26730</v>
      </c>
      <c r="G554" s="5">
        <v>18792</v>
      </c>
      <c r="H554" s="5">
        <v>2241</v>
      </c>
      <c r="I554" s="14">
        <v>1586</v>
      </c>
      <c r="J554" s="5">
        <v>1682</v>
      </c>
      <c r="K554" s="5">
        <v>0</v>
      </c>
      <c r="L554" s="5">
        <v>0</v>
      </c>
      <c r="M554" s="5">
        <v>0</v>
      </c>
      <c r="N554" s="11">
        <f t="shared" si="86"/>
        <v>51031</v>
      </c>
      <c r="O554" s="12">
        <f t="shared" si="87"/>
        <v>0.67052531994849285</v>
      </c>
      <c r="P554">
        <f t="shared" si="88"/>
        <v>1</v>
      </c>
      <c r="Q554">
        <f t="shared" si="89"/>
        <v>2</v>
      </c>
      <c r="R554">
        <f t="shared" si="90"/>
        <v>3</v>
      </c>
      <c r="S554">
        <f t="shared" si="91"/>
        <v>5</v>
      </c>
      <c r="T554">
        <f t="shared" si="92"/>
        <v>4</v>
      </c>
      <c r="U554">
        <f t="shared" si="93"/>
        <v>6</v>
      </c>
      <c r="V554">
        <f t="shared" si="94"/>
        <v>6</v>
      </c>
      <c r="W554">
        <f t="shared" si="95"/>
        <v>6</v>
      </c>
    </row>
    <row r="555" spans="1:25" ht="16" hidden="1" x14ac:dyDescent="0.2">
      <c r="A555" s="1" t="s">
        <v>1016</v>
      </c>
      <c r="B555" t="s">
        <v>1017</v>
      </c>
      <c r="C555" s="3">
        <v>17</v>
      </c>
      <c r="D555" t="s">
        <v>66</v>
      </c>
      <c r="E555" s="5">
        <v>76778</v>
      </c>
      <c r="F555" s="5">
        <v>22421</v>
      </c>
      <c r="G555" s="5">
        <v>25263</v>
      </c>
      <c r="H555" s="5">
        <v>2107</v>
      </c>
      <c r="I555" s="14">
        <v>1537</v>
      </c>
      <c r="J555" s="5">
        <v>2201</v>
      </c>
      <c r="K555" s="5">
        <v>0</v>
      </c>
      <c r="L555" s="5">
        <v>0</v>
      </c>
      <c r="M555" s="5">
        <v>0</v>
      </c>
      <c r="N555" s="11">
        <f t="shared" si="86"/>
        <v>53529</v>
      </c>
      <c r="O555" s="12">
        <f t="shared" si="87"/>
        <v>0.69719190393081354</v>
      </c>
      <c r="P555">
        <f t="shared" si="88"/>
        <v>2</v>
      </c>
      <c r="Q555">
        <f t="shared" si="89"/>
        <v>1</v>
      </c>
      <c r="R555">
        <f t="shared" si="90"/>
        <v>4</v>
      </c>
      <c r="S555">
        <f t="shared" si="91"/>
        <v>5</v>
      </c>
      <c r="T555">
        <f t="shared" si="92"/>
        <v>3</v>
      </c>
      <c r="U555">
        <f t="shared" si="93"/>
        <v>6</v>
      </c>
      <c r="V555">
        <f t="shared" si="94"/>
        <v>6</v>
      </c>
      <c r="W555">
        <f t="shared" si="95"/>
        <v>6</v>
      </c>
    </row>
    <row r="556" spans="1:25" ht="16" hidden="1" x14ac:dyDescent="0.2">
      <c r="A556" s="1" t="s">
        <v>1036</v>
      </c>
      <c r="B556" t="s">
        <v>1037</v>
      </c>
      <c r="C556" s="3">
        <v>17</v>
      </c>
      <c r="D556" t="s">
        <v>393</v>
      </c>
      <c r="E556" s="5">
        <v>81698</v>
      </c>
      <c r="F556" s="5">
        <v>13070</v>
      </c>
      <c r="G556" s="5">
        <v>25778</v>
      </c>
      <c r="H556" s="5">
        <v>3312</v>
      </c>
      <c r="I556" s="14">
        <v>1385</v>
      </c>
      <c r="J556" s="5">
        <v>3658</v>
      </c>
      <c r="K556" s="5">
        <v>0</v>
      </c>
      <c r="L556" s="5">
        <v>0</v>
      </c>
      <c r="M556" s="5">
        <v>738</v>
      </c>
      <c r="N556" s="11">
        <f t="shared" si="86"/>
        <v>47941</v>
      </c>
      <c r="O556" s="12">
        <f t="shared" si="87"/>
        <v>0.58680751058777447</v>
      </c>
      <c r="P556">
        <f t="shared" si="88"/>
        <v>2</v>
      </c>
      <c r="Q556">
        <f t="shared" si="89"/>
        <v>1</v>
      </c>
      <c r="R556">
        <f t="shared" si="90"/>
        <v>4</v>
      </c>
      <c r="S556">
        <f t="shared" si="91"/>
        <v>5</v>
      </c>
      <c r="T556">
        <f t="shared" si="92"/>
        <v>3</v>
      </c>
      <c r="U556">
        <f t="shared" si="93"/>
        <v>7</v>
      </c>
      <c r="V556">
        <f t="shared" si="94"/>
        <v>7</v>
      </c>
      <c r="W556">
        <f t="shared" si="95"/>
        <v>6</v>
      </c>
    </row>
    <row r="557" spans="1:25" ht="16" hidden="1" x14ac:dyDescent="0.2">
      <c r="A557" s="1" t="s">
        <v>290</v>
      </c>
      <c r="B557" t="s">
        <v>291</v>
      </c>
      <c r="C557" s="3">
        <v>18</v>
      </c>
      <c r="D557" t="s">
        <v>159</v>
      </c>
      <c r="E557" s="5">
        <v>69302</v>
      </c>
      <c r="F557" s="5">
        <v>28887</v>
      </c>
      <c r="G557" s="5">
        <v>4745</v>
      </c>
      <c r="H557" s="5">
        <v>3263</v>
      </c>
      <c r="I557" s="14">
        <v>10663</v>
      </c>
      <c r="J557" s="5">
        <v>2149</v>
      </c>
      <c r="K557" s="5">
        <v>0</v>
      </c>
      <c r="L557" s="5">
        <v>0</v>
      </c>
      <c r="M557" s="5">
        <v>0</v>
      </c>
      <c r="N557" s="11">
        <f t="shared" si="86"/>
        <v>49707</v>
      </c>
      <c r="O557" s="12">
        <f t="shared" si="87"/>
        <v>0.71725202735851779</v>
      </c>
      <c r="P557">
        <f t="shared" si="88"/>
        <v>1</v>
      </c>
      <c r="Q557">
        <f t="shared" si="89"/>
        <v>3</v>
      </c>
      <c r="R557">
        <f t="shared" si="90"/>
        <v>4</v>
      </c>
      <c r="S557">
        <f t="shared" si="91"/>
        <v>2</v>
      </c>
      <c r="T557">
        <f t="shared" si="92"/>
        <v>5</v>
      </c>
      <c r="U557">
        <f t="shared" si="93"/>
        <v>6</v>
      </c>
      <c r="V557">
        <f t="shared" si="94"/>
        <v>6</v>
      </c>
      <c r="W557">
        <f t="shared" si="95"/>
        <v>6</v>
      </c>
    </row>
    <row r="558" spans="1:25" ht="16" hidden="1" x14ac:dyDescent="0.2">
      <c r="A558" s="1" t="s">
        <v>183</v>
      </c>
      <c r="B558" t="s">
        <v>184</v>
      </c>
      <c r="C558" s="3">
        <v>18</v>
      </c>
      <c r="D558" t="s">
        <v>185</v>
      </c>
      <c r="E558" s="5">
        <v>80491</v>
      </c>
      <c r="F558" s="5">
        <v>25020</v>
      </c>
      <c r="G558" s="5">
        <v>9589</v>
      </c>
      <c r="H558" s="5">
        <v>6765</v>
      </c>
      <c r="I558" s="14">
        <v>10437</v>
      </c>
      <c r="J558" s="5">
        <v>2636</v>
      </c>
      <c r="K558" s="5">
        <v>0</v>
      </c>
      <c r="L558" s="5">
        <v>0</v>
      </c>
      <c r="M558" s="5">
        <v>0</v>
      </c>
      <c r="N558" s="11">
        <f t="shared" si="86"/>
        <v>54447</v>
      </c>
      <c r="O558" s="12">
        <f t="shared" si="87"/>
        <v>0.6764358748183027</v>
      </c>
      <c r="P558">
        <f t="shared" si="88"/>
        <v>1</v>
      </c>
      <c r="Q558">
        <f t="shared" si="89"/>
        <v>3</v>
      </c>
      <c r="R558">
        <f t="shared" si="90"/>
        <v>4</v>
      </c>
      <c r="S558">
        <f t="shared" si="91"/>
        <v>2</v>
      </c>
      <c r="T558">
        <f t="shared" si="92"/>
        <v>5</v>
      </c>
      <c r="U558">
        <f t="shared" si="93"/>
        <v>6</v>
      </c>
      <c r="V558">
        <f t="shared" si="94"/>
        <v>6</v>
      </c>
      <c r="W558">
        <f t="shared" si="95"/>
        <v>6</v>
      </c>
      <c r="X558" s="11"/>
      <c r="Y558" s="11"/>
    </row>
    <row r="559" spans="1:25" ht="16" hidden="1" x14ac:dyDescent="0.2">
      <c r="A559" s="1" t="s">
        <v>367</v>
      </c>
      <c r="B559" t="s">
        <v>368</v>
      </c>
      <c r="C559" s="3">
        <v>18</v>
      </c>
      <c r="D559" t="s">
        <v>360</v>
      </c>
      <c r="E559" s="5">
        <v>78582</v>
      </c>
      <c r="F559" s="5">
        <v>28774</v>
      </c>
      <c r="G559" s="5">
        <v>6015</v>
      </c>
      <c r="H559" s="5">
        <v>7483</v>
      </c>
      <c r="I559" s="14">
        <v>10371</v>
      </c>
      <c r="J559" s="5">
        <v>3941</v>
      </c>
      <c r="K559" s="5">
        <v>0</v>
      </c>
      <c r="L559" s="5">
        <v>0</v>
      </c>
      <c r="M559" s="5">
        <v>0</v>
      </c>
      <c r="N559" s="11">
        <f t="shared" si="86"/>
        <v>56584</v>
      </c>
      <c r="O559" s="12">
        <f t="shared" si="87"/>
        <v>0.72006311878038232</v>
      </c>
      <c r="P559">
        <f t="shared" si="88"/>
        <v>1</v>
      </c>
      <c r="Q559">
        <f t="shared" si="89"/>
        <v>4</v>
      </c>
      <c r="R559">
        <f t="shared" si="90"/>
        <v>3</v>
      </c>
      <c r="S559">
        <f t="shared" si="91"/>
        <v>2</v>
      </c>
      <c r="T559">
        <f t="shared" si="92"/>
        <v>5</v>
      </c>
      <c r="U559">
        <f t="shared" si="93"/>
        <v>6</v>
      </c>
      <c r="V559">
        <f t="shared" si="94"/>
        <v>6</v>
      </c>
      <c r="W559">
        <f t="shared" si="95"/>
        <v>6</v>
      </c>
      <c r="X559" s="11"/>
      <c r="Y559" s="11"/>
    </row>
    <row r="560" spans="1:25" ht="16" hidden="1" x14ac:dyDescent="0.2">
      <c r="A560" s="1" t="s">
        <v>791</v>
      </c>
      <c r="B560" t="s">
        <v>792</v>
      </c>
      <c r="C560" s="3">
        <v>18</v>
      </c>
      <c r="D560" t="s">
        <v>360</v>
      </c>
      <c r="E560" s="5">
        <v>68115</v>
      </c>
      <c r="F560" s="5">
        <v>16020</v>
      </c>
      <c r="G560" s="5">
        <v>14994</v>
      </c>
      <c r="H560" s="5">
        <v>1265</v>
      </c>
      <c r="I560" s="14">
        <v>9152</v>
      </c>
      <c r="J560" s="5">
        <v>1023</v>
      </c>
      <c r="K560" s="5">
        <v>0</v>
      </c>
      <c r="L560" s="5">
        <v>0</v>
      </c>
      <c r="M560" s="5">
        <v>152</v>
      </c>
      <c r="N560" s="11">
        <f t="shared" si="86"/>
        <v>42606</v>
      </c>
      <c r="O560" s="12">
        <f t="shared" si="87"/>
        <v>0.62550099097115175</v>
      </c>
      <c r="P560">
        <f t="shared" si="88"/>
        <v>1</v>
      </c>
      <c r="Q560">
        <f t="shared" si="89"/>
        <v>2</v>
      </c>
      <c r="R560">
        <f t="shared" si="90"/>
        <v>4</v>
      </c>
      <c r="S560">
        <f t="shared" si="91"/>
        <v>3</v>
      </c>
      <c r="T560">
        <f t="shared" si="92"/>
        <v>5</v>
      </c>
      <c r="U560">
        <f t="shared" si="93"/>
        <v>7</v>
      </c>
      <c r="V560">
        <f t="shared" si="94"/>
        <v>7</v>
      </c>
      <c r="W560">
        <f t="shared" si="95"/>
        <v>6</v>
      </c>
    </row>
    <row r="561" spans="1:25" ht="16" hidden="1" x14ac:dyDescent="0.2">
      <c r="A561" s="1" t="s">
        <v>379</v>
      </c>
      <c r="B561" t="s">
        <v>380</v>
      </c>
      <c r="C561" s="3">
        <v>18</v>
      </c>
      <c r="D561" t="s">
        <v>159</v>
      </c>
      <c r="E561" s="5">
        <v>74576</v>
      </c>
      <c r="F561" s="5">
        <v>30227</v>
      </c>
      <c r="G561" s="5">
        <v>4785</v>
      </c>
      <c r="H561" s="5">
        <v>6226</v>
      </c>
      <c r="I561" s="14">
        <v>9109</v>
      </c>
      <c r="J561" s="5">
        <v>3038</v>
      </c>
      <c r="K561" s="5">
        <v>0</v>
      </c>
      <c r="L561" s="5">
        <v>0</v>
      </c>
      <c r="M561" s="5">
        <v>0</v>
      </c>
      <c r="N561" s="11">
        <f t="shared" si="86"/>
        <v>53385</v>
      </c>
      <c r="O561" s="12">
        <f t="shared" si="87"/>
        <v>0.71584692126153182</v>
      </c>
      <c r="P561">
        <f t="shared" si="88"/>
        <v>1</v>
      </c>
      <c r="Q561">
        <f t="shared" si="89"/>
        <v>4</v>
      </c>
      <c r="R561">
        <f t="shared" si="90"/>
        <v>3</v>
      </c>
      <c r="S561">
        <f t="shared" si="91"/>
        <v>2</v>
      </c>
      <c r="T561">
        <f t="shared" si="92"/>
        <v>5</v>
      </c>
      <c r="U561">
        <f t="shared" si="93"/>
        <v>6</v>
      </c>
      <c r="V561">
        <f t="shared" si="94"/>
        <v>6</v>
      </c>
      <c r="W561">
        <f t="shared" si="95"/>
        <v>6</v>
      </c>
      <c r="X561" s="11"/>
      <c r="Y561" s="11"/>
    </row>
    <row r="562" spans="1:25" ht="16" hidden="1" x14ac:dyDescent="0.2">
      <c r="A562" s="1" t="s">
        <v>1012</v>
      </c>
      <c r="B562" t="s">
        <v>1013</v>
      </c>
      <c r="C562" s="3">
        <v>18</v>
      </c>
      <c r="D562" t="s">
        <v>360</v>
      </c>
      <c r="E562" s="5">
        <v>76270</v>
      </c>
      <c r="F562" s="5">
        <v>29030</v>
      </c>
      <c r="G562" s="5">
        <v>6835</v>
      </c>
      <c r="H562" s="5">
        <v>5626</v>
      </c>
      <c r="I562" s="14">
        <v>8857</v>
      </c>
      <c r="J562" s="5">
        <v>3415</v>
      </c>
      <c r="K562" s="5">
        <v>0</v>
      </c>
      <c r="L562" s="5">
        <v>0</v>
      </c>
      <c r="M562" s="5">
        <v>0</v>
      </c>
      <c r="N562" s="11">
        <f t="shared" si="86"/>
        <v>53763</v>
      </c>
      <c r="O562" s="12">
        <f t="shared" si="87"/>
        <v>0.70490363183427296</v>
      </c>
      <c r="P562">
        <f t="shared" si="88"/>
        <v>1</v>
      </c>
      <c r="Q562">
        <f t="shared" si="89"/>
        <v>3</v>
      </c>
      <c r="R562">
        <f t="shared" si="90"/>
        <v>4</v>
      </c>
      <c r="S562">
        <f t="shared" si="91"/>
        <v>2</v>
      </c>
      <c r="T562">
        <f t="shared" si="92"/>
        <v>5</v>
      </c>
      <c r="U562">
        <f t="shared" si="93"/>
        <v>6</v>
      </c>
      <c r="V562">
        <f t="shared" si="94"/>
        <v>6</v>
      </c>
      <c r="W562">
        <f t="shared" si="95"/>
        <v>6</v>
      </c>
    </row>
    <row r="563" spans="1:25" ht="16" hidden="1" x14ac:dyDescent="0.2">
      <c r="A563" s="1" t="s">
        <v>924</v>
      </c>
      <c r="B563" t="s">
        <v>925</v>
      </c>
      <c r="C563" s="3">
        <v>18</v>
      </c>
      <c r="D563" t="s">
        <v>233</v>
      </c>
      <c r="E563" s="5">
        <v>76607</v>
      </c>
      <c r="F563" s="5">
        <v>20250</v>
      </c>
      <c r="G563" s="5">
        <v>5150</v>
      </c>
      <c r="H563" s="5">
        <v>12077</v>
      </c>
      <c r="I563" s="14">
        <v>8503</v>
      </c>
      <c r="J563" s="5">
        <v>2318</v>
      </c>
      <c r="K563" s="5">
        <v>0</v>
      </c>
      <c r="L563" s="5">
        <v>0</v>
      </c>
      <c r="M563" s="5">
        <v>2063</v>
      </c>
      <c r="N563" s="11">
        <f t="shared" si="86"/>
        <v>50361</v>
      </c>
      <c r="O563" s="12">
        <f t="shared" si="87"/>
        <v>0.65739423290299837</v>
      </c>
      <c r="P563">
        <f t="shared" si="88"/>
        <v>1</v>
      </c>
      <c r="Q563">
        <f t="shared" si="89"/>
        <v>4</v>
      </c>
      <c r="R563">
        <f t="shared" si="90"/>
        <v>2</v>
      </c>
      <c r="S563">
        <f t="shared" si="91"/>
        <v>3</v>
      </c>
      <c r="T563">
        <f t="shared" si="92"/>
        <v>5</v>
      </c>
      <c r="U563">
        <f t="shared" si="93"/>
        <v>7</v>
      </c>
      <c r="V563">
        <f t="shared" si="94"/>
        <v>7</v>
      </c>
      <c r="W563">
        <f t="shared" si="95"/>
        <v>6</v>
      </c>
    </row>
    <row r="564" spans="1:25" ht="16" hidden="1" x14ac:dyDescent="0.2">
      <c r="A564" s="1" t="s">
        <v>795</v>
      </c>
      <c r="B564" t="s">
        <v>796</v>
      </c>
      <c r="C564" s="3">
        <v>18</v>
      </c>
      <c r="D564" t="s">
        <v>159</v>
      </c>
      <c r="E564" s="5">
        <v>72557</v>
      </c>
      <c r="F564" s="5">
        <v>23745</v>
      </c>
      <c r="G564" s="5">
        <v>6102</v>
      </c>
      <c r="H564" s="5">
        <v>5572</v>
      </c>
      <c r="I564" s="14">
        <v>7956</v>
      </c>
      <c r="J564" s="5">
        <v>2198</v>
      </c>
      <c r="K564" s="5">
        <v>0</v>
      </c>
      <c r="L564" s="5">
        <v>0</v>
      </c>
      <c r="M564" s="5">
        <v>1820</v>
      </c>
      <c r="N564" s="11">
        <f t="shared" si="86"/>
        <v>47393</v>
      </c>
      <c r="O564" s="12">
        <f t="shared" si="87"/>
        <v>0.65318301473324425</v>
      </c>
      <c r="P564">
        <f t="shared" si="88"/>
        <v>1</v>
      </c>
      <c r="Q564">
        <f t="shared" si="89"/>
        <v>3</v>
      </c>
      <c r="R564">
        <f t="shared" si="90"/>
        <v>4</v>
      </c>
      <c r="S564">
        <f t="shared" si="91"/>
        <v>2</v>
      </c>
      <c r="T564">
        <f t="shared" si="92"/>
        <v>5</v>
      </c>
      <c r="U564">
        <f t="shared" si="93"/>
        <v>7</v>
      </c>
      <c r="V564">
        <f t="shared" si="94"/>
        <v>7</v>
      </c>
      <c r="W564">
        <f t="shared" si="95"/>
        <v>6</v>
      </c>
      <c r="X564" s="11"/>
      <c r="Y564" s="11"/>
    </row>
    <row r="565" spans="1:25" ht="16" hidden="1" x14ac:dyDescent="0.2">
      <c r="A565" s="1" t="s">
        <v>160</v>
      </c>
      <c r="B565" t="s">
        <v>161</v>
      </c>
      <c r="C565" s="3">
        <v>18</v>
      </c>
      <c r="D565" t="s">
        <v>159</v>
      </c>
      <c r="E565" s="5">
        <v>72082</v>
      </c>
      <c r="F565" s="5">
        <v>20155</v>
      </c>
      <c r="G565" s="5">
        <v>7386</v>
      </c>
      <c r="H565" s="5">
        <v>3281</v>
      </c>
      <c r="I565" s="14">
        <v>7745</v>
      </c>
      <c r="J565" s="5">
        <v>3107</v>
      </c>
      <c r="K565" s="5">
        <v>0</v>
      </c>
      <c r="L565" s="5">
        <v>0</v>
      </c>
      <c r="M565" s="5">
        <v>99</v>
      </c>
      <c r="N565" s="11">
        <f t="shared" si="86"/>
        <v>41773</v>
      </c>
      <c r="O565" s="12">
        <f t="shared" si="87"/>
        <v>0.57952054604478231</v>
      </c>
      <c r="P565">
        <f t="shared" si="88"/>
        <v>1</v>
      </c>
      <c r="Q565">
        <f t="shared" si="89"/>
        <v>3</v>
      </c>
      <c r="R565">
        <f t="shared" si="90"/>
        <v>4</v>
      </c>
      <c r="S565">
        <f t="shared" si="91"/>
        <v>2</v>
      </c>
      <c r="T565">
        <f t="shared" si="92"/>
        <v>5</v>
      </c>
      <c r="U565">
        <f t="shared" si="93"/>
        <v>7</v>
      </c>
      <c r="V565">
        <f t="shared" si="94"/>
        <v>7</v>
      </c>
      <c r="W565">
        <f t="shared" si="95"/>
        <v>6</v>
      </c>
    </row>
    <row r="566" spans="1:25" ht="16" hidden="1" x14ac:dyDescent="0.2">
      <c r="A566" s="1" t="s">
        <v>363</v>
      </c>
      <c r="B566" t="s">
        <v>364</v>
      </c>
      <c r="C566" s="3">
        <v>18</v>
      </c>
      <c r="D566" t="s">
        <v>360</v>
      </c>
      <c r="E566" s="5">
        <v>74737</v>
      </c>
      <c r="F566" s="5">
        <v>22341</v>
      </c>
      <c r="G566" s="5">
        <v>3699</v>
      </c>
      <c r="H566" s="5">
        <v>15405</v>
      </c>
      <c r="I566" s="14">
        <v>7719</v>
      </c>
      <c r="J566" s="5">
        <v>3018</v>
      </c>
      <c r="K566" s="5">
        <v>0</v>
      </c>
      <c r="L566" s="5">
        <v>0</v>
      </c>
      <c r="M566" s="5">
        <v>138</v>
      </c>
      <c r="N566" s="11">
        <f t="shared" si="86"/>
        <v>52320</v>
      </c>
      <c r="O566" s="12">
        <f t="shared" si="87"/>
        <v>0.7000548590390302</v>
      </c>
      <c r="P566">
        <f t="shared" si="88"/>
        <v>1</v>
      </c>
      <c r="Q566">
        <f t="shared" si="89"/>
        <v>4</v>
      </c>
      <c r="R566">
        <f t="shared" si="90"/>
        <v>2</v>
      </c>
      <c r="S566">
        <f t="shared" si="91"/>
        <v>3</v>
      </c>
      <c r="T566">
        <f t="shared" si="92"/>
        <v>5</v>
      </c>
      <c r="U566">
        <f t="shared" si="93"/>
        <v>7</v>
      </c>
      <c r="V566">
        <f t="shared" si="94"/>
        <v>7</v>
      </c>
      <c r="W566">
        <f t="shared" si="95"/>
        <v>6</v>
      </c>
    </row>
    <row r="567" spans="1:25" ht="16" hidden="1" x14ac:dyDescent="0.2">
      <c r="A567" s="1" t="s">
        <v>312</v>
      </c>
      <c r="B567" t="s">
        <v>313</v>
      </c>
      <c r="C567" s="3">
        <v>18</v>
      </c>
      <c r="D567" t="s">
        <v>233</v>
      </c>
      <c r="E567" s="5">
        <v>71071</v>
      </c>
      <c r="F567" s="5">
        <v>25516</v>
      </c>
      <c r="G567" s="5">
        <v>4692</v>
      </c>
      <c r="H567" s="5">
        <v>8521</v>
      </c>
      <c r="I567" s="14">
        <v>7698</v>
      </c>
      <c r="J567" s="5">
        <v>2718</v>
      </c>
      <c r="K567" s="5">
        <v>0</v>
      </c>
      <c r="L567" s="5">
        <v>0</v>
      </c>
      <c r="M567" s="5">
        <v>1353</v>
      </c>
      <c r="N567" s="11">
        <f t="shared" si="86"/>
        <v>50498</v>
      </c>
      <c r="O567" s="12">
        <f t="shared" si="87"/>
        <v>0.71052890771200627</v>
      </c>
      <c r="P567">
        <f t="shared" si="88"/>
        <v>1</v>
      </c>
      <c r="Q567">
        <f t="shared" si="89"/>
        <v>4</v>
      </c>
      <c r="R567">
        <f t="shared" si="90"/>
        <v>2</v>
      </c>
      <c r="S567">
        <f t="shared" si="91"/>
        <v>3</v>
      </c>
      <c r="T567">
        <f t="shared" si="92"/>
        <v>5</v>
      </c>
      <c r="U567">
        <f t="shared" si="93"/>
        <v>7</v>
      </c>
      <c r="V567">
        <f t="shared" si="94"/>
        <v>7</v>
      </c>
      <c r="W567">
        <f t="shared" si="95"/>
        <v>6</v>
      </c>
    </row>
    <row r="568" spans="1:25" ht="16" hidden="1" x14ac:dyDescent="0.2">
      <c r="A568" s="1" t="s">
        <v>1146</v>
      </c>
      <c r="B568" t="s">
        <v>1147</v>
      </c>
      <c r="C568" s="3">
        <v>18</v>
      </c>
      <c r="D568" t="s">
        <v>185</v>
      </c>
      <c r="E568" s="5">
        <v>82446</v>
      </c>
      <c r="F568" s="5">
        <v>24178</v>
      </c>
      <c r="G568" s="5">
        <v>4053</v>
      </c>
      <c r="H568" s="5">
        <v>18865</v>
      </c>
      <c r="I568" s="14">
        <v>7646</v>
      </c>
      <c r="J568" s="5">
        <v>2191</v>
      </c>
      <c r="K568" s="5">
        <v>0</v>
      </c>
      <c r="L568" s="5">
        <v>0</v>
      </c>
      <c r="M568" s="5">
        <v>0</v>
      </c>
      <c r="N568" s="11">
        <f t="shared" si="86"/>
        <v>56933</v>
      </c>
      <c r="O568" s="12">
        <f t="shared" si="87"/>
        <v>0.69054896538340249</v>
      </c>
      <c r="P568">
        <f t="shared" si="88"/>
        <v>1</v>
      </c>
      <c r="Q568">
        <f t="shared" si="89"/>
        <v>4</v>
      </c>
      <c r="R568">
        <f t="shared" si="90"/>
        <v>2</v>
      </c>
      <c r="S568">
        <f t="shared" si="91"/>
        <v>3</v>
      </c>
      <c r="T568">
        <f t="shared" si="92"/>
        <v>5</v>
      </c>
      <c r="U568">
        <f t="shared" si="93"/>
        <v>6</v>
      </c>
      <c r="V568">
        <f t="shared" si="94"/>
        <v>6</v>
      </c>
      <c r="W568">
        <f t="shared" si="95"/>
        <v>6</v>
      </c>
      <c r="X568" s="11"/>
      <c r="Y568" s="11"/>
    </row>
    <row r="569" spans="1:25" ht="16" hidden="1" x14ac:dyDescent="0.2">
      <c r="A569" s="1" t="s">
        <v>157</v>
      </c>
      <c r="B569" t="s">
        <v>158</v>
      </c>
      <c r="C569" s="3">
        <v>18</v>
      </c>
      <c r="D569" t="s">
        <v>159</v>
      </c>
      <c r="E569" s="5">
        <v>71956</v>
      </c>
      <c r="F569" s="5">
        <v>22060</v>
      </c>
      <c r="G569" s="5">
        <v>7448</v>
      </c>
      <c r="H569" s="5">
        <v>3752</v>
      </c>
      <c r="I569" s="14">
        <v>7401</v>
      </c>
      <c r="J569" s="5">
        <v>3263</v>
      </c>
      <c r="K569" s="5">
        <v>0</v>
      </c>
      <c r="L569" s="5">
        <v>0</v>
      </c>
      <c r="M569" s="5">
        <v>903</v>
      </c>
      <c r="N569" s="11">
        <f t="shared" si="86"/>
        <v>44827</v>
      </c>
      <c r="O569" s="12">
        <f t="shared" si="87"/>
        <v>0.62297793095780751</v>
      </c>
      <c r="P569">
        <f t="shared" si="88"/>
        <v>1</v>
      </c>
      <c r="Q569">
        <f t="shared" si="89"/>
        <v>2</v>
      </c>
      <c r="R569">
        <f t="shared" si="90"/>
        <v>4</v>
      </c>
      <c r="S569">
        <f t="shared" si="91"/>
        <v>3</v>
      </c>
      <c r="T569">
        <f t="shared" si="92"/>
        <v>5</v>
      </c>
      <c r="U569">
        <f t="shared" si="93"/>
        <v>7</v>
      </c>
      <c r="V569">
        <f t="shared" si="94"/>
        <v>7</v>
      </c>
      <c r="W569">
        <f t="shared" si="95"/>
        <v>6</v>
      </c>
    </row>
    <row r="570" spans="1:25" ht="16" hidden="1" x14ac:dyDescent="0.2">
      <c r="A570" s="1" t="s">
        <v>365</v>
      </c>
      <c r="B570" t="s">
        <v>366</v>
      </c>
      <c r="C570" s="3">
        <v>18</v>
      </c>
      <c r="D570" t="s">
        <v>360</v>
      </c>
      <c r="E570" s="5">
        <v>71035</v>
      </c>
      <c r="F570" s="5">
        <v>28500</v>
      </c>
      <c r="G570" s="5">
        <v>8391</v>
      </c>
      <c r="H570" s="5">
        <v>3767</v>
      </c>
      <c r="I570" s="14">
        <v>7306</v>
      </c>
      <c r="J570" s="5">
        <v>2408</v>
      </c>
      <c r="K570" s="5">
        <v>0</v>
      </c>
      <c r="L570" s="5">
        <v>0</v>
      </c>
      <c r="M570" s="5">
        <v>0</v>
      </c>
      <c r="N570" s="11">
        <f t="shared" si="86"/>
        <v>50372</v>
      </c>
      <c r="O570" s="12">
        <f t="shared" si="87"/>
        <v>0.70911522488913914</v>
      </c>
      <c r="P570">
        <f t="shared" si="88"/>
        <v>1</v>
      </c>
      <c r="Q570">
        <f t="shared" si="89"/>
        <v>2</v>
      </c>
      <c r="R570">
        <f t="shared" si="90"/>
        <v>4</v>
      </c>
      <c r="S570">
        <f t="shared" si="91"/>
        <v>3</v>
      </c>
      <c r="T570">
        <f t="shared" si="92"/>
        <v>5</v>
      </c>
      <c r="U570">
        <f t="shared" si="93"/>
        <v>6</v>
      </c>
      <c r="V570">
        <f t="shared" si="94"/>
        <v>6</v>
      </c>
      <c r="W570">
        <f t="shared" si="95"/>
        <v>6</v>
      </c>
      <c r="X570" s="11"/>
      <c r="Y570" s="11"/>
    </row>
    <row r="571" spans="1:25" ht="16" hidden="1" x14ac:dyDescent="0.2">
      <c r="A571" s="1" t="s">
        <v>381</v>
      </c>
      <c r="B571" t="s">
        <v>382</v>
      </c>
      <c r="C571" s="3">
        <v>18</v>
      </c>
      <c r="D571" t="s">
        <v>159</v>
      </c>
      <c r="E571" s="5">
        <v>71974</v>
      </c>
      <c r="F571" s="5">
        <v>23756</v>
      </c>
      <c r="G571" s="5">
        <v>11762</v>
      </c>
      <c r="H571" s="5">
        <v>2901</v>
      </c>
      <c r="I571" s="14">
        <v>7304</v>
      </c>
      <c r="J571" s="5">
        <v>2275</v>
      </c>
      <c r="K571" s="5">
        <v>0</v>
      </c>
      <c r="L571" s="5">
        <v>0</v>
      </c>
      <c r="M571" s="5">
        <v>599</v>
      </c>
      <c r="N571" s="11">
        <f t="shared" si="86"/>
        <v>48597</v>
      </c>
      <c r="O571" s="12">
        <f t="shared" si="87"/>
        <v>0.67520215633423175</v>
      </c>
      <c r="P571">
        <f t="shared" si="88"/>
        <v>1</v>
      </c>
      <c r="Q571">
        <f t="shared" si="89"/>
        <v>2</v>
      </c>
      <c r="R571">
        <f t="shared" si="90"/>
        <v>4</v>
      </c>
      <c r="S571">
        <f t="shared" si="91"/>
        <v>3</v>
      </c>
      <c r="T571">
        <f t="shared" si="92"/>
        <v>5</v>
      </c>
      <c r="U571">
        <f t="shared" si="93"/>
        <v>7</v>
      </c>
      <c r="V571">
        <f t="shared" si="94"/>
        <v>7</v>
      </c>
      <c r="W571">
        <f t="shared" si="95"/>
        <v>6</v>
      </c>
    </row>
    <row r="572" spans="1:25" ht="16" hidden="1" x14ac:dyDescent="0.2">
      <c r="A572" s="1" t="s">
        <v>358</v>
      </c>
      <c r="B572" t="s">
        <v>359</v>
      </c>
      <c r="C572" s="3">
        <v>18</v>
      </c>
      <c r="D572" t="s">
        <v>360</v>
      </c>
      <c r="E572" s="5">
        <v>72737</v>
      </c>
      <c r="F572" s="5">
        <v>28436</v>
      </c>
      <c r="G572" s="5">
        <v>6985</v>
      </c>
      <c r="H572" s="5">
        <v>6643</v>
      </c>
      <c r="I572" s="14">
        <v>7171</v>
      </c>
      <c r="J572" s="5">
        <v>4866</v>
      </c>
      <c r="K572" s="5">
        <v>0</v>
      </c>
      <c r="L572" s="5">
        <v>0</v>
      </c>
      <c r="M572" s="5">
        <v>347</v>
      </c>
      <c r="N572" s="11">
        <f t="shared" si="86"/>
        <v>54448</v>
      </c>
      <c r="O572" s="12">
        <f t="shared" si="87"/>
        <v>0.74855988011603447</v>
      </c>
      <c r="P572">
        <f t="shared" si="88"/>
        <v>1</v>
      </c>
      <c r="Q572">
        <f t="shared" si="89"/>
        <v>3</v>
      </c>
      <c r="R572">
        <f t="shared" si="90"/>
        <v>4</v>
      </c>
      <c r="S572">
        <f t="shared" si="91"/>
        <v>2</v>
      </c>
      <c r="T572">
        <f t="shared" si="92"/>
        <v>5</v>
      </c>
      <c r="U572">
        <f t="shared" si="93"/>
        <v>7</v>
      </c>
      <c r="V572">
        <f t="shared" si="94"/>
        <v>7</v>
      </c>
      <c r="W572">
        <f t="shared" si="95"/>
        <v>6</v>
      </c>
    </row>
    <row r="573" spans="1:25" ht="16" hidden="1" x14ac:dyDescent="0.2">
      <c r="A573" s="1" t="s">
        <v>383</v>
      </c>
      <c r="B573" t="s">
        <v>384</v>
      </c>
      <c r="C573" s="3">
        <v>18</v>
      </c>
      <c r="D573" t="s">
        <v>159</v>
      </c>
      <c r="E573" s="5">
        <v>78427</v>
      </c>
      <c r="F573" s="5">
        <v>28329</v>
      </c>
      <c r="G573" s="5">
        <v>5633</v>
      </c>
      <c r="H573" s="5">
        <v>12199</v>
      </c>
      <c r="I573" s="14">
        <v>7055</v>
      </c>
      <c r="J573" s="5">
        <v>3242</v>
      </c>
      <c r="K573" s="5">
        <v>0</v>
      </c>
      <c r="L573" s="5">
        <v>0</v>
      </c>
      <c r="M573" s="5">
        <v>0</v>
      </c>
      <c r="N573" s="11">
        <f t="shared" si="86"/>
        <v>56458</v>
      </c>
      <c r="O573" s="12">
        <f t="shared" si="87"/>
        <v>0.71987963328955584</v>
      </c>
      <c r="P573">
        <f t="shared" si="88"/>
        <v>1</v>
      </c>
      <c r="Q573">
        <f t="shared" si="89"/>
        <v>4</v>
      </c>
      <c r="R573">
        <f t="shared" si="90"/>
        <v>2</v>
      </c>
      <c r="S573">
        <f t="shared" si="91"/>
        <v>3</v>
      </c>
      <c r="T573">
        <f t="shared" si="92"/>
        <v>5</v>
      </c>
      <c r="U573">
        <f t="shared" si="93"/>
        <v>6</v>
      </c>
      <c r="V573">
        <f t="shared" si="94"/>
        <v>6</v>
      </c>
      <c r="W573">
        <f t="shared" si="95"/>
        <v>6</v>
      </c>
    </row>
    <row r="574" spans="1:25" ht="16" hidden="1" x14ac:dyDescent="0.2">
      <c r="A574" s="1" t="s">
        <v>996</v>
      </c>
      <c r="B574" t="s">
        <v>997</v>
      </c>
      <c r="C574" s="3">
        <v>18</v>
      </c>
      <c r="D574" t="s">
        <v>185</v>
      </c>
      <c r="E574" s="5">
        <v>81830</v>
      </c>
      <c r="F574" s="5">
        <v>27849</v>
      </c>
      <c r="G574" s="5">
        <v>5347</v>
      </c>
      <c r="H574" s="5">
        <v>12358</v>
      </c>
      <c r="I574" s="14">
        <v>6921</v>
      </c>
      <c r="J574" s="5">
        <v>2630</v>
      </c>
      <c r="K574" s="5">
        <v>0</v>
      </c>
      <c r="L574" s="5">
        <v>2568</v>
      </c>
      <c r="M574" s="5">
        <v>214</v>
      </c>
      <c r="N574" s="11">
        <f t="shared" si="86"/>
        <v>57887</v>
      </c>
      <c r="O574" s="12">
        <f t="shared" si="87"/>
        <v>0.7074055969693267</v>
      </c>
      <c r="P574">
        <f t="shared" si="88"/>
        <v>1</v>
      </c>
      <c r="Q574">
        <f t="shared" si="89"/>
        <v>4</v>
      </c>
      <c r="R574">
        <f t="shared" si="90"/>
        <v>2</v>
      </c>
      <c r="S574">
        <f t="shared" si="91"/>
        <v>3</v>
      </c>
      <c r="T574">
        <f t="shared" si="92"/>
        <v>5</v>
      </c>
      <c r="U574">
        <f t="shared" si="93"/>
        <v>8</v>
      </c>
      <c r="V574">
        <f t="shared" si="94"/>
        <v>6</v>
      </c>
      <c r="W574">
        <f t="shared" si="95"/>
        <v>7</v>
      </c>
    </row>
    <row r="575" spans="1:25" ht="16" hidden="1" x14ac:dyDescent="0.2">
      <c r="A575" s="1" t="s">
        <v>361</v>
      </c>
      <c r="B575" t="s">
        <v>362</v>
      </c>
      <c r="C575" s="3">
        <v>18</v>
      </c>
      <c r="D575" t="s">
        <v>360</v>
      </c>
      <c r="E575" s="5">
        <v>74224</v>
      </c>
      <c r="F575" s="5">
        <v>25401</v>
      </c>
      <c r="G575" s="5">
        <v>5591</v>
      </c>
      <c r="H575" s="5">
        <v>3715</v>
      </c>
      <c r="I575" s="14">
        <v>6870</v>
      </c>
      <c r="J575" s="5">
        <v>0</v>
      </c>
      <c r="K575" s="5">
        <v>0</v>
      </c>
      <c r="L575" s="5">
        <v>13140</v>
      </c>
      <c r="M575" s="5">
        <v>0</v>
      </c>
      <c r="N575" s="11">
        <f t="shared" si="86"/>
        <v>54717</v>
      </c>
      <c r="O575" s="12">
        <f t="shared" si="87"/>
        <v>0.73718743263634401</v>
      </c>
      <c r="P575">
        <f t="shared" si="88"/>
        <v>1</v>
      </c>
      <c r="Q575">
        <f t="shared" si="89"/>
        <v>4</v>
      </c>
      <c r="R575">
        <f t="shared" si="90"/>
        <v>5</v>
      </c>
      <c r="S575">
        <f t="shared" si="91"/>
        <v>3</v>
      </c>
      <c r="T575">
        <f t="shared" si="92"/>
        <v>6</v>
      </c>
      <c r="U575">
        <f t="shared" si="93"/>
        <v>6</v>
      </c>
      <c r="V575">
        <f t="shared" si="94"/>
        <v>2</v>
      </c>
      <c r="W575">
        <f t="shared" si="95"/>
        <v>6</v>
      </c>
    </row>
    <row r="576" spans="1:25" ht="16" hidden="1" x14ac:dyDescent="0.2">
      <c r="A576" s="1" t="s">
        <v>231</v>
      </c>
      <c r="B576" t="s">
        <v>232</v>
      </c>
      <c r="C576" s="3">
        <v>18</v>
      </c>
      <c r="D576" t="s">
        <v>233</v>
      </c>
      <c r="E576" s="5">
        <v>66944</v>
      </c>
      <c r="F576" s="5">
        <v>18452</v>
      </c>
      <c r="G576" s="5">
        <v>11448</v>
      </c>
      <c r="H576" s="5">
        <v>5687</v>
      </c>
      <c r="I576" s="14">
        <v>6776</v>
      </c>
      <c r="J576" s="5">
        <v>2608</v>
      </c>
      <c r="K576" s="5">
        <v>0</v>
      </c>
      <c r="L576" s="5">
        <v>0</v>
      </c>
      <c r="M576" s="5">
        <v>897</v>
      </c>
      <c r="N576" s="11">
        <f t="shared" si="86"/>
        <v>45868</v>
      </c>
      <c r="O576" s="12">
        <f t="shared" si="87"/>
        <v>0.68516969407265771</v>
      </c>
      <c r="P576">
        <f t="shared" si="88"/>
        <v>1</v>
      </c>
      <c r="Q576">
        <f t="shared" si="89"/>
        <v>2</v>
      </c>
      <c r="R576">
        <f t="shared" si="90"/>
        <v>4</v>
      </c>
      <c r="S576">
        <f t="shared" si="91"/>
        <v>3</v>
      </c>
      <c r="T576">
        <f t="shared" si="92"/>
        <v>5</v>
      </c>
      <c r="U576">
        <f t="shared" si="93"/>
        <v>7</v>
      </c>
      <c r="V576">
        <f t="shared" si="94"/>
        <v>7</v>
      </c>
      <c r="W576">
        <f t="shared" si="95"/>
        <v>6</v>
      </c>
    </row>
    <row r="577" spans="1:25" ht="16" hidden="1" x14ac:dyDescent="0.2">
      <c r="A577" s="1" t="s">
        <v>793</v>
      </c>
      <c r="B577" t="s">
        <v>794</v>
      </c>
      <c r="C577" s="3">
        <v>18</v>
      </c>
      <c r="D577" t="s">
        <v>360</v>
      </c>
      <c r="E577" s="5">
        <v>73495</v>
      </c>
      <c r="F577" s="5">
        <v>18120</v>
      </c>
      <c r="G577" s="5">
        <v>17597</v>
      </c>
      <c r="H577" s="5">
        <v>2008</v>
      </c>
      <c r="I577" s="14">
        <v>6731</v>
      </c>
      <c r="J577" s="5">
        <v>3401</v>
      </c>
      <c r="K577" s="5">
        <v>0</v>
      </c>
      <c r="L577" s="5">
        <v>0</v>
      </c>
      <c r="M577" s="5">
        <v>106</v>
      </c>
      <c r="N577" s="11">
        <f t="shared" si="86"/>
        <v>47963</v>
      </c>
      <c r="O577" s="12">
        <f t="shared" si="87"/>
        <v>0.65260221783794814</v>
      </c>
      <c r="P577">
        <f t="shared" si="88"/>
        <v>1</v>
      </c>
      <c r="Q577">
        <f t="shared" si="89"/>
        <v>2</v>
      </c>
      <c r="R577">
        <f t="shared" si="90"/>
        <v>5</v>
      </c>
      <c r="S577">
        <f t="shared" si="91"/>
        <v>3</v>
      </c>
      <c r="T577">
        <f t="shared" si="92"/>
        <v>4</v>
      </c>
      <c r="U577">
        <f t="shared" si="93"/>
        <v>7</v>
      </c>
      <c r="V577">
        <f t="shared" si="94"/>
        <v>7</v>
      </c>
      <c r="W577">
        <f t="shared" si="95"/>
        <v>6</v>
      </c>
      <c r="X577" s="11"/>
      <c r="Y577" s="11"/>
    </row>
    <row r="578" spans="1:25" ht="16" hidden="1" x14ac:dyDescent="0.2">
      <c r="A578" s="1" t="s">
        <v>739</v>
      </c>
      <c r="B578" t="s">
        <v>740</v>
      </c>
      <c r="C578" s="3">
        <v>18</v>
      </c>
      <c r="D578" t="s">
        <v>360</v>
      </c>
      <c r="E578" s="5">
        <v>69743</v>
      </c>
      <c r="F578" s="5">
        <v>22794</v>
      </c>
      <c r="G578" s="5">
        <v>4736</v>
      </c>
      <c r="H578" s="5">
        <v>11506</v>
      </c>
      <c r="I578" s="14">
        <v>6726</v>
      </c>
      <c r="J578" s="5">
        <v>2216</v>
      </c>
      <c r="K578" s="5">
        <v>0</v>
      </c>
      <c r="L578" s="5">
        <v>0</v>
      </c>
      <c r="M578" s="5">
        <v>221</v>
      </c>
      <c r="N578" s="11">
        <f t="shared" si="86"/>
        <v>48199</v>
      </c>
      <c r="O578" s="12">
        <f t="shared" si="87"/>
        <v>0.69109444675451304</v>
      </c>
      <c r="P578">
        <f t="shared" si="88"/>
        <v>1</v>
      </c>
      <c r="Q578">
        <f t="shared" si="89"/>
        <v>4</v>
      </c>
      <c r="R578">
        <f t="shared" si="90"/>
        <v>2</v>
      </c>
      <c r="S578">
        <f t="shared" si="91"/>
        <v>3</v>
      </c>
      <c r="T578">
        <f t="shared" si="92"/>
        <v>5</v>
      </c>
      <c r="U578">
        <f t="shared" si="93"/>
        <v>7</v>
      </c>
      <c r="V578">
        <f t="shared" si="94"/>
        <v>7</v>
      </c>
      <c r="W578">
        <f t="shared" si="95"/>
        <v>6</v>
      </c>
    </row>
    <row r="579" spans="1:25" ht="16" hidden="1" x14ac:dyDescent="0.2">
      <c r="A579" s="1" t="s">
        <v>1020</v>
      </c>
      <c r="B579" t="s">
        <v>1021</v>
      </c>
      <c r="C579" s="3">
        <v>18</v>
      </c>
      <c r="D579" t="s">
        <v>360</v>
      </c>
      <c r="E579" s="5">
        <v>68630</v>
      </c>
      <c r="F579" s="5">
        <v>24941</v>
      </c>
      <c r="G579" s="5">
        <v>5988</v>
      </c>
      <c r="H579" s="5">
        <v>4667</v>
      </c>
      <c r="I579" s="14">
        <v>6656</v>
      </c>
      <c r="J579" s="5">
        <v>4845</v>
      </c>
      <c r="K579" s="5">
        <v>0</v>
      </c>
      <c r="L579" s="5">
        <v>0</v>
      </c>
      <c r="M579" s="5">
        <v>0</v>
      </c>
      <c r="N579" s="11">
        <f t="shared" si="86"/>
        <v>47097</v>
      </c>
      <c r="O579" s="12">
        <f t="shared" si="87"/>
        <v>0.68624508232551362</v>
      </c>
      <c r="P579">
        <f t="shared" si="88"/>
        <v>1</v>
      </c>
      <c r="Q579">
        <f t="shared" si="89"/>
        <v>3</v>
      </c>
      <c r="R579">
        <f t="shared" si="90"/>
        <v>5</v>
      </c>
      <c r="S579">
        <f t="shared" si="91"/>
        <v>2</v>
      </c>
      <c r="T579">
        <f t="shared" si="92"/>
        <v>4</v>
      </c>
      <c r="U579">
        <f t="shared" si="93"/>
        <v>6</v>
      </c>
      <c r="V579">
        <f t="shared" si="94"/>
        <v>6</v>
      </c>
      <c r="W579">
        <f t="shared" si="95"/>
        <v>6</v>
      </c>
    </row>
    <row r="580" spans="1:25" ht="16" hidden="1" x14ac:dyDescent="0.2">
      <c r="A580" s="1" t="s">
        <v>1018</v>
      </c>
      <c r="B580" t="s">
        <v>1019</v>
      </c>
      <c r="C580" s="3">
        <v>18</v>
      </c>
      <c r="D580" t="s">
        <v>360</v>
      </c>
      <c r="E580" s="5">
        <v>76259</v>
      </c>
      <c r="F580" s="5">
        <v>19551</v>
      </c>
      <c r="G580" s="5">
        <v>4166</v>
      </c>
      <c r="H580" s="5">
        <v>16265</v>
      </c>
      <c r="I580" s="14">
        <v>6540</v>
      </c>
      <c r="J580" s="5">
        <v>1557</v>
      </c>
      <c r="K580" s="5">
        <v>0</v>
      </c>
      <c r="L580" s="5">
        <v>0</v>
      </c>
      <c r="M580" s="5">
        <v>0</v>
      </c>
      <c r="N580" s="11">
        <f t="shared" si="86"/>
        <v>48079</v>
      </c>
      <c r="O580" s="12">
        <f t="shared" si="87"/>
        <v>0.63046984618209001</v>
      </c>
      <c r="P580">
        <f t="shared" si="88"/>
        <v>1</v>
      </c>
      <c r="Q580">
        <f t="shared" si="89"/>
        <v>4</v>
      </c>
      <c r="R580">
        <f t="shared" si="90"/>
        <v>2</v>
      </c>
      <c r="S580">
        <f t="shared" si="91"/>
        <v>3</v>
      </c>
      <c r="T580">
        <f t="shared" si="92"/>
        <v>5</v>
      </c>
      <c r="U580">
        <f t="shared" si="93"/>
        <v>6</v>
      </c>
      <c r="V580">
        <f t="shared" si="94"/>
        <v>6</v>
      </c>
      <c r="W580">
        <f t="shared" si="95"/>
        <v>6</v>
      </c>
    </row>
    <row r="581" spans="1:25" ht="16" hidden="1" x14ac:dyDescent="0.2">
      <c r="A581" s="1" t="s">
        <v>906</v>
      </c>
      <c r="B581" t="s">
        <v>907</v>
      </c>
      <c r="C581" s="3">
        <v>18</v>
      </c>
      <c r="D581" t="s">
        <v>185</v>
      </c>
      <c r="E581" s="5">
        <v>83527</v>
      </c>
      <c r="F581" s="5">
        <v>31960</v>
      </c>
      <c r="G581" s="5">
        <v>4419</v>
      </c>
      <c r="H581" s="5">
        <v>11692</v>
      </c>
      <c r="I581" s="14">
        <v>6439</v>
      </c>
      <c r="J581" s="5">
        <v>5434</v>
      </c>
      <c r="K581" s="5">
        <v>0</v>
      </c>
      <c r="L581" s="5">
        <v>0</v>
      </c>
      <c r="M581" s="5">
        <v>365</v>
      </c>
      <c r="N581" s="11">
        <f t="shared" si="86"/>
        <v>60309</v>
      </c>
      <c r="O581" s="12">
        <f t="shared" si="87"/>
        <v>0.72203000227471359</v>
      </c>
      <c r="P581">
        <f t="shared" si="88"/>
        <v>1</v>
      </c>
      <c r="Q581">
        <f t="shared" si="89"/>
        <v>5</v>
      </c>
      <c r="R581">
        <f t="shared" si="90"/>
        <v>2</v>
      </c>
      <c r="S581">
        <f t="shared" si="91"/>
        <v>3</v>
      </c>
      <c r="T581">
        <f t="shared" si="92"/>
        <v>4</v>
      </c>
      <c r="U581">
        <f t="shared" si="93"/>
        <v>7</v>
      </c>
      <c r="V581">
        <f t="shared" si="94"/>
        <v>7</v>
      </c>
      <c r="W581">
        <f t="shared" si="95"/>
        <v>6</v>
      </c>
    </row>
    <row r="582" spans="1:25" ht="16" hidden="1" x14ac:dyDescent="0.2">
      <c r="A582" s="1" t="s">
        <v>310</v>
      </c>
      <c r="B582" t="s">
        <v>311</v>
      </c>
      <c r="C582" s="3">
        <v>18</v>
      </c>
      <c r="D582" t="s">
        <v>233</v>
      </c>
      <c r="E582" s="5">
        <v>67192</v>
      </c>
      <c r="F582" s="5">
        <v>21689</v>
      </c>
      <c r="G582" s="5">
        <v>2621</v>
      </c>
      <c r="H582" s="5">
        <v>15068</v>
      </c>
      <c r="I582" s="14">
        <v>6121</v>
      </c>
      <c r="J582" s="5">
        <v>2063</v>
      </c>
      <c r="K582" s="5">
        <v>0</v>
      </c>
      <c r="L582" s="5">
        <v>0</v>
      </c>
      <c r="M582" s="5">
        <v>683</v>
      </c>
      <c r="N582" s="11">
        <f t="shared" si="86"/>
        <v>48245</v>
      </c>
      <c r="O582" s="12">
        <f t="shared" si="87"/>
        <v>0.71801702583640914</v>
      </c>
      <c r="P582">
        <f t="shared" si="88"/>
        <v>1</v>
      </c>
      <c r="Q582">
        <f t="shared" si="89"/>
        <v>4</v>
      </c>
      <c r="R582">
        <f t="shared" si="90"/>
        <v>2</v>
      </c>
      <c r="S582">
        <f t="shared" si="91"/>
        <v>3</v>
      </c>
      <c r="T582">
        <f t="shared" si="92"/>
        <v>5</v>
      </c>
      <c r="U582">
        <f t="shared" si="93"/>
        <v>7</v>
      </c>
      <c r="V582">
        <f t="shared" si="94"/>
        <v>7</v>
      </c>
      <c r="W582">
        <f t="shared" si="95"/>
        <v>6</v>
      </c>
      <c r="X582" s="11"/>
      <c r="Y582" s="11"/>
    </row>
    <row r="583" spans="1:25" ht="16" hidden="1" x14ac:dyDescent="0.2">
      <c r="A583" s="1" t="s">
        <v>1024</v>
      </c>
      <c r="B583" t="s">
        <v>1025</v>
      </c>
      <c r="C583" s="3">
        <v>18</v>
      </c>
      <c r="D583" t="s">
        <v>233</v>
      </c>
      <c r="E583" s="5">
        <v>73601</v>
      </c>
      <c r="F583" s="5">
        <v>22681</v>
      </c>
      <c r="G583" s="5">
        <v>7814</v>
      </c>
      <c r="H583" s="5">
        <v>8681</v>
      </c>
      <c r="I583" s="14">
        <v>5967</v>
      </c>
      <c r="J583" s="5">
        <v>4483</v>
      </c>
      <c r="K583" s="5">
        <v>0</v>
      </c>
      <c r="L583" s="5">
        <v>0</v>
      </c>
      <c r="M583" s="5">
        <v>1918</v>
      </c>
      <c r="N583" s="11">
        <f t="shared" si="86"/>
        <v>51544</v>
      </c>
      <c r="O583" s="12">
        <f t="shared" si="87"/>
        <v>0.70031657178570939</v>
      </c>
      <c r="P583">
        <f t="shared" si="88"/>
        <v>1</v>
      </c>
      <c r="Q583">
        <f t="shared" si="89"/>
        <v>3</v>
      </c>
      <c r="R583">
        <f t="shared" si="90"/>
        <v>2</v>
      </c>
      <c r="S583">
        <f t="shared" si="91"/>
        <v>4</v>
      </c>
      <c r="T583">
        <f t="shared" si="92"/>
        <v>5</v>
      </c>
      <c r="U583">
        <f t="shared" si="93"/>
        <v>7</v>
      </c>
      <c r="V583">
        <f t="shared" si="94"/>
        <v>7</v>
      </c>
      <c r="W583">
        <f t="shared" si="95"/>
        <v>6</v>
      </c>
    </row>
    <row r="584" spans="1:25" ht="16" hidden="1" x14ac:dyDescent="0.2">
      <c r="A584" s="1" t="s">
        <v>930</v>
      </c>
      <c r="B584" t="s">
        <v>931</v>
      </c>
      <c r="C584" s="3">
        <v>18</v>
      </c>
      <c r="D584" t="s">
        <v>233</v>
      </c>
      <c r="E584" s="5">
        <v>65570</v>
      </c>
      <c r="F584" s="5">
        <v>18491</v>
      </c>
      <c r="G584" s="5">
        <v>4510</v>
      </c>
      <c r="H584" s="5">
        <v>16022</v>
      </c>
      <c r="I584" s="14">
        <v>5720</v>
      </c>
      <c r="J584" s="5">
        <v>3051</v>
      </c>
      <c r="K584" s="5">
        <v>0</v>
      </c>
      <c r="L584" s="5">
        <v>0</v>
      </c>
      <c r="M584" s="5">
        <v>518</v>
      </c>
      <c r="N584" s="11">
        <f t="shared" si="86"/>
        <v>48312</v>
      </c>
      <c r="O584" s="12">
        <f t="shared" si="87"/>
        <v>0.73680036602104626</v>
      </c>
      <c r="P584">
        <f t="shared" si="88"/>
        <v>1</v>
      </c>
      <c r="Q584">
        <f t="shared" si="89"/>
        <v>4</v>
      </c>
      <c r="R584">
        <f t="shared" si="90"/>
        <v>2</v>
      </c>
      <c r="S584">
        <f t="shared" si="91"/>
        <v>3</v>
      </c>
      <c r="T584">
        <f t="shared" si="92"/>
        <v>5</v>
      </c>
      <c r="U584">
        <f t="shared" si="93"/>
        <v>7</v>
      </c>
      <c r="V584">
        <f t="shared" si="94"/>
        <v>7</v>
      </c>
      <c r="W584">
        <f t="shared" si="95"/>
        <v>6</v>
      </c>
      <c r="X584" s="11"/>
      <c r="Y584" s="11"/>
    </row>
    <row r="585" spans="1:25" ht="16" hidden="1" x14ac:dyDescent="0.2">
      <c r="A585" s="1" t="s">
        <v>377</v>
      </c>
      <c r="B585" t="s">
        <v>378</v>
      </c>
      <c r="C585" s="3">
        <v>18</v>
      </c>
      <c r="D585" t="s">
        <v>159</v>
      </c>
      <c r="E585" s="5">
        <v>68917</v>
      </c>
      <c r="F585" s="5">
        <v>23639</v>
      </c>
      <c r="G585" s="5">
        <v>2767</v>
      </c>
      <c r="H585" s="5">
        <v>13109</v>
      </c>
      <c r="I585" s="14">
        <v>5663</v>
      </c>
      <c r="J585" s="5">
        <v>1321</v>
      </c>
      <c r="K585" s="5">
        <v>0</v>
      </c>
      <c r="L585" s="5">
        <v>0</v>
      </c>
      <c r="M585" s="5">
        <v>0</v>
      </c>
      <c r="N585" s="11">
        <f t="shared" ref="N585:N648" si="96">SUM(F585:M585)</f>
        <v>46499</v>
      </c>
      <c r="O585" s="12">
        <f t="shared" ref="O585:O648" si="97">N585/E585</f>
        <v>0.67471015859657268</v>
      </c>
      <c r="P585">
        <f t="shared" ref="P585:P648" si="98">RANK(F585,F585:M585)</f>
        <v>1</v>
      </c>
      <c r="Q585">
        <f t="shared" ref="Q585:Q648" si="99">RANK(G585,F585:M585)</f>
        <v>4</v>
      </c>
      <c r="R585">
        <f t="shared" ref="R585:R648" si="100">RANK(H585,F585:M585)</f>
        <v>2</v>
      </c>
      <c r="S585">
        <f t="shared" ref="S585:S648" si="101">RANK(I585,F585:M585)</f>
        <v>3</v>
      </c>
      <c r="T585">
        <f t="shared" ref="T585:T648" si="102">RANK(J585,F585:M585)</f>
        <v>5</v>
      </c>
      <c r="U585">
        <f t="shared" ref="U585:U648" si="103">RANK(K585,F585:M585)</f>
        <v>6</v>
      </c>
      <c r="V585">
        <f t="shared" ref="V585:V648" si="104">RANK(L585,F585:M585)</f>
        <v>6</v>
      </c>
      <c r="W585">
        <f t="shared" ref="W585:W648" si="105">RANK(M585,F585:M585)</f>
        <v>6</v>
      </c>
    </row>
    <row r="586" spans="1:25" ht="16" hidden="1" x14ac:dyDescent="0.2">
      <c r="A586" s="1" t="s">
        <v>1074</v>
      </c>
      <c r="B586" t="s">
        <v>1075</v>
      </c>
      <c r="C586" s="3">
        <v>18</v>
      </c>
      <c r="D586" t="s">
        <v>185</v>
      </c>
      <c r="E586" s="5">
        <v>79405</v>
      </c>
      <c r="F586" s="5">
        <v>26247</v>
      </c>
      <c r="G586" s="5">
        <v>3780</v>
      </c>
      <c r="H586" s="5">
        <v>18662</v>
      </c>
      <c r="I586" s="14">
        <v>5644</v>
      </c>
      <c r="J586" s="5">
        <v>2331</v>
      </c>
      <c r="K586" s="5">
        <v>0</v>
      </c>
      <c r="L586" s="5">
        <v>0</v>
      </c>
      <c r="M586" s="5">
        <v>240</v>
      </c>
      <c r="N586" s="11">
        <f t="shared" si="96"/>
        <v>56904</v>
      </c>
      <c r="O586" s="12">
        <f t="shared" si="97"/>
        <v>0.7166299351426233</v>
      </c>
      <c r="P586">
        <f t="shared" si="98"/>
        <v>1</v>
      </c>
      <c r="Q586">
        <f t="shared" si="99"/>
        <v>4</v>
      </c>
      <c r="R586">
        <f t="shared" si="100"/>
        <v>2</v>
      </c>
      <c r="S586">
        <f t="shared" si="101"/>
        <v>3</v>
      </c>
      <c r="T586">
        <f t="shared" si="102"/>
        <v>5</v>
      </c>
      <c r="U586">
        <f t="shared" si="103"/>
        <v>7</v>
      </c>
      <c r="V586">
        <f t="shared" si="104"/>
        <v>7</v>
      </c>
      <c r="W586">
        <f t="shared" si="105"/>
        <v>6</v>
      </c>
    </row>
    <row r="587" spans="1:25" ht="16" hidden="1" x14ac:dyDescent="0.2">
      <c r="A587" s="1" t="s">
        <v>443</v>
      </c>
      <c r="B587" t="s">
        <v>444</v>
      </c>
      <c r="C587" s="3">
        <v>18</v>
      </c>
      <c r="D587" t="s">
        <v>360</v>
      </c>
      <c r="E587" s="5">
        <v>76964</v>
      </c>
      <c r="F587" s="5">
        <v>17879</v>
      </c>
      <c r="G587" s="5">
        <v>25062</v>
      </c>
      <c r="H587" s="5">
        <v>2321</v>
      </c>
      <c r="I587" s="14">
        <v>5075</v>
      </c>
      <c r="J587" s="5">
        <v>3491</v>
      </c>
      <c r="K587" s="5">
        <v>0</v>
      </c>
      <c r="L587" s="5">
        <v>0</v>
      </c>
      <c r="M587" s="5">
        <v>190</v>
      </c>
      <c r="N587" s="11">
        <f t="shared" si="96"/>
        <v>54018</v>
      </c>
      <c r="O587" s="12">
        <f t="shared" si="97"/>
        <v>0.70186061015539736</v>
      </c>
      <c r="P587">
        <f t="shared" si="98"/>
        <v>2</v>
      </c>
      <c r="Q587">
        <f t="shared" si="99"/>
        <v>1</v>
      </c>
      <c r="R587">
        <f t="shared" si="100"/>
        <v>5</v>
      </c>
      <c r="S587">
        <f t="shared" si="101"/>
        <v>3</v>
      </c>
      <c r="T587">
        <f t="shared" si="102"/>
        <v>4</v>
      </c>
      <c r="U587">
        <f t="shared" si="103"/>
        <v>7</v>
      </c>
      <c r="V587">
        <f t="shared" si="104"/>
        <v>7</v>
      </c>
      <c r="W587">
        <f t="shared" si="105"/>
        <v>6</v>
      </c>
    </row>
    <row r="588" spans="1:25" ht="16" hidden="1" x14ac:dyDescent="0.2">
      <c r="A588" s="1" t="s">
        <v>598</v>
      </c>
      <c r="B588" t="s">
        <v>599</v>
      </c>
      <c r="C588" s="3">
        <v>19</v>
      </c>
      <c r="D588" t="s">
        <v>10</v>
      </c>
      <c r="E588" s="5">
        <v>108804</v>
      </c>
      <c r="F588" s="5">
        <v>28591</v>
      </c>
      <c r="G588" s="5">
        <v>8984</v>
      </c>
      <c r="H588" s="5">
        <v>5235</v>
      </c>
      <c r="I588" s="14">
        <v>14888</v>
      </c>
      <c r="J588" s="5">
        <v>9404</v>
      </c>
      <c r="K588" s="5">
        <v>0</v>
      </c>
      <c r="L588" s="5">
        <v>0</v>
      </c>
      <c r="M588" s="5">
        <v>3198</v>
      </c>
      <c r="N588" s="11">
        <f t="shared" si="96"/>
        <v>70300</v>
      </c>
      <c r="O588" s="12">
        <f t="shared" si="97"/>
        <v>0.64611595161942581</v>
      </c>
      <c r="P588">
        <f t="shared" si="98"/>
        <v>1</v>
      </c>
      <c r="Q588">
        <f t="shared" si="99"/>
        <v>4</v>
      </c>
      <c r="R588">
        <f t="shared" si="100"/>
        <v>5</v>
      </c>
      <c r="S588">
        <f t="shared" si="101"/>
        <v>2</v>
      </c>
      <c r="T588">
        <f t="shared" si="102"/>
        <v>3</v>
      </c>
      <c r="U588">
        <f t="shared" si="103"/>
        <v>7</v>
      </c>
      <c r="V588">
        <f t="shared" si="104"/>
        <v>7</v>
      </c>
      <c r="W588">
        <f t="shared" si="105"/>
        <v>6</v>
      </c>
    </row>
    <row r="589" spans="1:25" ht="16" hidden="1" x14ac:dyDescent="0.2">
      <c r="A589" s="1" t="s">
        <v>920</v>
      </c>
      <c r="B589" t="s">
        <v>921</v>
      </c>
      <c r="C589" s="3">
        <v>19</v>
      </c>
      <c r="D589" t="s">
        <v>436</v>
      </c>
      <c r="E589" s="5">
        <v>71592</v>
      </c>
      <c r="F589" s="5">
        <v>24386</v>
      </c>
      <c r="G589" s="5">
        <v>9114</v>
      </c>
      <c r="H589" s="5">
        <v>3163</v>
      </c>
      <c r="I589" s="14">
        <v>10234</v>
      </c>
      <c r="J589" s="5">
        <v>1724</v>
      </c>
      <c r="K589" s="5">
        <v>0</v>
      </c>
      <c r="L589" s="5">
        <v>0</v>
      </c>
      <c r="M589" s="5">
        <v>458</v>
      </c>
      <c r="N589" s="11">
        <f t="shared" si="96"/>
        <v>49079</v>
      </c>
      <c r="O589" s="12">
        <f t="shared" si="97"/>
        <v>0.6855374902223712</v>
      </c>
      <c r="P589">
        <f t="shared" si="98"/>
        <v>1</v>
      </c>
      <c r="Q589">
        <f t="shared" si="99"/>
        <v>3</v>
      </c>
      <c r="R589">
        <f t="shared" si="100"/>
        <v>4</v>
      </c>
      <c r="S589">
        <f t="shared" si="101"/>
        <v>2</v>
      </c>
      <c r="T589">
        <f t="shared" si="102"/>
        <v>5</v>
      </c>
      <c r="U589">
        <f t="shared" si="103"/>
        <v>7</v>
      </c>
      <c r="V589">
        <f t="shared" si="104"/>
        <v>7</v>
      </c>
      <c r="W589">
        <f t="shared" si="105"/>
        <v>6</v>
      </c>
    </row>
    <row r="590" spans="1:25" ht="16" hidden="1" x14ac:dyDescent="0.2">
      <c r="A590" s="1" t="s">
        <v>976</v>
      </c>
      <c r="B590" t="s">
        <v>977</v>
      </c>
      <c r="C590" s="3">
        <v>19</v>
      </c>
      <c r="D590" t="s">
        <v>436</v>
      </c>
      <c r="E590" s="5">
        <v>79654</v>
      </c>
      <c r="F590" s="5">
        <v>32211</v>
      </c>
      <c r="G590" s="5">
        <v>6627</v>
      </c>
      <c r="H590" s="5">
        <v>5189</v>
      </c>
      <c r="I590" s="14">
        <v>9553</v>
      </c>
      <c r="J590" s="5">
        <v>2159</v>
      </c>
      <c r="K590" s="5">
        <v>0</v>
      </c>
      <c r="L590" s="5">
        <v>0</v>
      </c>
      <c r="M590" s="5">
        <v>364</v>
      </c>
      <c r="N590" s="11">
        <f t="shared" si="96"/>
        <v>56103</v>
      </c>
      <c r="O590" s="12">
        <f t="shared" si="97"/>
        <v>0.70433374344037969</v>
      </c>
      <c r="P590">
        <f t="shared" si="98"/>
        <v>1</v>
      </c>
      <c r="Q590">
        <f t="shared" si="99"/>
        <v>3</v>
      </c>
      <c r="R590">
        <f t="shared" si="100"/>
        <v>4</v>
      </c>
      <c r="S590">
        <f t="shared" si="101"/>
        <v>2</v>
      </c>
      <c r="T590">
        <f t="shared" si="102"/>
        <v>5</v>
      </c>
      <c r="U590">
        <f t="shared" si="103"/>
        <v>7</v>
      </c>
      <c r="V590">
        <f t="shared" si="104"/>
        <v>7</v>
      </c>
      <c r="W590">
        <f t="shared" si="105"/>
        <v>6</v>
      </c>
    </row>
    <row r="591" spans="1:25" ht="16" hidden="1" x14ac:dyDescent="0.2">
      <c r="A591" s="1" t="s">
        <v>473</v>
      </c>
      <c r="B591" t="s">
        <v>474</v>
      </c>
      <c r="C591" s="3">
        <v>19</v>
      </c>
      <c r="D591" t="s">
        <v>10</v>
      </c>
      <c r="E591" s="5">
        <v>73271</v>
      </c>
      <c r="F591" s="5">
        <v>26364</v>
      </c>
      <c r="G591" s="5">
        <v>6926</v>
      </c>
      <c r="H591" s="5">
        <v>3298</v>
      </c>
      <c r="I591" s="14">
        <v>9266</v>
      </c>
      <c r="J591" s="5">
        <v>1707</v>
      </c>
      <c r="K591" s="5">
        <v>0</v>
      </c>
      <c r="L591" s="5">
        <v>0</v>
      </c>
      <c r="M591" s="5">
        <v>104</v>
      </c>
      <c r="N591" s="11">
        <f t="shared" si="96"/>
        <v>47665</v>
      </c>
      <c r="O591" s="12">
        <f t="shared" si="97"/>
        <v>0.65053022341717737</v>
      </c>
      <c r="P591">
        <f t="shared" si="98"/>
        <v>1</v>
      </c>
      <c r="Q591">
        <f t="shared" si="99"/>
        <v>3</v>
      </c>
      <c r="R591">
        <f t="shared" si="100"/>
        <v>4</v>
      </c>
      <c r="S591">
        <f t="shared" si="101"/>
        <v>2</v>
      </c>
      <c r="T591">
        <f t="shared" si="102"/>
        <v>5</v>
      </c>
      <c r="U591">
        <f t="shared" si="103"/>
        <v>7</v>
      </c>
      <c r="V591">
        <f t="shared" si="104"/>
        <v>7</v>
      </c>
      <c r="W591">
        <f t="shared" si="105"/>
        <v>6</v>
      </c>
    </row>
    <row r="592" spans="1:25" ht="16" hidden="1" x14ac:dyDescent="0.2">
      <c r="A592" s="1" t="s">
        <v>530</v>
      </c>
      <c r="B592" t="s">
        <v>531</v>
      </c>
      <c r="C592" s="3">
        <v>19</v>
      </c>
      <c r="D592" t="s">
        <v>10</v>
      </c>
      <c r="E592" s="5">
        <v>70573</v>
      </c>
      <c r="F592" s="5">
        <v>23159</v>
      </c>
      <c r="G592" s="5">
        <v>7149</v>
      </c>
      <c r="H592" s="5">
        <v>2929</v>
      </c>
      <c r="I592" s="14">
        <v>9239</v>
      </c>
      <c r="J592" s="5">
        <v>2352</v>
      </c>
      <c r="K592" s="5">
        <v>0</v>
      </c>
      <c r="L592" s="5">
        <v>0</v>
      </c>
      <c r="M592" s="5">
        <v>0</v>
      </c>
      <c r="N592" s="11">
        <f t="shared" si="96"/>
        <v>44828</v>
      </c>
      <c r="O592" s="12">
        <f t="shared" si="97"/>
        <v>0.63520043075963895</v>
      </c>
      <c r="P592">
        <f t="shared" si="98"/>
        <v>1</v>
      </c>
      <c r="Q592">
        <f t="shared" si="99"/>
        <v>3</v>
      </c>
      <c r="R592">
        <f t="shared" si="100"/>
        <v>4</v>
      </c>
      <c r="S592">
        <f t="shared" si="101"/>
        <v>2</v>
      </c>
      <c r="T592">
        <f t="shared" si="102"/>
        <v>5</v>
      </c>
      <c r="U592">
        <f t="shared" si="103"/>
        <v>6</v>
      </c>
      <c r="V592">
        <f t="shared" si="104"/>
        <v>6</v>
      </c>
      <c r="W592">
        <f t="shared" si="105"/>
        <v>6</v>
      </c>
    </row>
    <row r="593" spans="1:25" ht="16" hidden="1" x14ac:dyDescent="0.2">
      <c r="A593" s="1" t="s">
        <v>414</v>
      </c>
      <c r="B593" t="s">
        <v>415</v>
      </c>
      <c r="C593" s="3">
        <v>19</v>
      </c>
      <c r="D593" t="s">
        <v>10</v>
      </c>
      <c r="E593" s="5">
        <v>79609</v>
      </c>
      <c r="F593" s="5">
        <v>23464</v>
      </c>
      <c r="G593" s="5">
        <v>7181</v>
      </c>
      <c r="H593" s="5">
        <v>14317</v>
      </c>
      <c r="I593" s="14">
        <v>8783</v>
      </c>
      <c r="J593" s="5">
        <v>1513</v>
      </c>
      <c r="K593" s="5">
        <v>0</v>
      </c>
      <c r="L593" s="5">
        <v>0</v>
      </c>
      <c r="M593" s="5">
        <v>247</v>
      </c>
      <c r="N593" s="11">
        <f t="shared" si="96"/>
        <v>55505</v>
      </c>
      <c r="O593" s="12">
        <f t="shared" si="97"/>
        <v>0.69722016354934746</v>
      </c>
      <c r="P593">
        <f t="shared" si="98"/>
        <v>1</v>
      </c>
      <c r="Q593">
        <f t="shared" si="99"/>
        <v>4</v>
      </c>
      <c r="R593">
        <f t="shared" si="100"/>
        <v>2</v>
      </c>
      <c r="S593">
        <f t="shared" si="101"/>
        <v>3</v>
      </c>
      <c r="T593">
        <f t="shared" si="102"/>
        <v>5</v>
      </c>
      <c r="U593">
        <f t="shared" si="103"/>
        <v>7</v>
      </c>
      <c r="V593">
        <f t="shared" si="104"/>
        <v>7</v>
      </c>
      <c r="W593">
        <f t="shared" si="105"/>
        <v>6</v>
      </c>
    </row>
    <row r="594" spans="1:25" ht="16" hidden="1" x14ac:dyDescent="0.2">
      <c r="A594" s="1" t="s">
        <v>799</v>
      </c>
      <c r="B594" t="s">
        <v>800</v>
      </c>
      <c r="C594" s="3">
        <v>19</v>
      </c>
      <c r="D594" t="s">
        <v>10</v>
      </c>
      <c r="E594" s="5">
        <v>73105</v>
      </c>
      <c r="F594" s="5">
        <v>21343</v>
      </c>
      <c r="G594" s="5">
        <v>10806</v>
      </c>
      <c r="H594" s="5">
        <v>2828</v>
      </c>
      <c r="I594" s="14">
        <v>8660</v>
      </c>
      <c r="J594" s="5">
        <v>1450</v>
      </c>
      <c r="K594" s="5">
        <v>0</v>
      </c>
      <c r="L594" s="5">
        <v>0</v>
      </c>
      <c r="M594" s="5">
        <v>303</v>
      </c>
      <c r="N594" s="11">
        <f t="shared" si="96"/>
        <v>45390</v>
      </c>
      <c r="O594" s="12">
        <f t="shared" si="97"/>
        <v>0.62088776417481706</v>
      </c>
      <c r="P594">
        <f t="shared" si="98"/>
        <v>1</v>
      </c>
      <c r="Q594">
        <f t="shared" si="99"/>
        <v>2</v>
      </c>
      <c r="R594">
        <f t="shared" si="100"/>
        <v>4</v>
      </c>
      <c r="S594">
        <f t="shared" si="101"/>
        <v>3</v>
      </c>
      <c r="T594">
        <f t="shared" si="102"/>
        <v>5</v>
      </c>
      <c r="U594">
        <f t="shared" si="103"/>
        <v>7</v>
      </c>
      <c r="V594">
        <f t="shared" si="104"/>
        <v>7</v>
      </c>
      <c r="W594">
        <f t="shared" si="105"/>
        <v>6</v>
      </c>
      <c r="X594" s="11"/>
      <c r="Y594" s="11"/>
    </row>
    <row r="595" spans="1:25" ht="16" hidden="1" x14ac:dyDescent="0.2">
      <c r="A595" s="1" t="s">
        <v>723</v>
      </c>
      <c r="B595" t="s">
        <v>724</v>
      </c>
      <c r="C595" s="3">
        <v>19</v>
      </c>
      <c r="D595" t="s">
        <v>10</v>
      </c>
      <c r="E595" s="5">
        <v>72720</v>
      </c>
      <c r="F595" s="5">
        <v>27819</v>
      </c>
      <c r="G595" s="5">
        <v>6018</v>
      </c>
      <c r="H595" s="5">
        <v>4626</v>
      </c>
      <c r="I595" s="14">
        <v>8657</v>
      </c>
      <c r="J595" s="5">
        <v>2327</v>
      </c>
      <c r="K595" s="5">
        <v>0</v>
      </c>
      <c r="L595" s="5">
        <v>0</v>
      </c>
      <c r="M595" s="5">
        <v>0</v>
      </c>
      <c r="N595" s="11">
        <f t="shared" si="96"/>
        <v>49447</v>
      </c>
      <c r="O595" s="12">
        <f t="shared" si="97"/>
        <v>0.67996424642464248</v>
      </c>
      <c r="P595">
        <f t="shared" si="98"/>
        <v>1</v>
      </c>
      <c r="Q595">
        <f t="shared" si="99"/>
        <v>3</v>
      </c>
      <c r="R595">
        <f t="shared" si="100"/>
        <v>4</v>
      </c>
      <c r="S595">
        <f t="shared" si="101"/>
        <v>2</v>
      </c>
      <c r="T595">
        <f t="shared" si="102"/>
        <v>5</v>
      </c>
      <c r="U595">
        <f t="shared" si="103"/>
        <v>6</v>
      </c>
      <c r="V595">
        <f t="shared" si="104"/>
        <v>6</v>
      </c>
      <c r="W595">
        <f t="shared" si="105"/>
        <v>6</v>
      </c>
      <c r="X595" s="11"/>
      <c r="Y595" s="11"/>
    </row>
    <row r="596" spans="1:25" ht="16" hidden="1" x14ac:dyDescent="0.2">
      <c r="A596" s="1" t="s">
        <v>445</v>
      </c>
      <c r="B596" t="s">
        <v>446</v>
      </c>
      <c r="C596" s="3">
        <v>19</v>
      </c>
      <c r="D596" t="s">
        <v>10</v>
      </c>
      <c r="E596" s="5">
        <v>77233</v>
      </c>
      <c r="F596" s="5">
        <v>30689</v>
      </c>
      <c r="G596" s="5">
        <v>7800</v>
      </c>
      <c r="H596" s="5">
        <v>4814</v>
      </c>
      <c r="I596" s="14">
        <v>8427</v>
      </c>
      <c r="J596" s="5">
        <v>2129</v>
      </c>
      <c r="K596" s="5">
        <v>0</v>
      </c>
      <c r="L596" s="5">
        <v>0</v>
      </c>
      <c r="M596" s="5">
        <v>841</v>
      </c>
      <c r="N596" s="11">
        <f t="shared" si="96"/>
        <v>54700</v>
      </c>
      <c r="O596" s="12">
        <f t="shared" si="97"/>
        <v>0.70824647495241666</v>
      </c>
      <c r="P596">
        <f t="shared" si="98"/>
        <v>1</v>
      </c>
      <c r="Q596">
        <f t="shared" si="99"/>
        <v>3</v>
      </c>
      <c r="R596">
        <f t="shared" si="100"/>
        <v>4</v>
      </c>
      <c r="S596">
        <f t="shared" si="101"/>
        <v>2</v>
      </c>
      <c r="T596">
        <f t="shared" si="102"/>
        <v>5</v>
      </c>
      <c r="U596">
        <f t="shared" si="103"/>
        <v>7</v>
      </c>
      <c r="V596">
        <f t="shared" si="104"/>
        <v>7</v>
      </c>
      <c r="W596">
        <f t="shared" si="105"/>
        <v>6</v>
      </c>
    </row>
    <row r="597" spans="1:25" ht="16" hidden="1" x14ac:dyDescent="0.2">
      <c r="A597" s="1" t="s">
        <v>162</v>
      </c>
      <c r="B597" t="s">
        <v>163</v>
      </c>
      <c r="C597" s="3">
        <v>19</v>
      </c>
      <c r="D597" t="s">
        <v>164</v>
      </c>
      <c r="E597" s="5">
        <v>78131</v>
      </c>
      <c r="F597" s="5">
        <v>29606</v>
      </c>
      <c r="G597" s="5">
        <v>8956</v>
      </c>
      <c r="H597" s="5">
        <v>3983</v>
      </c>
      <c r="I597" s="14">
        <v>8339</v>
      </c>
      <c r="J597" s="5">
        <v>2202</v>
      </c>
      <c r="K597" s="5">
        <v>0</v>
      </c>
      <c r="L597" s="5">
        <v>0</v>
      </c>
      <c r="M597" s="5">
        <v>0</v>
      </c>
      <c r="N597" s="11">
        <f t="shared" si="96"/>
        <v>53086</v>
      </c>
      <c r="O597" s="12">
        <f t="shared" si="97"/>
        <v>0.67944861834611103</v>
      </c>
      <c r="P597">
        <f t="shared" si="98"/>
        <v>1</v>
      </c>
      <c r="Q597">
        <f t="shared" si="99"/>
        <v>2</v>
      </c>
      <c r="R597">
        <f t="shared" si="100"/>
        <v>4</v>
      </c>
      <c r="S597">
        <f t="shared" si="101"/>
        <v>3</v>
      </c>
      <c r="T597">
        <f t="shared" si="102"/>
        <v>5</v>
      </c>
      <c r="U597">
        <f t="shared" si="103"/>
        <v>6</v>
      </c>
      <c r="V597">
        <f t="shared" si="104"/>
        <v>6</v>
      </c>
      <c r="W597">
        <f t="shared" si="105"/>
        <v>6</v>
      </c>
      <c r="X597" s="11"/>
      <c r="Y597" s="11"/>
    </row>
    <row r="598" spans="1:25" ht="16" hidden="1" x14ac:dyDescent="0.2">
      <c r="A598" s="1" t="s">
        <v>54</v>
      </c>
      <c r="B598" t="s">
        <v>55</v>
      </c>
      <c r="C598" s="3">
        <v>19</v>
      </c>
      <c r="D598" t="s">
        <v>10</v>
      </c>
      <c r="E598" s="5">
        <v>79662</v>
      </c>
      <c r="F598" s="5">
        <v>25769</v>
      </c>
      <c r="G598" s="5">
        <v>14706</v>
      </c>
      <c r="H598" s="5">
        <v>3919</v>
      </c>
      <c r="I598" s="14">
        <v>8290</v>
      </c>
      <c r="J598" s="5">
        <v>0</v>
      </c>
      <c r="K598" s="5">
        <v>0</v>
      </c>
      <c r="L598" s="5">
        <v>0</v>
      </c>
      <c r="M598" s="5">
        <v>392</v>
      </c>
      <c r="N598" s="11">
        <f t="shared" si="96"/>
        <v>53076</v>
      </c>
      <c r="O598" s="12">
        <f t="shared" si="97"/>
        <v>0.66626496949612113</v>
      </c>
      <c r="P598">
        <f t="shared" si="98"/>
        <v>1</v>
      </c>
      <c r="Q598">
        <f t="shared" si="99"/>
        <v>2</v>
      </c>
      <c r="R598">
        <f t="shared" si="100"/>
        <v>4</v>
      </c>
      <c r="S598">
        <f t="shared" si="101"/>
        <v>3</v>
      </c>
      <c r="T598">
        <f t="shared" si="102"/>
        <v>6</v>
      </c>
      <c r="U598">
        <f t="shared" si="103"/>
        <v>6</v>
      </c>
      <c r="V598">
        <f t="shared" si="104"/>
        <v>6</v>
      </c>
      <c r="W598">
        <f t="shared" si="105"/>
        <v>5</v>
      </c>
    </row>
    <row r="599" spans="1:25" ht="16" hidden="1" x14ac:dyDescent="0.2">
      <c r="A599" s="1" t="s">
        <v>8</v>
      </c>
      <c r="B599" t="s">
        <v>9</v>
      </c>
      <c r="C599" s="3">
        <v>19</v>
      </c>
      <c r="D599" t="s">
        <v>10</v>
      </c>
      <c r="E599" s="5">
        <v>72434</v>
      </c>
      <c r="F599" s="5">
        <v>23369</v>
      </c>
      <c r="G599" s="5">
        <v>8468</v>
      </c>
      <c r="H599" s="5">
        <v>4076</v>
      </c>
      <c r="I599" s="14">
        <v>8253</v>
      </c>
      <c r="J599" s="5">
        <v>2025</v>
      </c>
      <c r="L599" s="5">
        <v>0</v>
      </c>
      <c r="M599" s="5">
        <v>0</v>
      </c>
      <c r="N599" s="11">
        <f t="shared" si="96"/>
        <v>46191</v>
      </c>
      <c r="O599" s="12">
        <f t="shared" si="97"/>
        <v>0.6376977662423724</v>
      </c>
      <c r="P599">
        <f t="shared" si="98"/>
        <v>1</v>
      </c>
      <c r="Q599">
        <f t="shared" si="99"/>
        <v>2</v>
      </c>
      <c r="R599">
        <f t="shared" si="100"/>
        <v>4</v>
      </c>
      <c r="S599">
        <f t="shared" si="101"/>
        <v>3</v>
      </c>
      <c r="T599">
        <f t="shared" si="102"/>
        <v>5</v>
      </c>
      <c r="U599">
        <f t="shared" si="103"/>
        <v>6</v>
      </c>
      <c r="V599">
        <f t="shared" si="104"/>
        <v>6</v>
      </c>
      <c r="W599">
        <f t="shared" si="105"/>
        <v>6</v>
      </c>
      <c r="X599" s="11"/>
      <c r="Y599" s="11"/>
    </row>
    <row r="600" spans="1:25" ht="16" hidden="1" x14ac:dyDescent="0.2">
      <c r="A600" s="1" t="s">
        <v>506</v>
      </c>
      <c r="B600" t="s">
        <v>507</v>
      </c>
      <c r="C600" s="3">
        <v>19</v>
      </c>
      <c r="D600" t="s">
        <v>10</v>
      </c>
      <c r="E600" s="5">
        <v>79223</v>
      </c>
      <c r="F600" s="5">
        <v>32052</v>
      </c>
      <c r="G600" s="5">
        <v>7342</v>
      </c>
      <c r="H600" s="5">
        <v>5151</v>
      </c>
      <c r="I600" s="14">
        <v>8109</v>
      </c>
      <c r="J600" s="5">
        <v>2541</v>
      </c>
      <c r="K600" s="5">
        <v>0</v>
      </c>
      <c r="L600" s="5">
        <v>0</v>
      </c>
      <c r="M600" s="5">
        <v>0</v>
      </c>
      <c r="N600" s="11">
        <f t="shared" si="96"/>
        <v>55195</v>
      </c>
      <c r="O600" s="12">
        <f t="shared" si="97"/>
        <v>0.69670423993032327</v>
      </c>
      <c r="P600">
        <f t="shared" si="98"/>
        <v>1</v>
      </c>
      <c r="Q600">
        <f t="shared" si="99"/>
        <v>3</v>
      </c>
      <c r="R600">
        <f t="shared" si="100"/>
        <v>4</v>
      </c>
      <c r="S600">
        <f t="shared" si="101"/>
        <v>2</v>
      </c>
      <c r="T600">
        <f t="shared" si="102"/>
        <v>5</v>
      </c>
      <c r="U600">
        <f t="shared" si="103"/>
        <v>6</v>
      </c>
      <c r="V600">
        <f t="shared" si="104"/>
        <v>6</v>
      </c>
      <c r="W600">
        <f t="shared" si="105"/>
        <v>6</v>
      </c>
      <c r="X600" s="11"/>
      <c r="Y600" s="11"/>
    </row>
    <row r="601" spans="1:25" ht="16" hidden="1" x14ac:dyDescent="0.2">
      <c r="A601" s="1" t="s">
        <v>725</v>
      </c>
      <c r="B601" t="s">
        <v>726</v>
      </c>
      <c r="C601" s="3">
        <v>19</v>
      </c>
      <c r="D601" t="s">
        <v>10</v>
      </c>
      <c r="E601" s="5">
        <v>68465</v>
      </c>
      <c r="F601" s="5">
        <v>28420</v>
      </c>
      <c r="G601" s="5">
        <v>5133</v>
      </c>
      <c r="H601" s="5">
        <v>3293</v>
      </c>
      <c r="I601" s="14">
        <v>7816</v>
      </c>
      <c r="J601" s="5">
        <v>2748</v>
      </c>
      <c r="K601" s="5">
        <v>0</v>
      </c>
      <c r="L601" s="5">
        <v>0</v>
      </c>
      <c r="M601" s="5">
        <v>0</v>
      </c>
      <c r="N601" s="11">
        <f t="shared" si="96"/>
        <v>47410</v>
      </c>
      <c r="O601" s="12">
        <f t="shared" si="97"/>
        <v>0.6924706054188271</v>
      </c>
      <c r="P601">
        <f t="shared" si="98"/>
        <v>1</v>
      </c>
      <c r="Q601">
        <f t="shared" si="99"/>
        <v>3</v>
      </c>
      <c r="R601">
        <f t="shared" si="100"/>
        <v>4</v>
      </c>
      <c r="S601">
        <f t="shared" si="101"/>
        <v>2</v>
      </c>
      <c r="T601">
        <f t="shared" si="102"/>
        <v>5</v>
      </c>
      <c r="U601">
        <f t="shared" si="103"/>
        <v>6</v>
      </c>
      <c r="V601">
        <f t="shared" si="104"/>
        <v>6</v>
      </c>
      <c r="W601">
        <f t="shared" si="105"/>
        <v>6</v>
      </c>
      <c r="X601" s="11"/>
      <c r="Y601" s="11"/>
    </row>
    <row r="602" spans="1:25" ht="16" hidden="1" x14ac:dyDescent="0.2">
      <c r="A602" s="1" t="s">
        <v>978</v>
      </c>
      <c r="B602" t="s">
        <v>979</v>
      </c>
      <c r="C602" s="3">
        <v>19</v>
      </c>
      <c r="D602" t="s">
        <v>436</v>
      </c>
      <c r="E602" s="5">
        <v>79515</v>
      </c>
      <c r="F602" s="5">
        <v>32582</v>
      </c>
      <c r="G602" s="5">
        <v>6100</v>
      </c>
      <c r="H602" s="5">
        <v>4937</v>
      </c>
      <c r="I602" s="14">
        <v>7778</v>
      </c>
      <c r="J602" s="5">
        <v>2400</v>
      </c>
      <c r="K602" s="5">
        <v>0</v>
      </c>
      <c r="L602" s="5">
        <v>0</v>
      </c>
      <c r="M602" s="5">
        <v>634</v>
      </c>
      <c r="N602" s="11">
        <f t="shared" si="96"/>
        <v>54431</v>
      </c>
      <c r="O602" s="12">
        <f t="shared" si="97"/>
        <v>0.68453750864616736</v>
      </c>
      <c r="P602">
        <f t="shared" si="98"/>
        <v>1</v>
      </c>
      <c r="Q602">
        <f t="shared" si="99"/>
        <v>3</v>
      </c>
      <c r="R602">
        <f t="shared" si="100"/>
        <v>4</v>
      </c>
      <c r="S602">
        <f t="shared" si="101"/>
        <v>2</v>
      </c>
      <c r="T602">
        <f t="shared" si="102"/>
        <v>5</v>
      </c>
      <c r="U602">
        <f t="shared" si="103"/>
        <v>7</v>
      </c>
      <c r="V602">
        <f t="shared" si="104"/>
        <v>7</v>
      </c>
      <c r="W602">
        <f t="shared" si="105"/>
        <v>6</v>
      </c>
    </row>
    <row r="603" spans="1:25" ht="16" hidden="1" x14ac:dyDescent="0.2">
      <c r="A603" s="1" t="s">
        <v>702</v>
      </c>
      <c r="B603" t="s">
        <v>703</v>
      </c>
      <c r="C603" s="3">
        <v>19</v>
      </c>
      <c r="D603" t="s">
        <v>10</v>
      </c>
      <c r="E603" s="5">
        <v>72738</v>
      </c>
      <c r="F603" s="5">
        <v>31578</v>
      </c>
      <c r="G603" s="5">
        <v>5656</v>
      </c>
      <c r="H603" s="5">
        <v>4987</v>
      </c>
      <c r="I603" s="14">
        <v>7665</v>
      </c>
      <c r="J603" s="5">
        <v>1831</v>
      </c>
      <c r="K603" s="5">
        <v>0</v>
      </c>
      <c r="L603" s="5">
        <v>0</v>
      </c>
      <c r="M603" s="5">
        <v>0</v>
      </c>
      <c r="N603" s="11">
        <f t="shared" si="96"/>
        <v>51717</v>
      </c>
      <c r="O603" s="12">
        <f t="shared" si="97"/>
        <v>0.71100387692815314</v>
      </c>
      <c r="P603">
        <f t="shared" si="98"/>
        <v>1</v>
      </c>
      <c r="Q603">
        <f t="shared" si="99"/>
        <v>3</v>
      </c>
      <c r="R603">
        <f t="shared" si="100"/>
        <v>4</v>
      </c>
      <c r="S603">
        <f t="shared" si="101"/>
        <v>2</v>
      </c>
      <c r="T603">
        <f t="shared" si="102"/>
        <v>5</v>
      </c>
      <c r="U603">
        <f t="shared" si="103"/>
        <v>6</v>
      </c>
      <c r="V603">
        <f t="shared" si="104"/>
        <v>6</v>
      </c>
      <c r="W603">
        <f t="shared" si="105"/>
        <v>6</v>
      </c>
      <c r="X603" s="11"/>
      <c r="Y603" s="11"/>
    </row>
    <row r="604" spans="1:25" ht="16" hidden="1" x14ac:dyDescent="0.2">
      <c r="A604" s="1" t="s">
        <v>434</v>
      </c>
      <c r="B604" t="s">
        <v>435</v>
      </c>
      <c r="C604" s="3">
        <v>19</v>
      </c>
      <c r="D604" t="s">
        <v>436</v>
      </c>
      <c r="E604" s="5">
        <v>78633</v>
      </c>
      <c r="F604" s="5">
        <v>33309</v>
      </c>
      <c r="G604" s="5">
        <v>8866</v>
      </c>
      <c r="H604" s="5">
        <v>5002</v>
      </c>
      <c r="I604" s="14">
        <v>7117</v>
      </c>
      <c r="J604" s="5">
        <v>2116</v>
      </c>
      <c r="K604" s="5">
        <v>0</v>
      </c>
      <c r="L604" s="5">
        <v>0</v>
      </c>
      <c r="M604" s="5">
        <v>733</v>
      </c>
      <c r="N604" s="11">
        <f t="shared" si="96"/>
        <v>57143</v>
      </c>
      <c r="O604" s="12">
        <f t="shared" si="97"/>
        <v>0.72670507293375552</v>
      </c>
      <c r="P604">
        <f t="shared" si="98"/>
        <v>1</v>
      </c>
      <c r="Q604">
        <f t="shared" si="99"/>
        <v>2</v>
      </c>
      <c r="R604">
        <f t="shared" si="100"/>
        <v>4</v>
      </c>
      <c r="S604">
        <f t="shared" si="101"/>
        <v>3</v>
      </c>
      <c r="T604">
        <f t="shared" si="102"/>
        <v>5</v>
      </c>
      <c r="U604">
        <f t="shared" si="103"/>
        <v>7</v>
      </c>
      <c r="V604">
        <f t="shared" si="104"/>
        <v>7</v>
      </c>
      <c r="W604">
        <f t="shared" si="105"/>
        <v>6</v>
      </c>
    </row>
    <row r="605" spans="1:25" ht="16" hidden="1" x14ac:dyDescent="0.2">
      <c r="A605" s="1" t="s">
        <v>850</v>
      </c>
      <c r="B605" t="s">
        <v>851</v>
      </c>
      <c r="C605" s="3">
        <v>19</v>
      </c>
      <c r="D605" t="s">
        <v>436</v>
      </c>
      <c r="E605" s="5">
        <v>73744</v>
      </c>
      <c r="F605" s="5">
        <v>29901</v>
      </c>
      <c r="G605" s="5">
        <v>7767</v>
      </c>
      <c r="H605" s="5">
        <v>3362</v>
      </c>
      <c r="I605" s="14">
        <v>6951</v>
      </c>
      <c r="J605" s="5">
        <v>2071</v>
      </c>
      <c r="K605" s="5">
        <v>0</v>
      </c>
      <c r="L605" s="5">
        <v>0</v>
      </c>
      <c r="M605" s="5">
        <v>0</v>
      </c>
      <c r="N605" s="11">
        <f t="shared" si="96"/>
        <v>50052</v>
      </c>
      <c r="O605" s="12">
        <f t="shared" si="97"/>
        <v>0.67872640486005642</v>
      </c>
      <c r="P605">
        <f t="shared" si="98"/>
        <v>1</v>
      </c>
      <c r="Q605">
        <f t="shared" si="99"/>
        <v>2</v>
      </c>
      <c r="R605">
        <f t="shared" si="100"/>
        <v>4</v>
      </c>
      <c r="S605">
        <f t="shared" si="101"/>
        <v>3</v>
      </c>
      <c r="T605">
        <f t="shared" si="102"/>
        <v>5</v>
      </c>
      <c r="U605">
        <f t="shared" si="103"/>
        <v>6</v>
      </c>
      <c r="V605">
        <f t="shared" si="104"/>
        <v>6</v>
      </c>
      <c r="W605">
        <f t="shared" si="105"/>
        <v>6</v>
      </c>
      <c r="X605" s="11"/>
      <c r="Y605" s="11"/>
    </row>
    <row r="606" spans="1:25" ht="16" hidden="1" x14ac:dyDescent="0.2">
      <c r="A606" s="1" t="s">
        <v>819</v>
      </c>
      <c r="B606" t="s">
        <v>820</v>
      </c>
      <c r="C606" s="3">
        <v>19</v>
      </c>
      <c r="D606" t="s">
        <v>436</v>
      </c>
      <c r="E606" s="5">
        <v>73429</v>
      </c>
      <c r="F606" s="5">
        <v>29151</v>
      </c>
      <c r="G606" s="5">
        <v>6578</v>
      </c>
      <c r="H606" s="5">
        <v>5369</v>
      </c>
      <c r="I606" s="14">
        <v>6817</v>
      </c>
      <c r="J606" s="5">
        <v>3434</v>
      </c>
      <c r="K606" s="5">
        <v>0</v>
      </c>
      <c r="L606" s="5">
        <v>0</v>
      </c>
      <c r="M606" s="5">
        <v>0</v>
      </c>
      <c r="N606" s="11">
        <f t="shared" si="96"/>
        <v>51349</v>
      </c>
      <c r="O606" s="12">
        <f t="shared" si="97"/>
        <v>0.69930136594533499</v>
      </c>
      <c r="P606">
        <f t="shared" si="98"/>
        <v>1</v>
      </c>
      <c r="Q606">
        <f t="shared" si="99"/>
        <v>3</v>
      </c>
      <c r="R606">
        <f t="shared" si="100"/>
        <v>4</v>
      </c>
      <c r="S606">
        <f t="shared" si="101"/>
        <v>2</v>
      </c>
      <c r="T606">
        <f t="shared" si="102"/>
        <v>5</v>
      </c>
      <c r="U606">
        <f t="shared" si="103"/>
        <v>6</v>
      </c>
      <c r="V606">
        <f t="shared" si="104"/>
        <v>6</v>
      </c>
      <c r="W606">
        <f t="shared" si="105"/>
        <v>6</v>
      </c>
      <c r="X606" s="11"/>
      <c r="Y606" s="11"/>
    </row>
    <row r="607" spans="1:25" ht="16" hidden="1" x14ac:dyDescent="0.2">
      <c r="A607" s="1" t="s">
        <v>898</v>
      </c>
      <c r="B607" t="s">
        <v>899</v>
      </c>
      <c r="C607" s="3">
        <v>19</v>
      </c>
      <c r="D607" t="s">
        <v>164</v>
      </c>
      <c r="E607" s="5">
        <v>86366</v>
      </c>
      <c r="F607" s="5">
        <v>16085</v>
      </c>
      <c r="G607" s="5">
        <v>23421</v>
      </c>
      <c r="H607" s="5">
        <v>1275</v>
      </c>
      <c r="I607" s="14">
        <v>6274</v>
      </c>
      <c r="J607" s="5">
        <v>1220</v>
      </c>
      <c r="K607" s="5">
        <v>0</v>
      </c>
      <c r="L607" s="5">
        <v>0</v>
      </c>
      <c r="M607" s="5">
        <v>0</v>
      </c>
      <c r="N607" s="11">
        <f t="shared" si="96"/>
        <v>48275</v>
      </c>
      <c r="O607" s="12">
        <f t="shared" si="97"/>
        <v>0.55895838640205642</v>
      </c>
      <c r="P607">
        <f t="shared" si="98"/>
        <v>2</v>
      </c>
      <c r="Q607">
        <f t="shared" si="99"/>
        <v>1</v>
      </c>
      <c r="R607">
        <f t="shared" si="100"/>
        <v>4</v>
      </c>
      <c r="S607">
        <f t="shared" si="101"/>
        <v>3</v>
      </c>
      <c r="T607">
        <f t="shared" si="102"/>
        <v>5</v>
      </c>
      <c r="U607">
        <f t="shared" si="103"/>
        <v>6</v>
      </c>
      <c r="V607">
        <f t="shared" si="104"/>
        <v>6</v>
      </c>
      <c r="W607">
        <f t="shared" si="105"/>
        <v>6</v>
      </c>
    </row>
    <row r="608" spans="1:25" ht="16" hidden="1" x14ac:dyDescent="0.2">
      <c r="A608" s="1" t="s">
        <v>729</v>
      </c>
      <c r="B608" t="s">
        <v>730</v>
      </c>
      <c r="C608" s="3">
        <v>19</v>
      </c>
      <c r="D608" t="s">
        <v>164</v>
      </c>
      <c r="E608" s="5">
        <v>79058</v>
      </c>
      <c r="F608" s="5">
        <v>34973</v>
      </c>
      <c r="G608" s="5">
        <v>4837</v>
      </c>
      <c r="H608" s="5">
        <v>8605</v>
      </c>
      <c r="I608" s="14">
        <v>6195</v>
      </c>
      <c r="J608" s="5">
        <v>2324</v>
      </c>
      <c r="K608" s="5">
        <v>0</v>
      </c>
      <c r="L608" s="5">
        <v>0</v>
      </c>
      <c r="M608" s="5">
        <v>366</v>
      </c>
      <c r="N608" s="11">
        <f t="shared" si="96"/>
        <v>57300</v>
      </c>
      <c r="O608" s="12">
        <f t="shared" si="97"/>
        <v>0.72478433555111432</v>
      </c>
      <c r="P608">
        <f t="shared" si="98"/>
        <v>1</v>
      </c>
      <c r="Q608">
        <f t="shared" si="99"/>
        <v>4</v>
      </c>
      <c r="R608">
        <f t="shared" si="100"/>
        <v>2</v>
      </c>
      <c r="S608">
        <f t="shared" si="101"/>
        <v>3</v>
      </c>
      <c r="T608">
        <f t="shared" si="102"/>
        <v>5</v>
      </c>
      <c r="U608">
        <f t="shared" si="103"/>
        <v>7</v>
      </c>
      <c r="V608">
        <f t="shared" si="104"/>
        <v>7</v>
      </c>
      <c r="W608">
        <f t="shared" si="105"/>
        <v>6</v>
      </c>
    </row>
    <row r="609" spans="1:25" ht="16" hidden="1" x14ac:dyDescent="0.2">
      <c r="A609" s="1" t="s">
        <v>502</v>
      </c>
      <c r="B609" t="s">
        <v>503</v>
      </c>
      <c r="C609" s="3">
        <v>19</v>
      </c>
      <c r="D609" t="s">
        <v>10</v>
      </c>
      <c r="E609" s="5">
        <v>72600</v>
      </c>
      <c r="F609" s="5">
        <v>31334</v>
      </c>
      <c r="G609" s="5">
        <v>5220</v>
      </c>
      <c r="H609" s="5">
        <v>5732</v>
      </c>
      <c r="I609" s="14">
        <v>6187</v>
      </c>
      <c r="J609" s="5">
        <v>3176</v>
      </c>
      <c r="K609" s="5">
        <v>0</v>
      </c>
      <c r="L609" s="5">
        <v>0</v>
      </c>
      <c r="M609" s="5">
        <v>0</v>
      </c>
      <c r="N609" s="11">
        <f t="shared" si="96"/>
        <v>51649</v>
      </c>
      <c r="O609" s="12">
        <f t="shared" si="97"/>
        <v>0.71141873278236911</v>
      </c>
      <c r="P609">
        <f t="shared" si="98"/>
        <v>1</v>
      </c>
      <c r="Q609">
        <f t="shared" si="99"/>
        <v>4</v>
      </c>
      <c r="R609">
        <f t="shared" si="100"/>
        <v>3</v>
      </c>
      <c r="S609">
        <f t="shared" si="101"/>
        <v>2</v>
      </c>
      <c r="T609">
        <f t="shared" si="102"/>
        <v>5</v>
      </c>
      <c r="U609">
        <f t="shared" si="103"/>
        <v>6</v>
      </c>
      <c r="V609">
        <f t="shared" si="104"/>
        <v>6</v>
      </c>
      <c r="W609">
        <f t="shared" si="105"/>
        <v>6</v>
      </c>
    </row>
    <row r="610" spans="1:25" ht="16" hidden="1" x14ac:dyDescent="0.2">
      <c r="A610" s="1" t="s">
        <v>717</v>
      </c>
      <c r="B610" t="s">
        <v>718</v>
      </c>
      <c r="C610" s="3">
        <v>19</v>
      </c>
      <c r="D610" t="s">
        <v>436</v>
      </c>
      <c r="E610" s="5">
        <v>74317</v>
      </c>
      <c r="F610" s="5">
        <v>33434</v>
      </c>
      <c r="G610" s="5">
        <v>4565</v>
      </c>
      <c r="H610" s="5">
        <v>7981</v>
      </c>
      <c r="I610" s="14">
        <v>6181</v>
      </c>
      <c r="J610" s="5">
        <v>2979</v>
      </c>
      <c r="K610" s="5">
        <v>0</v>
      </c>
      <c r="L610" s="5">
        <v>0</v>
      </c>
      <c r="M610" s="5">
        <v>0</v>
      </c>
      <c r="N610" s="11">
        <f t="shared" si="96"/>
        <v>55140</v>
      </c>
      <c r="O610" s="12">
        <f t="shared" si="97"/>
        <v>0.74195675282909701</v>
      </c>
      <c r="P610">
        <f t="shared" si="98"/>
        <v>1</v>
      </c>
      <c r="Q610">
        <f t="shared" si="99"/>
        <v>4</v>
      </c>
      <c r="R610">
        <f t="shared" si="100"/>
        <v>2</v>
      </c>
      <c r="S610">
        <f t="shared" si="101"/>
        <v>3</v>
      </c>
      <c r="T610">
        <f t="shared" si="102"/>
        <v>5</v>
      </c>
      <c r="U610">
        <f t="shared" si="103"/>
        <v>6</v>
      </c>
      <c r="V610">
        <f t="shared" si="104"/>
        <v>6</v>
      </c>
      <c r="W610">
        <f t="shared" si="105"/>
        <v>6</v>
      </c>
    </row>
    <row r="611" spans="1:25" ht="16" hidden="1" x14ac:dyDescent="0.2">
      <c r="A611" s="1" t="s">
        <v>912</v>
      </c>
      <c r="B611" t="s">
        <v>913</v>
      </c>
      <c r="C611" s="3">
        <v>19</v>
      </c>
      <c r="D611" t="s">
        <v>10</v>
      </c>
      <c r="E611" s="5">
        <v>72309</v>
      </c>
      <c r="F611" s="5">
        <v>18656</v>
      </c>
      <c r="G611" s="5">
        <v>16340</v>
      </c>
      <c r="H611" s="5">
        <v>1595</v>
      </c>
      <c r="I611" s="14">
        <v>6010</v>
      </c>
      <c r="J611" s="5">
        <v>1876</v>
      </c>
      <c r="K611" s="5">
        <v>0</v>
      </c>
      <c r="L611" s="5">
        <v>0</v>
      </c>
      <c r="M611" s="5">
        <v>233</v>
      </c>
      <c r="N611" s="11">
        <f t="shared" si="96"/>
        <v>44710</v>
      </c>
      <c r="O611" s="12">
        <f t="shared" si="97"/>
        <v>0.61831860487629475</v>
      </c>
      <c r="P611">
        <f t="shared" si="98"/>
        <v>1</v>
      </c>
      <c r="Q611">
        <f t="shared" si="99"/>
        <v>2</v>
      </c>
      <c r="R611">
        <f t="shared" si="100"/>
        <v>5</v>
      </c>
      <c r="S611">
        <f t="shared" si="101"/>
        <v>3</v>
      </c>
      <c r="T611">
        <f t="shared" si="102"/>
        <v>4</v>
      </c>
      <c r="U611">
        <f t="shared" si="103"/>
        <v>7</v>
      </c>
      <c r="V611">
        <f t="shared" si="104"/>
        <v>7</v>
      </c>
      <c r="W611">
        <f t="shared" si="105"/>
        <v>6</v>
      </c>
    </row>
    <row r="612" spans="1:25" ht="16" hidden="1" x14ac:dyDescent="0.2">
      <c r="A612" s="1" t="s">
        <v>1112</v>
      </c>
      <c r="B612" t="s">
        <v>1113</v>
      </c>
      <c r="C612" s="3">
        <v>19</v>
      </c>
      <c r="D612" t="s">
        <v>436</v>
      </c>
      <c r="E612" s="5">
        <v>74287</v>
      </c>
      <c r="F612" s="5">
        <v>29199</v>
      </c>
      <c r="G612" s="5">
        <v>8389</v>
      </c>
      <c r="H612" s="5">
        <v>6047</v>
      </c>
      <c r="I612" s="14">
        <v>5873</v>
      </c>
      <c r="J612" s="5">
        <v>2109</v>
      </c>
      <c r="K612" s="5">
        <v>0</v>
      </c>
      <c r="L612" s="5">
        <v>0</v>
      </c>
      <c r="M612" s="5">
        <v>347</v>
      </c>
      <c r="N612" s="11">
        <f t="shared" si="96"/>
        <v>51964</v>
      </c>
      <c r="O612" s="12">
        <f t="shared" si="97"/>
        <v>0.6995032778278838</v>
      </c>
      <c r="P612">
        <f t="shared" si="98"/>
        <v>1</v>
      </c>
      <c r="Q612">
        <f t="shared" si="99"/>
        <v>2</v>
      </c>
      <c r="R612">
        <f t="shared" si="100"/>
        <v>3</v>
      </c>
      <c r="S612">
        <f t="shared" si="101"/>
        <v>4</v>
      </c>
      <c r="T612">
        <f t="shared" si="102"/>
        <v>5</v>
      </c>
      <c r="U612">
        <f t="shared" si="103"/>
        <v>7</v>
      </c>
      <c r="V612">
        <f t="shared" si="104"/>
        <v>7</v>
      </c>
      <c r="W612">
        <f t="shared" si="105"/>
        <v>6</v>
      </c>
      <c r="X612" s="11"/>
      <c r="Y612" s="11"/>
    </row>
    <row r="613" spans="1:25" ht="16" hidden="1" x14ac:dyDescent="0.2">
      <c r="A613" s="1" t="s">
        <v>980</v>
      </c>
      <c r="B613" t="s">
        <v>981</v>
      </c>
      <c r="C613" s="3">
        <v>19</v>
      </c>
      <c r="D613" t="s">
        <v>436</v>
      </c>
      <c r="E613" s="5">
        <v>77050</v>
      </c>
      <c r="F613" s="5">
        <v>34199</v>
      </c>
      <c r="G613" s="5">
        <v>5415</v>
      </c>
      <c r="H613" s="5">
        <v>3586</v>
      </c>
      <c r="I613" s="14">
        <v>5643</v>
      </c>
      <c r="J613" s="5">
        <v>3105</v>
      </c>
      <c r="K613" s="5">
        <v>0</v>
      </c>
      <c r="L613" s="5">
        <v>4851</v>
      </c>
      <c r="M613" s="5">
        <v>320</v>
      </c>
      <c r="N613" s="11">
        <f t="shared" si="96"/>
        <v>57119</v>
      </c>
      <c r="O613" s="12">
        <f t="shared" si="97"/>
        <v>0.74132381570408823</v>
      </c>
      <c r="P613">
        <f t="shared" si="98"/>
        <v>1</v>
      </c>
      <c r="Q613">
        <f t="shared" si="99"/>
        <v>3</v>
      </c>
      <c r="R613">
        <f t="shared" si="100"/>
        <v>5</v>
      </c>
      <c r="S613">
        <f t="shared" si="101"/>
        <v>2</v>
      </c>
      <c r="T613">
        <f t="shared" si="102"/>
        <v>6</v>
      </c>
      <c r="U613">
        <f t="shared" si="103"/>
        <v>8</v>
      </c>
      <c r="V613">
        <f t="shared" si="104"/>
        <v>4</v>
      </c>
      <c r="W613">
        <f t="shared" si="105"/>
        <v>7</v>
      </c>
    </row>
    <row r="614" spans="1:25" ht="16" hidden="1" x14ac:dyDescent="0.2">
      <c r="A614" s="1" t="s">
        <v>801</v>
      </c>
      <c r="B614" t="s">
        <v>802</v>
      </c>
      <c r="C614" s="3">
        <v>19</v>
      </c>
      <c r="D614" t="s">
        <v>10</v>
      </c>
      <c r="E614" s="5">
        <v>71639</v>
      </c>
      <c r="F614" s="5">
        <v>14585</v>
      </c>
      <c r="G614" s="5">
        <v>8184</v>
      </c>
      <c r="H614" s="5">
        <v>9344</v>
      </c>
      <c r="I614" s="14">
        <v>5595</v>
      </c>
      <c r="J614" s="5">
        <v>3145</v>
      </c>
      <c r="K614" s="5">
        <v>0</v>
      </c>
      <c r="L614" s="5">
        <v>716</v>
      </c>
      <c r="M614" s="5">
        <v>334</v>
      </c>
      <c r="N614" s="11">
        <f t="shared" si="96"/>
        <v>41903</v>
      </c>
      <c r="O614" s="12">
        <f t="shared" si="97"/>
        <v>0.58491882912938487</v>
      </c>
      <c r="P614">
        <f t="shared" si="98"/>
        <v>1</v>
      </c>
      <c r="Q614">
        <f t="shared" si="99"/>
        <v>3</v>
      </c>
      <c r="R614">
        <f t="shared" si="100"/>
        <v>2</v>
      </c>
      <c r="S614">
        <f t="shared" si="101"/>
        <v>4</v>
      </c>
      <c r="T614">
        <f t="shared" si="102"/>
        <v>5</v>
      </c>
      <c r="U614">
        <f t="shared" si="103"/>
        <v>8</v>
      </c>
      <c r="V614">
        <f t="shared" si="104"/>
        <v>6</v>
      </c>
      <c r="W614">
        <f t="shared" si="105"/>
        <v>7</v>
      </c>
    </row>
    <row r="615" spans="1:25" ht="16" hidden="1" x14ac:dyDescent="0.2">
      <c r="A615" s="1" t="s">
        <v>914</v>
      </c>
      <c r="B615" t="s">
        <v>915</v>
      </c>
      <c r="C615" s="3">
        <v>19</v>
      </c>
      <c r="D615" t="s">
        <v>10</v>
      </c>
      <c r="E615" s="5">
        <v>70285</v>
      </c>
      <c r="F615" s="5">
        <v>14207</v>
      </c>
      <c r="G615" s="5">
        <v>18017</v>
      </c>
      <c r="H615" s="5">
        <v>2121</v>
      </c>
      <c r="I615" s="14">
        <v>5566</v>
      </c>
      <c r="J615" s="5">
        <v>2568</v>
      </c>
      <c r="K615" s="5">
        <v>0</v>
      </c>
      <c r="L615" s="5">
        <v>0</v>
      </c>
      <c r="M615" s="5">
        <v>1173</v>
      </c>
      <c r="N615" s="11">
        <f t="shared" si="96"/>
        <v>43652</v>
      </c>
      <c r="O615" s="12">
        <f t="shared" si="97"/>
        <v>0.62107135235114175</v>
      </c>
      <c r="P615">
        <f t="shared" si="98"/>
        <v>2</v>
      </c>
      <c r="Q615">
        <f t="shared" si="99"/>
        <v>1</v>
      </c>
      <c r="R615">
        <f t="shared" si="100"/>
        <v>5</v>
      </c>
      <c r="S615">
        <f t="shared" si="101"/>
        <v>3</v>
      </c>
      <c r="T615">
        <f t="shared" si="102"/>
        <v>4</v>
      </c>
      <c r="U615">
        <f t="shared" si="103"/>
        <v>7</v>
      </c>
      <c r="V615">
        <f t="shared" si="104"/>
        <v>7</v>
      </c>
      <c r="W615">
        <f t="shared" si="105"/>
        <v>6</v>
      </c>
    </row>
    <row r="616" spans="1:25" ht="16" hidden="1" x14ac:dyDescent="0.2">
      <c r="A616" s="1" t="s">
        <v>441</v>
      </c>
      <c r="B616" t="s">
        <v>442</v>
      </c>
      <c r="C616" s="3">
        <v>19</v>
      </c>
      <c r="D616" t="s">
        <v>436</v>
      </c>
      <c r="E616" s="5">
        <v>79894</v>
      </c>
      <c r="F616" s="5">
        <v>35845</v>
      </c>
      <c r="G616" s="5">
        <v>7229</v>
      </c>
      <c r="H616" s="5">
        <v>5372</v>
      </c>
      <c r="I616" s="14">
        <v>5551</v>
      </c>
      <c r="J616" s="5">
        <v>2355</v>
      </c>
      <c r="K616" s="5">
        <v>0</v>
      </c>
      <c r="L616" s="5">
        <v>0</v>
      </c>
      <c r="M616" s="5">
        <v>624</v>
      </c>
      <c r="N616" s="11">
        <f t="shared" si="96"/>
        <v>56976</v>
      </c>
      <c r="O616" s="12">
        <f t="shared" si="97"/>
        <v>0.7131449170150449</v>
      </c>
      <c r="P616">
        <f t="shared" si="98"/>
        <v>1</v>
      </c>
      <c r="Q616">
        <f t="shared" si="99"/>
        <v>2</v>
      </c>
      <c r="R616">
        <f t="shared" si="100"/>
        <v>4</v>
      </c>
      <c r="S616">
        <f t="shared" si="101"/>
        <v>3</v>
      </c>
      <c r="T616">
        <f t="shared" si="102"/>
        <v>5</v>
      </c>
      <c r="U616">
        <f t="shared" si="103"/>
        <v>7</v>
      </c>
      <c r="V616">
        <f t="shared" si="104"/>
        <v>7</v>
      </c>
      <c r="W616">
        <f t="shared" si="105"/>
        <v>6</v>
      </c>
    </row>
    <row r="617" spans="1:25" ht="16" hidden="1" x14ac:dyDescent="0.2">
      <c r="A617" s="1" t="s">
        <v>1114</v>
      </c>
      <c r="B617" t="s">
        <v>1115</v>
      </c>
      <c r="C617" s="3">
        <v>19</v>
      </c>
      <c r="D617" t="s">
        <v>164</v>
      </c>
      <c r="E617" s="5">
        <v>77881</v>
      </c>
      <c r="F617" s="5">
        <v>32329</v>
      </c>
      <c r="G617" s="5">
        <v>8132</v>
      </c>
      <c r="H617" s="5">
        <v>7572</v>
      </c>
      <c r="I617" s="14">
        <v>5516</v>
      </c>
      <c r="J617" s="5">
        <v>2092</v>
      </c>
      <c r="K617" s="5">
        <v>0</v>
      </c>
      <c r="L617" s="5">
        <v>0</v>
      </c>
      <c r="M617" s="5">
        <v>358</v>
      </c>
      <c r="N617" s="11">
        <f t="shared" si="96"/>
        <v>55999</v>
      </c>
      <c r="O617" s="12">
        <f t="shared" si="97"/>
        <v>0.71903288350175265</v>
      </c>
      <c r="P617">
        <f t="shared" si="98"/>
        <v>1</v>
      </c>
      <c r="Q617">
        <f t="shared" si="99"/>
        <v>2</v>
      </c>
      <c r="R617">
        <f t="shared" si="100"/>
        <v>3</v>
      </c>
      <c r="S617">
        <f t="shared" si="101"/>
        <v>4</v>
      </c>
      <c r="T617">
        <f t="shared" si="102"/>
        <v>5</v>
      </c>
      <c r="U617">
        <f t="shared" si="103"/>
        <v>7</v>
      </c>
      <c r="V617">
        <f t="shared" si="104"/>
        <v>7</v>
      </c>
      <c r="W617">
        <f t="shared" si="105"/>
        <v>6</v>
      </c>
    </row>
    <row r="618" spans="1:25" ht="16" hidden="1" x14ac:dyDescent="0.2">
      <c r="A618" s="1" t="s">
        <v>838</v>
      </c>
      <c r="B618" t="s">
        <v>839</v>
      </c>
      <c r="C618" s="3">
        <v>19</v>
      </c>
      <c r="D618" t="s">
        <v>10</v>
      </c>
      <c r="E618" s="5">
        <v>66519</v>
      </c>
      <c r="F618" s="5">
        <v>26285</v>
      </c>
      <c r="G618" s="5">
        <v>5749</v>
      </c>
      <c r="H618" s="5">
        <v>8573</v>
      </c>
      <c r="I618" s="14">
        <v>5511</v>
      </c>
      <c r="J618" s="5">
        <v>2280</v>
      </c>
      <c r="K618" s="5">
        <v>0</v>
      </c>
      <c r="L618" s="5">
        <v>0</v>
      </c>
      <c r="M618" s="5">
        <v>0</v>
      </c>
      <c r="N618" s="11">
        <f t="shared" si="96"/>
        <v>48398</v>
      </c>
      <c r="O618" s="12">
        <f t="shared" si="97"/>
        <v>0.72758159322900229</v>
      </c>
      <c r="P618">
        <f t="shared" si="98"/>
        <v>1</v>
      </c>
      <c r="Q618">
        <f t="shared" si="99"/>
        <v>3</v>
      </c>
      <c r="R618">
        <f t="shared" si="100"/>
        <v>2</v>
      </c>
      <c r="S618">
        <f t="shared" si="101"/>
        <v>4</v>
      </c>
      <c r="T618">
        <f t="shared" si="102"/>
        <v>5</v>
      </c>
      <c r="U618">
        <f t="shared" si="103"/>
        <v>6</v>
      </c>
      <c r="V618">
        <f t="shared" si="104"/>
        <v>6</v>
      </c>
      <c r="W618">
        <f t="shared" si="105"/>
        <v>6</v>
      </c>
      <c r="X618" s="11"/>
      <c r="Y618" s="11"/>
    </row>
    <row r="619" spans="1:25" ht="16" hidden="1" x14ac:dyDescent="0.2">
      <c r="A619" s="1" t="s">
        <v>1102</v>
      </c>
      <c r="B619" t="s">
        <v>1103</v>
      </c>
      <c r="C619" s="3">
        <v>19</v>
      </c>
      <c r="D619" t="s">
        <v>164</v>
      </c>
      <c r="E619" s="5">
        <v>68797</v>
      </c>
      <c r="F619" s="5">
        <v>31797</v>
      </c>
      <c r="G619" s="5">
        <v>6714</v>
      </c>
      <c r="H619" s="5">
        <v>4323</v>
      </c>
      <c r="I619" s="14">
        <v>4992</v>
      </c>
      <c r="J619" s="5">
        <v>1834</v>
      </c>
      <c r="K619" s="5">
        <v>0</v>
      </c>
      <c r="L619" s="5">
        <v>0</v>
      </c>
      <c r="M619" s="5">
        <v>500</v>
      </c>
      <c r="N619" s="11">
        <f t="shared" si="96"/>
        <v>50160</v>
      </c>
      <c r="O619" s="12">
        <f t="shared" si="97"/>
        <v>0.72910155966103174</v>
      </c>
      <c r="P619">
        <f t="shared" si="98"/>
        <v>1</v>
      </c>
      <c r="Q619">
        <f t="shared" si="99"/>
        <v>2</v>
      </c>
      <c r="R619">
        <f t="shared" si="100"/>
        <v>4</v>
      </c>
      <c r="S619">
        <f t="shared" si="101"/>
        <v>3</v>
      </c>
      <c r="T619">
        <f t="shared" si="102"/>
        <v>5</v>
      </c>
      <c r="U619">
        <f t="shared" si="103"/>
        <v>7</v>
      </c>
      <c r="V619">
        <f t="shared" si="104"/>
        <v>7</v>
      </c>
      <c r="W619">
        <f t="shared" si="105"/>
        <v>6</v>
      </c>
      <c r="X619" s="11"/>
      <c r="Y619" s="11"/>
    </row>
    <row r="620" spans="1:25" ht="16" hidden="1" x14ac:dyDescent="0.2">
      <c r="A620" s="1" t="s">
        <v>813</v>
      </c>
      <c r="B620" t="s">
        <v>814</v>
      </c>
      <c r="C620" s="3">
        <v>19</v>
      </c>
      <c r="D620" t="s">
        <v>164</v>
      </c>
      <c r="E620" s="5">
        <v>72302</v>
      </c>
      <c r="F620" s="5">
        <v>23082</v>
      </c>
      <c r="G620" s="5">
        <v>16432</v>
      </c>
      <c r="H620" s="5">
        <v>2355</v>
      </c>
      <c r="I620" s="14">
        <v>4826</v>
      </c>
      <c r="J620" s="5">
        <v>1406</v>
      </c>
      <c r="K620" s="5">
        <v>0</v>
      </c>
      <c r="L620" s="5">
        <v>0</v>
      </c>
      <c r="M620" s="5">
        <v>303</v>
      </c>
      <c r="N620" s="11">
        <f t="shared" si="96"/>
        <v>48404</v>
      </c>
      <c r="O620" s="12">
        <f t="shared" si="97"/>
        <v>0.66946972421233164</v>
      </c>
      <c r="P620">
        <f t="shared" si="98"/>
        <v>1</v>
      </c>
      <c r="Q620">
        <f t="shared" si="99"/>
        <v>2</v>
      </c>
      <c r="R620">
        <f t="shared" si="100"/>
        <v>4</v>
      </c>
      <c r="S620">
        <f t="shared" si="101"/>
        <v>3</v>
      </c>
      <c r="T620">
        <f t="shared" si="102"/>
        <v>5</v>
      </c>
      <c r="U620">
        <f t="shared" si="103"/>
        <v>7</v>
      </c>
      <c r="V620">
        <f t="shared" si="104"/>
        <v>7</v>
      </c>
      <c r="W620">
        <f t="shared" si="105"/>
        <v>6</v>
      </c>
      <c r="X620" s="11"/>
      <c r="Y620" s="11"/>
    </row>
    <row r="621" spans="1:25" ht="16" hidden="1" x14ac:dyDescent="0.2">
      <c r="A621" s="1" t="s">
        <v>485</v>
      </c>
      <c r="B621" t="s">
        <v>486</v>
      </c>
      <c r="C621" s="3">
        <v>19</v>
      </c>
      <c r="D621" t="s">
        <v>436</v>
      </c>
      <c r="E621" s="5">
        <v>76554</v>
      </c>
      <c r="F621" s="5">
        <v>30802</v>
      </c>
      <c r="G621" s="5">
        <v>6534</v>
      </c>
      <c r="H621" s="5">
        <v>8354</v>
      </c>
      <c r="I621" s="14">
        <v>4774</v>
      </c>
      <c r="J621" s="5">
        <v>2558</v>
      </c>
      <c r="K621" s="5">
        <v>0</v>
      </c>
      <c r="L621" s="5">
        <v>0</v>
      </c>
      <c r="M621" s="5">
        <v>964</v>
      </c>
      <c r="N621" s="11">
        <f t="shared" si="96"/>
        <v>53986</v>
      </c>
      <c r="O621" s="12">
        <f t="shared" si="97"/>
        <v>0.70520155707082577</v>
      </c>
      <c r="P621">
        <f t="shared" si="98"/>
        <v>1</v>
      </c>
      <c r="Q621">
        <f t="shared" si="99"/>
        <v>3</v>
      </c>
      <c r="R621">
        <f t="shared" si="100"/>
        <v>2</v>
      </c>
      <c r="S621">
        <f t="shared" si="101"/>
        <v>4</v>
      </c>
      <c r="T621">
        <f t="shared" si="102"/>
        <v>5</v>
      </c>
      <c r="U621">
        <f t="shared" si="103"/>
        <v>7</v>
      </c>
      <c r="V621">
        <f t="shared" si="104"/>
        <v>7</v>
      </c>
      <c r="W621">
        <f t="shared" si="105"/>
        <v>6</v>
      </c>
      <c r="X621" s="11"/>
      <c r="Y621" s="11"/>
    </row>
    <row r="622" spans="1:25" ht="16" hidden="1" x14ac:dyDescent="0.2">
      <c r="A622" s="1" t="s">
        <v>504</v>
      </c>
      <c r="B622" t="s">
        <v>505</v>
      </c>
      <c r="C622" s="3">
        <v>19</v>
      </c>
      <c r="D622" t="s">
        <v>10</v>
      </c>
      <c r="E622" s="5">
        <v>74025</v>
      </c>
      <c r="F622" s="5">
        <v>35573</v>
      </c>
      <c r="G622" s="5">
        <v>5290</v>
      </c>
      <c r="H622" s="5">
        <v>5657</v>
      </c>
      <c r="I622" s="14">
        <v>4732</v>
      </c>
      <c r="J622" s="5">
        <v>2364</v>
      </c>
      <c r="K622" s="5">
        <v>0</v>
      </c>
      <c r="L622" s="5">
        <v>0</v>
      </c>
      <c r="M622" s="5">
        <v>384</v>
      </c>
      <c r="N622" s="11">
        <f t="shared" si="96"/>
        <v>54000</v>
      </c>
      <c r="O622" s="12">
        <f t="shared" si="97"/>
        <v>0.72948328267477203</v>
      </c>
      <c r="P622">
        <f t="shared" si="98"/>
        <v>1</v>
      </c>
      <c r="Q622">
        <f t="shared" si="99"/>
        <v>3</v>
      </c>
      <c r="R622">
        <f t="shared" si="100"/>
        <v>2</v>
      </c>
      <c r="S622">
        <f t="shared" si="101"/>
        <v>4</v>
      </c>
      <c r="T622">
        <f t="shared" si="102"/>
        <v>5</v>
      </c>
      <c r="U622">
        <f t="shared" si="103"/>
        <v>7</v>
      </c>
      <c r="V622">
        <f t="shared" si="104"/>
        <v>7</v>
      </c>
      <c r="W622">
        <f t="shared" si="105"/>
        <v>6</v>
      </c>
    </row>
    <row r="623" spans="1:25" ht="16" hidden="1" x14ac:dyDescent="0.2">
      <c r="A623" s="1" t="s">
        <v>686</v>
      </c>
      <c r="B623" t="s">
        <v>687</v>
      </c>
      <c r="C623" s="3">
        <v>19</v>
      </c>
      <c r="D623" t="s">
        <v>164</v>
      </c>
      <c r="E623" s="5">
        <v>74963</v>
      </c>
      <c r="F623" s="5">
        <v>35453</v>
      </c>
      <c r="G623" s="5">
        <v>6394</v>
      </c>
      <c r="H623" s="5">
        <v>5337</v>
      </c>
      <c r="I623" s="14">
        <v>4539</v>
      </c>
      <c r="J623" s="5">
        <v>1915</v>
      </c>
      <c r="K623" s="5">
        <v>0</v>
      </c>
      <c r="L623" s="5">
        <v>0</v>
      </c>
      <c r="M623" s="5">
        <v>217</v>
      </c>
      <c r="N623" s="11">
        <f t="shared" si="96"/>
        <v>53855</v>
      </c>
      <c r="O623" s="12">
        <f t="shared" si="97"/>
        <v>0.71842108773661673</v>
      </c>
      <c r="P623">
        <f t="shared" si="98"/>
        <v>1</v>
      </c>
      <c r="Q623">
        <f t="shared" si="99"/>
        <v>2</v>
      </c>
      <c r="R623">
        <f t="shared" si="100"/>
        <v>3</v>
      </c>
      <c r="S623">
        <f t="shared" si="101"/>
        <v>4</v>
      </c>
      <c r="T623">
        <f t="shared" si="102"/>
        <v>5</v>
      </c>
      <c r="U623">
        <f t="shared" si="103"/>
        <v>7</v>
      </c>
      <c r="V623">
        <f t="shared" si="104"/>
        <v>7</v>
      </c>
      <c r="W623">
        <f t="shared" si="105"/>
        <v>6</v>
      </c>
    </row>
    <row r="624" spans="1:25" ht="16" hidden="1" x14ac:dyDescent="0.2">
      <c r="A624" s="1" t="s">
        <v>1100</v>
      </c>
      <c r="B624" t="s">
        <v>1101</v>
      </c>
      <c r="C624" s="3">
        <v>19</v>
      </c>
      <c r="D624" t="s">
        <v>10</v>
      </c>
      <c r="E624" s="5">
        <v>74119</v>
      </c>
      <c r="F624" s="5">
        <v>30425</v>
      </c>
      <c r="G624" s="5">
        <v>4613</v>
      </c>
      <c r="H624" s="5">
        <v>13511</v>
      </c>
      <c r="I624" s="14">
        <v>4122</v>
      </c>
      <c r="J624" s="5">
        <v>2645</v>
      </c>
      <c r="K624" s="5">
        <v>0</v>
      </c>
      <c r="L624" s="5">
        <v>0</v>
      </c>
      <c r="M624" s="5">
        <v>0</v>
      </c>
      <c r="N624" s="11">
        <f t="shared" si="96"/>
        <v>55316</v>
      </c>
      <c r="O624" s="12">
        <f t="shared" si="97"/>
        <v>0.74631336094658585</v>
      </c>
      <c r="P624">
        <f t="shared" si="98"/>
        <v>1</v>
      </c>
      <c r="Q624">
        <f t="shared" si="99"/>
        <v>3</v>
      </c>
      <c r="R624">
        <f t="shared" si="100"/>
        <v>2</v>
      </c>
      <c r="S624">
        <f t="shared" si="101"/>
        <v>4</v>
      </c>
      <c r="T624">
        <f t="shared" si="102"/>
        <v>5</v>
      </c>
      <c r="U624">
        <f t="shared" si="103"/>
        <v>6</v>
      </c>
      <c r="V624">
        <f t="shared" si="104"/>
        <v>6</v>
      </c>
      <c r="W624">
        <f t="shared" si="105"/>
        <v>6</v>
      </c>
    </row>
    <row r="625" spans="1:25" ht="16" hidden="1" x14ac:dyDescent="0.2">
      <c r="A625" s="1" t="s">
        <v>811</v>
      </c>
      <c r="B625" t="s">
        <v>812</v>
      </c>
      <c r="C625" s="3">
        <v>19</v>
      </c>
      <c r="D625" t="s">
        <v>164</v>
      </c>
      <c r="E625" s="5">
        <v>74651</v>
      </c>
      <c r="F625" s="5">
        <v>23217</v>
      </c>
      <c r="G625" s="5">
        <v>16697</v>
      </c>
      <c r="H625" s="5">
        <v>3719</v>
      </c>
      <c r="I625" s="14">
        <v>3647</v>
      </c>
      <c r="J625" s="5">
        <v>3214</v>
      </c>
      <c r="K625" s="5">
        <v>0</v>
      </c>
      <c r="L625" s="5">
        <v>0</v>
      </c>
      <c r="M625" s="5">
        <v>0</v>
      </c>
      <c r="N625" s="11">
        <f t="shared" si="96"/>
        <v>50494</v>
      </c>
      <c r="O625" s="12">
        <f t="shared" si="97"/>
        <v>0.67640085196447464</v>
      </c>
      <c r="P625">
        <f t="shared" si="98"/>
        <v>1</v>
      </c>
      <c r="Q625">
        <f t="shared" si="99"/>
        <v>2</v>
      </c>
      <c r="R625">
        <f t="shared" si="100"/>
        <v>3</v>
      </c>
      <c r="S625">
        <f t="shared" si="101"/>
        <v>4</v>
      </c>
      <c r="T625">
        <f t="shared" si="102"/>
        <v>5</v>
      </c>
      <c r="U625">
        <f t="shared" si="103"/>
        <v>6</v>
      </c>
      <c r="V625">
        <f t="shared" si="104"/>
        <v>6</v>
      </c>
      <c r="W625">
        <f t="shared" si="105"/>
        <v>6</v>
      </c>
    </row>
    <row r="626" spans="1:25" ht="16" hidden="1" x14ac:dyDescent="0.2">
      <c r="A626" s="17" t="s">
        <v>1004</v>
      </c>
      <c r="B626" t="s">
        <v>1005</v>
      </c>
      <c r="C626" s="3">
        <v>20</v>
      </c>
      <c r="D626" t="s">
        <v>28</v>
      </c>
      <c r="E626" s="5">
        <v>70182</v>
      </c>
      <c r="F626" s="5">
        <v>18838</v>
      </c>
      <c r="G626" s="5">
        <v>11740</v>
      </c>
      <c r="H626" s="5">
        <v>932</v>
      </c>
      <c r="I626" s="14">
        <v>16026</v>
      </c>
      <c r="J626" s="5">
        <v>1076</v>
      </c>
      <c r="K626" s="5">
        <v>0</v>
      </c>
      <c r="L626" s="5">
        <v>0</v>
      </c>
      <c r="M626" s="5">
        <v>789</v>
      </c>
      <c r="N626" s="11">
        <f t="shared" si="96"/>
        <v>49401</v>
      </c>
      <c r="O626" s="12">
        <f t="shared" si="97"/>
        <v>0.70389843549628106</v>
      </c>
      <c r="P626">
        <f t="shared" si="98"/>
        <v>1</v>
      </c>
      <c r="Q626">
        <f t="shared" si="99"/>
        <v>3</v>
      </c>
      <c r="R626">
        <f t="shared" si="100"/>
        <v>5</v>
      </c>
      <c r="S626">
        <f t="shared" si="101"/>
        <v>2</v>
      </c>
      <c r="T626">
        <f t="shared" si="102"/>
        <v>4</v>
      </c>
      <c r="U626">
        <f t="shared" si="103"/>
        <v>7</v>
      </c>
      <c r="V626">
        <f t="shared" si="104"/>
        <v>7</v>
      </c>
      <c r="W626">
        <f t="shared" si="105"/>
        <v>6</v>
      </c>
      <c r="X626" s="11"/>
      <c r="Y626" s="11"/>
    </row>
    <row r="627" spans="1:25" ht="16" hidden="1" x14ac:dyDescent="0.2">
      <c r="A627" s="17" t="s">
        <v>832</v>
      </c>
      <c r="B627" t="s">
        <v>833</v>
      </c>
      <c r="C627" s="3">
        <v>20</v>
      </c>
      <c r="D627" t="s">
        <v>28</v>
      </c>
      <c r="E627" s="5">
        <v>79000</v>
      </c>
      <c r="F627" s="5">
        <v>23142</v>
      </c>
      <c r="G627" s="5">
        <v>10396</v>
      </c>
      <c r="H627" s="5">
        <v>1251</v>
      </c>
      <c r="I627" s="14">
        <v>16009</v>
      </c>
      <c r="J627" s="5">
        <v>1516</v>
      </c>
      <c r="K627" s="5">
        <v>0</v>
      </c>
      <c r="L627" s="5">
        <v>0</v>
      </c>
      <c r="M627" s="5">
        <v>202</v>
      </c>
      <c r="N627" s="11">
        <f t="shared" si="96"/>
        <v>52516</v>
      </c>
      <c r="O627" s="12">
        <f t="shared" si="97"/>
        <v>0.66475949367088605</v>
      </c>
      <c r="P627">
        <f t="shared" si="98"/>
        <v>1</v>
      </c>
      <c r="Q627">
        <f t="shared" si="99"/>
        <v>3</v>
      </c>
      <c r="R627">
        <f t="shared" si="100"/>
        <v>5</v>
      </c>
      <c r="S627">
        <f t="shared" si="101"/>
        <v>2</v>
      </c>
      <c r="T627">
        <f t="shared" si="102"/>
        <v>4</v>
      </c>
      <c r="U627">
        <f t="shared" si="103"/>
        <v>7</v>
      </c>
      <c r="V627">
        <f t="shared" si="104"/>
        <v>7</v>
      </c>
      <c r="W627">
        <f t="shared" si="105"/>
        <v>6</v>
      </c>
      <c r="X627" s="11"/>
      <c r="Y627" s="11"/>
    </row>
    <row r="628" spans="1:25" ht="16" hidden="1" x14ac:dyDescent="0.2">
      <c r="A628" s="1" t="s">
        <v>455</v>
      </c>
      <c r="B628" t="s">
        <v>456</v>
      </c>
      <c r="C628" s="3">
        <v>20</v>
      </c>
      <c r="D628" t="s">
        <v>28</v>
      </c>
      <c r="E628" s="5">
        <v>83612</v>
      </c>
      <c r="F628" s="5">
        <v>26323</v>
      </c>
      <c r="G628" s="5">
        <v>7939</v>
      </c>
      <c r="H628" s="5">
        <v>4882</v>
      </c>
      <c r="I628" s="14">
        <v>12526</v>
      </c>
      <c r="J628" s="5">
        <v>2956</v>
      </c>
      <c r="K628" s="5">
        <v>0</v>
      </c>
      <c r="L628" s="5">
        <v>0</v>
      </c>
      <c r="M628" s="5">
        <v>384</v>
      </c>
      <c r="N628" s="11">
        <f t="shared" si="96"/>
        <v>55010</v>
      </c>
      <c r="O628" s="12">
        <f t="shared" si="97"/>
        <v>0.65791991580155962</v>
      </c>
      <c r="P628">
        <f t="shared" si="98"/>
        <v>1</v>
      </c>
      <c r="Q628">
        <f t="shared" si="99"/>
        <v>3</v>
      </c>
      <c r="R628">
        <f t="shared" si="100"/>
        <v>4</v>
      </c>
      <c r="S628">
        <f t="shared" si="101"/>
        <v>2</v>
      </c>
      <c r="T628">
        <f t="shared" si="102"/>
        <v>5</v>
      </c>
      <c r="U628">
        <f t="shared" si="103"/>
        <v>7</v>
      </c>
      <c r="V628">
        <f t="shared" si="104"/>
        <v>7</v>
      </c>
      <c r="W628">
        <f t="shared" si="105"/>
        <v>6</v>
      </c>
      <c r="X628" s="11"/>
      <c r="Y628" s="11"/>
    </row>
    <row r="629" spans="1:25" ht="16" hidden="1" x14ac:dyDescent="0.2">
      <c r="A629" s="1" t="s">
        <v>892</v>
      </c>
      <c r="B629" t="s">
        <v>893</v>
      </c>
      <c r="C629" s="3">
        <v>20</v>
      </c>
      <c r="D629" t="s">
        <v>28</v>
      </c>
      <c r="E629" s="5">
        <v>76018</v>
      </c>
      <c r="F629" s="5">
        <v>24425</v>
      </c>
      <c r="G629" s="5">
        <v>9673</v>
      </c>
      <c r="H629" s="5">
        <v>1563</v>
      </c>
      <c r="I629" s="14">
        <v>12257</v>
      </c>
      <c r="J629" s="5">
        <v>1185</v>
      </c>
      <c r="K629" s="5">
        <v>0</v>
      </c>
      <c r="L629" s="5">
        <v>0</v>
      </c>
      <c r="M629" s="5">
        <v>275</v>
      </c>
      <c r="N629" s="11">
        <f t="shared" si="96"/>
        <v>49378</v>
      </c>
      <c r="O629" s="12">
        <f t="shared" si="97"/>
        <v>0.64955668394327659</v>
      </c>
      <c r="P629">
        <f t="shared" si="98"/>
        <v>1</v>
      </c>
      <c r="Q629">
        <f t="shared" si="99"/>
        <v>3</v>
      </c>
      <c r="R629">
        <f t="shared" si="100"/>
        <v>4</v>
      </c>
      <c r="S629">
        <f t="shared" si="101"/>
        <v>2</v>
      </c>
      <c r="T629">
        <f t="shared" si="102"/>
        <v>5</v>
      </c>
      <c r="U629">
        <f t="shared" si="103"/>
        <v>7</v>
      </c>
      <c r="V629">
        <f t="shared" si="104"/>
        <v>7</v>
      </c>
      <c r="W629">
        <f t="shared" si="105"/>
        <v>6</v>
      </c>
      <c r="X629" s="11"/>
      <c r="Y629" s="11"/>
    </row>
    <row r="630" spans="1:25" ht="16" hidden="1" x14ac:dyDescent="0.2">
      <c r="A630" s="1" t="s">
        <v>1002</v>
      </c>
      <c r="B630" t="s">
        <v>1003</v>
      </c>
      <c r="C630" s="3">
        <v>20</v>
      </c>
      <c r="D630" t="s">
        <v>28</v>
      </c>
      <c r="E630" s="5">
        <v>70504</v>
      </c>
      <c r="F630" s="5">
        <v>23045</v>
      </c>
      <c r="G630" s="5">
        <v>8411</v>
      </c>
      <c r="H630" s="5">
        <v>1645</v>
      </c>
      <c r="I630" s="14">
        <v>12097</v>
      </c>
      <c r="J630" s="5">
        <v>1719</v>
      </c>
      <c r="K630" s="5">
        <v>0</v>
      </c>
      <c r="L630" s="5">
        <v>0</v>
      </c>
      <c r="M630" s="5">
        <v>136</v>
      </c>
      <c r="N630" s="11">
        <f t="shared" si="96"/>
        <v>47053</v>
      </c>
      <c r="O630" s="12">
        <f t="shared" si="97"/>
        <v>0.66738057415182117</v>
      </c>
      <c r="P630">
        <f t="shared" si="98"/>
        <v>1</v>
      </c>
      <c r="Q630">
        <f t="shared" si="99"/>
        <v>3</v>
      </c>
      <c r="R630">
        <f t="shared" si="100"/>
        <v>5</v>
      </c>
      <c r="S630">
        <f t="shared" si="101"/>
        <v>2</v>
      </c>
      <c r="T630">
        <f t="shared" si="102"/>
        <v>4</v>
      </c>
      <c r="U630">
        <f t="shared" si="103"/>
        <v>7</v>
      </c>
      <c r="V630">
        <f t="shared" si="104"/>
        <v>7</v>
      </c>
      <c r="W630">
        <f t="shared" si="105"/>
        <v>6</v>
      </c>
    </row>
    <row r="631" spans="1:25" ht="16" hidden="1" x14ac:dyDescent="0.2">
      <c r="A631" s="1" t="s">
        <v>26</v>
      </c>
      <c r="B631" t="s">
        <v>27</v>
      </c>
      <c r="C631" s="3">
        <v>20</v>
      </c>
      <c r="D631" t="s">
        <v>28</v>
      </c>
      <c r="E631" s="5">
        <v>85189</v>
      </c>
      <c r="F631" s="5">
        <v>30094</v>
      </c>
      <c r="G631" s="5">
        <v>10580</v>
      </c>
      <c r="H631" s="5">
        <v>3433</v>
      </c>
      <c r="I631" s="14">
        <v>10798</v>
      </c>
      <c r="J631" s="5">
        <v>2467</v>
      </c>
      <c r="K631" s="5">
        <v>0</v>
      </c>
      <c r="L631" s="5">
        <v>0</v>
      </c>
      <c r="M631" s="5">
        <v>0</v>
      </c>
      <c r="N631" s="11">
        <f t="shared" si="96"/>
        <v>57372</v>
      </c>
      <c r="O631" s="12">
        <f t="shared" si="97"/>
        <v>0.6734672316848419</v>
      </c>
      <c r="P631">
        <f t="shared" si="98"/>
        <v>1</v>
      </c>
      <c r="Q631">
        <f t="shared" si="99"/>
        <v>3</v>
      </c>
      <c r="R631">
        <f t="shared" si="100"/>
        <v>4</v>
      </c>
      <c r="S631">
        <f t="shared" si="101"/>
        <v>2</v>
      </c>
      <c r="T631">
        <f t="shared" si="102"/>
        <v>5</v>
      </c>
      <c r="U631">
        <f t="shared" si="103"/>
        <v>6</v>
      </c>
      <c r="V631">
        <f t="shared" si="104"/>
        <v>6</v>
      </c>
      <c r="W631">
        <f t="shared" si="105"/>
        <v>6</v>
      </c>
    </row>
    <row r="632" spans="1:25" ht="16" hidden="1" x14ac:dyDescent="0.2">
      <c r="A632" s="1" t="s">
        <v>338</v>
      </c>
      <c r="B632" t="s">
        <v>339</v>
      </c>
      <c r="C632" s="3">
        <v>20</v>
      </c>
      <c r="D632" t="s">
        <v>28</v>
      </c>
      <c r="E632" s="5">
        <v>76686</v>
      </c>
      <c r="F632" s="5">
        <v>25670</v>
      </c>
      <c r="G632" s="5">
        <v>13325</v>
      </c>
      <c r="H632" s="5">
        <v>1454</v>
      </c>
      <c r="I632" s="14">
        <v>10434</v>
      </c>
      <c r="J632" s="5">
        <v>1324</v>
      </c>
      <c r="K632" s="5">
        <v>0</v>
      </c>
      <c r="L632" s="5">
        <v>0</v>
      </c>
      <c r="M632" s="5">
        <v>211</v>
      </c>
      <c r="N632" s="11">
        <f t="shared" si="96"/>
        <v>52418</v>
      </c>
      <c r="O632" s="12">
        <f t="shared" si="97"/>
        <v>0.6835406723521894</v>
      </c>
      <c r="P632">
        <f t="shared" si="98"/>
        <v>1</v>
      </c>
      <c r="Q632">
        <f t="shared" si="99"/>
        <v>2</v>
      </c>
      <c r="R632">
        <f t="shared" si="100"/>
        <v>4</v>
      </c>
      <c r="S632">
        <f t="shared" si="101"/>
        <v>3</v>
      </c>
      <c r="T632">
        <f t="shared" si="102"/>
        <v>5</v>
      </c>
      <c r="U632">
        <f t="shared" si="103"/>
        <v>7</v>
      </c>
      <c r="V632">
        <f t="shared" si="104"/>
        <v>7</v>
      </c>
      <c r="W632">
        <f t="shared" si="105"/>
        <v>6</v>
      </c>
    </row>
    <row r="633" spans="1:25" ht="16" hidden="1" x14ac:dyDescent="0.2">
      <c r="A633" s="1" t="s">
        <v>138</v>
      </c>
      <c r="B633" t="s">
        <v>139</v>
      </c>
      <c r="C633" s="3">
        <v>20</v>
      </c>
      <c r="D633" t="s">
        <v>22</v>
      </c>
      <c r="E633" s="5">
        <v>73095</v>
      </c>
      <c r="F633" s="5">
        <v>24185</v>
      </c>
      <c r="G633" s="5">
        <v>6508</v>
      </c>
      <c r="H633" s="5">
        <v>4240</v>
      </c>
      <c r="I633" s="14">
        <v>10241</v>
      </c>
      <c r="J633" s="5">
        <v>1942</v>
      </c>
      <c r="K633" s="5">
        <v>0</v>
      </c>
      <c r="L633" s="5">
        <v>0</v>
      </c>
      <c r="M633" s="5">
        <v>0</v>
      </c>
      <c r="N633" s="11">
        <f t="shared" si="96"/>
        <v>47116</v>
      </c>
      <c r="O633" s="12">
        <f t="shared" si="97"/>
        <v>0.64458581298310413</v>
      </c>
      <c r="P633">
        <f t="shared" si="98"/>
        <v>1</v>
      </c>
      <c r="Q633">
        <f t="shared" si="99"/>
        <v>3</v>
      </c>
      <c r="R633">
        <f t="shared" si="100"/>
        <v>4</v>
      </c>
      <c r="S633">
        <f t="shared" si="101"/>
        <v>2</v>
      </c>
      <c r="T633">
        <f t="shared" si="102"/>
        <v>5</v>
      </c>
      <c r="U633">
        <f t="shared" si="103"/>
        <v>6</v>
      </c>
      <c r="V633">
        <f t="shared" si="104"/>
        <v>6</v>
      </c>
      <c r="W633">
        <f t="shared" si="105"/>
        <v>6</v>
      </c>
    </row>
    <row r="634" spans="1:25" ht="16" hidden="1" x14ac:dyDescent="0.2">
      <c r="A634" s="1" t="s">
        <v>385</v>
      </c>
      <c r="B634" t="s">
        <v>386</v>
      </c>
      <c r="C634" s="3">
        <v>20</v>
      </c>
      <c r="D634" t="s">
        <v>28</v>
      </c>
      <c r="E634" s="5">
        <v>72929</v>
      </c>
      <c r="F634" s="5">
        <v>21737</v>
      </c>
      <c r="G634" s="5">
        <v>15443</v>
      </c>
      <c r="H634" s="5">
        <v>1572</v>
      </c>
      <c r="I634" s="14">
        <v>10177</v>
      </c>
      <c r="J634" s="5">
        <v>1295</v>
      </c>
      <c r="K634" s="5">
        <v>0</v>
      </c>
      <c r="L634" s="5">
        <v>0</v>
      </c>
      <c r="M634" s="5">
        <v>0</v>
      </c>
      <c r="N634" s="11">
        <f t="shared" si="96"/>
        <v>50224</v>
      </c>
      <c r="O634" s="12">
        <f t="shared" si="97"/>
        <v>0.68866980213632434</v>
      </c>
      <c r="P634">
        <f t="shared" si="98"/>
        <v>1</v>
      </c>
      <c r="Q634">
        <f t="shared" si="99"/>
        <v>2</v>
      </c>
      <c r="R634">
        <f t="shared" si="100"/>
        <v>4</v>
      </c>
      <c r="S634">
        <f t="shared" si="101"/>
        <v>3</v>
      </c>
      <c r="T634">
        <f t="shared" si="102"/>
        <v>5</v>
      </c>
      <c r="U634">
        <f t="shared" si="103"/>
        <v>6</v>
      </c>
      <c r="V634">
        <f t="shared" si="104"/>
        <v>6</v>
      </c>
      <c r="W634">
        <f t="shared" si="105"/>
        <v>6</v>
      </c>
      <c r="X634" s="11"/>
      <c r="Y634" s="11"/>
    </row>
    <row r="635" spans="1:25" ht="16" hidden="1" x14ac:dyDescent="0.2">
      <c r="A635" s="1" t="s">
        <v>93</v>
      </c>
      <c r="B635" t="s">
        <v>94</v>
      </c>
      <c r="C635" s="3">
        <v>20</v>
      </c>
      <c r="D635" t="s">
        <v>95</v>
      </c>
      <c r="E635" s="5">
        <v>78796</v>
      </c>
      <c r="F635" s="5">
        <v>30245</v>
      </c>
      <c r="G635" s="5">
        <v>7797</v>
      </c>
      <c r="H635" s="5">
        <v>4199</v>
      </c>
      <c r="I635" s="14">
        <v>10170</v>
      </c>
      <c r="J635" s="5">
        <v>2807</v>
      </c>
      <c r="K635" s="5">
        <v>0</v>
      </c>
      <c r="L635" s="5">
        <v>0</v>
      </c>
      <c r="M635" s="5">
        <v>0</v>
      </c>
      <c r="N635" s="11">
        <f t="shared" si="96"/>
        <v>55218</v>
      </c>
      <c r="O635" s="12">
        <f t="shared" si="97"/>
        <v>0.70077161277222189</v>
      </c>
      <c r="P635">
        <f t="shared" si="98"/>
        <v>1</v>
      </c>
      <c r="Q635">
        <f t="shared" si="99"/>
        <v>3</v>
      </c>
      <c r="R635">
        <f t="shared" si="100"/>
        <v>4</v>
      </c>
      <c r="S635">
        <f t="shared" si="101"/>
        <v>2</v>
      </c>
      <c r="T635">
        <f t="shared" si="102"/>
        <v>5</v>
      </c>
      <c r="U635">
        <f t="shared" si="103"/>
        <v>6</v>
      </c>
      <c r="V635">
        <f t="shared" si="104"/>
        <v>6</v>
      </c>
      <c r="W635">
        <f t="shared" si="105"/>
        <v>6</v>
      </c>
    </row>
    <row r="636" spans="1:25" ht="16" hidden="1" x14ac:dyDescent="0.2">
      <c r="A636" s="1" t="s">
        <v>1068</v>
      </c>
      <c r="B636" t="s">
        <v>1069</v>
      </c>
      <c r="C636" s="3">
        <v>20</v>
      </c>
      <c r="D636" t="s">
        <v>95</v>
      </c>
      <c r="E636" s="5">
        <v>80252</v>
      </c>
      <c r="F636" s="5">
        <v>32508</v>
      </c>
      <c r="G636" s="5">
        <v>6165</v>
      </c>
      <c r="H636" s="5">
        <v>5180</v>
      </c>
      <c r="I636" s="14">
        <v>9541</v>
      </c>
      <c r="J636" s="5">
        <v>3623</v>
      </c>
      <c r="K636" s="5">
        <v>0</v>
      </c>
      <c r="L636" s="5">
        <v>0</v>
      </c>
      <c r="M636" s="5">
        <v>0</v>
      </c>
      <c r="N636" s="11">
        <f t="shared" si="96"/>
        <v>57017</v>
      </c>
      <c r="O636" s="12">
        <f t="shared" si="97"/>
        <v>0.71047450530827894</v>
      </c>
      <c r="P636">
        <f t="shared" si="98"/>
        <v>1</v>
      </c>
      <c r="Q636">
        <f t="shared" si="99"/>
        <v>3</v>
      </c>
      <c r="R636">
        <f t="shared" si="100"/>
        <v>4</v>
      </c>
      <c r="S636">
        <f t="shared" si="101"/>
        <v>2</v>
      </c>
      <c r="T636">
        <f t="shared" si="102"/>
        <v>5</v>
      </c>
      <c r="U636">
        <f t="shared" si="103"/>
        <v>6</v>
      </c>
      <c r="V636">
        <f t="shared" si="104"/>
        <v>6</v>
      </c>
      <c r="W636">
        <f t="shared" si="105"/>
        <v>6</v>
      </c>
    </row>
    <row r="637" spans="1:25" ht="16" hidden="1" x14ac:dyDescent="0.2">
      <c r="A637" s="1" t="s">
        <v>477</v>
      </c>
      <c r="B637" t="s">
        <v>478</v>
      </c>
      <c r="C637" s="3">
        <v>20</v>
      </c>
      <c r="D637" t="s">
        <v>28</v>
      </c>
      <c r="E637" s="5">
        <v>74307</v>
      </c>
      <c r="F637" s="5">
        <v>23484</v>
      </c>
      <c r="G637" s="5">
        <v>15114</v>
      </c>
      <c r="H637" s="5">
        <v>1111</v>
      </c>
      <c r="I637" s="14">
        <v>9306</v>
      </c>
      <c r="J637" s="5">
        <v>1124</v>
      </c>
      <c r="K637" s="5">
        <v>0</v>
      </c>
      <c r="L637" s="5">
        <v>0</v>
      </c>
      <c r="M637" s="5">
        <v>0</v>
      </c>
      <c r="N637" s="11">
        <f t="shared" si="96"/>
        <v>50139</v>
      </c>
      <c r="O637" s="12">
        <f t="shared" si="97"/>
        <v>0.67475473373975536</v>
      </c>
      <c r="P637">
        <f t="shared" si="98"/>
        <v>1</v>
      </c>
      <c r="Q637">
        <f t="shared" si="99"/>
        <v>2</v>
      </c>
      <c r="R637">
        <f t="shared" si="100"/>
        <v>5</v>
      </c>
      <c r="S637">
        <f t="shared" si="101"/>
        <v>3</v>
      </c>
      <c r="T637">
        <f t="shared" si="102"/>
        <v>4</v>
      </c>
      <c r="U637">
        <f t="shared" si="103"/>
        <v>6</v>
      </c>
      <c r="V637">
        <f t="shared" si="104"/>
        <v>6</v>
      </c>
      <c r="W637">
        <f t="shared" si="105"/>
        <v>6</v>
      </c>
    </row>
    <row r="638" spans="1:25" ht="16" hidden="1" x14ac:dyDescent="0.2">
      <c r="A638" s="1" t="s">
        <v>1134</v>
      </c>
      <c r="B638" t="s">
        <v>1135</v>
      </c>
      <c r="C638" s="3">
        <v>20</v>
      </c>
      <c r="D638" t="s">
        <v>22</v>
      </c>
      <c r="E638" s="5">
        <v>75617</v>
      </c>
      <c r="F638" s="5">
        <v>26124</v>
      </c>
      <c r="G638" s="5">
        <v>7955</v>
      </c>
      <c r="H638" s="5">
        <v>4477</v>
      </c>
      <c r="I638" s="14">
        <v>9269</v>
      </c>
      <c r="J638" s="5">
        <v>2938</v>
      </c>
      <c r="K638" s="5">
        <v>0</v>
      </c>
      <c r="L638" s="5">
        <v>0</v>
      </c>
      <c r="M638" s="5">
        <v>0</v>
      </c>
      <c r="N638" s="11">
        <f t="shared" si="96"/>
        <v>50763</v>
      </c>
      <c r="O638" s="12">
        <f t="shared" si="97"/>
        <v>0.67131729637515369</v>
      </c>
      <c r="P638">
        <f t="shared" si="98"/>
        <v>1</v>
      </c>
      <c r="Q638">
        <f t="shared" si="99"/>
        <v>3</v>
      </c>
      <c r="R638">
        <f t="shared" si="100"/>
        <v>4</v>
      </c>
      <c r="S638">
        <f t="shared" si="101"/>
        <v>2</v>
      </c>
      <c r="T638">
        <f t="shared" si="102"/>
        <v>5</v>
      </c>
      <c r="U638">
        <f t="shared" si="103"/>
        <v>6</v>
      </c>
      <c r="V638">
        <f t="shared" si="104"/>
        <v>6</v>
      </c>
      <c r="W638">
        <f t="shared" si="105"/>
        <v>6</v>
      </c>
    </row>
    <row r="639" spans="1:25" ht="16" hidden="1" x14ac:dyDescent="0.2">
      <c r="A639" s="1" t="s">
        <v>469</v>
      </c>
      <c r="B639" t="s">
        <v>470</v>
      </c>
      <c r="C639" s="3">
        <v>20</v>
      </c>
      <c r="D639" t="s">
        <v>28</v>
      </c>
      <c r="E639" s="5">
        <v>72609</v>
      </c>
      <c r="F639" s="5">
        <v>22590</v>
      </c>
      <c r="G639" s="5">
        <v>12060</v>
      </c>
      <c r="H639" s="5">
        <v>1707</v>
      </c>
      <c r="I639" s="14">
        <v>9199</v>
      </c>
      <c r="J639" s="5">
        <v>1133</v>
      </c>
      <c r="K639" s="5">
        <v>0</v>
      </c>
      <c r="L639" s="5">
        <v>0</v>
      </c>
      <c r="M639" s="5">
        <v>389</v>
      </c>
      <c r="N639" s="11">
        <f t="shared" si="96"/>
        <v>47078</v>
      </c>
      <c r="O639" s="12">
        <f t="shared" si="97"/>
        <v>0.6483769229709816</v>
      </c>
      <c r="P639">
        <f t="shared" si="98"/>
        <v>1</v>
      </c>
      <c r="Q639">
        <f t="shared" si="99"/>
        <v>2</v>
      </c>
      <c r="R639">
        <f t="shared" si="100"/>
        <v>4</v>
      </c>
      <c r="S639">
        <f t="shared" si="101"/>
        <v>3</v>
      </c>
      <c r="T639">
        <f t="shared" si="102"/>
        <v>5</v>
      </c>
      <c r="U639">
        <f t="shared" si="103"/>
        <v>7</v>
      </c>
      <c r="V639">
        <f t="shared" si="104"/>
        <v>7</v>
      </c>
      <c r="W639">
        <f t="shared" si="105"/>
        <v>6</v>
      </c>
      <c r="X639" s="11"/>
      <c r="Y639" s="11"/>
    </row>
    <row r="640" spans="1:25" ht="16" hidden="1" x14ac:dyDescent="0.2">
      <c r="A640" s="1" t="s">
        <v>872</v>
      </c>
      <c r="B640" t="s">
        <v>873</v>
      </c>
      <c r="C640" s="3">
        <v>20</v>
      </c>
      <c r="D640" t="s">
        <v>28</v>
      </c>
      <c r="E640" s="5">
        <v>70741</v>
      </c>
      <c r="F640" s="5">
        <v>28531</v>
      </c>
      <c r="G640" s="5">
        <v>6448</v>
      </c>
      <c r="H640" s="5">
        <v>3937</v>
      </c>
      <c r="I640" s="14">
        <v>8970</v>
      </c>
      <c r="J640" s="5">
        <v>2238</v>
      </c>
      <c r="K640" s="5">
        <v>0</v>
      </c>
      <c r="L640" s="5">
        <v>0</v>
      </c>
      <c r="M640" s="5">
        <v>0</v>
      </c>
      <c r="N640" s="11">
        <f t="shared" si="96"/>
        <v>50124</v>
      </c>
      <c r="O640" s="12">
        <f t="shared" si="97"/>
        <v>0.70855656549949819</v>
      </c>
      <c r="P640">
        <f t="shared" si="98"/>
        <v>1</v>
      </c>
      <c r="Q640">
        <f t="shared" si="99"/>
        <v>3</v>
      </c>
      <c r="R640">
        <f t="shared" si="100"/>
        <v>4</v>
      </c>
      <c r="S640">
        <f t="shared" si="101"/>
        <v>2</v>
      </c>
      <c r="T640">
        <f t="shared" si="102"/>
        <v>5</v>
      </c>
      <c r="U640">
        <f t="shared" si="103"/>
        <v>6</v>
      </c>
      <c r="V640">
        <f t="shared" si="104"/>
        <v>6</v>
      </c>
      <c r="W640">
        <f t="shared" si="105"/>
        <v>6</v>
      </c>
      <c r="X640" s="11"/>
      <c r="Y640" s="11"/>
    </row>
    <row r="641" spans="1:25" ht="16" hidden="1" x14ac:dyDescent="0.2">
      <c r="A641" s="1" t="s">
        <v>258</v>
      </c>
      <c r="B641" t="s">
        <v>259</v>
      </c>
      <c r="C641" s="3">
        <v>20</v>
      </c>
      <c r="D641" t="s">
        <v>28</v>
      </c>
      <c r="E641" s="5">
        <v>68625</v>
      </c>
      <c r="F641" s="5">
        <v>21614</v>
      </c>
      <c r="G641" s="5">
        <v>10159</v>
      </c>
      <c r="H641" s="5">
        <v>1360</v>
      </c>
      <c r="I641" s="14">
        <v>8581</v>
      </c>
      <c r="J641" s="5">
        <v>1101</v>
      </c>
      <c r="K641" s="5">
        <v>0</v>
      </c>
      <c r="L641" s="5">
        <v>0</v>
      </c>
      <c r="M641" s="5">
        <v>258</v>
      </c>
      <c r="N641" s="11">
        <f t="shared" si="96"/>
        <v>43073</v>
      </c>
      <c r="O641" s="12">
        <f t="shared" si="97"/>
        <v>0.62765755919854282</v>
      </c>
      <c r="P641">
        <f t="shared" si="98"/>
        <v>1</v>
      </c>
      <c r="Q641">
        <f t="shared" si="99"/>
        <v>2</v>
      </c>
      <c r="R641">
        <f t="shared" si="100"/>
        <v>4</v>
      </c>
      <c r="S641">
        <f t="shared" si="101"/>
        <v>3</v>
      </c>
      <c r="T641">
        <f t="shared" si="102"/>
        <v>5</v>
      </c>
      <c r="U641">
        <f t="shared" si="103"/>
        <v>7</v>
      </c>
      <c r="V641">
        <f t="shared" si="104"/>
        <v>7</v>
      </c>
      <c r="W641">
        <f t="shared" si="105"/>
        <v>6</v>
      </c>
    </row>
    <row r="642" spans="1:25" ht="16" hidden="1" x14ac:dyDescent="0.2">
      <c r="A642" s="1" t="s">
        <v>277</v>
      </c>
      <c r="B642" t="s">
        <v>278</v>
      </c>
      <c r="C642" s="3">
        <v>20</v>
      </c>
      <c r="D642" t="s">
        <v>22</v>
      </c>
      <c r="E642" s="5">
        <v>83575</v>
      </c>
      <c r="F642" s="5">
        <v>32953</v>
      </c>
      <c r="G642" s="5">
        <v>6933</v>
      </c>
      <c r="H642" s="5">
        <v>4865</v>
      </c>
      <c r="I642" s="14">
        <v>8540</v>
      </c>
      <c r="J642" s="5">
        <v>3742</v>
      </c>
      <c r="K642" s="5">
        <v>0</v>
      </c>
      <c r="L642" s="5">
        <v>0</v>
      </c>
      <c r="M642" s="5">
        <v>106</v>
      </c>
      <c r="N642" s="11">
        <f t="shared" si="96"/>
        <v>57139</v>
      </c>
      <c r="O642" s="12">
        <f t="shared" si="97"/>
        <v>0.68368531259347887</v>
      </c>
      <c r="P642">
        <f t="shared" si="98"/>
        <v>1</v>
      </c>
      <c r="Q642">
        <f t="shared" si="99"/>
        <v>3</v>
      </c>
      <c r="R642">
        <f t="shared" si="100"/>
        <v>4</v>
      </c>
      <c r="S642">
        <f t="shared" si="101"/>
        <v>2</v>
      </c>
      <c r="T642">
        <f t="shared" si="102"/>
        <v>5</v>
      </c>
      <c r="U642">
        <f t="shared" si="103"/>
        <v>7</v>
      </c>
      <c r="V642">
        <f t="shared" si="104"/>
        <v>7</v>
      </c>
      <c r="W642">
        <f t="shared" si="105"/>
        <v>6</v>
      </c>
    </row>
    <row r="643" spans="1:25" ht="16" hidden="1" x14ac:dyDescent="0.2">
      <c r="A643" s="1" t="s">
        <v>1132</v>
      </c>
      <c r="B643" t="s">
        <v>1133</v>
      </c>
      <c r="C643" s="3">
        <v>20</v>
      </c>
      <c r="D643" t="s">
        <v>22</v>
      </c>
      <c r="E643" s="5">
        <v>74272</v>
      </c>
      <c r="F643" s="5">
        <v>24686</v>
      </c>
      <c r="G643" s="5">
        <v>9737</v>
      </c>
      <c r="H643" s="5">
        <v>3360</v>
      </c>
      <c r="I643" s="14">
        <v>8267</v>
      </c>
      <c r="J643" s="5">
        <v>2605</v>
      </c>
      <c r="K643" s="5">
        <v>0</v>
      </c>
      <c r="L643" s="5">
        <v>0</v>
      </c>
      <c r="M643" s="5">
        <v>1243</v>
      </c>
      <c r="N643" s="11">
        <f t="shared" si="96"/>
        <v>49898</v>
      </c>
      <c r="O643" s="12">
        <f t="shared" si="97"/>
        <v>0.6718278759155536</v>
      </c>
      <c r="P643">
        <f t="shared" si="98"/>
        <v>1</v>
      </c>
      <c r="Q643">
        <f t="shared" si="99"/>
        <v>2</v>
      </c>
      <c r="R643">
        <f t="shared" si="100"/>
        <v>4</v>
      </c>
      <c r="S643">
        <f t="shared" si="101"/>
        <v>3</v>
      </c>
      <c r="T643">
        <f t="shared" si="102"/>
        <v>5</v>
      </c>
      <c r="U643">
        <f t="shared" si="103"/>
        <v>7</v>
      </c>
      <c r="V643">
        <f t="shared" si="104"/>
        <v>7</v>
      </c>
      <c r="W643">
        <f t="shared" si="105"/>
        <v>6</v>
      </c>
    </row>
    <row r="644" spans="1:25" ht="16" hidden="1" x14ac:dyDescent="0.2">
      <c r="A644" s="1" t="s">
        <v>447</v>
      </c>
      <c r="B644" t="s">
        <v>448</v>
      </c>
      <c r="C644" s="3">
        <v>20</v>
      </c>
      <c r="D644" t="s">
        <v>28</v>
      </c>
      <c r="E644" s="5">
        <v>69523</v>
      </c>
      <c r="F644" s="5">
        <v>24895</v>
      </c>
      <c r="G644" s="5">
        <v>7403</v>
      </c>
      <c r="H644" s="5">
        <v>3039</v>
      </c>
      <c r="I644" s="14">
        <v>8243</v>
      </c>
      <c r="J644" s="5">
        <v>1768</v>
      </c>
      <c r="K644" s="5">
        <v>0</v>
      </c>
      <c r="L644" s="5">
        <v>0</v>
      </c>
      <c r="M644" s="5">
        <v>455</v>
      </c>
      <c r="N644" s="11">
        <f t="shared" si="96"/>
        <v>45803</v>
      </c>
      <c r="O644" s="12">
        <f t="shared" si="97"/>
        <v>0.65881794514045711</v>
      </c>
      <c r="P644">
        <f t="shared" si="98"/>
        <v>1</v>
      </c>
      <c r="Q644">
        <f t="shared" si="99"/>
        <v>3</v>
      </c>
      <c r="R644">
        <f t="shared" si="100"/>
        <v>4</v>
      </c>
      <c r="S644">
        <f t="shared" si="101"/>
        <v>2</v>
      </c>
      <c r="T644">
        <f t="shared" si="102"/>
        <v>5</v>
      </c>
      <c r="U644">
        <f t="shared" si="103"/>
        <v>7</v>
      </c>
      <c r="V644">
        <f t="shared" si="104"/>
        <v>7</v>
      </c>
      <c r="W644">
        <f t="shared" si="105"/>
        <v>6</v>
      </c>
      <c r="X644" s="11"/>
      <c r="Y644" s="11"/>
    </row>
    <row r="645" spans="1:25" ht="16" hidden="1" x14ac:dyDescent="0.2">
      <c r="A645" s="1" t="s">
        <v>20</v>
      </c>
      <c r="B645" t="s">
        <v>21</v>
      </c>
      <c r="C645" s="3">
        <v>20</v>
      </c>
      <c r="D645" t="s">
        <v>22</v>
      </c>
      <c r="E645" s="5">
        <v>77272</v>
      </c>
      <c r="F645" s="5">
        <v>34331</v>
      </c>
      <c r="G645" s="5">
        <v>6324</v>
      </c>
      <c r="H645" s="5">
        <v>4062</v>
      </c>
      <c r="I645" s="14">
        <v>8154</v>
      </c>
      <c r="J645" s="5">
        <v>3606</v>
      </c>
      <c r="K645" s="5">
        <v>0</v>
      </c>
      <c r="L645" s="5">
        <v>0</v>
      </c>
      <c r="M645" s="5">
        <v>0</v>
      </c>
      <c r="N645" s="11">
        <f t="shared" si="96"/>
        <v>56477</v>
      </c>
      <c r="O645" s="12">
        <f t="shared" si="97"/>
        <v>0.73088570245367013</v>
      </c>
      <c r="P645">
        <f t="shared" si="98"/>
        <v>1</v>
      </c>
      <c r="Q645">
        <f t="shared" si="99"/>
        <v>3</v>
      </c>
      <c r="R645">
        <f t="shared" si="100"/>
        <v>4</v>
      </c>
      <c r="S645">
        <f t="shared" si="101"/>
        <v>2</v>
      </c>
      <c r="T645">
        <f t="shared" si="102"/>
        <v>5</v>
      </c>
      <c r="U645">
        <f t="shared" si="103"/>
        <v>6</v>
      </c>
      <c r="V645">
        <f t="shared" si="104"/>
        <v>6</v>
      </c>
      <c r="W645">
        <f t="shared" si="105"/>
        <v>6</v>
      </c>
    </row>
    <row r="646" spans="1:25" ht="16" hidden="1" x14ac:dyDescent="0.2">
      <c r="A646" s="1" t="s">
        <v>1014</v>
      </c>
      <c r="B646" t="s">
        <v>1015</v>
      </c>
      <c r="C646" s="3">
        <v>20</v>
      </c>
      <c r="D646" t="s">
        <v>28</v>
      </c>
      <c r="E646" s="5">
        <v>74877</v>
      </c>
      <c r="F646" s="5">
        <v>31887</v>
      </c>
      <c r="G646" s="5">
        <v>7604</v>
      </c>
      <c r="H646" s="5">
        <v>3660</v>
      </c>
      <c r="I646" s="14">
        <v>8153</v>
      </c>
      <c r="J646" s="5">
        <v>2366</v>
      </c>
      <c r="K646" s="5">
        <v>0</v>
      </c>
      <c r="L646" s="5">
        <v>0</v>
      </c>
      <c r="M646" s="5">
        <v>0</v>
      </c>
      <c r="N646" s="11">
        <f t="shared" si="96"/>
        <v>53670</v>
      </c>
      <c r="O646" s="12">
        <f t="shared" si="97"/>
        <v>0.71677551183941668</v>
      </c>
      <c r="P646">
        <f t="shared" si="98"/>
        <v>1</v>
      </c>
      <c r="Q646">
        <f t="shared" si="99"/>
        <v>3</v>
      </c>
      <c r="R646">
        <f t="shared" si="100"/>
        <v>4</v>
      </c>
      <c r="S646">
        <f t="shared" si="101"/>
        <v>2</v>
      </c>
      <c r="T646">
        <f t="shared" si="102"/>
        <v>5</v>
      </c>
      <c r="U646">
        <f t="shared" si="103"/>
        <v>6</v>
      </c>
      <c r="V646">
        <f t="shared" si="104"/>
        <v>6</v>
      </c>
      <c r="W646">
        <f t="shared" si="105"/>
        <v>6</v>
      </c>
    </row>
    <row r="647" spans="1:25" ht="16" hidden="1" x14ac:dyDescent="0.2">
      <c r="A647" s="1" t="s">
        <v>573</v>
      </c>
      <c r="B647" t="s">
        <v>574</v>
      </c>
      <c r="C647" s="3">
        <v>20</v>
      </c>
      <c r="D647" t="s">
        <v>22</v>
      </c>
      <c r="E647" s="5">
        <v>78181</v>
      </c>
      <c r="F647" s="5">
        <v>32627</v>
      </c>
      <c r="G647" s="5">
        <v>6499</v>
      </c>
      <c r="H647" s="5">
        <v>6647</v>
      </c>
      <c r="I647" s="14">
        <v>7969</v>
      </c>
      <c r="J647" s="5">
        <v>2198</v>
      </c>
      <c r="K647" s="5">
        <v>0</v>
      </c>
      <c r="L647" s="5">
        <v>0</v>
      </c>
      <c r="M647" s="5">
        <v>985</v>
      </c>
      <c r="N647" s="11">
        <f t="shared" si="96"/>
        <v>56925</v>
      </c>
      <c r="O647" s="12">
        <f t="shared" si="97"/>
        <v>0.72811808495670305</v>
      </c>
      <c r="P647">
        <f t="shared" si="98"/>
        <v>1</v>
      </c>
      <c r="Q647">
        <f t="shared" si="99"/>
        <v>4</v>
      </c>
      <c r="R647">
        <f t="shared" si="100"/>
        <v>3</v>
      </c>
      <c r="S647">
        <f t="shared" si="101"/>
        <v>2</v>
      </c>
      <c r="T647">
        <f t="shared" si="102"/>
        <v>5</v>
      </c>
      <c r="U647">
        <f t="shared" si="103"/>
        <v>7</v>
      </c>
      <c r="V647">
        <f t="shared" si="104"/>
        <v>7</v>
      </c>
      <c r="W647">
        <f t="shared" si="105"/>
        <v>6</v>
      </c>
    </row>
    <row r="648" spans="1:25" ht="16" hidden="1" x14ac:dyDescent="0.2">
      <c r="A648" s="1" t="s">
        <v>688</v>
      </c>
      <c r="B648" t="s">
        <v>689</v>
      </c>
      <c r="C648" s="3">
        <v>20</v>
      </c>
      <c r="D648" t="s">
        <v>28</v>
      </c>
      <c r="E648" s="5">
        <v>73181</v>
      </c>
      <c r="F648" s="5">
        <v>22745</v>
      </c>
      <c r="G648" s="5">
        <v>5268</v>
      </c>
      <c r="H648" s="5">
        <v>12036</v>
      </c>
      <c r="I648" s="14">
        <v>7930</v>
      </c>
      <c r="J648" s="5">
        <v>1396</v>
      </c>
      <c r="K648" s="5">
        <v>0</v>
      </c>
      <c r="L648" s="5">
        <v>0</v>
      </c>
      <c r="M648" s="5">
        <v>635</v>
      </c>
      <c r="N648" s="11">
        <f t="shared" si="96"/>
        <v>50010</v>
      </c>
      <c r="O648" s="12">
        <f t="shared" si="97"/>
        <v>0.68337409983465658</v>
      </c>
      <c r="P648">
        <f t="shared" si="98"/>
        <v>1</v>
      </c>
      <c r="Q648">
        <f t="shared" si="99"/>
        <v>4</v>
      </c>
      <c r="R648">
        <f t="shared" si="100"/>
        <v>2</v>
      </c>
      <c r="S648">
        <f t="shared" si="101"/>
        <v>3</v>
      </c>
      <c r="T648">
        <f t="shared" si="102"/>
        <v>5</v>
      </c>
      <c r="U648">
        <f t="shared" si="103"/>
        <v>7</v>
      </c>
      <c r="V648">
        <f t="shared" si="104"/>
        <v>7</v>
      </c>
      <c r="W648">
        <f t="shared" si="105"/>
        <v>6</v>
      </c>
      <c r="X648" s="11"/>
      <c r="Y648" s="11"/>
    </row>
    <row r="649" spans="1:25" ht="16" hidden="1" x14ac:dyDescent="0.2">
      <c r="A649" s="1" t="s">
        <v>247</v>
      </c>
      <c r="B649" t="s">
        <v>248</v>
      </c>
      <c r="C649" s="3">
        <v>20</v>
      </c>
      <c r="D649" t="s">
        <v>28</v>
      </c>
      <c r="E649" s="5">
        <v>83481</v>
      </c>
      <c r="F649" s="5">
        <v>22918</v>
      </c>
      <c r="G649" s="5">
        <v>13120</v>
      </c>
      <c r="H649" s="5">
        <v>6227</v>
      </c>
      <c r="I649" s="14">
        <v>7289</v>
      </c>
      <c r="J649" s="5">
        <v>3746</v>
      </c>
      <c r="K649" s="5">
        <v>0</v>
      </c>
      <c r="L649" s="5">
        <v>0</v>
      </c>
      <c r="M649" s="5">
        <v>165</v>
      </c>
      <c r="N649" s="11">
        <f t="shared" ref="N649:N658" si="106">SUM(F649:M649)</f>
        <v>53465</v>
      </c>
      <c r="O649" s="12">
        <f t="shared" ref="O649:O658" si="107">N649/E649</f>
        <v>0.64044513122746494</v>
      </c>
      <c r="P649">
        <f t="shared" ref="P649:P658" si="108">RANK(F649,F649:M649)</f>
        <v>1</v>
      </c>
      <c r="Q649">
        <f t="shared" ref="Q649:Q658" si="109">RANK(G649,F649:M649)</f>
        <v>2</v>
      </c>
      <c r="R649">
        <f t="shared" ref="R649:R658" si="110">RANK(H649,F649:M649)</f>
        <v>4</v>
      </c>
      <c r="S649">
        <f t="shared" ref="S649:S658" si="111">RANK(I649,F649:M649)</f>
        <v>3</v>
      </c>
      <c r="T649">
        <f t="shared" ref="T649:T658" si="112">RANK(J649,F649:M649)</f>
        <v>5</v>
      </c>
      <c r="U649">
        <f t="shared" ref="U649:U658" si="113">RANK(K649,F649:M649)</f>
        <v>7</v>
      </c>
      <c r="V649">
        <f t="shared" ref="V649:V658" si="114">RANK(L649,F649:M649)</f>
        <v>7</v>
      </c>
      <c r="W649">
        <f t="shared" ref="W649:W658" si="115">RANK(M649,F649:M649)</f>
        <v>6</v>
      </c>
      <c r="X649" s="11"/>
      <c r="Y649" s="11"/>
    </row>
    <row r="650" spans="1:25" ht="16" hidden="1" x14ac:dyDescent="0.2">
      <c r="A650" s="1" t="s">
        <v>323</v>
      </c>
      <c r="B650" t="s">
        <v>324</v>
      </c>
      <c r="C650" s="3">
        <v>20</v>
      </c>
      <c r="D650" t="s">
        <v>22</v>
      </c>
      <c r="E650" s="5">
        <v>73940</v>
      </c>
      <c r="F650" s="5">
        <v>22829</v>
      </c>
      <c r="G650" s="5">
        <v>16303</v>
      </c>
      <c r="H650" s="5">
        <v>1339</v>
      </c>
      <c r="I650" s="14">
        <v>6979</v>
      </c>
      <c r="J650" s="5">
        <v>1100</v>
      </c>
      <c r="K650" s="5">
        <v>0</v>
      </c>
      <c r="L650" s="5">
        <v>0</v>
      </c>
      <c r="M650" s="5">
        <v>0</v>
      </c>
      <c r="N650" s="11">
        <f t="shared" si="106"/>
        <v>48550</v>
      </c>
      <c r="O650" s="12">
        <f t="shared" si="107"/>
        <v>0.65661347038139029</v>
      </c>
      <c r="P650">
        <f t="shared" si="108"/>
        <v>1</v>
      </c>
      <c r="Q650">
        <f t="shared" si="109"/>
        <v>2</v>
      </c>
      <c r="R650">
        <f t="shared" si="110"/>
        <v>4</v>
      </c>
      <c r="S650">
        <f t="shared" si="111"/>
        <v>3</v>
      </c>
      <c r="T650">
        <f t="shared" si="112"/>
        <v>5</v>
      </c>
      <c r="U650">
        <f t="shared" si="113"/>
        <v>6</v>
      </c>
      <c r="V650">
        <f t="shared" si="114"/>
        <v>6</v>
      </c>
      <c r="W650">
        <f t="shared" si="115"/>
        <v>6</v>
      </c>
      <c r="X650" s="11"/>
      <c r="Y650" s="11"/>
    </row>
    <row r="651" spans="1:25" ht="16" hidden="1" x14ac:dyDescent="0.2">
      <c r="A651" s="1" t="s">
        <v>982</v>
      </c>
      <c r="B651" t="s">
        <v>983</v>
      </c>
      <c r="C651" s="3">
        <v>20</v>
      </c>
      <c r="D651" t="s">
        <v>22</v>
      </c>
      <c r="E651" s="5">
        <v>79520</v>
      </c>
      <c r="F651" s="5">
        <v>32268</v>
      </c>
      <c r="G651" s="5">
        <v>7982</v>
      </c>
      <c r="H651" s="5">
        <v>6604</v>
      </c>
      <c r="I651" s="14">
        <v>6898</v>
      </c>
      <c r="J651" s="5">
        <v>2453</v>
      </c>
      <c r="K651" s="5">
        <v>0</v>
      </c>
      <c r="L651" s="5">
        <v>0</v>
      </c>
      <c r="M651" s="5">
        <v>1287</v>
      </c>
      <c r="N651" s="11">
        <f t="shared" si="106"/>
        <v>57492</v>
      </c>
      <c r="O651" s="12">
        <f t="shared" si="107"/>
        <v>0.72298792756539232</v>
      </c>
      <c r="P651">
        <f t="shared" si="108"/>
        <v>1</v>
      </c>
      <c r="Q651">
        <f t="shared" si="109"/>
        <v>2</v>
      </c>
      <c r="R651">
        <f t="shared" si="110"/>
        <v>4</v>
      </c>
      <c r="S651">
        <f t="shared" si="111"/>
        <v>3</v>
      </c>
      <c r="T651">
        <f t="shared" si="112"/>
        <v>5</v>
      </c>
      <c r="U651">
        <f t="shared" si="113"/>
        <v>7</v>
      </c>
      <c r="V651">
        <f t="shared" si="114"/>
        <v>7</v>
      </c>
      <c r="W651">
        <f t="shared" si="115"/>
        <v>6</v>
      </c>
    </row>
    <row r="652" spans="1:25" ht="16" hidden="1" x14ac:dyDescent="0.2">
      <c r="A652" s="1" t="s">
        <v>528</v>
      </c>
      <c r="B652" t="s">
        <v>529</v>
      </c>
      <c r="C652" s="3">
        <v>20</v>
      </c>
      <c r="D652" t="s">
        <v>95</v>
      </c>
      <c r="E652" s="5">
        <v>75095</v>
      </c>
      <c r="F652" s="5">
        <v>22686</v>
      </c>
      <c r="G652" s="5">
        <v>17890</v>
      </c>
      <c r="H652" s="5">
        <v>1614</v>
      </c>
      <c r="I652" s="14">
        <v>6786</v>
      </c>
      <c r="J652" s="5">
        <v>1951</v>
      </c>
      <c r="K652" s="5">
        <v>0</v>
      </c>
      <c r="L652" s="5">
        <v>0</v>
      </c>
      <c r="M652" s="5">
        <v>0</v>
      </c>
      <c r="N652" s="11">
        <f t="shared" si="106"/>
        <v>50927</v>
      </c>
      <c r="O652" s="12">
        <f t="shared" si="107"/>
        <v>0.67816765430454762</v>
      </c>
      <c r="P652">
        <f t="shared" si="108"/>
        <v>1</v>
      </c>
      <c r="Q652">
        <f t="shared" si="109"/>
        <v>2</v>
      </c>
      <c r="R652">
        <f t="shared" si="110"/>
        <v>5</v>
      </c>
      <c r="S652">
        <f t="shared" si="111"/>
        <v>3</v>
      </c>
      <c r="T652">
        <f t="shared" si="112"/>
        <v>4</v>
      </c>
      <c r="U652">
        <f t="shared" si="113"/>
        <v>6</v>
      </c>
      <c r="V652">
        <f t="shared" si="114"/>
        <v>6</v>
      </c>
      <c r="W652">
        <f t="shared" si="115"/>
        <v>6</v>
      </c>
      <c r="X652" s="11"/>
      <c r="Y652" s="11"/>
    </row>
    <row r="653" spans="1:25" ht="16" hidden="1" x14ac:dyDescent="0.2">
      <c r="A653" s="1" t="s">
        <v>1026</v>
      </c>
      <c r="B653" t="s">
        <v>1027</v>
      </c>
      <c r="C653" s="3">
        <v>20</v>
      </c>
      <c r="D653" t="s">
        <v>28</v>
      </c>
      <c r="E653" s="5">
        <v>73429</v>
      </c>
      <c r="F653" s="5">
        <v>30181</v>
      </c>
      <c r="G653" s="5">
        <v>7307</v>
      </c>
      <c r="H653" s="5">
        <v>4342</v>
      </c>
      <c r="I653" s="14">
        <v>6481</v>
      </c>
      <c r="J653" s="5">
        <v>2659</v>
      </c>
      <c r="K653" s="5">
        <v>0</v>
      </c>
      <c r="L653" s="5">
        <v>0</v>
      </c>
      <c r="M653" s="5">
        <v>458</v>
      </c>
      <c r="N653" s="11">
        <f t="shared" si="106"/>
        <v>51428</v>
      </c>
      <c r="O653" s="12">
        <f t="shared" si="107"/>
        <v>0.70037723515232397</v>
      </c>
      <c r="P653">
        <f t="shared" si="108"/>
        <v>1</v>
      </c>
      <c r="Q653">
        <f t="shared" si="109"/>
        <v>2</v>
      </c>
      <c r="R653">
        <f t="shared" si="110"/>
        <v>4</v>
      </c>
      <c r="S653">
        <f t="shared" si="111"/>
        <v>3</v>
      </c>
      <c r="T653">
        <f t="shared" si="112"/>
        <v>5</v>
      </c>
      <c r="U653">
        <f t="shared" si="113"/>
        <v>7</v>
      </c>
      <c r="V653">
        <f t="shared" si="114"/>
        <v>7</v>
      </c>
      <c r="W653">
        <f t="shared" si="115"/>
        <v>6</v>
      </c>
      <c r="X653" s="11"/>
      <c r="Y653" s="11"/>
    </row>
    <row r="654" spans="1:25" ht="16" hidden="1" x14ac:dyDescent="0.2">
      <c r="A654" s="1" t="s">
        <v>412</v>
      </c>
      <c r="B654" t="s">
        <v>413</v>
      </c>
      <c r="C654" s="3">
        <v>20</v>
      </c>
      <c r="D654" t="s">
        <v>95</v>
      </c>
      <c r="E654" s="5">
        <v>78262</v>
      </c>
      <c r="F654" s="5">
        <v>20934</v>
      </c>
      <c r="G654" s="5">
        <v>4143</v>
      </c>
      <c r="H654" s="5">
        <v>20201</v>
      </c>
      <c r="I654" s="14">
        <v>6139</v>
      </c>
      <c r="J654" s="5">
        <v>1351</v>
      </c>
      <c r="K654" s="5">
        <v>0</v>
      </c>
      <c r="L654" s="5">
        <v>0</v>
      </c>
      <c r="M654" s="5">
        <v>139</v>
      </c>
      <c r="N654" s="11">
        <f t="shared" si="106"/>
        <v>52907</v>
      </c>
      <c r="O654" s="12">
        <f t="shared" si="107"/>
        <v>0.67602412409598533</v>
      </c>
      <c r="P654">
        <f t="shared" si="108"/>
        <v>1</v>
      </c>
      <c r="Q654">
        <f t="shared" si="109"/>
        <v>4</v>
      </c>
      <c r="R654">
        <f t="shared" si="110"/>
        <v>2</v>
      </c>
      <c r="S654">
        <f t="shared" si="111"/>
        <v>3</v>
      </c>
      <c r="T654">
        <f t="shared" si="112"/>
        <v>5</v>
      </c>
      <c r="U654">
        <f t="shared" si="113"/>
        <v>7</v>
      </c>
      <c r="V654">
        <f t="shared" si="114"/>
        <v>7</v>
      </c>
      <c r="W654">
        <f t="shared" si="115"/>
        <v>6</v>
      </c>
      <c r="X654" s="11"/>
      <c r="Y654" s="11"/>
    </row>
    <row r="655" spans="1:25" ht="16" hidden="1" x14ac:dyDescent="0.2">
      <c r="A655" s="1" t="s">
        <v>650</v>
      </c>
      <c r="B655" t="s">
        <v>651</v>
      </c>
      <c r="C655" s="3">
        <v>20</v>
      </c>
      <c r="D655" t="s">
        <v>95</v>
      </c>
      <c r="E655" s="5">
        <v>69481</v>
      </c>
      <c r="F655" s="5">
        <v>19206</v>
      </c>
      <c r="G655" s="5">
        <v>5000</v>
      </c>
      <c r="H655" s="5">
        <v>18123</v>
      </c>
      <c r="I655" s="14">
        <v>5427</v>
      </c>
      <c r="J655" s="5">
        <v>2784</v>
      </c>
      <c r="K655" s="5">
        <v>0</v>
      </c>
      <c r="L655" s="5">
        <v>0</v>
      </c>
      <c r="M655" s="5">
        <v>0</v>
      </c>
      <c r="N655" s="11">
        <f t="shared" si="106"/>
        <v>50540</v>
      </c>
      <c r="O655" s="12">
        <f t="shared" si="107"/>
        <v>0.72739310027201676</v>
      </c>
      <c r="P655">
        <f t="shared" si="108"/>
        <v>1</v>
      </c>
      <c r="Q655">
        <f t="shared" si="109"/>
        <v>4</v>
      </c>
      <c r="R655">
        <f t="shared" si="110"/>
        <v>2</v>
      </c>
      <c r="S655">
        <f t="shared" si="111"/>
        <v>3</v>
      </c>
      <c r="T655">
        <f t="shared" si="112"/>
        <v>5</v>
      </c>
      <c r="U655">
        <f t="shared" si="113"/>
        <v>6</v>
      </c>
      <c r="V655">
        <f t="shared" si="114"/>
        <v>6</v>
      </c>
      <c r="W655">
        <f t="shared" si="115"/>
        <v>6</v>
      </c>
    </row>
    <row r="656" spans="1:25" ht="16" hidden="1" x14ac:dyDescent="0.2">
      <c r="A656" s="1" t="s">
        <v>188</v>
      </c>
      <c r="B656" t="s">
        <v>189</v>
      </c>
      <c r="C656" s="3">
        <v>20</v>
      </c>
      <c r="D656" t="s">
        <v>95</v>
      </c>
      <c r="E656" s="5">
        <v>67858</v>
      </c>
      <c r="F656" s="5">
        <v>18428</v>
      </c>
      <c r="G656" s="5">
        <v>17738</v>
      </c>
      <c r="H656" s="5">
        <v>1365</v>
      </c>
      <c r="I656" s="14">
        <v>4446</v>
      </c>
      <c r="J656" s="5">
        <v>3187</v>
      </c>
      <c r="K656" s="5">
        <v>0</v>
      </c>
      <c r="L656" s="5">
        <v>0</v>
      </c>
      <c r="M656" s="5">
        <v>142</v>
      </c>
      <c r="N656" s="11">
        <f t="shared" si="106"/>
        <v>45306</v>
      </c>
      <c r="O656" s="12">
        <f t="shared" si="107"/>
        <v>0.66765893483450733</v>
      </c>
      <c r="P656">
        <f t="shared" si="108"/>
        <v>1</v>
      </c>
      <c r="Q656">
        <f t="shared" si="109"/>
        <v>2</v>
      </c>
      <c r="R656">
        <f t="shared" si="110"/>
        <v>5</v>
      </c>
      <c r="S656">
        <f t="shared" si="111"/>
        <v>3</v>
      </c>
      <c r="T656">
        <f t="shared" si="112"/>
        <v>4</v>
      </c>
      <c r="U656">
        <f t="shared" si="113"/>
        <v>7</v>
      </c>
      <c r="V656">
        <f t="shared" si="114"/>
        <v>7</v>
      </c>
      <c r="W656">
        <f t="shared" si="115"/>
        <v>6</v>
      </c>
      <c r="X656" s="11"/>
      <c r="Y656" s="11"/>
    </row>
    <row r="657" spans="1:25" ht="16" hidden="1" x14ac:dyDescent="0.2">
      <c r="A657" s="1" t="s">
        <v>577</v>
      </c>
      <c r="B657" t="s">
        <v>578</v>
      </c>
      <c r="C657" s="3">
        <v>20</v>
      </c>
      <c r="D657" t="s">
        <v>95</v>
      </c>
      <c r="E657" s="5">
        <v>73505</v>
      </c>
      <c r="F657" s="5">
        <v>20846</v>
      </c>
      <c r="G657" s="5">
        <v>22082</v>
      </c>
      <c r="H657" s="5">
        <v>1861</v>
      </c>
      <c r="I657" s="14">
        <v>3265</v>
      </c>
      <c r="J657" s="5">
        <v>3569</v>
      </c>
      <c r="K657" s="5">
        <v>0</v>
      </c>
      <c r="L657" s="5">
        <v>0</v>
      </c>
      <c r="M657" s="5">
        <v>591</v>
      </c>
      <c r="N657" s="11">
        <f t="shared" si="106"/>
        <v>52214</v>
      </c>
      <c r="O657" s="12">
        <f t="shared" si="107"/>
        <v>0.71034623495000337</v>
      </c>
      <c r="P657">
        <f t="shared" si="108"/>
        <v>2</v>
      </c>
      <c r="Q657">
        <f t="shared" si="109"/>
        <v>1</v>
      </c>
      <c r="R657">
        <f t="shared" si="110"/>
        <v>5</v>
      </c>
      <c r="S657">
        <f t="shared" si="111"/>
        <v>4</v>
      </c>
      <c r="T657">
        <f t="shared" si="112"/>
        <v>3</v>
      </c>
      <c r="U657">
        <f t="shared" si="113"/>
        <v>7</v>
      </c>
      <c r="V657">
        <f t="shared" si="114"/>
        <v>7</v>
      </c>
      <c r="W657">
        <f t="shared" si="115"/>
        <v>6</v>
      </c>
    </row>
    <row r="658" spans="1:25" ht="16" hidden="1" x14ac:dyDescent="0.2">
      <c r="A658" s="1" t="s">
        <v>190</v>
      </c>
      <c r="B658" t="s">
        <v>191</v>
      </c>
      <c r="C658" s="3">
        <v>20</v>
      </c>
      <c r="D658" t="s">
        <v>95</v>
      </c>
      <c r="E658" s="5">
        <v>76557</v>
      </c>
      <c r="F658" s="5">
        <v>12448</v>
      </c>
      <c r="G658" s="5">
        <v>14904</v>
      </c>
      <c r="H658" s="5">
        <v>1525</v>
      </c>
      <c r="I658" s="14">
        <v>2724</v>
      </c>
      <c r="J658" s="5">
        <v>22871</v>
      </c>
      <c r="K658" s="5">
        <v>0</v>
      </c>
      <c r="L658" s="5">
        <v>0</v>
      </c>
      <c r="M658" s="5">
        <v>204</v>
      </c>
      <c r="N658" s="11">
        <f t="shared" si="106"/>
        <v>54676</v>
      </c>
      <c r="O658" s="12">
        <f t="shared" si="107"/>
        <v>0.71418681505283643</v>
      </c>
      <c r="P658">
        <f t="shared" si="108"/>
        <v>3</v>
      </c>
      <c r="Q658">
        <f t="shared" si="109"/>
        <v>2</v>
      </c>
      <c r="R658">
        <f t="shared" si="110"/>
        <v>5</v>
      </c>
      <c r="S658">
        <f t="shared" si="111"/>
        <v>4</v>
      </c>
      <c r="T658">
        <f t="shared" si="112"/>
        <v>1</v>
      </c>
      <c r="U658">
        <f t="shared" si="113"/>
        <v>7</v>
      </c>
      <c r="V658">
        <f t="shared" si="114"/>
        <v>7</v>
      </c>
      <c r="W658">
        <f t="shared" si="115"/>
        <v>6</v>
      </c>
      <c r="X658" s="11"/>
      <c r="Y658" s="11"/>
    </row>
    <row r="659" spans="1:25" x14ac:dyDescent="0.2">
      <c r="N659" s="11"/>
      <c r="Y659" s="11"/>
    </row>
    <row r="660" spans="1:25" x14ac:dyDescent="0.2">
      <c r="N660" s="11"/>
      <c r="Y660" s="11"/>
    </row>
    <row r="661" spans="1:25" x14ac:dyDescent="0.2">
      <c r="N661" s="11"/>
      <c r="Y661" s="11"/>
    </row>
    <row r="662" spans="1:25" x14ac:dyDescent="0.2">
      <c r="F662" s="33"/>
      <c r="N662" s="11"/>
      <c r="Y662" s="11"/>
    </row>
    <row r="663" spans="1:25" x14ac:dyDescent="0.2">
      <c r="E663" s="7"/>
      <c r="N663" s="11"/>
      <c r="Y663" s="11"/>
    </row>
    <row r="664" spans="1:25" x14ac:dyDescent="0.2">
      <c r="N664" s="11"/>
      <c r="Y664" s="11"/>
    </row>
    <row r="665" spans="1:25" x14ac:dyDescent="0.2">
      <c r="N665" s="11"/>
      <c r="Y665" s="11"/>
    </row>
    <row r="666" spans="1:25" x14ac:dyDescent="0.2">
      <c r="N666" s="11"/>
      <c r="Y666" s="11"/>
    </row>
    <row r="667" spans="1:25" x14ac:dyDescent="0.2">
      <c r="N667" s="11"/>
      <c r="Y667" s="11"/>
    </row>
    <row r="668" spans="1:25" x14ac:dyDescent="0.2">
      <c r="N668" s="11"/>
      <c r="Y668" s="11"/>
    </row>
    <row r="669" spans="1:25" x14ac:dyDescent="0.2">
      <c r="N669" s="11"/>
      <c r="Y669" s="11"/>
    </row>
    <row r="670" spans="1:25" x14ac:dyDescent="0.2">
      <c r="N670" s="11"/>
      <c r="Y670" s="11"/>
    </row>
    <row r="671" spans="1:25" x14ac:dyDescent="0.2">
      <c r="N671" s="11"/>
      <c r="Y671" s="11"/>
    </row>
    <row r="672" spans="1:25" x14ac:dyDescent="0.2">
      <c r="N672" s="11"/>
      <c r="Y672" s="11"/>
    </row>
    <row r="673" spans="14:25" x14ac:dyDescent="0.2">
      <c r="N673" s="11"/>
      <c r="Y673" s="11"/>
    </row>
    <row r="674" spans="14:25" x14ac:dyDescent="0.2">
      <c r="N674" s="11"/>
      <c r="Y674" s="11"/>
    </row>
    <row r="675" spans="14:25" x14ac:dyDescent="0.2">
      <c r="N675" s="11"/>
      <c r="Y675" s="11"/>
    </row>
    <row r="676" spans="14:25" x14ac:dyDescent="0.2">
      <c r="N676" s="11"/>
      <c r="Y676" s="11"/>
    </row>
    <row r="677" spans="14:25" x14ac:dyDescent="0.2">
      <c r="N677" s="11"/>
      <c r="Y677" s="11"/>
    </row>
    <row r="678" spans="14:25" x14ac:dyDescent="0.2">
      <c r="N678" s="11"/>
      <c r="Y678" s="11"/>
    </row>
    <row r="679" spans="14:25" x14ac:dyDescent="0.2">
      <c r="N679" s="11"/>
      <c r="Y679" s="11"/>
    </row>
    <row r="680" spans="14:25" x14ac:dyDescent="0.2">
      <c r="N680" s="11"/>
      <c r="Y680" s="11"/>
    </row>
    <row r="681" spans="14:25" x14ac:dyDescent="0.2">
      <c r="N681" s="11"/>
      <c r="Y681" s="11"/>
    </row>
    <row r="682" spans="14:25" x14ac:dyDescent="0.2">
      <c r="N682" s="11"/>
    </row>
    <row r="683" spans="14:25" x14ac:dyDescent="0.2">
      <c r="N683" s="11"/>
    </row>
    <row r="684" spans="14:25" x14ac:dyDescent="0.2">
      <c r="N684" s="11"/>
    </row>
    <row r="685" spans="14:25" x14ac:dyDescent="0.2">
      <c r="N685" s="11"/>
    </row>
    <row r="686" spans="14:25" x14ac:dyDescent="0.2">
      <c r="N686" s="11"/>
    </row>
    <row r="687" spans="14:25" x14ac:dyDescent="0.2">
      <c r="N687" s="11"/>
    </row>
    <row r="688" spans="14:25" x14ac:dyDescent="0.2">
      <c r="N688" s="11"/>
    </row>
    <row r="689" spans="14:14" x14ac:dyDescent="0.2">
      <c r="N689" s="11"/>
    </row>
    <row r="690" spans="14:14" x14ac:dyDescent="0.2">
      <c r="N690" s="11"/>
    </row>
    <row r="691" spans="14:14" x14ac:dyDescent="0.2">
      <c r="N691" s="11"/>
    </row>
    <row r="692" spans="14:14" x14ac:dyDescent="0.2">
      <c r="N692" s="11"/>
    </row>
    <row r="693" spans="14:14" x14ac:dyDescent="0.2">
      <c r="N693" s="11"/>
    </row>
    <row r="694" spans="14:14" x14ac:dyDescent="0.2">
      <c r="N694" s="11"/>
    </row>
    <row r="695" spans="14:14" x14ac:dyDescent="0.2">
      <c r="N695" s="11"/>
    </row>
    <row r="696" spans="14:14" x14ac:dyDescent="0.2">
      <c r="N696" s="11"/>
    </row>
    <row r="697" spans="14:14" x14ac:dyDescent="0.2">
      <c r="N697" s="11"/>
    </row>
    <row r="698" spans="14:14" x14ac:dyDescent="0.2">
      <c r="N698" s="11"/>
    </row>
    <row r="699" spans="14:14" x14ac:dyDescent="0.2">
      <c r="N699" s="11"/>
    </row>
    <row r="700" spans="14:14" x14ac:dyDescent="0.2">
      <c r="N700" s="11"/>
    </row>
    <row r="701" spans="14:14" x14ac:dyDescent="0.2">
      <c r="N701" s="11"/>
    </row>
    <row r="702" spans="14:14" x14ac:dyDescent="0.2">
      <c r="N702" s="11"/>
    </row>
    <row r="703" spans="14:14" x14ac:dyDescent="0.2">
      <c r="N703" s="11"/>
    </row>
    <row r="704" spans="14:14" x14ac:dyDescent="0.2">
      <c r="N704" s="11"/>
    </row>
    <row r="705" spans="14:14" x14ac:dyDescent="0.2">
      <c r="N705" s="11"/>
    </row>
    <row r="706" spans="14:14" x14ac:dyDescent="0.2">
      <c r="N706" s="11"/>
    </row>
    <row r="707" spans="14:14" x14ac:dyDescent="0.2">
      <c r="N707" s="11"/>
    </row>
    <row r="708" spans="14:14" x14ac:dyDescent="0.2">
      <c r="N708" s="11"/>
    </row>
    <row r="709" spans="14:14" x14ac:dyDescent="0.2">
      <c r="N709" s="11"/>
    </row>
    <row r="710" spans="14:14" x14ac:dyDescent="0.2">
      <c r="N710" s="11"/>
    </row>
    <row r="711" spans="14:14" x14ac:dyDescent="0.2">
      <c r="N711" s="11"/>
    </row>
    <row r="712" spans="14:14" x14ac:dyDescent="0.2">
      <c r="N712" s="11"/>
    </row>
    <row r="713" spans="14:14" x14ac:dyDescent="0.2">
      <c r="N713" s="11"/>
    </row>
    <row r="714" spans="14:14" x14ac:dyDescent="0.2">
      <c r="N714" s="11"/>
    </row>
    <row r="715" spans="14:14" x14ac:dyDescent="0.2">
      <c r="N715" s="11"/>
    </row>
    <row r="716" spans="14:14" x14ac:dyDescent="0.2">
      <c r="N716" s="11"/>
    </row>
    <row r="717" spans="14:14" x14ac:dyDescent="0.2">
      <c r="N717" s="11"/>
    </row>
    <row r="718" spans="14:14" x14ac:dyDescent="0.2">
      <c r="N718" s="11"/>
    </row>
    <row r="719" spans="14:14" x14ac:dyDescent="0.2">
      <c r="N719" s="11"/>
    </row>
    <row r="720" spans="14:14" x14ac:dyDescent="0.2">
      <c r="N720" s="11"/>
    </row>
    <row r="721" spans="14:14" x14ac:dyDescent="0.2">
      <c r="N721" s="11"/>
    </row>
    <row r="722" spans="14:14" x14ac:dyDescent="0.2">
      <c r="N722" s="11"/>
    </row>
    <row r="723" spans="14:14" x14ac:dyDescent="0.2">
      <c r="N723" s="11"/>
    </row>
    <row r="724" spans="14:14" x14ac:dyDescent="0.2">
      <c r="N724" s="11"/>
    </row>
    <row r="725" spans="14:14" x14ac:dyDescent="0.2">
      <c r="N725" s="11"/>
    </row>
    <row r="726" spans="14:14" x14ac:dyDescent="0.2">
      <c r="N726" s="11"/>
    </row>
    <row r="727" spans="14:14" x14ac:dyDescent="0.2">
      <c r="N727" s="11"/>
    </row>
    <row r="728" spans="14:14" x14ac:dyDescent="0.2">
      <c r="N728" s="11"/>
    </row>
    <row r="729" spans="14:14" x14ac:dyDescent="0.2">
      <c r="N729" s="11"/>
    </row>
    <row r="730" spans="14:14" x14ac:dyDescent="0.2">
      <c r="N730" s="11"/>
    </row>
    <row r="731" spans="14:14" x14ac:dyDescent="0.2">
      <c r="N731" s="11"/>
    </row>
    <row r="732" spans="14:14" x14ac:dyDescent="0.2">
      <c r="N732" s="11"/>
    </row>
    <row r="733" spans="14:14" x14ac:dyDescent="0.2">
      <c r="N733" s="11"/>
    </row>
    <row r="734" spans="14:14" x14ac:dyDescent="0.2">
      <c r="N734" s="11"/>
    </row>
    <row r="735" spans="14:14" x14ac:dyDescent="0.2">
      <c r="N735" s="11"/>
    </row>
    <row r="736" spans="14:14" x14ac:dyDescent="0.2">
      <c r="N736" s="11"/>
    </row>
    <row r="737" spans="14:14" x14ac:dyDescent="0.2">
      <c r="N737" s="11"/>
    </row>
    <row r="738" spans="14:14" x14ac:dyDescent="0.2">
      <c r="N738" s="11"/>
    </row>
    <row r="739" spans="14:14" x14ac:dyDescent="0.2">
      <c r="N739" s="11"/>
    </row>
    <row r="740" spans="14:14" x14ac:dyDescent="0.2">
      <c r="N740" s="11"/>
    </row>
    <row r="741" spans="14:14" x14ac:dyDescent="0.2">
      <c r="N741" s="11"/>
    </row>
    <row r="742" spans="14:14" x14ac:dyDescent="0.2">
      <c r="N742" s="11"/>
    </row>
    <row r="743" spans="14:14" x14ac:dyDescent="0.2">
      <c r="N743" s="11"/>
    </row>
    <row r="744" spans="14:14" x14ac:dyDescent="0.2">
      <c r="N744" s="11"/>
    </row>
    <row r="745" spans="14:14" x14ac:dyDescent="0.2">
      <c r="N745" s="11"/>
    </row>
    <row r="746" spans="14:14" x14ac:dyDescent="0.2">
      <c r="N746" s="11"/>
    </row>
    <row r="747" spans="14:14" x14ac:dyDescent="0.2">
      <c r="N747" s="11"/>
    </row>
    <row r="748" spans="14:14" x14ac:dyDescent="0.2">
      <c r="N748" s="11"/>
    </row>
    <row r="749" spans="14:14" x14ac:dyDescent="0.2">
      <c r="N749" s="11"/>
    </row>
    <row r="750" spans="14:14" x14ac:dyDescent="0.2">
      <c r="N750" s="11"/>
    </row>
    <row r="751" spans="14:14" x14ac:dyDescent="0.2">
      <c r="N751" s="11"/>
    </row>
    <row r="752" spans="14:14" x14ac:dyDescent="0.2">
      <c r="N752" s="11"/>
    </row>
    <row r="753" spans="14:14" x14ac:dyDescent="0.2">
      <c r="N753" s="11"/>
    </row>
    <row r="754" spans="14:14" x14ac:dyDescent="0.2">
      <c r="N754" s="11"/>
    </row>
    <row r="755" spans="14:14" x14ac:dyDescent="0.2">
      <c r="N755" s="11"/>
    </row>
    <row r="756" spans="14:14" x14ac:dyDescent="0.2">
      <c r="N756" s="11"/>
    </row>
    <row r="757" spans="14:14" x14ac:dyDescent="0.2">
      <c r="N757" s="11"/>
    </row>
    <row r="758" spans="14:14" x14ac:dyDescent="0.2">
      <c r="N758" s="11"/>
    </row>
    <row r="759" spans="14:14" x14ac:dyDescent="0.2">
      <c r="N759" s="11"/>
    </row>
    <row r="760" spans="14:14" x14ac:dyDescent="0.2">
      <c r="N760" s="11"/>
    </row>
    <row r="761" spans="14:14" x14ac:dyDescent="0.2">
      <c r="N761" s="11"/>
    </row>
    <row r="762" spans="14:14" x14ac:dyDescent="0.2">
      <c r="N762" s="11"/>
    </row>
    <row r="763" spans="14:14" x14ac:dyDescent="0.2">
      <c r="N763" s="11"/>
    </row>
    <row r="764" spans="14:14" x14ac:dyDescent="0.2">
      <c r="N764" s="11"/>
    </row>
    <row r="765" spans="14:14" x14ac:dyDescent="0.2">
      <c r="N765" s="11"/>
    </row>
    <row r="766" spans="14:14" x14ac:dyDescent="0.2">
      <c r="N766" s="11"/>
    </row>
    <row r="767" spans="14:14" x14ac:dyDescent="0.2">
      <c r="N767" s="11"/>
    </row>
    <row r="768" spans="14:14" x14ac:dyDescent="0.2">
      <c r="N768" s="11"/>
    </row>
    <row r="769" spans="14:14" x14ac:dyDescent="0.2">
      <c r="N769" s="11"/>
    </row>
    <row r="770" spans="14:14" x14ac:dyDescent="0.2">
      <c r="N770" s="11"/>
    </row>
    <row r="771" spans="14:14" x14ac:dyDescent="0.2">
      <c r="N771" s="11"/>
    </row>
    <row r="772" spans="14:14" x14ac:dyDescent="0.2">
      <c r="N772" s="11"/>
    </row>
    <row r="773" spans="14:14" x14ac:dyDescent="0.2">
      <c r="N773" s="11"/>
    </row>
    <row r="774" spans="14:14" x14ac:dyDescent="0.2">
      <c r="N774" s="11"/>
    </row>
    <row r="775" spans="14:14" x14ac:dyDescent="0.2">
      <c r="N775" s="11"/>
    </row>
    <row r="776" spans="14:14" x14ac:dyDescent="0.2">
      <c r="N776" s="11"/>
    </row>
    <row r="777" spans="14:14" x14ac:dyDescent="0.2">
      <c r="N777" s="11"/>
    </row>
    <row r="778" spans="14:14" x14ac:dyDescent="0.2">
      <c r="N778" s="11"/>
    </row>
    <row r="779" spans="14:14" x14ac:dyDescent="0.2">
      <c r="N779" s="11"/>
    </row>
    <row r="780" spans="14:14" x14ac:dyDescent="0.2">
      <c r="N780" s="11"/>
    </row>
    <row r="781" spans="14:14" x14ac:dyDescent="0.2">
      <c r="N781" s="11"/>
    </row>
    <row r="782" spans="14:14" x14ac:dyDescent="0.2">
      <c r="N782" s="11"/>
    </row>
    <row r="783" spans="14:14" x14ac:dyDescent="0.2">
      <c r="N783" s="11"/>
    </row>
    <row r="784" spans="14:14" x14ac:dyDescent="0.2">
      <c r="N784" s="11"/>
    </row>
    <row r="785" spans="14:14" x14ac:dyDescent="0.2">
      <c r="N785" s="11"/>
    </row>
    <row r="786" spans="14:14" x14ac:dyDescent="0.2">
      <c r="N786" s="11"/>
    </row>
    <row r="787" spans="14:14" x14ac:dyDescent="0.2">
      <c r="N787" s="11"/>
    </row>
    <row r="788" spans="14:14" x14ac:dyDescent="0.2">
      <c r="N788" s="11"/>
    </row>
    <row r="789" spans="14:14" x14ac:dyDescent="0.2">
      <c r="N789" s="11"/>
    </row>
    <row r="790" spans="14:14" x14ac:dyDescent="0.2">
      <c r="N790" s="11"/>
    </row>
    <row r="791" spans="14:14" x14ac:dyDescent="0.2">
      <c r="N791" s="11"/>
    </row>
    <row r="792" spans="14:14" x14ac:dyDescent="0.2">
      <c r="N792" s="11"/>
    </row>
    <row r="793" spans="14:14" x14ac:dyDescent="0.2">
      <c r="N793" s="11"/>
    </row>
    <row r="794" spans="14:14" x14ac:dyDescent="0.2">
      <c r="N794" s="11"/>
    </row>
    <row r="795" spans="14:14" x14ac:dyDescent="0.2">
      <c r="N795" s="11"/>
    </row>
    <row r="796" spans="14:14" x14ac:dyDescent="0.2">
      <c r="N796" s="11"/>
    </row>
    <row r="797" spans="14:14" x14ac:dyDescent="0.2">
      <c r="N797" s="11"/>
    </row>
    <row r="798" spans="14:14" x14ac:dyDescent="0.2">
      <c r="N798" s="11"/>
    </row>
    <row r="799" spans="14:14" x14ac:dyDescent="0.2">
      <c r="N799" s="11"/>
    </row>
    <row r="800" spans="14:14" x14ac:dyDescent="0.2">
      <c r="N800" s="11"/>
    </row>
    <row r="801" spans="14:14" x14ac:dyDescent="0.2">
      <c r="N801" s="11"/>
    </row>
    <row r="802" spans="14:14" x14ac:dyDescent="0.2">
      <c r="N802" s="11"/>
    </row>
    <row r="803" spans="14:14" x14ac:dyDescent="0.2">
      <c r="N803" s="11"/>
    </row>
    <row r="804" spans="14:14" x14ac:dyDescent="0.2">
      <c r="N804" s="11"/>
    </row>
    <row r="805" spans="14:14" x14ac:dyDescent="0.2">
      <c r="N805" s="11"/>
    </row>
    <row r="806" spans="14:14" x14ac:dyDescent="0.2">
      <c r="N806" s="11"/>
    </row>
    <row r="807" spans="14:14" x14ac:dyDescent="0.2">
      <c r="N807" s="11"/>
    </row>
    <row r="808" spans="14:14" x14ac:dyDescent="0.2">
      <c r="N808" s="11"/>
    </row>
    <row r="809" spans="14:14" x14ac:dyDescent="0.2">
      <c r="N809" s="11"/>
    </row>
    <row r="810" spans="14:14" x14ac:dyDescent="0.2">
      <c r="N810" s="11"/>
    </row>
    <row r="811" spans="14:14" x14ac:dyDescent="0.2">
      <c r="N811" s="11"/>
    </row>
    <row r="812" spans="14:14" x14ac:dyDescent="0.2">
      <c r="N812" s="11"/>
    </row>
    <row r="813" spans="14:14" x14ac:dyDescent="0.2">
      <c r="N813" s="11"/>
    </row>
    <row r="814" spans="14:14" x14ac:dyDescent="0.2">
      <c r="N814" s="11"/>
    </row>
    <row r="815" spans="14:14" x14ac:dyDescent="0.2">
      <c r="N815" s="11"/>
    </row>
    <row r="816" spans="14:14" x14ac:dyDescent="0.2">
      <c r="N816" s="11"/>
    </row>
    <row r="817" spans="14:14" x14ac:dyDescent="0.2">
      <c r="N817" s="11"/>
    </row>
    <row r="818" spans="14:14" x14ac:dyDescent="0.2">
      <c r="N818" s="11"/>
    </row>
    <row r="819" spans="14:14" x14ac:dyDescent="0.2">
      <c r="N819" s="11"/>
    </row>
    <row r="820" spans="14:14" x14ac:dyDescent="0.2">
      <c r="N820" s="11"/>
    </row>
    <row r="821" spans="14:14" x14ac:dyDescent="0.2">
      <c r="N821" s="11"/>
    </row>
    <row r="822" spans="14:14" x14ac:dyDescent="0.2">
      <c r="N822" s="11"/>
    </row>
    <row r="823" spans="14:14" x14ac:dyDescent="0.2">
      <c r="N823" s="11"/>
    </row>
    <row r="824" spans="14:14" x14ac:dyDescent="0.2">
      <c r="N824" s="11"/>
    </row>
    <row r="825" spans="14:14" x14ac:dyDescent="0.2">
      <c r="N825" s="11"/>
    </row>
    <row r="826" spans="14:14" x14ac:dyDescent="0.2">
      <c r="N826" s="11"/>
    </row>
    <row r="827" spans="14:14" x14ac:dyDescent="0.2">
      <c r="N827" s="11"/>
    </row>
    <row r="828" spans="14:14" x14ac:dyDescent="0.2">
      <c r="N828" s="11"/>
    </row>
    <row r="829" spans="14:14" x14ac:dyDescent="0.2">
      <c r="N829" s="11"/>
    </row>
    <row r="830" spans="14:14" x14ac:dyDescent="0.2">
      <c r="N830" s="11"/>
    </row>
    <row r="831" spans="14:14" x14ac:dyDescent="0.2">
      <c r="N831" s="11"/>
    </row>
    <row r="832" spans="14:14" x14ac:dyDescent="0.2">
      <c r="N832" s="11"/>
    </row>
    <row r="833" spans="14:14" x14ac:dyDescent="0.2">
      <c r="N833" s="11"/>
    </row>
    <row r="834" spans="14:14" x14ac:dyDescent="0.2">
      <c r="N834" s="11"/>
    </row>
    <row r="835" spans="14:14" x14ac:dyDescent="0.2">
      <c r="N835" s="11"/>
    </row>
    <row r="836" spans="14:14" x14ac:dyDescent="0.2">
      <c r="N836" s="11"/>
    </row>
    <row r="837" spans="14:14" x14ac:dyDescent="0.2">
      <c r="N837" s="11"/>
    </row>
    <row r="838" spans="14:14" x14ac:dyDescent="0.2">
      <c r="N838" s="11"/>
    </row>
    <row r="839" spans="14:14" x14ac:dyDescent="0.2">
      <c r="N839" s="11"/>
    </row>
    <row r="840" spans="14:14" x14ac:dyDescent="0.2">
      <c r="N840" s="11"/>
    </row>
    <row r="841" spans="14:14" x14ac:dyDescent="0.2">
      <c r="N841" s="11"/>
    </row>
    <row r="842" spans="14:14" x14ac:dyDescent="0.2">
      <c r="N842" s="11"/>
    </row>
    <row r="843" spans="14:14" x14ac:dyDescent="0.2">
      <c r="N843" s="11"/>
    </row>
    <row r="844" spans="14:14" x14ac:dyDescent="0.2">
      <c r="N844" s="11"/>
    </row>
    <row r="845" spans="14:14" x14ac:dyDescent="0.2">
      <c r="N845" s="11"/>
    </row>
    <row r="846" spans="14:14" x14ac:dyDescent="0.2">
      <c r="N846" s="11"/>
    </row>
    <row r="847" spans="14:14" x14ac:dyDescent="0.2">
      <c r="N847" s="11"/>
    </row>
    <row r="848" spans="14:14" x14ac:dyDescent="0.2">
      <c r="N848" s="11"/>
    </row>
    <row r="849" spans="14:14" x14ac:dyDescent="0.2">
      <c r="N849" s="11"/>
    </row>
    <row r="850" spans="14:14" x14ac:dyDescent="0.2">
      <c r="N850" s="11"/>
    </row>
    <row r="851" spans="14:14" x14ac:dyDescent="0.2">
      <c r="N851" s="11"/>
    </row>
    <row r="852" spans="14:14" x14ac:dyDescent="0.2">
      <c r="N852" s="11"/>
    </row>
    <row r="853" spans="14:14" x14ac:dyDescent="0.2">
      <c r="N853" s="11"/>
    </row>
    <row r="854" spans="14:14" x14ac:dyDescent="0.2">
      <c r="N854" s="11"/>
    </row>
    <row r="855" spans="14:14" x14ac:dyDescent="0.2">
      <c r="N855" s="11"/>
    </row>
    <row r="856" spans="14:14" x14ac:dyDescent="0.2">
      <c r="N856" s="11"/>
    </row>
    <row r="857" spans="14:14" x14ac:dyDescent="0.2">
      <c r="N857" s="11"/>
    </row>
    <row r="858" spans="14:14" x14ac:dyDescent="0.2">
      <c r="N858" s="11"/>
    </row>
    <row r="859" spans="14:14" x14ac:dyDescent="0.2">
      <c r="N859" s="11"/>
    </row>
    <row r="860" spans="14:14" x14ac:dyDescent="0.2">
      <c r="N860" s="11"/>
    </row>
    <row r="861" spans="14:14" x14ac:dyDescent="0.2">
      <c r="N861" s="11"/>
    </row>
    <row r="862" spans="14:14" x14ac:dyDescent="0.2">
      <c r="N862" s="11"/>
    </row>
    <row r="863" spans="14:14" x14ac:dyDescent="0.2">
      <c r="N863" s="11"/>
    </row>
    <row r="864" spans="14:14" x14ac:dyDescent="0.2">
      <c r="N864" s="11"/>
    </row>
    <row r="865" spans="14:14" x14ac:dyDescent="0.2">
      <c r="N865" s="11"/>
    </row>
    <row r="866" spans="14:14" x14ac:dyDescent="0.2">
      <c r="N866" s="11"/>
    </row>
    <row r="867" spans="14:14" x14ac:dyDescent="0.2">
      <c r="N867" s="11"/>
    </row>
    <row r="868" spans="14:14" x14ac:dyDescent="0.2">
      <c r="N868" s="11"/>
    </row>
    <row r="869" spans="14:14" x14ac:dyDescent="0.2">
      <c r="N869" s="11"/>
    </row>
    <row r="870" spans="14:14" x14ac:dyDescent="0.2">
      <c r="N870" s="11"/>
    </row>
    <row r="871" spans="14:14" x14ac:dyDescent="0.2">
      <c r="N871" s="11"/>
    </row>
    <row r="872" spans="14:14" x14ac:dyDescent="0.2">
      <c r="N872" s="11"/>
    </row>
    <row r="873" spans="14:14" x14ac:dyDescent="0.2">
      <c r="N873" s="11"/>
    </row>
    <row r="874" spans="14:14" x14ac:dyDescent="0.2">
      <c r="N874" s="11"/>
    </row>
    <row r="875" spans="14:14" x14ac:dyDescent="0.2">
      <c r="N875" s="11"/>
    </row>
    <row r="876" spans="14:14" x14ac:dyDescent="0.2">
      <c r="N876" s="11"/>
    </row>
    <row r="877" spans="14:14" x14ac:dyDescent="0.2">
      <c r="N877" s="11"/>
    </row>
    <row r="878" spans="14:14" x14ac:dyDescent="0.2">
      <c r="N878" s="11"/>
    </row>
    <row r="879" spans="14:14" x14ac:dyDescent="0.2">
      <c r="N879" s="11"/>
    </row>
    <row r="880" spans="14:14" x14ac:dyDescent="0.2">
      <c r="N880" s="11"/>
    </row>
    <row r="881" spans="14:14" x14ac:dyDescent="0.2">
      <c r="N881" s="11"/>
    </row>
    <row r="882" spans="14:14" x14ac:dyDescent="0.2">
      <c r="N882" s="11"/>
    </row>
    <row r="883" spans="14:14" x14ac:dyDescent="0.2">
      <c r="N883" s="11"/>
    </row>
    <row r="884" spans="14:14" x14ac:dyDescent="0.2">
      <c r="N884" s="11"/>
    </row>
    <row r="885" spans="14:14" x14ac:dyDescent="0.2">
      <c r="N885" s="11"/>
    </row>
    <row r="886" spans="14:14" x14ac:dyDescent="0.2">
      <c r="N886" s="11"/>
    </row>
    <row r="887" spans="14:14" x14ac:dyDescent="0.2">
      <c r="N887" s="11"/>
    </row>
    <row r="888" spans="14:14" x14ac:dyDescent="0.2">
      <c r="N888" s="11"/>
    </row>
    <row r="889" spans="14:14" x14ac:dyDescent="0.2">
      <c r="N889" s="11"/>
    </row>
    <row r="890" spans="14:14" x14ac:dyDescent="0.2">
      <c r="N890" s="11"/>
    </row>
    <row r="891" spans="14:14" x14ac:dyDescent="0.2">
      <c r="N891" s="11"/>
    </row>
    <row r="892" spans="14:14" x14ac:dyDescent="0.2">
      <c r="N892" s="11"/>
    </row>
    <row r="893" spans="14:14" x14ac:dyDescent="0.2">
      <c r="N893" s="11"/>
    </row>
    <row r="894" spans="14:14" x14ac:dyDescent="0.2">
      <c r="N894" s="11"/>
    </row>
    <row r="895" spans="14:14" x14ac:dyDescent="0.2">
      <c r="N895" s="11"/>
    </row>
    <row r="896" spans="14:14" x14ac:dyDescent="0.2">
      <c r="N896" s="11"/>
    </row>
    <row r="897" spans="14:14" x14ac:dyDescent="0.2">
      <c r="N897" s="11"/>
    </row>
    <row r="898" spans="14:14" x14ac:dyDescent="0.2">
      <c r="N898" s="11"/>
    </row>
    <row r="899" spans="14:14" x14ac:dyDescent="0.2">
      <c r="N899" s="11"/>
    </row>
    <row r="900" spans="14:14" x14ac:dyDescent="0.2">
      <c r="N900" s="11"/>
    </row>
    <row r="901" spans="14:14" x14ac:dyDescent="0.2">
      <c r="N901" s="11"/>
    </row>
    <row r="902" spans="14:14" x14ac:dyDescent="0.2">
      <c r="N902" s="11"/>
    </row>
    <row r="903" spans="14:14" x14ac:dyDescent="0.2">
      <c r="N903" s="11"/>
    </row>
    <row r="904" spans="14:14" x14ac:dyDescent="0.2">
      <c r="N904" s="11"/>
    </row>
    <row r="905" spans="14:14" x14ac:dyDescent="0.2">
      <c r="N905" s="11"/>
    </row>
    <row r="906" spans="14:14" x14ac:dyDescent="0.2">
      <c r="N906" s="11"/>
    </row>
    <row r="907" spans="14:14" x14ac:dyDescent="0.2">
      <c r="N907" s="11"/>
    </row>
  </sheetData>
  <autoFilter ref="A8:W658">
    <filterColumn colId="2">
      <filters>
        <filter val="12"/>
      </filters>
    </filterColumn>
    <sortState ref="A9:W658">
      <sortCondition ref="C8:C658"/>
    </sortState>
  </autoFilter>
  <conditionalFormatting sqref="S9:S658">
    <cfRule type="cellIs" dxfId="9" priority="3" operator="equal">
      <formula>2</formula>
    </cfRule>
  </conditionalFormatting>
  <conditionalFormatting sqref="X89:X658">
    <cfRule type="top10" dxfId="8" priority="1" bottom="1" rank="10"/>
  </conditionalFormatting>
  <pageMargins left="0.7" right="0.7" top="0.75" bottom="0.75" header="0.3" footer="0.3"/>
  <pageSetup paperSize="9" orientation="portrait" r:id="rId1"/>
  <ignoredErrors>
    <ignoredError sqref="F3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8"/>
  <sheetViews>
    <sheetView zoomScale="50" zoomScaleNormal="50" zoomScalePageLayoutView="50" workbookViewId="0">
      <selection activeCell="E7" sqref="E7:M7"/>
    </sheetView>
  </sheetViews>
  <sheetFormatPr baseColWidth="10" defaultColWidth="8.83203125" defaultRowHeight="15" x14ac:dyDescent="0.2"/>
  <cols>
    <col min="1" max="1" width="40.6640625" bestFit="1" customWidth="1"/>
    <col min="2" max="2" width="24.1640625" bestFit="1" customWidth="1"/>
    <col min="3" max="3" width="7.1640625" style="3" bestFit="1" customWidth="1"/>
    <col min="4" max="4" width="22.83203125" bestFit="1" customWidth="1"/>
    <col min="5" max="5" width="14.1640625" style="3" bestFit="1" customWidth="1"/>
    <col min="6" max="6" width="9.83203125" style="3" bestFit="1" customWidth="1"/>
    <col min="7" max="7" width="9.33203125" style="3" bestFit="1" customWidth="1"/>
    <col min="8" max="8" width="8.6640625" style="3" bestFit="1" customWidth="1"/>
    <col min="9" max="9" width="10" style="3" bestFit="1" customWidth="1"/>
    <col min="10" max="10" width="11" style="3" bestFit="1" customWidth="1"/>
    <col min="11" max="11" width="14.83203125" style="3" bestFit="1" customWidth="1"/>
    <col min="12" max="12" width="11.1640625" style="3" bestFit="1" customWidth="1"/>
    <col min="13" max="13" width="10.83203125" style="3" bestFit="1" customWidth="1"/>
    <col min="17" max="19" width="10.83203125" bestFit="1" customWidth="1"/>
    <col min="20" max="24" width="10" bestFit="1" customWidth="1"/>
  </cols>
  <sheetData>
    <row r="1" spans="1:24" ht="29" x14ac:dyDescent="0.35">
      <c r="B1" s="8" t="s">
        <v>1615</v>
      </c>
      <c r="E1" s="5"/>
      <c r="F1" s="5"/>
      <c r="G1" s="5"/>
      <c r="H1" s="5"/>
      <c r="I1" s="5"/>
      <c r="J1" s="5"/>
      <c r="K1" s="5"/>
      <c r="L1" s="5"/>
      <c r="M1" s="5"/>
    </row>
    <row r="2" spans="1:24" x14ac:dyDescent="0.2">
      <c r="O2" s="10" t="s">
        <v>1648</v>
      </c>
      <c r="Q2" s="10" t="s">
        <v>1616</v>
      </c>
      <c r="R2" t="s">
        <v>1617</v>
      </c>
      <c r="S2" s="10" t="s">
        <v>1649</v>
      </c>
      <c r="T2" t="s">
        <v>1650</v>
      </c>
      <c r="U2" s="10" t="s">
        <v>7</v>
      </c>
      <c r="V2" t="s">
        <v>1614</v>
      </c>
      <c r="W2" s="10" t="s">
        <v>1647</v>
      </c>
      <c r="X2" t="s">
        <v>1416</v>
      </c>
    </row>
    <row r="3" spans="1:24" x14ac:dyDescent="0.2">
      <c r="D3" t="s">
        <v>1622</v>
      </c>
      <c r="E3" s="9" t="s">
        <v>1620</v>
      </c>
      <c r="F3" s="10" t="s">
        <v>1616</v>
      </c>
      <c r="G3" s="10" t="s">
        <v>1617</v>
      </c>
      <c r="H3" s="10" t="s">
        <v>1618</v>
      </c>
      <c r="I3" s="10" t="s">
        <v>6</v>
      </c>
      <c r="J3" s="10" t="s">
        <v>7</v>
      </c>
      <c r="K3" s="10" t="s">
        <v>1614</v>
      </c>
      <c r="L3" s="10" t="s">
        <v>1415</v>
      </c>
      <c r="M3" s="10" t="s">
        <v>1619</v>
      </c>
      <c r="P3">
        <v>1</v>
      </c>
      <c r="Q3" s="34">
        <f t="shared" ref="Q3:X3" si="0">AVERAGE(F9:F40)</f>
        <v>7603.9375</v>
      </c>
      <c r="R3" s="34">
        <f t="shared" si="0"/>
        <v>14359.78125</v>
      </c>
      <c r="S3" s="34">
        <f t="shared" si="0"/>
        <v>9946.875</v>
      </c>
      <c r="T3" s="34">
        <f t="shared" si="0"/>
        <v>378.5</v>
      </c>
      <c r="U3" s="34">
        <f t="shared" si="0"/>
        <v>341.71875</v>
      </c>
      <c r="V3" s="34">
        <f t="shared" si="0"/>
        <v>9044.09375</v>
      </c>
      <c r="W3" s="34">
        <f t="shared" si="0"/>
        <v>44.125</v>
      </c>
      <c r="X3" s="34">
        <f t="shared" si="0"/>
        <v>342.15625</v>
      </c>
    </row>
    <row r="4" spans="1:24" x14ac:dyDescent="0.2">
      <c r="D4" s="5">
        <f>SUM(E9:E658)</f>
        <v>45601060</v>
      </c>
      <c r="E4" s="10">
        <v>1</v>
      </c>
      <c r="F4" s="10">
        <f>AVERAGE(F9:F40)</f>
        <v>7603.9375</v>
      </c>
      <c r="G4" s="10">
        <f t="shared" ref="G4:M4" si="1">AVERAGE(G9:G40)</f>
        <v>14359.78125</v>
      </c>
      <c r="H4" s="10">
        <f t="shared" si="1"/>
        <v>9946.875</v>
      </c>
      <c r="I4" s="10">
        <f t="shared" si="1"/>
        <v>378.5</v>
      </c>
      <c r="J4" s="10">
        <f t="shared" si="1"/>
        <v>341.71875</v>
      </c>
      <c r="K4" s="10">
        <f t="shared" si="1"/>
        <v>9044.09375</v>
      </c>
      <c r="L4" s="10">
        <f t="shared" si="1"/>
        <v>44.125</v>
      </c>
      <c r="M4" s="10">
        <f t="shared" si="1"/>
        <v>342.15625</v>
      </c>
      <c r="P4">
        <v>3</v>
      </c>
      <c r="Q4" s="34">
        <f t="shared" ref="Q4:X4" si="2">AVERAGE(F68:F85)</f>
        <v>5686.7222222222226</v>
      </c>
      <c r="R4" s="34">
        <f t="shared" si="2"/>
        <v>6165</v>
      </c>
      <c r="S4" s="34">
        <f t="shared" si="2"/>
        <v>9345.3333333333339</v>
      </c>
      <c r="T4" s="34">
        <f t="shared" si="2"/>
        <v>0</v>
      </c>
      <c r="U4" s="34">
        <f t="shared" si="2"/>
        <v>196.77777777777777</v>
      </c>
      <c r="V4" s="34">
        <f t="shared" si="2"/>
        <v>9552.3333333333339</v>
      </c>
      <c r="W4" s="34">
        <f t="shared" si="2"/>
        <v>5310.166666666667</v>
      </c>
      <c r="X4" s="34">
        <f t="shared" si="2"/>
        <v>1180.9444444444443</v>
      </c>
    </row>
    <row r="5" spans="1:24" x14ac:dyDescent="0.2">
      <c r="E5" s="10">
        <v>2</v>
      </c>
      <c r="F5" s="10">
        <f>AVERAGE(F41:F67)</f>
        <v>6280.7037037037035</v>
      </c>
      <c r="G5" s="10">
        <f t="shared" ref="G5:M5" si="3">AVERAGE(G41:G67)</f>
        <v>21333.888888888891</v>
      </c>
      <c r="H5" s="10">
        <f t="shared" si="3"/>
        <v>5450.7777777777774</v>
      </c>
      <c r="I5" s="10">
        <f t="shared" si="3"/>
        <v>189.2962962962963</v>
      </c>
      <c r="J5" s="10">
        <f t="shared" si="3"/>
        <v>218.22222222222223</v>
      </c>
      <c r="K5" s="10">
        <f t="shared" si="3"/>
        <v>7480.5555555555557</v>
      </c>
      <c r="L5" s="10">
        <f t="shared" si="3"/>
        <v>54.629629629629626</v>
      </c>
      <c r="M5" s="10">
        <f t="shared" si="3"/>
        <v>466.81481481481484</v>
      </c>
      <c r="P5">
        <v>12</v>
      </c>
      <c r="Q5" s="34">
        <f t="shared" ref="Q5:X5" si="4">AVERAGE(F342:F381)</f>
        <v>9568.25</v>
      </c>
      <c r="R5" s="34">
        <f t="shared" si="4"/>
        <v>13290.05</v>
      </c>
      <c r="S5" s="34">
        <f t="shared" si="4"/>
        <v>7379.1</v>
      </c>
      <c r="T5" s="34">
        <f t="shared" si="4"/>
        <v>892.25</v>
      </c>
      <c r="U5" s="34">
        <f t="shared" si="4"/>
        <v>157.32499999999999</v>
      </c>
      <c r="V5" s="34">
        <f t="shared" si="4"/>
        <v>4134.8500000000004</v>
      </c>
      <c r="W5" s="34">
        <f t="shared" si="4"/>
        <v>882.9</v>
      </c>
      <c r="X5" s="34">
        <f t="shared" si="4"/>
        <v>362.55</v>
      </c>
    </row>
    <row r="6" spans="1:24" x14ac:dyDescent="0.2">
      <c r="E6" s="10">
        <v>3</v>
      </c>
      <c r="F6" s="10">
        <f>AVERAGE(F68:F85)</f>
        <v>5686.7222222222226</v>
      </c>
      <c r="G6" s="10">
        <f t="shared" ref="G6:M6" si="5">AVERAGE(G68:G85)</f>
        <v>6165</v>
      </c>
      <c r="H6" s="10">
        <f t="shared" si="5"/>
        <v>9345.3333333333339</v>
      </c>
      <c r="I6" s="10">
        <f t="shared" si="5"/>
        <v>0</v>
      </c>
      <c r="J6" s="10">
        <f t="shared" si="5"/>
        <v>196.77777777777777</v>
      </c>
      <c r="K6" s="10">
        <f t="shared" si="5"/>
        <v>9552.3333333333339</v>
      </c>
      <c r="L6" s="10">
        <f t="shared" si="5"/>
        <v>5310.166666666667</v>
      </c>
      <c r="M6" s="10">
        <f t="shared" si="5"/>
        <v>1180.9444444444443</v>
      </c>
      <c r="P6">
        <v>20</v>
      </c>
      <c r="Q6" s="34">
        <f t="shared" ref="Q6:X6" si="6">AVERAGE(F626:F658)</f>
        <v>24241</v>
      </c>
      <c r="R6" s="34">
        <f t="shared" si="6"/>
        <v>9412.818181818182</v>
      </c>
      <c r="S6" s="34">
        <f t="shared" si="6"/>
        <v>12151.181818181818</v>
      </c>
      <c r="T6" s="34">
        <f t="shared" si="6"/>
        <v>1985.4848484848485</v>
      </c>
      <c r="U6" s="34">
        <f t="shared" si="6"/>
        <v>1071.3636363636363</v>
      </c>
      <c r="V6" s="34">
        <f t="shared" si="6"/>
        <v>0</v>
      </c>
      <c r="W6" s="34">
        <f t="shared" si="6"/>
        <v>122</v>
      </c>
      <c r="X6" s="34">
        <f t="shared" si="6"/>
        <v>1026.5454545454545</v>
      </c>
    </row>
    <row r="7" spans="1:24" x14ac:dyDescent="0.2">
      <c r="E7" s="10" t="s">
        <v>1621</v>
      </c>
      <c r="F7" s="10">
        <f>AVERAGE(F9:F658)</f>
        <v>16659.946153846155</v>
      </c>
      <c r="G7" s="10">
        <f t="shared" ref="G7:M7" si="7">AVERAGE(G9:G658)</f>
        <v>13411.518461538462</v>
      </c>
      <c r="H7" s="10">
        <f t="shared" si="7"/>
        <v>10776.098461538462</v>
      </c>
      <c r="I7" s="10">
        <f t="shared" si="7"/>
        <v>1414.8876923076923</v>
      </c>
      <c r="J7" s="10">
        <f t="shared" si="7"/>
        <v>438.23692307692306</v>
      </c>
      <c r="K7" s="10">
        <f t="shared" si="7"/>
        <v>1274.956923076923</v>
      </c>
      <c r="L7" s="10">
        <f t="shared" si="7"/>
        <v>490.11692307692306</v>
      </c>
      <c r="M7" s="10">
        <f t="shared" si="7"/>
        <v>1207.68</v>
      </c>
    </row>
    <row r="8" spans="1:24" ht="16" x14ac:dyDescent="0.2">
      <c r="A8" s="6" t="s">
        <v>1413</v>
      </c>
      <c r="B8" s="2" t="s">
        <v>1414</v>
      </c>
      <c r="C8" s="2" t="s">
        <v>0</v>
      </c>
      <c r="D8" s="2" t="s">
        <v>1</v>
      </c>
      <c r="E8" s="4" t="s">
        <v>2</v>
      </c>
      <c r="F8" s="4" t="s">
        <v>3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1614</v>
      </c>
      <c r="L8" s="4" t="s">
        <v>1415</v>
      </c>
      <c r="M8" s="4" t="s">
        <v>1416</v>
      </c>
      <c r="N8" s="4" t="s">
        <v>1623</v>
      </c>
      <c r="O8" s="4" t="s">
        <v>1624</v>
      </c>
    </row>
    <row r="9" spans="1:24" x14ac:dyDescent="0.2">
      <c r="A9" t="s">
        <v>1242</v>
      </c>
      <c r="B9" t="s">
        <v>1557</v>
      </c>
      <c r="C9" s="3">
        <v>1</v>
      </c>
      <c r="D9" t="s">
        <v>1244</v>
      </c>
      <c r="E9" s="3">
        <v>64808</v>
      </c>
      <c r="F9" s="3">
        <v>4666</v>
      </c>
      <c r="G9" s="3">
        <v>16746</v>
      </c>
      <c r="H9" s="3">
        <v>7001</v>
      </c>
      <c r="I9" s="3">
        <v>0</v>
      </c>
      <c r="J9" s="3">
        <v>0</v>
      </c>
      <c r="K9" s="3">
        <v>8385</v>
      </c>
      <c r="L9" s="3">
        <v>0</v>
      </c>
      <c r="M9" s="3">
        <v>903</v>
      </c>
      <c r="N9">
        <f>SUM(F9:M9)</f>
        <v>37701</v>
      </c>
      <c r="O9" s="12">
        <f>N9/E9</f>
        <v>0.58173373657573135</v>
      </c>
    </row>
    <row r="10" spans="1:24" x14ac:dyDescent="0.2">
      <c r="A10" t="s">
        <v>1245</v>
      </c>
      <c r="B10" t="s">
        <v>1558</v>
      </c>
      <c r="C10" s="3">
        <v>1</v>
      </c>
      <c r="D10" t="s">
        <v>1244</v>
      </c>
      <c r="E10" s="3">
        <v>64031</v>
      </c>
      <c r="F10" s="3">
        <v>8914</v>
      </c>
      <c r="G10" s="3">
        <v>15722</v>
      </c>
      <c r="H10" s="3">
        <v>12216</v>
      </c>
      <c r="I10" s="3">
        <v>0</v>
      </c>
      <c r="J10" s="3">
        <v>413</v>
      </c>
      <c r="K10" s="3">
        <v>5102</v>
      </c>
      <c r="L10" s="3">
        <v>0</v>
      </c>
      <c r="M10" s="3">
        <v>667</v>
      </c>
      <c r="N10">
        <f t="shared" ref="N10:N73" si="8">SUM(F10:M10)</f>
        <v>43034</v>
      </c>
      <c r="O10" s="12">
        <f t="shared" ref="O10:O73" si="9">N10/E10</f>
        <v>0.67208071090565502</v>
      </c>
    </row>
    <row r="11" spans="1:24" x14ac:dyDescent="0.2">
      <c r="A11" t="s">
        <v>1247</v>
      </c>
      <c r="B11" t="s">
        <v>1559</v>
      </c>
      <c r="C11" s="3">
        <v>1</v>
      </c>
      <c r="D11" t="s">
        <v>1244</v>
      </c>
      <c r="E11" s="3">
        <v>66110</v>
      </c>
      <c r="F11" s="3">
        <v>13678</v>
      </c>
      <c r="G11" s="3">
        <v>6159</v>
      </c>
      <c r="H11" s="3">
        <v>17362</v>
      </c>
      <c r="I11" s="3">
        <v>397</v>
      </c>
      <c r="J11" s="3">
        <v>0</v>
      </c>
      <c r="K11" s="3">
        <v>7086</v>
      </c>
      <c r="L11" s="3">
        <v>0</v>
      </c>
      <c r="M11" s="3">
        <v>513</v>
      </c>
      <c r="N11">
        <f t="shared" si="8"/>
        <v>45195</v>
      </c>
      <c r="O11" s="12">
        <f t="shared" si="9"/>
        <v>0.68363333837543483</v>
      </c>
    </row>
    <row r="12" spans="1:24" x14ac:dyDescent="0.2">
      <c r="A12" t="s">
        <v>1252</v>
      </c>
      <c r="B12" t="s">
        <v>1253</v>
      </c>
      <c r="C12" s="3">
        <v>1</v>
      </c>
      <c r="D12" t="s">
        <v>1254</v>
      </c>
      <c r="E12" s="3">
        <v>62863</v>
      </c>
      <c r="F12" s="3">
        <v>11738</v>
      </c>
      <c r="G12" s="3">
        <v>6535</v>
      </c>
      <c r="H12" s="3">
        <v>4090</v>
      </c>
      <c r="I12" s="3">
        <v>577</v>
      </c>
      <c r="J12" s="3">
        <v>0</v>
      </c>
      <c r="K12" s="3">
        <v>15020</v>
      </c>
      <c r="L12" s="3">
        <v>0</v>
      </c>
      <c r="M12" s="3">
        <v>0</v>
      </c>
      <c r="N12">
        <f t="shared" si="8"/>
        <v>37960</v>
      </c>
      <c r="O12" s="12">
        <f t="shared" si="9"/>
        <v>0.60385282280514774</v>
      </c>
    </row>
    <row r="13" spans="1:24" x14ac:dyDescent="0.2">
      <c r="A13" t="s">
        <v>1264</v>
      </c>
      <c r="B13" t="s">
        <v>1265</v>
      </c>
      <c r="C13" s="3">
        <v>1</v>
      </c>
      <c r="D13" t="s">
        <v>1244</v>
      </c>
      <c r="E13" s="3">
        <v>64300</v>
      </c>
      <c r="F13" s="3">
        <v>11841</v>
      </c>
      <c r="G13" s="3">
        <v>5382</v>
      </c>
      <c r="H13" s="3">
        <v>4365</v>
      </c>
      <c r="I13" s="3">
        <v>0</v>
      </c>
      <c r="J13" s="3">
        <v>0</v>
      </c>
      <c r="K13" s="3">
        <v>15868</v>
      </c>
      <c r="L13" s="3">
        <v>0</v>
      </c>
      <c r="M13" s="3">
        <v>1010</v>
      </c>
      <c r="N13">
        <f t="shared" si="8"/>
        <v>38466</v>
      </c>
      <c r="O13" s="12">
        <f t="shared" si="9"/>
        <v>0.5982270606531882</v>
      </c>
    </row>
    <row r="14" spans="1:24" x14ac:dyDescent="0.2">
      <c r="A14" t="s">
        <v>1266</v>
      </c>
      <c r="B14" t="s">
        <v>1565</v>
      </c>
      <c r="C14" s="3">
        <v>1</v>
      </c>
      <c r="D14" t="s">
        <v>1268</v>
      </c>
      <c r="E14" s="3">
        <v>73826</v>
      </c>
      <c r="F14" s="3">
        <v>16555</v>
      </c>
      <c r="G14" s="3">
        <v>5003</v>
      </c>
      <c r="H14" s="3">
        <v>22230</v>
      </c>
      <c r="I14" s="3">
        <v>595</v>
      </c>
      <c r="J14" s="3">
        <v>0</v>
      </c>
      <c r="K14" s="3">
        <v>4497</v>
      </c>
      <c r="L14" s="3">
        <v>0</v>
      </c>
      <c r="M14" s="3">
        <v>134</v>
      </c>
      <c r="N14">
        <f t="shared" si="8"/>
        <v>49014</v>
      </c>
      <c r="O14" s="12">
        <f t="shared" si="9"/>
        <v>0.66391244277083949</v>
      </c>
    </row>
    <row r="15" spans="1:24" x14ac:dyDescent="0.2">
      <c r="A15" t="s">
        <v>1269</v>
      </c>
      <c r="B15" t="s">
        <v>1566</v>
      </c>
      <c r="C15" s="3">
        <v>1</v>
      </c>
      <c r="D15" t="s">
        <v>1271</v>
      </c>
      <c r="E15" s="3">
        <v>47257</v>
      </c>
      <c r="F15" s="3">
        <v>3744</v>
      </c>
      <c r="G15" s="3">
        <v>7081</v>
      </c>
      <c r="H15" s="3">
        <v>11907</v>
      </c>
      <c r="I15" s="3">
        <v>0</v>
      </c>
      <c r="J15" s="3">
        <v>0</v>
      </c>
      <c r="K15" s="3">
        <v>5516</v>
      </c>
      <c r="L15" s="3">
        <v>0</v>
      </c>
      <c r="M15" s="3">
        <v>520</v>
      </c>
      <c r="N15">
        <f t="shared" si="8"/>
        <v>28768</v>
      </c>
      <c r="O15" s="12">
        <f t="shared" si="9"/>
        <v>0.60875637471697319</v>
      </c>
    </row>
    <row r="16" spans="1:24" x14ac:dyDescent="0.2">
      <c r="A16" t="s">
        <v>1284</v>
      </c>
      <c r="B16" t="s">
        <v>1285</v>
      </c>
      <c r="C16" s="3">
        <v>1</v>
      </c>
      <c r="D16" t="s">
        <v>1254</v>
      </c>
      <c r="E16" s="3">
        <v>65471</v>
      </c>
      <c r="F16" s="3">
        <v>6177</v>
      </c>
      <c r="G16" s="3">
        <v>13529</v>
      </c>
      <c r="H16" s="3">
        <v>4285</v>
      </c>
      <c r="I16" s="3">
        <v>431</v>
      </c>
      <c r="J16" s="3">
        <v>542</v>
      </c>
      <c r="K16" s="3">
        <v>15350</v>
      </c>
      <c r="L16" s="3">
        <v>0</v>
      </c>
      <c r="M16" s="3">
        <v>254</v>
      </c>
      <c r="N16">
        <f t="shared" si="8"/>
        <v>40568</v>
      </c>
      <c r="O16" s="12">
        <f t="shared" si="9"/>
        <v>0.61963312000733151</v>
      </c>
    </row>
    <row r="17" spans="1:15" x14ac:dyDescent="0.2">
      <c r="A17" t="s">
        <v>1286</v>
      </c>
      <c r="B17" t="s">
        <v>1572</v>
      </c>
      <c r="C17" s="3">
        <v>1</v>
      </c>
      <c r="D17" t="s">
        <v>1254</v>
      </c>
      <c r="E17" s="3">
        <v>63013</v>
      </c>
      <c r="F17" s="3">
        <v>3461</v>
      </c>
      <c r="G17" s="3">
        <v>17994</v>
      </c>
      <c r="H17" s="3">
        <v>4233</v>
      </c>
      <c r="I17" s="3">
        <v>0</v>
      </c>
      <c r="J17" s="3">
        <v>0</v>
      </c>
      <c r="K17" s="3">
        <v>10716</v>
      </c>
      <c r="L17" s="3">
        <v>0</v>
      </c>
      <c r="M17" s="3">
        <v>722</v>
      </c>
      <c r="N17">
        <f t="shared" si="8"/>
        <v>37126</v>
      </c>
      <c r="O17" s="12">
        <f t="shared" si="9"/>
        <v>0.58918001047402913</v>
      </c>
    </row>
    <row r="18" spans="1:15" x14ac:dyDescent="0.2">
      <c r="A18" t="s">
        <v>1288</v>
      </c>
      <c r="B18" t="s">
        <v>1573</v>
      </c>
      <c r="C18" s="3">
        <v>1</v>
      </c>
      <c r="D18" t="s">
        <v>1290</v>
      </c>
      <c r="E18" s="3">
        <v>73769</v>
      </c>
      <c r="F18" s="3">
        <v>3305</v>
      </c>
      <c r="G18" s="3">
        <v>22639</v>
      </c>
      <c r="H18" s="3">
        <v>17169</v>
      </c>
      <c r="I18" s="3">
        <v>633</v>
      </c>
      <c r="J18" s="3">
        <v>0</v>
      </c>
      <c r="K18" s="3">
        <v>5201</v>
      </c>
      <c r="L18" s="3">
        <v>0</v>
      </c>
      <c r="M18" s="3">
        <v>0</v>
      </c>
      <c r="N18">
        <f t="shared" si="8"/>
        <v>48947</v>
      </c>
      <c r="O18" s="12">
        <f t="shared" si="9"/>
        <v>0.66351719556995481</v>
      </c>
    </row>
    <row r="19" spans="1:15" x14ac:dyDescent="0.2">
      <c r="A19" t="s">
        <v>1293</v>
      </c>
      <c r="B19" t="s">
        <v>1575</v>
      </c>
      <c r="C19" s="3">
        <v>1</v>
      </c>
      <c r="D19" t="s">
        <v>1295</v>
      </c>
      <c r="E19" s="3">
        <v>73438</v>
      </c>
      <c r="F19" s="3">
        <v>9661</v>
      </c>
      <c r="G19" s="3">
        <v>21919</v>
      </c>
      <c r="H19" s="3">
        <v>8288</v>
      </c>
      <c r="I19" s="3">
        <v>548</v>
      </c>
      <c r="J19" s="3">
        <v>862</v>
      </c>
      <c r="K19" s="3">
        <v>7883</v>
      </c>
      <c r="L19" s="3">
        <v>0</v>
      </c>
      <c r="M19" s="3">
        <v>0</v>
      </c>
      <c r="N19">
        <f t="shared" si="8"/>
        <v>49161</v>
      </c>
      <c r="O19" s="12">
        <f t="shared" si="9"/>
        <v>0.66942182521310489</v>
      </c>
    </row>
    <row r="20" spans="1:15" x14ac:dyDescent="0.2">
      <c r="A20" t="s">
        <v>1296</v>
      </c>
      <c r="B20" t="s">
        <v>1576</v>
      </c>
      <c r="C20" s="3">
        <v>1</v>
      </c>
      <c r="D20" t="s">
        <v>1295</v>
      </c>
      <c r="E20" s="3">
        <v>60941</v>
      </c>
      <c r="F20" s="3">
        <v>4358</v>
      </c>
      <c r="G20" s="3">
        <v>17314</v>
      </c>
      <c r="H20" s="3">
        <v>7751</v>
      </c>
      <c r="I20" s="3">
        <v>0</v>
      </c>
      <c r="J20" s="3">
        <v>2035</v>
      </c>
      <c r="K20" s="3">
        <v>8133</v>
      </c>
      <c r="L20" s="3">
        <v>0</v>
      </c>
      <c r="M20" s="3">
        <v>274</v>
      </c>
      <c r="N20">
        <f t="shared" si="8"/>
        <v>39865</v>
      </c>
      <c r="O20" s="12">
        <f t="shared" si="9"/>
        <v>0.65415729968330028</v>
      </c>
    </row>
    <row r="21" spans="1:15" x14ac:dyDescent="0.2">
      <c r="A21" t="s">
        <v>1298</v>
      </c>
      <c r="B21" t="s">
        <v>1577</v>
      </c>
      <c r="C21" s="3">
        <v>1</v>
      </c>
      <c r="D21" t="s">
        <v>1295</v>
      </c>
      <c r="E21" s="3">
        <v>69204</v>
      </c>
      <c r="F21" s="3">
        <v>7079</v>
      </c>
      <c r="G21" s="3">
        <v>17740</v>
      </c>
      <c r="H21" s="3">
        <v>16016</v>
      </c>
      <c r="I21" s="3">
        <v>0</v>
      </c>
      <c r="J21" s="3">
        <v>1062</v>
      </c>
      <c r="K21" s="3">
        <v>4568</v>
      </c>
      <c r="L21" s="3">
        <v>0</v>
      </c>
      <c r="M21" s="3">
        <v>891</v>
      </c>
      <c r="N21">
        <f t="shared" si="8"/>
        <v>47356</v>
      </c>
      <c r="O21" s="12">
        <f t="shared" si="9"/>
        <v>0.68429570545055196</v>
      </c>
    </row>
    <row r="22" spans="1:15" x14ac:dyDescent="0.2">
      <c r="A22" t="s">
        <v>1300</v>
      </c>
      <c r="B22" t="s">
        <v>1301</v>
      </c>
      <c r="C22" s="3">
        <v>1</v>
      </c>
      <c r="D22" t="s">
        <v>1295</v>
      </c>
      <c r="E22" s="3">
        <v>59354</v>
      </c>
      <c r="F22" s="3">
        <v>9452</v>
      </c>
      <c r="G22" s="3">
        <v>15215</v>
      </c>
      <c r="H22" s="3">
        <v>14899</v>
      </c>
      <c r="I22" s="3">
        <v>0</v>
      </c>
      <c r="J22" s="3">
        <v>881</v>
      </c>
      <c r="K22" s="3">
        <v>3354</v>
      </c>
      <c r="L22" s="3">
        <v>0</v>
      </c>
      <c r="M22" s="3">
        <v>0</v>
      </c>
      <c r="N22">
        <f t="shared" si="8"/>
        <v>43801</v>
      </c>
      <c r="O22" s="12">
        <f t="shared" si="9"/>
        <v>0.73796205815951743</v>
      </c>
    </row>
    <row r="23" spans="1:15" x14ac:dyDescent="0.2">
      <c r="A23" t="s">
        <v>1302</v>
      </c>
      <c r="B23" t="s">
        <v>1578</v>
      </c>
      <c r="C23" s="3">
        <v>1</v>
      </c>
      <c r="D23" t="s">
        <v>1295</v>
      </c>
      <c r="E23" s="3">
        <v>66359</v>
      </c>
      <c r="F23" s="3">
        <v>11026</v>
      </c>
      <c r="G23" s="3">
        <v>19473</v>
      </c>
      <c r="H23" s="3">
        <v>8194</v>
      </c>
      <c r="I23" s="3">
        <v>0</v>
      </c>
      <c r="J23" s="3">
        <v>872</v>
      </c>
      <c r="K23" s="3">
        <v>5530</v>
      </c>
      <c r="L23" s="3">
        <v>0</v>
      </c>
      <c r="M23" s="3">
        <v>367</v>
      </c>
      <c r="N23">
        <f t="shared" si="8"/>
        <v>45462</v>
      </c>
      <c r="O23" s="12">
        <f t="shared" si="9"/>
        <v>0.68509169818713367</v>
      </c>
    </row>
    <row r="24" spans="1:15" x14ac:dyDescent="0.2">
      <c r="A24" t="s">
        <v>1304</v>
      </c>
      <c r="B24" t="s">
        <v>1579</v>
      </c>
      <c r="C24" s="3">
        <v>1</v>
      </c>
      <c r="D24" t="s">
        <v>1295</v>
      </c>
      <c r="E24" s="3">
        <v>65161</v>
      </c>
      <c r="F24" s="3">
        <v>10767</v>
      </c>
      <c r="G24" s="3">
        <v>12881</v>
      </c>
      <c r="H24" s="3">
        <v>16684</v>
      </c>
      <c r="I24" s="3">
        <v>0</v>
      </c>
      <c r="J24" s="3">
        <v>0</v>
      </c>
      <c r="K24" s="3">
        <v>6115</v>
      </c>
      <c r="L24" s="3">
        <v>0</v>
      </c>
      <c r="M24" s="3">
        <v>0</v>
      </c>
      <c r="N24">
        <f t="shared" si="8"/>
        <v>46447</v>
      </c>
      <c r="O24" s="12">
        <f t="shared" si="9"/>
        <v>0.71280367090744468</v>
      </c>
    </row>
    <row r="25" spans="1:15" x14ac:dyDescent="0.2">
      <c r="A25" t="s">
        <v>1306</v>
      </c>
      <c r="B25" t="s">
        <v>1580</v>
      </c>
      <c r="C25" s="3">
        <v>1</v>
      </c>
      <c r="D25" t="s">
        <v>1308</v>
      </c>
      <c r="E25" s="3">
        <v>81869</v>
      </c>
      <c r="F25" s="3">
        <v>5698</v>
      </c>
      <c r="G25" s="3">
        <v>23207</v>
      </c>
      <c r="H25" s="3">
        <v>5225</v>
      </c>
      <c r="I25" s="3">
        <v>1283</v>
      </c>
      <c r="J25" s="3">
        <v>0</v>
      </c>
      <c r="K25" s="3">
        <v>15364</v>
      </c>
      <c r="L25" s="3">
        <v>0</v>
      </c>
      <c r="M25" s="3">
        <v>0</v>
      </c>
      <c r="N25">
        <f t="shared" si="8"/>
        <v>50777</v>
      </c>
      <c r="O25" s="12">
        <f t="shared" si="9"/>
        <v>0.62022255066020104</v>
      </c>
    </row>
    <row r="26" spans="1:15" x14ac:dyDescent="0.2">
      <c r="A26" t="s">
        <v>1309</v>
      </c>
      <c r="B26" t="s">
        <v>1581</v>
      </c>
      <c r="C26" s="3">
        <v>1</v>
      </c>
      <c r="D26" t="s">
        <v>1290</v>
      </c>
      <c r="E26" s="3">
        <v>62969</v>
      </c>
      <c r="F26" s="3">
        <v>8715</v>
      </c>
      <c r="G26" s="3">
        <v>6869</v>
      </c>
      <c r="H26" s="3">
        <v>17763</v>
      </c>
      <c r="I26" s="3">
        <v>1032</v>
      </c>
      <c r="J26" s="3">
        <v>0</v>
      </c>
      <c r="K26" s="3">
        <v>5685</v>
      </c>
      <c r="L26" s="3">
        <v>0</v>
      </c>
      <c r="M26" s="3">
        <v>0</v>
      </c>
      <c r="N26">
        <f t="shared" si="8"/>
        <v>40064</v>
      </c>
      <c r="O26" s="12">
        <f t="shared" si="9"/>
        <v>0.6362495831282059</v>
      </c>
    </row>
    <row r="27" spans="1:15" x14ac:dyDescent="0.2">
      <c r="A27" t="s">
        <v>1325</v>
      </c>
      <c r="B27" t="s">
        <v>1589</v>
      </c>
      <c r="C27" s="3">
        <v>1</v>
      </c>
      <c r="D27" t="s">
        <v>1290</v>
      </c>
      <c r="E27" s="3">
        <v>67893</v>
      </c>
      <c r="F27" s="3">
        <v>2922</v>
      </c>
      <c r="G27" s="3">
        <v>25247</v>
      </c>
      <c r="H27" s="3">
        <v>3108</v>
      </c>
      <c r="I27" s="3">
        <v>425</v>
      </c>
      <c r="J27" s="3">
        <v>0</v>
      </c>
      <c r="K27" s="3">
        <v>8799</v>
      </c>
      <c r="L27" s="3">
        <v>0</v>
      </c>
      <c r="M27" s="3">
        <v>0</v>
      </c>
      <c r="N27">
        <f t="shared" si="8"/>
        <v>40501</v>
      </c>
      <c r="O27" s="12">
        <f t="shared" si="9"/>
        <v>0.59654161695609265</v>
      </c>
    </row>
    <row r="28" spans="1:15" x14ac:dyDescent="0.2">
      <c r="A28" t="s">
        <v>1327</v>
      </c>
      <c r="B28" t="s">
        <v>1590</v>
      </c>
      <c r="C28" s="3">
        <v>1</v>
      </c>
      <c r="D28" t="s">
        <v>1244</v>
      </c>
      <c r="E28" s="3">
        <v>73420</v>
      </c>
      <c r="F28" s="3">
        <v>9111</v>
      </c>
      <c r="G28" s="3">
        <v>9811</v>
      </c>
      <c r="H28" s="3">
        <v>17575</v>
      </c>
      <c r="I28" s="3">
        <v>0</v>
      </c>
      <c r="J28" s="3">
        <v>752</v>
      </c>
      <c r="K28" s="3">
        <v>10827</v>
      </c>
      <c r="L28" s="3">
        <v>0</v>
      </c>
      <c r="M28" s="3">
        <v>699</v>
      </c>
      <c r="N28">
        <f t="shared" si="8"/>
        <v>48775</v>
      </c>
      <c r="O28" s="12">
        <f t="shared" si="9"/>
        <v>0.6643285208390084</v>
      </c>
    </row>
    <row r="29" spans="1:15" x14ac:dyDescent="0.2">
      <c r="A29" t="s">
        <v>1331</v>
      </c>
      <c r="B29" t="s">
        <v>1592</v>
      </c>
      <c r="C29" s="3">
        <v>1</v>
      </c>
      <c r="D29" t="s">
        <v>1271</v>
      </c>
      <c r="E29" s="3">
        <v>72528</v>
      </c>
      <c r="F29" s="3">
        <v>6278</v>
      </c>
      <c r="G29" s="3">
        <v>10407</v>
      </c>
      <c r="H29" s="3">
        <v>19172</v>
      </c>
      <c r="I29" s="3">
        <v>574</v>
      </c>
      <c r="J29" s="3">
        <v>789</v>
      </c>
      <c r="K29" s="3">
        <v>8803</v>
      </c>
      <c r="L29" s="3">
        <v>0</v>
      </c>
      <c r="M29" s="3">
        <v>1063</v>
      </c>
      <c r="N29">
        <f t="shared" si="8"/>
        <v>47086</v>
      </c>
      <c r="O29" s="12">
        <f t="shared" si="9"/>
        <v>0.64921133906904915</v>
      </c>
    </row>
    <row r="30" spans="1:15" x14ac:dyDescent="0.2">
      <c r="A30" t="s">
        <v>1335</v>
      </c>
      <c r="B30" t="s">
        <v>1594</v>
      </c>
      <c r="C30" s="3">
        <v>1</v>
      </c>
      <c r="D30" t="s">
        <v>1290</v>
      </c>
      <c r="E30" s="3">
        <v>73665</v>
      </c>
      <c r="F30" s="3">
        <v>4258</v>
      </c>
      <c r="G30" s="3">
        <v>29559</v>
      </c>
      <c r="H30" s="3">
        <v>4269</v>
      </c>
      <c r="I30" s="3">
        <v>760</v>
      </c>
      <c r="J30" s="3">
        <v>0</v>
      </c>
      <c r="K30" s="3">
        <v>6550</v>
      </c>
      <c r="L30" s="3">
        <v>0</v>
      </c>
      <c r="M30" s="3">
        <v>406</v>
      </c>
      <c r="N30">
        <f t="shared" si="8"/>
        <v>45802</v>
      </c>
      <c r="O30" s="12">
        <f t="shared" si="9"/>
        <v>0.6217606733184009</v>
      </c>
    </row>
    <row r="31" spans="1:15" x14ac:dyDescent="0.2">
      <c r="A31" t="s">
        <v>1339</v>
      </c>
      <c r="B31" t="s">
        <v>1596</v>
      </c>
      <c r="C31" s="3">
        <v>1</v>
      </c>
      <c r="D31" t="s">
        <v>1295</v>
      </c>
      <c r="E31" s="3">
        <v>80907</v>
      </c>
      <c r="F31" s="3">
        <v>6146</v>
      </c>
      <c r="G31" s="3">
        <v>25634</v>
      </c>
      <c r="H31" s="3">
        <v>6589</v>
      </c>
      <c r="I31" s="3">
        <v>0</v>
      </c>
      <c r="J31" s="3">
        <v>0</v>
      </c>
      <c r="K31" s="3">
        <v>13081</v>
      </c>
      <c r="L31" s="3">
        <v>0</v>
      </c>
      <c r="M31" s="3">
        <v>0</v>
      </c>
      <c r="N31">
        <f t="shared" si="8"/>
        <v>51450</v>
      </c>
      <c r="O31" s="12">
        <f t="shared" si="9"/>
        <v>0.63591531017093705</v>
      </c>
    </row>
    <row r="32" spans="1:15" x14ac:dyDescent="0.2">
      <c r="A32" t="s">
        <v>1341</v>
      </c>
      <c r="B32" t="s">
        <v>1597</v>
      </c>
      <c r="C32" s="3">
        <v>1</v>
      </c>
      <c r="D32" t="s">
        <v>1295</v>
      </c>
      <c r="E32" s="3">
        <v>75924</v>
      </c>
      <c r="F32" s="3">
        <v>5158</v>
      </c>
      <c r="G32" s="3">
        <v>23215</v>
      </c>
      <c r="H32" s="3">
        <v>5316</v>
      </c>
      <c r="I32" s="3">
        <v>443</v>
      </c>
      <c r="J32" s="3">
        <v>0</v>
      </c>
      <c r="K32" s="3">
        <v>12424</v>
      </c>
      <c r="L32" s="3">
        <v>0</v>
      </c>
      <c r="M32" s="3">
        <v>1351</v>
      </c>
      <c r="N32">
        <f t="shared" si="8"/>
        <v>47907</v>
      </c>
      <c r="O32" s="12">
        <f t="shared" si="9"/>
        <v>0.63098624940730208</v>
      </c>
    </row>
    <row r="33" spans="1:15" x14ac:dyDescent="0.2">
      <c r="A33" t="s">
        <v>1343</v>
      </c>
      <c r="B33" t="s">
        <v>1598</v>
      </c>
      <c r="C33" s="3">
        <v>1</v>
      </c>
      <c r="D33" t="s">
        <v>1295</v>
      </c>
      <c r="E33" s="3">
        <v>61387</v>
      </c>
      <c r="F33" s="3">
        <v>4661</v>
      </c>
      <c r="G33" s="3">
        <v>18449</v>
      </c>
      <c r="H33" s="3">
        <v>6711</v>
      </c>
      <c r="I33" s="3">
        <v>364</v>
      </c>
      <c r="J33" s="3">
        <v>595</v>
      </c>
      <c r="K33" s="3">
        <v>8100</v>
      </c>
      <c r="L33" s="3">
        <v>0</v>
      </c>
      <c r="M33" s="3">
        <v>362</v>
      </c>
      <c r="N33">
        <f t="shared" si="8"/>
        <v>39242</v>
      </c>
      <c r="O33" s="12">
        <f t="shared" si="9"/>
        <v>0.63925586850636129</v>
      </c>
    </row>
    <row r="34" spans="1:15" x14ac:dyDescent="0.2">
      <c r="A34" t="s">
        <v>1345</v>
      </c>
      <c r="B34" t="s">
        <v>1346</v>
      </c>
      <c r="C34" s="3">
        <v>1</v>
      </c>
      <c r="D34" t="s">
        <v>1244</v>
      </c>
      <c r="E34" s="3">
        <v>65925</v>
      </c>
      <c r="F34" s="3">
        <v>10683</v>
      </c>
      <c r="G34" s="3">
        <v>7007</v>
      </c>
      <c r="H34" s="3">
        <v>5956</v>
      </c>
      <c r="I34" s="3">
        <v>1085</v>
      </c>
      <c r="J34" s="3">
        <v>0</v>
      </c>
      <c r="K34" s="3">
        <v>16273</v>
      </c>
      <c r="L34" s="3">
        <v>0</v>
      </c>
      <c r="M34" s="3">
        <v>0</v>
      </c>
      <c r="N34">
        <f t="shared" si="8"/>
        <v>41004</v>
      </c>
      <c r="O34" s="12">
        <f t="shared" si="9"/>
        <v>0.6219795221843003</v>
      </c>
    </row>
    <row r="35" spans="1:15" x14ac:dyDescent="0.2">
      <c r="A35" t="s">
        <v>1349</v>
      </c>
      <c r="B35" t="s">
        <v>1350</v>
      </c>
      <c r="C35" s="3">
        <v>1</v>
      </c>
      <c r="D35" t="s">
        <v>1351</v>
      </c>
      <c r="E35" s="3">
        <v>22266</v>
      </c>
      <c r="F35" s="3">
        <v>647</v>
      </c>
      <c r="G35" s="3">
        <v>4838</v>
      </c>
      <c r="H35" s="3">
        <v>1097</v>
      </c>
      <c r="I35" s="3">
        <v>0</v>
      </c>
      <c r="J35" s="3">
        <v>0</v>
      </c>
      <c r="K35" s="3">
        <v>6723</v>
      </c>
      <c r="L35" s="3">
        <v>1412</v>
      </c>
      <c r="M35" s="3">
        <v>0</v>
      </c>
      <c r="N35">
        <f t="shared" si="8"/>
        <v>14717</v>
      </c>
      <c r="O35" s="12">
        <f t="shared" si="9"/>
        <v>0.66096290308093053</v>
      </c>
    </row>
    <row r="36" spans="1:15" x14ac:dyDescent="0.2">
      <c r="A36" t="s">
        <v>1352</v>
      </c>
      <c r="B36" t="s">
        <v>1600</v>
      </c>
      <c r="C36" s="3">
        <v>1</v>
      </c>
      <c r="D36" t="s">
        <v>1308</v>
      </c>
      <c r="E36" s="3">
        <v>75115</v>
      </c>
      <c r="F36" s="3">
        <v>10342</v>
      </c>
      <c r="G36" s="3">
        <v>19131</v>
      </c>
      <c r="H36" s="3">
        <v>5754</v>
      </c>
      <c r="I36" s="3">
        <v>689</v>
      </c>
      <c r="J36" s="3">
        <v>609</v>
      </c>
      <c r="K36" s="3">
        <v>13944</v>
      </c>
      <c r="L36" s="3">
        <v>0</v>
      </c>
      <c r="M36" s="3">
        <v>0</v>
      </c>
      <c r="N36">
        <f t="shared" si="8"/>
        <v>50469</v>
      </c>
      <c r="O36" s="12">
        <f t="shared" si="9"/>
        <v>0.67188976902083475</v>
      </c>
    </row>
    <row r="37" spans="1:15" x14ac:dyDescent="0.2">
      <c r="A37" t="s">
        <v>1354</v>
      </c>
      <c r="B37" t="s">
        <v>1355</v>
      </c>
      <c r="C37" s="3">
        <v>1</v>
      </c>
      <c r="D37" t="s">
        <v>1354</v>
      </c>
      <c r="E37" s="3">
        <v>33085</v>
      </c>
      <c r="F37" s="3">
        <v>2032</v>
      </c>
      <c r="G37" s="3">
        <v>2061</v>
      </c>
      <c r="H37" s="3">
        <v>11989</v>
      </c>
      <c r="I37" s="3">
        <v>1222</v>
      </c>
      <c r="J37" s="3">
        <v>0</v>
      </c>
      <c r="K37" s="3">
        <v>2042</v>
      </c>
      <c r="L37" s="3">
        <v>0</v>
      </c>
      <c r="M37" s="3">
        <v>0</v>
      </c>
      <c r="N37">
        <f t="shared" si="8"/>
        <v>19346</v>
      </c>
      <c r="O37" s="12">
        <f t="shared" si="9"/>
        <v>0.58473628532567634</v>
      </c>
    </row>
    <row r="38" spans="1:15" x14ac:dyDescent="0.2">
      <c r="A38" t="s">
        <v>1360</v>
      </c>
      <c r="B38" t="s">
        <v>1361</v>
      </c>
      <c r="C38" s="3">
        <v>1</v>
      </c>
      <c r="D38" t="s">
        <v>1254</v>
      </c>
      <c r="E38" s="3">
        <v>72141</v>
      </c>
      <c r="F38" s="3">
        <v>14739</v>
      </c>
      <c r="G38" s="3">
        <v>7923</v>
      </c>
      <c r="H38" s="3">
        <v>5954</v>
      </c>
      <c r="I38" s="3">
        <v>0</v>
      </c>
      <c r="J38" s="3">
        <v>0</v>
      </c>
      <c r="K38" s="3">
        <v>19118</v>
      </c>
      <c r="L38" s="3">
        <v>0</v>
      </c>
      <c r="M38" s="3">
        <v>534</v>
      </c>
      <c r="N38">
        <f t="shared" si="8"/>
        <v>48268</v>
      </c>
      <c r="O38" s="12">
        <f t="shared" si="9"/>
        <v>0.66907860994441437</v>
      </c>
    </row>
    <row r="39" spans="1:15" x14ac:dyDescent="0.2">
      <c r="A39" t="s">
        <v>1364</v>
      </c>
      <c r="B39" t="s">
        <v>1604</v>
      </c>
      <c r="C39" s="3">
        <v>1</v>
      </c>
      <c r="D39" t="s">
        <v>1271</v>
      </c>
      <c r="E39" s="3">
        <v>51836</v>
      </c>
      <c r="F39" s="3">
        <v>4260</v>
      </c>
      <c r="G39" s="3">
        <v>5265</v>
      </c>
      <c r="H39" s="3">
        <v>18335</v>
      </c>
      <c r="I39" s="3">
        <v>659</v>
      </c>
      <c r="J39" s="3">
        <v>777</v>
      </c>
      <c r="K39" s="3">
        <v>5263</v>
      </c>
      <c r="L39" s="3">
        <v>0</v>
      </c>
      <c r="M39" s="3">
        <v>279</v>
      </c>
      <c r="N39">
        <f t="shared" si="8"/>
        <v>34838</v>
      </c>
      <c r="O39" s="12">
        <f t="shared" si="9"/>
        <v>0.67208117910332588</v>
      </c>
    </row>
    <row r="40" spans="1:15" x14ac:dyDescent="0.2">
      <c r="A40" t="s">
        <v>1368</v>
      </c>
      <c r="B40" t="s">
        <v>1606</v>
      </c>
      <c r="C40" s="3">
        <v>1</v>
      </c>
      <c r="D40" t="s">
        <v>1308</v>
      </c>
      <c r="E40" s="3">
        <v>66080</v>
      </c>
      <c r="F40" s="3">
        <v>11254</v>
      </c>
      <c r="G40" s="3">
        <v>19558</v>
      </c>
      <c r="H40" s="3">
        <v>6797</v>
      </c>
      <c r="I40" s="3">
        <v>395</v>
      </c>
      <c r="J40" s="3">
        <v>746</v>
      </c>
      <c r="K40" s="3">
        <v>8091</v>
      </c>
      <c r="L40" s="3">
        <v>0</v>
      </c>
      <c r="M40" s="3">
        <v>0</v>
      </c>
      <c r="N40">
        <f t="shared" si="8"/>
        <v>46841</v>
      </c>
      <c r="O40" s="12">
        <f t="shared" si="9"/>
        <v>0.70885290556900726</v>
      </c>
    </row>
    <row r="41" spans="1:15" x14ac:dyDescent="0.2">
      <c r="A41" t="s">
        <v>1249</v>
      </c>
      <c r="B41" t="s">
        <v>1560</v>
      </c>
      <c r="C41" s="3">
        <v>2</v>
      </c>
      <c r="D41" t="s">
        <v>1251</v>
      </c>
      <c r="E41" s="3">
        <v>62364</v>
      </c>
      <c r="F41" s="3">
        <v>3133</v>
      </c>
      <c r="G41" s="3">
        <v>20849</v>
      </c>
      <c r="H41" s="3">
        <v>2898</v>
      </c>
      <c r="I41" s="3">
        <v>0</v>
      </c>
      <c r="J41" s="3">
        <v>0</v>
      </c>
      <c r="K41" s="3">
        <v>8441</v>
      </c>
      <c r="L41" s="3">
        <v>0</v>
      </c>
      <c r="M41" s="3">
        <v>528</v>
      </c>
      <c r="N41">
        <f t="shared" si="8"/>
        <v>35849</v>
      </c>
      <c r="O41" s="12">
        <f t="shared" si="9"/>
        <v>0.57483484061317425</v>
      </c>
    </row>
    <row r="42" spans="1:15" x14ac:dyDescent="0.2">
      <c r="A42" t="s">
        <v>1255</v>
      </c>
      <c r="B42" t="s">
        <v>1561</v>
      </c>
      <c r="C42" s="3">
        <v>2</v>
      </c>
      <c r="D42" t="s">
        <v>1255</v>
      </c>
      <c r="E42" s="3">
        <v>67165</v>
      </c>
      <c r="F42" s="3">
        <v>10861</v>
      </c>
      <c r="G42" s="3">
        <v>10274</v>
      </c>
      <c r="H42" s="3">
        <v>14292</v>
      </c>
      <c r="I42" s="3">
        <v>0</v>
      </c>
      <c r="J42" s="3">
        <v>789</v>
      </c>
      <c r="K42" s="3">
        <v>8563</v>
      </c>
      <c r="L42" s="3">
        <v>0</v>
      </c>
      <c r="M42" s="3">
        <v>428</v>
      </c>
      <c r="N42">
        <f t="shared" si="8"/>
        <v>45207</v>
      </c>
      <c r="O42" s="12">
        <f t="shared" si="9"/>
        <v>0.67307377354276776</v>
      </c>
    </row>
    <row r="43" spans="1:15" x14ac:dyDescent="0.2">
      <c r="A43" t="s">
        <v>1257</v>
      </c>
      <c r="B43" t="s">
        <v>1562</v>
      </c>
      <c r="C43" s="3">
        <v>2</v>
      </c>
      <c r="D43" t="s">
        <v>1259</v>
      </c>
      <c r="E43" s="3">
        <v>73320</v>
      </c>
      <c r="F43" s="3">
        <v>11721</v>
      </c>
      <c r="G43" s="3">
        <v>21632</v>
      </c>
      <c r="H43" s="3">
        <v>4264</v>
      </c>
      <c r="I43" s="3">
        <v>0</v>
      </c>
      <c r="J43" s="3">
        <v>0</v>
      </c>
      <c r="K43" s="3">
        <v>8276</v>
      </c>
      <c r="L43" s="3">
        <v>0</v>
      </c>
      <c r="M43" s="3">
        <v>0</v>
      </c>
      <c r="N43">
        <f t="shared" si="8"/>
        <v>45893</v>
      </c>
      <c r="O43" s="12">
        <f t="shared" si="9"/>
        <v>0.62592744135297329</v>
      </c>
    </row>
    <row r="44" spans="1:15" x14ac:dyDescent="0.2">
      <c r="A44" t="s">
        <v>1260</v>
      </c>
      <c r="B44" t="s">
        <v>1563</v>
      </c>
      <c r="C44" s="3">
        <v>2</v>
      </c>
      <c r="D44" t="s">
        <v>1259</v>
      </c>
      <c r="E44" s="3">
        <v>68352</v>
      </c>
      <c r="F44" s="3">
        <v>8943</v>
      </c>
      <c r="G44" s="3">
        <v>20950</v>
      </c>
      <c r="H44" s="3">
        <v>5236</v>
      </c>
      <c r="I44" s="3">
        <v>0</v>
      </c>
      <c r="J44" s="3">
        <v>0</v>
      </c>
      <c r="K44" s="3">
        <v>8364</v>
      </c>
      <c r="L44" s="3">
        <v>0</v>
      </c>
      <c r="M44" s="3">
        <v>422</v>
      </c>
      <c r="N44">
        <f t="shared" si="8"/>
        <v>43915</v>
      </c>
      <c r="O44" s="12">
        <f t="shared" si="9"/>
        <v>0.64248302902621723</v>
      </c>
    </row>
    <row r="45" spans="1:15" x14ac:dyDescent="0.2">
      <c r="A45" t="s">
        <v>1262</v>
      </c>
      <c r="B45" t="s">
        <v>1564</v>
      </c>
      <c r="C45" s="3">
        <v>2</v>
      </c>
      <c r="D45" t="s">
        <v>1259</v>
      </c>
      <c r="E45" s="3">
        <v>74953</v>
      </c>
      <c r="F45" s="3">
        <v>7212</v>
      </c>
      <c r="G45" s="3">
        <v>21860</v>
      </c>
      <c r="H45" s="3">
        <v>4630</v>
      </c>
      <c r="I45" s="3">
        <v>0</v>
      </c>
      <c r="J45" s="3">
        <v>0</v>
      </c>
      <c r="K45" s="3">
        <v>11965</v>
      </c>
      <c r="L45" s="3">
        <v>0</v>
      </c>
      <c r="M45" s="3">
        <v>449</v>
      </c>
      <c r="N45">
        <f t="shared" si="8"/>
        <v>46116</v>
      </c>
      <c r="O45" s="12">
        <f t="shared" si="9"/>
        <v>0.61526556642162422</v>
      </c>
    </row>
    <row r="46" spans="1:15" x14ac:dyDescent="0.2">
      <c r="A46" t="s">
        <v>1272</v>
      </c>
      <c r="B46" t="s">
        <v>1567</v>
      </c>
      <c r="C46" s="3">
        <v>2</v>
      </c>
      <c r="D46" t="s">
        <v>1251</v>
      </c>
      <c r="E46" s="3">
        <v>70067</v>
      </c>
      <c r="F46" s="3">
        <v>3374</v>
      </c>
      <c r="G46" s="3">
        <v>27728</v>
      </c>
      <c r="H46" s="3">
        <v>3519</v>
      </c>
      <c r="I46" s="3">
        <v>0</v>
      </c>
      <c r="J46" s="3">
        <v>0</v>
      </c>
      <c r="K46" s="3">
        <v>7014</v>
      </c>
      <c r="L46" s="3">
        <v>0</v>
      </c>
      <c r="M46" s="3">
        <v>0</v>
      </c>
      <c r="N46">
        <f t="shared" si="8"/>
        <v>41635</v>
      </c>
      <c r="O46" s="12">
        <f t="shared" si="9"/>
        <v>0.59421696376325517</v>
      </c>
    </row>
    <row r="47" spans="1:15" x14ac:dyDescent="0.2">
      <c r="A47" t="s">
        <v>1274</v>
      </c>
      <c r="B47" t="s">
        <v>1568</v>
      </c>
      <c r="C47" s="3">
        <v>2</v>
      </c>
      <c r="D47" t="s">
        <v>1251</v>
      </c>
      <c r="E47" s="3">
        <v>64037</v>
      </c>
      <c r="F47" s="3">
        <v>3407</v>
      </c>
      <c r="G47" s="3">
        <v>23549</v>
      </c>
      <c r="H47" s="3">
        <v>3924</v>
      </c>
      <c r="I47" s="3">
        <v>0</v>
      </c>
      <c r="J47" s="3">
        <v>0</v>
      </c>
      <c r="K47" s="3">
        <v>9794</v>
      </c>
      <c r="L47" s="3">
        <v>0</v>
      </c>
      <c r="M47" s="3">
        <v>476</v>
      </c>
      <c r="N47">
        <f t="shared" si="8"/>
        <v>41150</v>
      </c>
      <c r="O47" s="12">
        <f t="shared" si="9"/>
        <v>0.64259724846573074</v>
      </c>
    </row>
    <row r="48" spans="1:15" x14ac:dyDescent="0.2">
      <c r="A48" t="s">
        <v>1276</v>
      </c>
      <c r="B48" t="s">
        <v>1569</v>
      </c>
      <c r="C48" s="3">
        <v>2</v>
      </c>
      <c r="D48" t="s">
        <v>1276</v>
      </c>
      <c r="E48" s="3">
        <v>74581</v>
      </c>
      <c r="F48" s="3">
        <v>16501</v>
      </c>
      <c r="G48" s="3">
        <v>23950</v>
      </c>
      <c r="H48" s="3">
        <v>4608</v>
      </c>
      <c r="I48" s="3">
        <v>695</v>
      </c>
      <c r="J48" s="3">
        <v>0</v>
      </c>
      <c r="K48" s="3">
        <v>6419</v>
      </c>
      <c r="L48" s="3">
        <v>0</v>
      </c>
      <c r="M48" s="3">
        <v>0</v>
      </c>
      <c r="N48">
        <f t="shared" si="8"/>
        <v>52173</v>
      </c>
      <c r="O48" s="12">
        <f t="shared" si="9"/>
        <v>0.69954814228825035</v>
      </c>
    </row>
    <row r="49" spans="1:15" x14ac:dyDescent="0.2">
      <c r="A49" t="s">
        <v>1278</v>
      </c>
      <c r="B49" t="s">
        <v>1279</v>
      </c>
      <c r="C49" s="3">
        <v>2</v>
      </c>
      <c r="D49" t="s">
        <v>1276</v>
      </c>
      <c r="E49" s="3">
        <v>66627</v>
      </c>
      <c r="F49" s="3">
        <v>17457</v>
      </c>
      <c r="G49" s="3">
        <v>13263</v>
      </c>
      <c r="H49" s="3">
        <v>9080</v>
      </c>
      <c r="I49" s="3">
        <v>637</v>
      </c>
      <c r="J49" s="3">
        <v>510</v>
      </c>
      <c r="K49" s="3">
        <v>4945</v>
      </c>
      <c r="L49" s="3">
        <v>0</v>
      </c>
      <c r="M49" s="3">
        <v>0</v>
      </c>
      <c r="N49">
        <f t="shared" si="8"/>
        <v>45892</v>
      </c>
      <c r="O49" s="12">
        <f t="shared" si="9"/>
        <v>0.68878982994881954</v>
      </c>
    </row>
    <row r="50" spans="1:15" x14ac:dyDescent="0.2">
      <c r="A50" t="s">
        <v>1280</v>
      </c>
      <c r="B50" t="s">
        <v>1570</v>
      </c>
      <c r="C50" s="3">
        <v>2</v>
      </c>
      <c r="D50" t="s">
        <v>1251</v>
      </c>
      <c r="E50" s="3">
        <v>63795</v>
      </c>
      <c r="F50" s="3">
        <v>7431</v>
      </c>
      <c r="G50" s="3">
        <v>16367</v>
      </c>
      <c r="H50" s="3">
        <v>18551</v>
      </c>
      <c r="I50" s="3">
        <v>545</v>
      </c>
      <c r="J50" s="3">
        <v>0</v>
      </c>
      <c r="K50" s="3">
        <v>5054</v>
      </c>
      <c r="L50" s="3">
        <v>0</v>
      </c>
      <c r="M50" s="3">
        <v>0</v>
      </c>
      <c r="N50">
        <f t="shared" si="8"/>
        <v>47948</v>
      </c>
      <c r="O50" s="12">
        <f t="shared" si="9"/>
        <v>0.75159495258249076</v>
      </c>
    </row>
    <row r="51" spans="1:15" x14ac:dyDescent="0.2">
      <c r="A51" t="s">
        <v>1282</v>
      </c>
      <c r="B51" t="s">
        <v>1571</v>
      </c>
      <c r="C51" s="3">
        <v>2</v>
      </c>
      <c r="D51" t="s">
        <v>1251</v>
      </c>
      <c r="E51" s="3">
        <v>66085</v>
      </c>
      <c r="F51" s="3">
        <v>3242</v>
      </c>
      <c r="G51" s="3">
        <v>25905</v>
      </c>
      <c r="H51" s="3">
        <v>3434</v>
      </c>
      <c r="I51" s="3">
        <v>683</v>
      </c>
      <c r="J51" s="3">
        <v>0</v>
      </c>
      <c r="K51" s="3">
        <v>8497</v>
      </c>
      <c r="L51" s="3">
        <v>0</v>
      </c>
      <c r="M51" s="3">
        <v>505</v>
      </c>
      <c r="N51">
        <f t="shared" si="8"/>
        <v>42266</v>
      </c>
      <c r="O51" s="12">
        <f t="shared" si="9"/>
        <v>0.63957025043504578</v>
      </c>
    </row>
    <row r="52" spans="1:15" x14ac:dyDescent="0.2">
      <c r="A52" t="s">
        <v>1291</v>
      </c>
      <c r="B52" t="s">
        <v>1574</v>
      </c>
      <c r="C52" s="3">
        <v>2</v>
      </c>
      <c r="D52" t="s">
        <v>1259</v>
      </c>
      <c r="E52" s="3">
        <v>76534</v>
      </c>
      <c r="F52" s="3">
        <v>6613</v>
      </c>
      <c r="G52" s="3">
        <v>26241</v>
      </c>
      <c r="H52" s="3">
        <v>5052</v>
      </c>
      <c r="I52" s="3">
        <v>0</v>
      </c>
      <c r="J52" s="3">
        <v>1003</v>
      </c>
      <c r="K52" s="3">
        <v>11738</v>
      </c>
      <c r="L52" s="3">
        <v>0</v>
      </c>
      <c r="M52" s="3">
        <v>299</v>
      </c>
      <c r="N52">
        <f t="shared" si="8"/>
        <v>50946</v>
      </c>
      <c r="O52" s="12">
        <f t="shared" si="9"/>
        <v>0.66566493323228892</v>
      </c>
    </row>
    <row r="53" spans="1:15" x14ac:dyDescent="0.2">
      <c r="A53" t="s">
        <v>1311</v>
      </c>
      <c r="B53" t="s">
        <v>1582</v>
      </c>
      <c r="C53" s="3">
        <v>2</v>
      </c>
      <c r="D53" t="s">
        <v>1251</v>
      </c>
      <c r="E53" s="3">
        <v>60062</v>
      </c>
      <c r="F53" s="3">
        <v>2158</v>
      </c>
      <c r="G53" s="3">
        <v>15908</v>
      </c>
      <c r="H53" s="3">
        <v>5010</v>
      </c>
      <c r="I53" s="3">
        <v>246</v>
      </c>
      <c r="J53" s="3">
        <v>800</v>
      </c>
      <c r="K53" s="3">
        <v>5357</v>
      </c>
      <c r="L53" s="3">
        <v>0</v>
      </c>
      <c r="M53" s="3">
        <v>1101</v>
      </c>
      <c r="N53">
        <f t="shared" si="8"/>
        <v>30580</v>
      </c>
      <c r="O53" s="12">
        <f t="shared" si="9"/>
        <v>0.50914055476008124</v>
      </c>
    </row>
    <row r="54" spans="1:15" x14ac:dyDescent="0.2">
      <c r="A54" t="s">
        <v>1313</v>
      </c>
      <c r="B54" t="s">
        <v>1583</v>
      </c>
      <c r="C54" s="3">
        <v>2</v>
      </c>
      <c r="D54" t="s">
        <v>1251</v>
      </c>
      <c r="E54" s="3">
        <v>61516</v>
      </c>
      <c r="F54" s="3">
        <v>1453</v>
      </c>
      <c r="G54" s="3">
        <v>19797</v>
      </c>
      <c r="H54" s="3">
        <v>1617</v>
      </c>
      <c r="I54" s="3">
        <v>209</v>
      </c>
      <c r="J54" s="3">
        <v>0</v>
      </c>
      <c r="K54" s="3">
        <v>7957</v>
      </c>
      <c r="L54" s="3">
        <v>677</v>
      </c>
      <c r="M54" s="3">
        <v>454</v>
      </c>
      <c r="N54">
        <f t="shared" si="8"/>
        <v>32164</v>
      </c>
      <c r="O54" s="12">
        <f t="shared" si="9"/>
        <v>0.52285584238246963</v>
      </c>
    </row>
    <row r="55" spans="1:15" x14ac:dyDescent="0.2">
      <c r="A55" t="s">
        <v>1315</v>
      </c>
      <c r="B55" t="s">
        <v>1584</v>
      </c>
      <c r="C55" s="3">
        <v>2</v>
      </c>
      <c r="D55" t="s">
        <v>1251</v>
      </c>
      <c r="E55" s="3">
        <v>51416</v>
      </c>
      <c r="F55" s="3">
        <v>2089</v>
      </c>
      <c r="G55" s="3">
        <v>13181</v>
      </c>
      <c r="H55" s="3">
        <v>9283</v>
      </c>
      <c r="I55" s="3">
        <v>0</v>
      </c>
      <c r="J55" s="3">
        <v>947</v>
      </c>
      <c r="K55" s="3">
        <v>3530</v>
      </c>
      <c r="L55" s="3">
        <v>0</v>
      </c>
      <c r="M55" s="3">
        <v>583</v>
      </c>
      <c r="N55">
        <f t="shared" si="8"/>
        <v>29613</v>
      </c>
      <c r="O55" s="12">
        <f t="shared" si="9"/>
        <v>0.57594912089621908</v>
      </c>
    </row>
    <row r="56" spans="1:15" x14ac:dyDescent="0.2">
      <c r="A56" t="s">
        <v>1317</v>
      </c>
      <c r="B56" t="s">
        <v>1585</v>
      </c>
      <c r="C56" s="3">
        <v>2</v>
      </c>
      <c r="D56" t="s">
        <v>1251</v>
      </c>
      <c r="E56" s="3">
        <v>59859</v>
      </c>
      <c r="F56" s="3">
        <v>1569</v>
      </c>
      <c r="G56" s="3">
        <v>20100</v>
      </c>
      <c r="H56" s="3">
        <v>2262</v>
      </c>
      <c r="I56" s="3">
        <v>0</v>
      </c>
      <c r="J56" s="3">
        <v>0</v>
      </c>
      <c r="K56" s="3">
        <v>4158</v>
      </c>
      <c r="L56" s="3">
        <v>798</v>
      </c>
      <c r="M56" s="3">
        <v>522</v>
      </c>
      <c r="N56">
        <f t="shared" si="8"/>
        <v>29409</v>
      </c>
      <c r="O56" s="12">
        <f t="shared" si="9"/>
        <v>0.49130456572946424</v>
      </c>
    </row>
    <row r="57" spans="1:15" x14ac:dyDescent="0.2">
      <c r="A57" t="s">
        <v>1319</v>
      </c>
      <c r="B57" t="s">
        <v>1586</v>
      </c>
      <c r="C57" s="3">
        <v>2</v>
      </c>
      <c r="D57" t="s">
        <v>1251</v>
      </c>
      <c r="E57" s="3">
        <v>60968</v>
      </c>
      <c r="F57" s="3">
        <v>3537</v>
      </c>
      <c r="G57" s="3">
        <v>19233</v>
      </c>
      <c r="H57" s="3">
        <v>5622</v>
      </c>
      <c r="I57" s="3">
        <v>0</v>
      </c>
      <c r="J57" s="3">
        <v>882</v>
      </c>
      <c r="K57" s="3">
        <v>5430</v>
      </c>
      <c r="L57" s="3">
        <v>0</v>
      </c>
      <c r="M57" s="3">
        <v>878</v>
      </c>
      <c r="N57">
        <f t="shared" si="8"/>
        <v>35582</v>
      </c>
      <c r="O57" s="12">
        <f t="shared" si="9"/>
        <v>0.58361763548090806</v>
      </c>
    </row>
    <row r="58" spans="1:15" x14ac:dyDescent="0.2">
      <c r="A58" t="s">
        <v>1321</v>
      </c>
      <c r="B58" t="s">
        <v>1587</v>
      </c>
      <c r="C58" s="3">
        <v>2</v>
      </c>
      <c r="D58" t="s">
        <v>1251</v>
      </c>
      <c r="E58" s="3">
        <v>65029</v>
      </c>
      <c r="F58" s="3">
        <v>4592</v>
      </c>
      <c r="G58" s="3">
        <v>20736</v>
      </c>
      <c r="H58" s="3">
        <v>4739</v>
      </c>
      <c r="I58" s="3">
        <v>0</v>
      </c>
      <c r="J58" s="3">
        <v>961</v>
      </c>
      <c r="K58" s="3">
        <v>8078</v>
      </c>
      <c r="L58" s="3">
        <v>0</v>
      </c>
      <c r="M58" s="3">
        <v>988</v>
      </c>
      <c r="N58">
        <f t="shared" si="8"/>
        <v>40094</v>
      </c>
      <c r="O58" s="12">
        <f t="shared" si="9"/>
        <v>0.61655569053806758</v>
      </c>
    </row>
    <row r="59" spans="1:15" x14ac:dyDescent="0.2">
      <c r="A59" t="s">
        <v>1323</v>
      </c>
      <c r="B59" t="s">
        <v>1588</v>
      </c>
      <c r="C59" s="3">
        <v>2</v>
      </c>
      <c r="D59" t="s">
        <v>1251</v>
      </c>
      <c r="E59" s="3">
        <v>58182</v>
      </c>
      <c r="F59" s="3">
        <v>2084</v>
      </c>
      <c r="G59" s="3">
        <v>19863</v>
      </c>
      <c r="H59" s="3">
        <v>2870</v>
      </c>
      <c r="I59" s="3">
        <v>0</v>
      </c>
      <c r="J59" s="3">
        <v>0</v>
      </c>
      <c r="K59" s="3">
        <v>5192</v>
      </c>
      <c r="L59" s="3">
        <v>0</v>
      </c>
      <c r="M59" s="3">
        <v>1772</v>
      </c>
      <c r="N59">
        <f t="shared" si="8"/>
        <v>31781</v>
      </c>
      <c r="O59" s="12">
        <f t="shared" si="9"/>
        <v>0.54623423051802966</v>
      </c>
    </row>
    <row r="60" spans="1:15" x14ac:dyDescent="0.2">
      <c r="A60" t="s">
        <v>1329</v>
      </c>
      <c r="B60" t="s">
        <v>1591</v>
      </c>
      <c r="C60" s="3">
        <v>2</v>
      </c>
      <c r="D60" t="s">
        <v>1251</v>
      </c>
      <c r="E60" s="3">
        <v>59209</v>
      </c>
      <c r="F60" s="3">
        <v>4502</v>
      </c>
      <c r="G60" s="3">
        <v>20993</v>
      </c>
      <c r="H60" s="3">
        <v>5007</v>
      </c>
      <c r="I60" s="3">
        <v>433</v>
      </c>
      <c r="J60" s="3">
        <v>0</v>
      </c>
      <c r="K60" s="3">
        <v>6577</v>
      </c>
      <c r="L60" s="3">
        <v>0</v>
      </c>
      <c r="M60" s="3">
        <v>0</v>
      </c>
      <c r="N60">
        <f t="shared" si="8"/>
        <v>37512</v>
      </c>
      <c r="O60" s="12">
        <f t="shared" si="9"/>
        <v>0.63355233157121382</v>
      </c>
    </row>
    <row r="61" spans="1:15" x14ac:dyDescent="0.2">
      <c r="A61" t="s">
        <v>1333</v>
      </c>
      <c r="B61" t="s">
        <v>1593</v>
      </c>
      <c r="C61" s="3">
        <v>2</v>
      </c>
      <c r="D61" t="s">
        <v>1259</v>
      </c>
      <c r="E61" s="3">
        <v>74131</v>
      </c>
      <c r="F61" s="3">
        <v>6592</v>
      </c>
      <c r="G61" s="3">
        <v>24460</v>
      </c>
      <c r="H61" s="3">
        <v>3419</v>
      </c>
      <c r="I61" s="3">
        <v>0</v>
      </c>
      <c r="J61" s="3">
        <v>0</v>
      </c>
      <c r="K61" s="3">
        <v>12082</v>
      </c>
      <c r="L61" s="3">
        <v>0</v>
      </c>
      <c r="M61" s="3">
        <v>0</v>
      </c>
      <c r="N61">
        <f t="shared" si="8"/>
        <v>46553</v>
      </c>
      <c r="O61" s="12">
        <f t="shared" si="9"/>
        <v>0.62798289514508099</v>
      </c>
    </row>
    <row r="62" spans="1:15" x14ac:dyDescent="0.2">
      <c r="A62" t="s">
        <v>1337</v>
      </c>
      <c r="B62" t="s">
        <v>1595</v>
      </c>
      <c r="C62" s="3">
        <v>2</v>
      </c>
      <c r="D62" t="s">
        <v>1259</v>
      </c>
      <c r="E62" s="3">
        <v>74773</v>
      </c>
      <c r="F62" s="3">
        <v>6981</v>
      </c>
      <c r="G62" s="3">
        <v>23258</v>
      </c>
      <c r="H62" s="3">
        <v>5249</v>
      </c>
      <c r="I62" s="3">
        <v>616</v>
      </c>
      <c r="J62" s="3">
        <v>0</v>
      </c>
      <c r="K62" s="3">
        <v>9780</v>
      </c>
      <c r="L62" s="3">
        <v>0</v>
      </c>
      <c r="M62" s="3">
        <v>670</v>
      </c>
      <c r="N62">
        <f t="shared" si="8"/>
        <v>46554</v>
      </c>
      <c r="O62" s="12">
        <f t="shared" si="9"/>
        <v>0.62260441603252514</v>
      </c>
    </row>
    <row r="63" spans="1:15" x14ac:dyDescent="0.2">
      <c r="A63" t="s">
        <v>1347</v>
      </c>
      <c r="B63" t="s">
        <v>1599</v>
      </c>
      <c r="C63" s="3">
        <v>2</v>
      </c>
      <c r="D63" t="s">
        <v>1251</v>
      </c>
      <c r="E63" s="3">
        <v>66918</v>
      </c>
      <c r="F63" s="3">
        <v>3660</v>
      </c>
      <c r="G63" s="3">
        <v>23910</v>
      </c>
      <c r="H63" s="3">
        <v>3840</v>
      </c>
      <c r="I63" s="3">
        <v>0</v>
      </c>
      <c r="J63" s="3">
        <v>0</v>
      </c>
      <c r="K63" s="3">
        <v>7104</v>
      </c>
      <c r="L63" s="3">
        <v>0</v>
      </c>
      <c r="M63" s="3">
        <v>609</v>
      </c>
      <c r="N63">
        <f t="shared" si="8"/>
        <v>39123</v>
      </c>
      <c r="O63" s="12">
        <f t="shared" si="9"/>
        <v>0.58464090379270151</v>
      </c>
    </row>
    <row r="64" spans="1:15" x14ac:dyDescent="0.2">
      <c r="A64" t="s">
        <v>1356</v>
      </c>
      <c r="B64" t="s">
        <v>1601</v>
      </c>
      <c r="C64" s="3">
        <v>2</v>
      </c>
      <c r="D64" t="s">
        <v>1251</v>
      </c>
      <c r="E64" s="3">
        <v>63704</v>
      </c>
      <c r="F64" s="3">
        <v>6381</v>
      </c>
      <c r="G64" s="3">
        <v>23613</v>
      </c>
      <c r="H64" s="3">
        <v>4597</v>
      </c>
      <c r="I64" s="3">
        <v>0</v>
      </c>
      <c r="J64" s="3">
        <v>0</v>
      </c>
      <c r="K64" s="3">
        <v>8333</v>
      </c>
      <c r="L64" s="3">
        <v>0</v>
      </c>
      <c r="M64" s="3">
        <v>783</v>
      </c>
      <c r="N64">
        <f t="shared" si="8"/>
        <v>43707</v>
      </c>
      <c r="O64" s="12">
        <f t="shared" si="9"/>
        <v>0.68609506467411785</v>
      </c>
    </row>
    <row r="65" spans="1:15" x14ac:dyDescent="0.2">
      <c r="A65" t="s">
        <v>1358</v>
      </c>
      <c r="B65" t="s">
        <v>1602</v>
      </c>
      <c r="C65" s="3">
        <v>2</v>
      </c>
      <c r="D65" t="s">
        <v>1251</v>
      </c>
      <c r="E65" s="3">
        <v>61197</v>
      </c>
      <c r="F65" s="3">
        <v>3979</v>
      </c>
      <c r="G65" s="3">
        <v>23842</v>
      </c>
      <c r="H65" s="3">
        <v>3812</v>
      </c>
      <c r="I65" s="3">
        <v>0</v>
      </c>
      <c r="J65" s="3">
        <v>0</v>
      </c>
      <c r="K65" s="3">
        <v>7228</v>
      </c>
      <c r="L65" s="3">
        <v>0</v>
      </c>
      <c r="M65" s="3">
        <v>1137</v>
      </c>
      <c r="N65">
        <f t="shared" si="8"/>
        <v>39998</v>
      </c>
      <c r="O65" s="12">
        <f t="shared" si="9"/>
        <v>0.65359413043123027</v>
      </c>
    </row>
    <row r="66" spans="1:15" x14ac:dyDescent="0.2">
      <c r="A66" t="s">
        <v>1362</v>
      </c>
      <c r="B66" t="s">
        <v>1603</v>
      </c>
      <c r="C66" s="3">
        <v>2</v>
      </c>
      <c r="D66" t="s">
        <v>1251</v>
      </c>
      <c r="E66" s="3">
        <v>66249</v>
      </c>
      <c r="F66" s="3">
        <v>15567</v>
      </c>
      <c r="G66" s="3">
        <v>25987</v>
      </c>
      <c r="H66" s="3">
        <v>4720</v>
      </c>
      <c r="I66" s="3">
        <v>372</v>
      </c>
      <c r="J66" s="3">
        <v>0</v>
      </c>
      <c r="K66" s="3">
        <v>4535</v>
      </c>
      <c r="L66" s="3">
        <v>0</v>
      </c>
      <c r="M66" s="3">
        <v>0</v>
      </c>
      <c r="N66">
        <f t="shared" si="8"/>
        <v>51181</v>
      </c>
      <c r="O66" s="12">
        <f t="shared" si="9"/>
        <v>0.77255505743482922</v>
      </c>
    </row>
    <row r="67" spans="1:15" x14ac:dyDescent="0.2">
      <c r="A67" t="s">
        <v>1366</v>
      </c>
      <c r="B67" t="s">
        <v>1605</v>
      </c>
      <c r="C67" s="3">
        <v>2</v>
      </c>
      <c r="D67" t="s">
        <v>1259</v>
      </c>
      <c r="E67" s="3">
        <v>76408</v>
      </c>
      <c r="F67" s="3">
        <v>4540</v>
      </c>
      <c r="G67" s="3">
        <v>28566</v>
      </c>
      <c r="H67" s="3">
        <v>5636</v>
      </c>
      <c r="I67" s="3">
        <v>675</v>
      </c>
      <c r="J67" s="3">
        <v>0</v>
      </c>
      <c r="K67" s="3">
        <v>7564</v>
      </c>
      <c r="L67" s="3">
        <v>0</v>
      </c>
      <c r="M67" s="3">
        <v>0</v>
      </c>
      <c r="N67">
        <f t="shared" si="8"/>
        <v>46981</v>
      </c>
      <c r="O67" s="12">
        <f t="shared" si="9"/>
        <v>0.61487017066275784</v>
      </c>
    </row>
    <row r="68" spans="1:15" x14ac:dyDescent="0.2">
      <c r="A68" t="s">
        <v>1370</v>
      </c>
      <c r="B68" t="s">
        <v>1371</v>
      </c>
      <c r="C68" s="3">
        <v>3</v>
      </c>
      <c r="D68" t="s">
        <v>1372</v>
      </c>
      <c r="E68" s="3">
        <v>60204</v>
      </c>
      <c r="F68" s="3">
        <v>7223</v>
      </c>
      <c r="G68" s="3">
        <v>2019</v>
      </c>
      <c r="H68" s="3">
        <v>13993</v>
      </c>
      <c r="I68" s="3">
        <v>0</v>
      </c>
      <c r="J68" s="3">
        <v>0</v>
      </c>
      <c r="K68" s="3">
        <v>2064</v>
      </c>
      <c r="L68" s="3">
        <v>3377</v>
      </c>
      <c r="M68" s="3">
        <v>1826</v>
      </c>
      <c r="N68">
        <f t="shared" si="8"/>
        <v>30502</v>
      </c>
      <c r="O68" s="12">
        <f t="shared" si="9"/>
        <v>0.50664407680552792</v>
      </c>
    </row>
    <row r="69" spans="1:15" x14ac:dyDescent="0.2">
      <c r="A69" t="s">
        <v>1373</v>
      </c>
      <c r="B69" t="s">
        <v>1374</v>
      </c>
      <c r="C69" s="3">
        <v>3</v>
      </c>
      <c r="D69" t="s">
        <v>1372</v>
      </c>
      <c r="E69" s="3">
        <v>73338</v>
      </c>
      <c r="F69" s="3">
        <v>4634</v>
      </c>
      <c r="G69" s="3">
        <v>3738</v>
      </c>
      <c r="H69" s="3">
        <v>19672</v>
      </c>
      <c r="I69" s="3">
        <v>0</v>
      </c>
      <c r="J69" s="3">
        <v>0</v>
      </c>
      <c r="K69" s="3">
        <v>5265</v>
      </c>
      <c r="L69" s="3">
        <v>7114</v>
      </c>
      <c r="M69" s="3">
        <v>1974</v>
      </c>
      <c r="N69">
        <f t="shared" si="8"/>
        <v>42397</v>
      </c>
      <c r="O69" s="12">
        <f t="shared" si="9"/>
        <v>0.57810412064686789</v>
      </c>
    </row>
    <row r="70" spans="1:15" x14ac:dyDescent="0.2">
      <c r="A70" t="s">
        <v>1375</v>
      </c>
      <c r="B70" t="s">
        <v>1607</v>
      </c>
      <c r="C70" s="3">
        <v>3</v>
      </c>
      <c r="D70" t="s">
        <v>1372</v>
      </c>
      <c r="E70" s="3">
        <v>63054</v>
      </c>
      <c r="F70" s="3">
        <v>10353</v>
      </c>
      <c r="G70" s="3">
        <v>2955</v>
      </c>
      <c r="H70" s="3">
        <v>11536</v>
      </c>
      <c r="I70" s="3">
        <v>0</v>
      </c>
      <c r="J70" s="3">
        <v>0</v>
      </c>
      <c r="K70" s="3">
        <v>4729</v>
      </c>
      <c r="L70" s="3">
        <v>2607</v>
      </c>
      <c r="M70" s="3">
        <v>1829</v>
      </c>
      <c r="N70">
        <f t="shared" si="8"/>
        <v>34009</v>
      </c>
      <c r="O70" s="12">
        <f t="shared" si="9"/>
        <v>0.53936308560916035</v>
      </c>
    </row>
    <row r="71" spans="1:15" x14ac:dyDescent="0.2">
      <c r="A71" t="s">
        <v>1377</v>
      </c>
      <c r="B71" t="s">
        <v>1608</v>
      </c>
      <c r="C71" s="3">
        <v>3</v>
      </c>
      <c r="D71" t="s">
        <v>1372</v>
      </c>
      <c r="E71" s="3">
        <v>59007</v>
      </c>
      <c r="F71" s="3">
        <v>7305</v>
      </c>
      <c r="G71" s="3">
        <v>365</v>
      </c>
      <c r="H71" s="3">
        <v>11306</v>
      </c>
      <c r="I71" s="3">
        <v>0</v>
      </c>
      <c r="J71" s="3">
        <v>0</v>
      </c>
      <c r="K71" s="3">
        <v>817</v>
      </c>
      <c r="L71" s="3">
        <v>12839</v>
      </c>
      <c r="M71" s="3">
        <v>1856</v>
      </c>
      <c r="N71">
        <f t="shared" si="8"/>
        <v>34488</v>
      </c>
      <c r="O71" s="12">
        <f t="shared" si="9"/>
        <v>0.58447302862372263</v>
      </c>
    </row>
    <row r="72" spans="1:15" x14ac:dyDescent="0.2">
      <c r="A72" t="s">
        <v>1379</v>
      </c>
      <c r="B72" t="s">
        <v>1380</v>
      </c>
      <c r="C72" s="3">
        <v>3</v>
      </c>
      <c r="D72" t="s">
        <v>1372</v>
      </c>
      <c r="E72" s="3">
        <v>65504</v>
      </c>
      <c r="F72" s="3">
        <v>2837</v>
      </c>
      <c r="G72" s="3">
        <v>4544</v>
      </c>
      <c r="H72" s="3">
        <v>14812</v>
      </c>
      <c r="I72" s="3">
        <v>0</v>
      </c>
      <c r="J72" s="3">
        <v>0</v>
      </c>
      <c r="K72" s="3">
        <v>12588</v>
      </c>
      <c r="L72" s="3">
        <v>1809</v>
      </c>
      <c r="M72" s="3">
        <v>403</v>
      </c>
      <c r="N72">
        <f t="shared" si="8"/>
        <v>36993</v>
      </c>
      <c r="O72" s="12">
        <f t="shared" si="9"/>
        <v>0.56474413776257937</v>
      </c>
    </row>
    <row r="73" spans="1:15" x14ac:dyDescent="0.2">
      <c r="A73" t="s">
        <v>1381</v>
      </c>
      <c r="B73" t="s">
        <v>1382</v>
      </c>
      <c r="C73" s="3">
        <v>3</v>
      </c>
      <c r="D73" t="s">
        <v>1372</v>
      </c>
      <c r="E73" s="3">
        <v>59524</v>
      </c>
      <c r="F73" s="3">
        <v>5910</v>
      </c>
      <c r="G73" s="3">
        <v>14026</v>
      </c>
      <c r="H73" s="3">
        <v>8100</v>
      </c>
      <c r="I73" s="3">
        <v>0</v>
      </c>
      <c r="J73" s="3">
        <v>1036</v>
      </c>
      <c r="K73" s="3">
        <v>0</v>
      </c>
      <c r="L73" s="3">
        <v>5114</v>
      </c>
      <c r="M73" s="3">
        <v>0</v>
      </c>
      <c r="N73">
        <f t="shared" si="8"/>
        <v>34186</v>
      </c>
      <c r="O73" s="12">
        <f t="shared" si="9"/>
        <v>0.57432296216652112</v>
      </c>
    </row>
    <row r="74" spans="1:15" x14ac:dyDescent="0.2">
      <c r="A74" t="s">
        <v>1383</v>
      </c>
      <c r="B74" t="s">
        <v>1609</v>
      </c>
      <c r="C74" s="3">
        <v>3</v>
      </c>
      <c r="D74" t="s">
        <v>1372</v>
      </c>
      <c r="E74" s="3">
        <v>59522</v>
      </c>
      <c r="F74" s="3">
        <v>1000</v>
      </c>
      <c r="G74" s="3">
        <v>5261</v>
      </c>
      <c r="H74" s="3">
        <v>2436</v>
      </c>
      <c r="I74" s="3">
        <v>0</v>
      </c>
      <c r="J74" s="3">
        <v>0</v>
      </c>
      <c r="K74" s="3">
        <v>22840</v>
      </c>
      <c r="L74" s="3">
        <v>596</v>
      </c>
      <c r="M74" s="3">
        <v>0</v>
      </c>
      <c r="N74">
        <f t="shared" ref="N74:N137" si="10">SUM(F74:M74)</f>
        <v>32133</v>
      </c>
      <c r="O74" s="12">
        <f t="shared" ref="O74:O137" si="11">N74/E74</f>
        <v>0.53985081146466851</v>
      </c>
    </row>
    <row r="75" spans="1:15" x14ac:dyDescent="0.2">
      <c r="A75" t="s">
        <v>1385</v>
      </c>
      <c r="B75" t="s">
        <v>1386</v>
      </c>
      <c r="C75" s="3">
        <v>3</v>
      </c>
      <c r="D75" t="s">
        <v>1387</v>
      </c>
      <c r="E75" s="3">
        <v>60698</v>
      </c>
      <c r="F75" s="3">
        <v>6817</v>
      </c>
      <c r="G75" s="3">
        <v>680</v>
      </c>
      <c r="H75" s="3">
        <v>0</v>
      </c>
      <c r="I75" s="3">
        <v>0</v>
      </c>
      <c r="J75" s="3">
        <v>1043</v>
      </c>
      <c r="K75" s="3">
        <v>250</v>
      </c>
      <c r="L75" s="3">
        <v>21181</v>
      </c>
      <c r="M75" s="3">
        <v>3510</v>
      </c>
      <c r="N75">
        <f t="shared" si="10"/>
        <v>33481</v>
      </c>
      <c r="O75" s="12">
        <f t="shared" si="11"/>
        <v>0.55159972321987549</v>
      </c>
    </row>
    <row r="76" spans="1:15" x14ac:dyDescent="0.2">
      <c r="A76" t="s">
        <v>1388</v>
      </c>
      <c r="B76" t="s">
        <v>1389</v>
      </c>
      <c r="C76" s="3">
        <v>3</v>
      </c>
      <c r="D76" t="s">
        <v>1387</v>
      </c>
      <c r="E76" s="3">
        <v>70784</v>
      </c>
      <c r="F76" s="3">
        <v>3093</v>
      </c>
      <c r="G76" s="3">
        <v>20648</v>
      </c>
      <c r="H76" s="3">
        <v>3645</v>
      </c>
      <c r="I76" s="3">
        <v>0</v>
      </c>
      <c r="J76" s="3">
        <v>901</v>
      </c>
      <c r="K76" s="3">
        <v>12236</v>
      </c>
      <c r="L76" s="3">
        <v>1506</v>
      </c>
      <c r="M76" s="3">
        <v>560</v>
      </c>
      <c r="N76">
        <f t="shared" si="10"/>
        <v>42589</v>
      </c>
      <c r="O76" s="12">
        <f t="shared" si="11"/>
        <v>0.60167551989150092</v>
      </c>
    </row>
    <row r="77" spans="1:15" x14ac:dyDescent="0.2">
      <c r="A77" t="s">
        <v>1390</v>
      </c>
      <c r="B77" t="s">
        <v>1610</v>
      </c>
      <c r="C77" s="3">
        <v>3</v>
      </c>
      <c r="D77" t="s">
        <v>1392</v>
      </c>
      <c r="E77" s="3">
        <v>67908</v>
      </c>
      <c r="F77" s="3">
        <v>0</v>
      </c>
      <c r="G77" s="3">
        <v>3574</v>
      </c>
      <c r="H77" s="3">
        <v>0</v>
      </c>
      <c r="I77" s="3">
        <v>0</v>
      </c>
      <c r="J77" s="3">
        <v>0</v>
      </c>
      <c r="K77" s="3">
        <v>21304</v>
      </c>
      <c r="L77" s="3">
        <v>21300</v>
      </c>
      <c r="M77" s="3">
        <v>625</v>
      </c>
      <c r="N77">
        <f t="shared" si="10"/>
        <v>46803</v>
      </c>
      <c r="O77" s="12">
        <f t="shared" si="11"/>
        <v>0.68921187488955649</v>
      </c>
    </row>
    <row r="78" spans="1:15" x14ac:dyDescent="0.2">
      <c r="A78" t="s">
        <v>1393</v>
      </c>
      <c r="B78" t="s">
        <v>1394</v>
      </c>
      <c r="C78" s="3">
        <v>3</v>
      </c>
      <c r="D78" t="s">
        <v>1395</v>
      </c>
      <c r="E78" s="3">
        <v>65843</v>
      </c>
      <c r="F78" s="3">
        <v>1221</v>
      </c>
      <c r="G78" s="3">
        <v>16922</v>
      </c>
      <c r="H78" s="3">
        <v>4489</v>
      </c>
      <c r="I78" s="3">
        <v>0</v>
      </c>
      <c r="J78" s="3">
        <v>0</v>
      </c>
      <c r="K78" s="3">
        <v>12098</v>
      </c>
      <c r="L78" s="3">
        <v>2936</v>
      </c>
      <c r="M78" s="3">
        <v>223</v>
      </c>
      <c r="N78">
        <f t="shared" si="10"/>
        <v>37889</v>
      </c>
      <c r="O78" s="12">
        <f t="shared" si="11"/>
        <v>0.57544461825858484</v>
      </c>
    </row>
    <row r="79" spans="1:15" x14ac:dyDescent="0.2">
      <c r="A79" t="s">
        <v>1396</v>
      </c>
      <c r="B79" t="s">
        <v>1397</v>
      </c>
      <c r="C79" s="3">
        <v>3</v>
      </c>
      <c r="D79" t="s">
        <v>1372</v>
      </c>
      <c r="E79" s="3">
        <v>65257</v>
      </c>
      <c r="F79" s="3">
        <v>7713</v>
      </c>
      <c r="G79" s="3">
        <v>1835</v>
      </c>
      <c r="H79" s="3">
        <v>18199</v>
      </c>
      <c r="I79" s="3">
        <v>0</v>
      </c>
      <c r="J79" s="3">
        <v>0</v>
      </c>
      <c r="K79" s="3">
        <v>1465</v>
      </c>
      <c r="L79" s="3">
        <v>4174</v>
      </c>
      <c r="M79" s="3">
        <v>3154</v>
      </c>
      <c r="N79">
        <f t="shared" si="10"/>
        <v>36540</v>
      </c>
      <c r="O79" s="12">
        <f t="shared" si="11"/>
        <v>0.55993992981595841</v>
      </c>
    </row>
    <row r="80" spans="1:15" x14ac:dyDescent="0.2">
      <c r="A80" t="s">
        <v>1398</v>
      </c>
      <c r="B80" t="s">
        <v>1399</v>
      </c>
      <c r="C80" s="3">
        <v>3</v>
      </c>
      <c r="D80" t="s">
        <v>1395</v>
      </c>
      <c r="E80" s="3">
        <v>63220</v>
      </c>
      <c r="F80" s="3">
        <v>6218</v>
      </c>
      <c r="G80" s="3">
        <v>5399</v>
      </c>
      <c r="H80" s="3">
        <v>12097</v>
      </c>
      <c r="I80" s="3">
        <v>0</v>
      </c>
      <c r="J80" s="3">
        <v>0</v>
      </c>
      <c r="K80" s="3">
        <v>6742</v>
      </c>
      <c r="L80" s="3">
        <v>2572</v>
      </c>
      <c r="M80" s="3">
        <v>1922</v>
      </c>
      <c r="N80">
        <f t="shared" si="10"/>
        <v>34950</v>
      </c>
      <c r="O80" s="12">
        <f t="shared" si="11"/>
        <v>0.55283138247390062</v>
      </c>
    </row>
    <row r="81" spans="1:15" x14ac:dyDescent="0.2">
      <c r="A81" t="s">
        <v>1400</v>
      </c>
      <c r="B81" t="s">
        <v>1611</v>
      </c>
      <c r="C81" s="3">
        <v>3</v>
      </c>
      <c r="D81" t="s">
        <v>1402</v>
      </c>
      <c r="E81" s="3">
        <v>74308</v>
      </c>
      <c r="F81" s="3">
        <v>8558</v>
      </c>
      <c r="G81" s="3">
        <v>10526</v>
      </c>
      <c r="H81" s="3">
        <v>5764</v>
      </c>
      <c r="I81" s="3">
        <v>0</v>
      </c>
      <c r="J81" s="3">
        <v>0</v>
      </c>
      <c r="K81" s="3">
        <v>18857</v>
      </c>
      <c r="L81" s="3">
        <v>545</v>
      </c>
      <c r="M81" s="3">
        <v>656</v>
      </c>
      <c r="N81">
        <f t="shared" si="10"/>
        <v>44906</v>
      </c>
      <c r="O81" s="12">
        <f t="shared" si="11"/>
        <v>0.60432254938902941</v>
      </c>
    </row>
    <row r="82" spans="1:15" x14ac:dyDescent="0.2">
      <c r="A82" t="s">
        <v>1403</v>
      </c>
      <c r="B82" t="s">
        <v>1404</v>
      </c>
      <c r="C82" s="3">
        <v>3</v>
      </c>
      <c r="D82" t="s">
        <v>1387</v>
      </c>
      <c r="E82" s="3">
        <v>60539</v>
      </c>
      <c r="F82" s="3">
        <v>9050</v>
      </c>
      <c r="G82" s="3">
        <v>2164</v>
      </c>
      <c r="H82" s="3">
        <v>14926</v>
      </c>
      <c r="I82" s="3">
        <v>0</v>
      </c>
      <c r="J82" s="3">
        <v>562</v>
      </c>
      <c r="K82" s="3">
        <v>1161</v>
      </c>
      <c r="L82" s="3">
        <v>2828</v>
      </c>
      <c r="M82" s="3">
        <v>1814</v>
      </c>
      <c r="N82">
        <f t="shared" si="10"/>
        <v>32505</v>
      </c>
      <c r="O82" s="12">
        <f t="shared" si="11"/>
        <v>0.53692660929318292</v>
      </c>
    </row>
    <row r="83" spans="1:15" x14ac:dyDescent="0.2">
      <c r="A83" t="s">
        <v>1405</v>
      </c>
      <c r="B83" t="s">
        <v>1406</v>
      </c>
      <c r="C83" s="3">
        <v>3</v>
      </c>
      <c r="D83" t="s">
        <v>1407</v>
      </c>
      <c r="E83" s="3">
        <v>61148</v>
      </c>
      <c r="F83" s="3">
        <v>5281</v>
      </c>
      <c r="G83" s="3">
        <v>5212</v>
      </c>
      <c r="H83" s="3">
        <v>7365</v>
      </c>
      <c r="I83" s="3">
        <v>0</v>
      </c>
      <c r="J83" s="3">
        <v>0</v>
      </c>
      <c r="K83" s="3">
        <v>18050</v>
      </c>
      <c r="L83" s="3">
        <v>859</v>
      </c>
      <c r="M83" s="3">
        <v>508</v>
      </c>
      <c r="N83">
        <f t="shared" si="10"/>
        <v>37275</v>
      </c>
      <c r="O83" s="12">
        <f t="shared" si="11"/>
        <v>0.60958657682998629</v>
      </c>
    </row>
    <row r="84" spans="1:15" x14ac:dyDescent="0.2">
      <c r="A84" t="s">
        <v>1408</v>
      </c>
      <c r="B84" t="s">
        <v>1612</v>
      </c>
      <c r="C84" s="3">
        <v>3</v>
      </c>
      <c r="D84" t="s">
        <v>1407</v>
      </c>
      <c r="E84" s="3">
        <v>64594</v>
      </c>
      <c r="F84" s="3">
        <v>4509</v>
      </c>
      <c r="G84" s="3">
        <v>5826</v>
      </c>
      <c r="H84" s="3">
        <v>5876</v>
      </c>
      <c r="I84" s="3">
        <v>0</v>
      </c>
      <c r="J84" s="3">
        <v>0</v>
      </c>
      <c r="K84" s="3">
        <v>21239</v>
      </c>
      <c r="L84" s="3">
        <v>2995</v>
      </c>
      <c r="M84" s="3">
        <v>397</v>
      </c>
      <c r="N84">
        <f t="shared" si="10"/>
        <v>40842</v>
      </c>
      <c r="O84" s="12">
        <f t="shared" si="11"/>
        <v>0.63228782859089083</v>
      </c>
    </row>
    <row r="85" spans="1:15" x14ac:dyDescent="0.2">
      <c r="A85" t="s">
        <v>1410</v>
      </c>
      <c r="B85" t="s">
        <v>1613</v>
      </c>
      <c r="C85" s="3">
        <v>3</v>
      </c>
      <c r="D85" t="s">
        <v>1402</v>
      </c>
      <c r="E85" s="3">
        <v>74732</v>
      </c>
      <c r="F85" s="3">
        <v>10639</v>
      </c>
      <c r="G85" s="3">
        <v>5276</v>
      </c>
      <c r="H85" s="3">
        <v>14000</v>
      </c>
      <c r="I85" s="3">
        <v>0</v>
      </c>
      <c r="J85" s="3">
        <v>0</v>
      </c>
      <c r="K85" s="3">
        <v>10237</v>
      </c>
      <c r="L85" s="3">
        <v>1231</v>
      </c>
      <c r="M85" s="3">
        <v>0</v>
      </c>
      <c r="N85">
        <f t="shared" si="10"/>
        <v>41383</v>
      </c>
      <c r="O85" s="12">
        <f t="shared" si="11"/>
        <v>0.55375207407803884</v>
      </c>
    </row>
    <row r="86" spans="1:15" x14ac:dyDescent="0.2">
      <c r="A86" t="s">
        <v>46</v>
      </c>
      <c r="B86" t="s">
        <v>47</v>
      </c>
      <c r="C86" s="3">
        <v>4</v>
      </c>
      <c r="D86" t="s">
        <v>48</v>
      </c>
      <c r="E86" s="3">
        <v>68758</v>
      </c>
      <c r="F86" s="3">
        <v>16018</v>
      </c>
      <c r="G86" s="3">
        <v>21226</v>
      </c>
      <c r="H86" s="3">
        <v>4424</v>
      </c>
      <c r="I86" s="3">
        <v>841</v>
      </c>
      <c r="J86" s="3">
        <v>530</v>
      </c>
      <c r="K86" s="3">
        <v>0</v>
      </c>
      <c r="L86" s="3">
        <v>0</v>
      </c>
      <c r="M86" s="3">
        <v>1085</v>
      </c>
      <c r="N86">
        <f t="shared" si="10"/>
        <v>44124</v>
      </c>
      <c r="O86" s="12">
        <f t="shared" si="11"/>
        <v>0.64172896244800604</v>
      </c>
    </row>
    <row r="87" spans="1:15" x14ac:dyDescent="0.2">
      <c r="A87" t="s">
        <v>84</v>
      </c>
      <c r="B87" t="s">
        <v>1423</v>
      </c>
      <c r="C87" s="3">
        <v>4</v>
      </c>
      <c r="D87" t="s">
        <v>86</v>
      </c>
      <c r="E87" s="3">
        <v>57403</v>
      </c>
      <c r="F87" s="3">
        <v>14116</v>
      </c>
      <c r="G87" s="3">
        <v>5061</v>
      </c>
      <c r="H87" s="3">
        <v>16806</v>
      </c>
      <c r="I87" s="3">
        <v>1243</v>
      </c>
      <c r="J87" s="3">
        <v>0</v>
      </c>
      <c r="K87" s="3">
        <v>0</v>
      </c>
      <c r="L87" s="3">
        <v>0</v>
      </c>
      <c r="M87" s="3">
        <v>1213</v>
      </c>
      <c r="N87">
        <f t="shared" si="10"/>
        <v>38439</v>
      </c>
      <c r="O87" s="12">
        <f t="shared" si="11"/>
        <v>0.66963399125481249</v>
      </c>
    </row>
    <row r="88" spans="1:15" x14ac:dyDescent="0.2">
      <c r="A88" t="s">
        <v>121</v>
      </c>
      <c r="B88" t="s">
        <v>122</v>
      </c>
      <c r="C88" s="3">
        <v>4</v>
      </c>
      <c r="D88" t="s">
        <v>123</v>
      </c>
      <c r="E88" s="3">
        <v>68370</v>
      </c>
      <c r="F88" s="3">
        <v>10805</v>
      </c>
      <c r="G88" s="3">
        <v>16023</v>
      </c>
      <c r="H88" s="3">
        <v>9189</v>
      </c>
      <c r="I88" s="3">
        <v>1119</v>
      </c>
      <c r="J88" s="3">
        <v>0</v>
      </c>
      <c r="K88" s="3">
        <v>0</v>
      </c>
      <c r="L88" s="3">
        <v>0</v>
      </c>
      <c r="M88" s="3">
        <v>4000</v>
      </c>
      <c r="N88">
        <f t="shared" si="10"/>
        <v>41136</v>
      </c>
      <c r="O88" s="12">
        <f t="shared" si="11"/>
        <v>0.60166739798157087</v>
      </c>
    </row>
    <row r="89" spans="1:15" x14ac:dyDescent="0.2">
      <c r="A89" t="s">
        <v>133</v>
      </c>
      <c r="B89" t="s">
        <v>134</v>
      </c>
      <c r="C89" s="3">
        <v>4</v>
      </c>
      <c r="D89" t="s">
        <v>135</v>
      </c>
      <c r="E89" s="3">
        <v>67808</v>
      </c>
      <c r="F89" s="3">
        <v>7159</v>
      </c>
      <c r="G89" s="3">
        <v>22297</v>
      </c>
      <c r="H89" s="3">
        <v>13180</v>
      </c>
      <c r="I89" s="3">
        <v>0</v>
      </c>
      <c r="J89" s="3">
        <v>0</v>
      </c>
      <c r="K89" s="3">
        <v>0</v>
      </c>
      <c r="L89" s="3">
        <v>0</v>
      </c>
      <c r="M89" s="3">
        <v>2277</v>
      </c>
      <c r="N89">
        <f t="shared" si="10"/>
        <v>44913</v>
      </c>
      <c r="O89" s="12">
        <f t="shared" si="11"/>
        <v>0.66235547428032093</v>
      </c>
    </row>
    <row r="90" spans="1:15" x14ac:dyDescent="0.2">
      <c r="A90" t="s">
        <v>136</v>
      </c>
      <c r="B90" t="s">
        <v>137</v>
      </c>
      <c r="C90" s="3">
        <v>4</v>
      </c>
      <c r="D90" t="s">
        <v>86</v>
      </c>
      <c r="E90" s="3">
        <v>64263</v>
      </c>
      <c r="F90" s="3">
        <v>6412</v>
      </c>
      <c r="G90" s="3">
        <v>17156</v>
      </c>
      <c r="H90" s="3">
        <v>10488</v>
      </c>
      <c r="I90" s="3">
        <v>1665</v>
      </c>
      <c r="J90" s="3">
        <v>0</v>
      </c>
      <c r="K90" s="3">
        <v>0</v>
      </c>
      <c r="L90" s="3">
        <v>0</v>
      </c>
      <c r="M90" s="3">
        <v>2845</v>
      </c>
      <c r="N90">
        <f t="shared" si="10"/>
        <v>38566</v>
      </c>
      <c r="O90" s="12">
        <f t="shared" si="11"/>
        <v>0.60012760064111537</v>
      </c>
    </row>
    <row r="91" spans="1:15" x14ac:dyDescent="0.2">
      <c r="A91" t="s">
        <v>249</v>
      </c>
      <c r="B91" t="s">
        <v>250</v>
      </c>
      <c r="C91" s="3">
        <v>4</v>
      </c>
      <c r="D91" t="s">
        <v>48</v>
      </c>
      <c r="E91" s="3">
        <v>65263</v>
      </c>
      <c r="F91" s="3">
        <v>16589</v>
      </c>
      <c r="G91" s="3">
        <v>15736</v>
      </c>
      <c r="H91" s="3">
        <v>6567</v>
      </c>
      <c r="I91" s="3">
        <v>969</v>
      </c>
      <c r="J91" s="3">
        <v>614</v>
      </c>
      <c r="K91" s="3">
        <v>0</v>
      </c>
      <c r="L91" s="3">
        <v>0</v>
      </c>
      <c r="M91" s="3">
        <v>1725</v>
      </c>
      <c r="N91">
        <f t="shared" si="10"/>
        <v>42200</v>
      </c>
      <c r="O91" s="12">
        <f t="shared" si="11"/>
        <v>0.64661446761564745</v>
      </c>
    </row>
    <row r="92" spans="1:15" x14ac:dyDescent="0.2">
      <c r="A92" t="s">
        <v>305</v>
      </c>
      <c r="B92" t="s">
        <v>306</v>
      </c>
      <c r="C92" s="3">
        <v>4</v>
      </c>
      <c r="D92" t="s">
        <v>48</v>
      </c>
      <c r="E92" s="3">
        <v>63291</v>
      </c>
      <c r="F92" s="3">
        <v>15866</v>
      </c>
      <c r="G92" s="3">
        <v>19699</v>
      </c>
      <c r="H92" s="3">
        <v>4365</v>
      </c>
      <c r="I92" s="3">
        <v>994</v>
      </c>
      <c r="J92" s="3">
        <v>389</v>
      </c>
      <c r="K92" s="3">
        <v>0</v>
      </c>
      <c r="L92" s="3">
        <v>0</v>
      </c>
      <c r="M92" s="3">
        <v>1474</v>
      </c>
      <c r="N92">
        <f t="shared" si="10"/>
        <v>42787</v>
      </c>
      <c r="O92" s="12">
        <f t="shared" si="11"/>
        <v>0.67603608727939202</v>
      </c>
    </row>
    <row r="93" spans="1:15" x14ac:dyDescent="0.2">
      <c r="A93" t="s">
        <v>336</v>
      </c>
      <c r="B93" t="s">
        <v>337</v>
      </c>
      <c r="C93" s="3">
        <v>4</v>
      </c>
      <c r="D93" t="s">
        <v>123</v>
      </c>
      <c r="E93" s="3">
        <v>69352</v>
      </c>
      <c r="F93" s="3">
        <v>13503</v>
      </c>
      <c r="G93" s="3">
        <v>16891</v>
      </c>
      <c r="H93" s="3">
        <v>10046</v>
      </c>
      <c r="I93" s="3">
        <v>1194</v>
      </c>
      <c r="J93" s="3">
        <v>0</v>
      </c>
      <c r="K93" s="3">
        <v>0</v>
      </c>
      <c r="L93" s="3">
        <v>0</v>
      </c>
      <c r="M93" s="3">
        <v>1262</v>
      </c>
      <c r="N93">
        <f t="shared" si="10"/>
        <v>42896</v>
      </c>
      <c r="O93" s="12">
        <f t="shared" si="11"/>
        <v>0.61852578152035986</v>
      </c>
    </row>
    <row r="94" spans="1:15" x14ac:dyDescent="0.2">
      <c r="A94" t="s">
        <v>394</v>
      </c>
      <c r="B94" t="s">
        <v>395</v>
      </c>
      <c r="C94" s="3">
        <v>4</v>
      </c>
      <c r="D94" t="s">
        <v>123</v>
      </c>
      <c r="E94" s="3">
        <v>67548</v>
      </c>
      <c r="F94" s="3">
        <v>8622</v>
      </c>
      <c r="G94" s="3">
        <v>20698</v>
      </c>
      <c r="H94" s="3">
        <v>8617</v>
      </c>
      <c r="I94" s="3">
        <v>1344</v>
      </c>
      <c r="J94" s="3">
        <v>0</v>
      </c>
      <c r="K94" s="3">
        <v>0</v>
      </c>
      <c r="L94" s="3">
        <v>0</v>
      </c>
      <c r="M94" s="3">
        <v>1686</v>
      </c>
      <c r="N94">
        <f t="shared" si="10"/>
        <v>40967</v>
      </c>
      <c r="O94" s="12">
        <f t="shared" si="11"/>
        <v>0.60648723870432875</v>
      </c>
    </row>
    <row r="95" spans="1:15" x14ac:dyDescent="0.2">
      <c r="A95" t="s">
        <v>396</v>
      </c>
      <c r="B95" t="s">
        <v>397</v>
      </c>
      <c r="C95" s="3">
        <v>4</v>
      </c>
      <c r="D95" t="s">
        <v>123</v>
      </c>
      <c r="E95" s="3">
        <v>70618</v>
      </c>
      <c r="F95" s="3">
        <v>8766</v>
      </c>
      <c r="G95" s="3">
        <v>18539</v>
      </c>
      <c r="H95" s="3">
        <v>10927</v>
      </c>
      <c r="I95" s="3">
        <v>1259</v>
      </c>
      <c r="J95" s="3">
        <v>0</v>
      </c>
      <c r="K95" s="3">
        <v>0</v>
      </c>
      <c r="L95" s="3">
        <v>2472</v>
      </c>
      <c r="M95" s="3">
        <v>1852</v>
      </c>
      <c r="N95">
        <f t="shared" si="10"/>
        <v>43815</v>
      </c>
      <c r="O95" s="12">
        <f t="shared" si="11"/>
        <v>0.620450876547056</v>
      </c>
    </row>
    <row r="96" spans="1:15" x14ac:dyDescent="0.2">
      <c r="A96" t="s">
        <v>398</v>
      </c>
      <c r="B96" t="s">
        <v>399</v>
      </c>
      <c r="C96" s="3">
        <v>4</v>
      </c>
      <c r="D96" t="s">
        <v>123</v>
      </c>
      <c r="E96" s="3">
        <v>68832</v>
      </c>
      <c r="F96" s="3">
        <v>6146</v>
      </c>
      <c r="G96" s="3">
        <v>20496</v>
      </c>
      <c r="H96" s="3">
        <v>17429</v>
      </c>
      <c r="I96" s="3">
        <v>856</v>
      </c>
      <c r="J96" s="3">
        <v>0</v>
      </c>
      <c r="K96" s="3">
        <v>0</v>
      </c>
      <c r="L96" s="3">
        <v>0</v>
      </c>
      <c r="M96" s="3">
        <v>1325</v>
      </c>
      <c r="N96">
        <f t="shared" si="10"/>
        <v>46252</v>
      </c>
      <c r="O96" s="12">
        <f t="shared" si="11"/>
        <v>0.67195490469549046</v>
      </c>
    </row>
    <row r="97" spans="1:15" x14ac:dyDescent="0.2">
      <c r="A97" t="s">
        <v>407</v>
      </c>
      <c r="B97" t="s">
        <v>408</v>
      </c>
      <c r="C97" s="3">
        <v>4</v>
      </c>
      <c r="D97" t="s">
        <v>123</v>
      </c>
      <c r="E97" s="3">
        <v>63873</v>
      </c>
      <c r="F97" s="3">
        <v>4790</v>
      </c>
      <c r="G97" s="3">
        <v>20579</v>
      </c>
      <c r="H97" s="3">
        <v>5597</v>
      </c>
      <c r="I97" s="3">
        <v>1631</v>
      </c>
      <c r="J97" s="3">
        <v>0</v>
      </c>
      <c r="K97" s="3">
        <v>0</v>
      </c>
      <c r="L97" s="3">
        <v>0</v>
      </c>
      <c r="M97" s="3">
        <v>2317</v>
      </c>
      <c r="N97">
        <f t="shared" si="10"/>
        <v>34914</v>
      </c>
      <c r="O97" s="12">
        <f t="shared" si="11"/>
        <v>0.54661594100793764</v>
      </c>
    </row>
    <row r="98" spans="1:15" x14ac:dyDescent="0.2">
      <c r="A98" t="s">
        <v>465</v>
      </c>
      <c r="B98" t="s">
        <v>466</v>
      </c>
      <c r="C98" s="3">
        <v>4</v>
      </c>
      <c r="D98" t="s">
        <v>135</v>
      </c>
      <c r="E98" s="3">
        <v>66492</v>
      </c>
      <c r="F98" s="3">
        <v>5716</v>
      </c>
      <c r="G98" s="3">
        <v>20712</v>
      </c>
      <c r="H98" s="3">
        <v>8163</v>
      </c>
      <c r="I98" s="3">
        <v>1103</v>
      </c>
      <c r="J98" s="3">
        <v>379</v>
      </c>
      <c r="K98" s="3">
        <v>0</v>
      </c>
      <c r="L98" s="3">
        <v>0</v>
      </c>
      <c r="M98" s="3">
        <v>2184</v>
      </c>
      <c r="N98">
        <f t="shared" si="10"/>
        <v>38257</v>
      </c>
      <c r="O98" s="12">
        <f t="shared" si="11"/>
        <v>0.57536244961799921</v>
      </c>
    </row>
    <row r="99" spans="1:15" x14ac:dyDescent="0.2">
      <c r="A99" t="s">
        <v>523</v>
      </c>
      <c r="B99" t="s">
        <v>524</v>
      </c>
      <c r="C99" s="3">
        <v>4</v>
      </c>
      <c r="D99" t="s">
        <v>525</v>
      </c>
      <c r="E99" s="3">
        <v>68923</v>
      </c>
      <c r="F99" s="3">
        <v>10758</v>
      </c>
      <c r="G99" s="3">
        <v>16267</v>
      </c>
      <c r="H99" s="3">
        <v>6533</v>
      </c>
      <c r="I99" s="3">
        <v>2682</v>
      </c>
      <c r="J99" s="3">
        <v>0</v>
      </c>
      <c r="K99" s="3">
        <v>0</v>
      </c>
      <c r="L99" s="3">
        <v>0</v>
      </c>
      <c r="M99" s="3">
        <v>2002</v>
      </c>
      <c r="N99">
        <f t="shared" si="10"/>
        <v>38242</v>
      </c>
      <c r="O99" s="12">
        <f t="shared" si="11"/>
        <v>0.55485106568199294</v>
      </c>
    </row>
    <row r="100" spans="1:15" x14ac:dyDescent="0.2">
      <c r="A100" t="s">
        <v>557</v>
      </c>
      <c r="B100" t="s">
        <v>558</v>
      </c>
      <c r="C100" s="3">
        <v>4</v>
      </c>
      <c r="D100" t="s">
        <v>86</v>
      </c>
      <c r="E100" s="3">
        <v>61375</v>
      </c>
      <c r="F100" s="3">
        <v>18795</v>
      </c>
      <c r="G100" s="3">
        <v>8253</v>
      </c>
      <c r="H100" s="3">
        <v>13007</v>
      </c>
      <c r="I100" s="3">
        <v>0</v>
      </c>
      <c r="J100" s="3">
        <v>0</v>
      </c>
      <c r="K100" s="3">
        <v>0</v>
      </c>
      <c r="L100" s="3">
        <v>0</v>
      </c>
      <c r="M100" s="3">
        <v>3428</v>
      </c>
      <c r="N100">
        <f t="shared" si="10"/>
        <v>43483</v>
      </c>
      <c r="O100" s="12">
        <f t="shared" si="11"/>
        <v>0.70848065173116093</v>
      </c>
    </row>
    <row r="101" spans="1:15" x14ac:dyDescent="0.2">
      <c r="A101" t="s">
        <v>575</v>
      </c>
      <c r="B101" t="s">
        <v>576</v>
      </c>
      <c r="C101" s="3">
        <v>4</v>
      </c>
      <c r="D101" t="s">
        <v>135</v>
      </c>
      <c r="E101" s="3">
        <v>68729</v>
      </c>
      <c r="F101" s="3">
        <v>8147</v>
      </c>
      <c r="G101" s="3">
        <v>19137</v>
      </c>
      <c r="H101" s="3">
        <v>5292</v>
      </c>
      <c r="I101" s="3">
        <v>1022</v>
      </c>
      <c r="J101" s="3">
        <v>0</v>
      </c>
      <c r="K101" s="3">
        <v>0</v>
      </c>
      <c r="L101" s="3">
        <v>2462</v>
      </c>
      <c r="M101" s="3">
        <v>1961</v>
      </c>
      <c r="N101">
        <f t="shared" si="10"/>
        <v>38021</v>
      </c>
      <c r="O101" s="12">
        <f t="shared" si="11"/>
        <v>0.55320170524814849</v>
      </c>
    </row>
    <row r="102" spans="1:15" x14ac:dyDescent="0.2">
      <c r="A102" t="s">
        <v>605</v>
      </c>
      <c r="B102" t="s">
        <v>606</v>
      </c>
      <c r="C102" s="3">
        <v>4</v>
      </c>
      <c r="D102" t="s">
        <v>135</v>
      </c>
      <c r="E102" s="3">
        <v>64350</v>
      </c>
      <c r="F102" s="3">
        <v>8002</v>
      </c>
      <c r="G102" s="3">
        <v>20910</v>
      </c>
      <c r="H102" s="3">
        <v>7163</v>
      </c>
      <c r="I102" s="3">
        <v>0</v>
      </c>
      <c r="J102" s="3">
        <v>0</v>
      </c>
      <c r="K102" s="3">
        <v>0</v>
      </c>
      <c r="L102" s="3">
        <v>0</v>
      </c>
      <c r="M102" s="3">
        <v>2709</v>
      </c>
      <c r="N102">
        <f t="shared" si="10"/>
        <v>38784</v>
      </c>
      <c r="O102" s="12">
        <f t="shared" si="11"/>
        <v>0.60270396270396276</v>
      </c>
    </row>
    <row r="103" spans="1:15" x14ac:dyDescent="0.2">
      <c r="A103" t="s">
        <v>706</v>
      </c>
      <c r="B103" t="s">
        <v>1499</v>
      </c>
      <c r="C103" s="3">
        <v>4</v>
      </c>
      <c r="D103" t="s">
        <v>525</v>
      </c>
      <c r="E103" s="3">
        <v>65148</v>
      </c>
      <c r="F103" s="3">
        <v>6283</v>
      </c>
      <c r="G103" s="3">
        <v>15351</v>
      </c>
      <c r="H103" s="3">
        <v>6662</v>
      </c>
      <c r="I103" s="3">
        <v>1236</v>
      </c>
      <c r="J103" s="3">
        <v>0</v>
      </c>
      <c r="K103" s="3">
        <v>0</v>
      </c>
      <c r="L103" s="3">
        <v>0</v>
      </c>
      <c r="M103" s="3">
        <v>3923</v>
      </c>
      <c r="N103">
        <f t="shared" si="10"/>
        <v>33455</v>
      </c>
      <c r="O103" s="12">
        <f t="shared" si="11"/>
        <v>0.51352305519739672</v>
      </c>
    </row>
    <row r="104" spans="1:15" x14ac:dyDescent="0.2">
      <c r="A104" t="s">
        <v>708</v>
      </c>
      <c r="B104" t="s">
        <v>709</v>
      </c>
      <c r="C104" s="3">
        <v>4</v>
      </c>
      <c r="D104" t="s">
        <v>525</v>
      </c>
      <c r="E104" s="3">
        <v>72664</v>
      </c>
      <c r="F104" s="3">
        <v>16461</v>
      </c>
      <c r="G104" s="3">
        <v>18138</v>
      </c>
      <c r="H104" s="3">
        <v>7340</v>
      </c>
      <c r="I104" s="3">
        <v>1881</v>
      </c>
      <c r="J104" s="3">
        <v>0</v>
      </c>
      <c r="K104" s="3">
        <v>0</v>
      </c>
      <c r="L104" s="3">
        <v>0</v>
      </c>
      <c r="M104" s="3">
        <v>2394</v>
      </c>
      <c r="N104">
        <f t="shared" si="10"/>
        <v>46214</v>
      </c>
      <c r="O104" s="12">
        <f t="shared" si="11"/>
        <v>0.63599581636023339</v>
      </c>
    </row>
    <row r="105" spans="1:15" x14ac:dyDescent="0.2">
      <c r="A105" t="s">
        <v>731</v>
      </c>
      <c r="B105" t="s">
        <v>732</v>
      </c>
      <c r="C105" s="3">
        <v>4</v>
      </c>
      <c r="D105" t="s">
        <v>135</v>
      </c>
      <c r="E105" s="3">
        <v>60507</v>
      </c>
      <c r="F105" s="3">
        <v>6611</v>
      </c>
      <c r="G105" s="3">
        <v>15694</v>
      </c>
      <c r="H105" s="3">
        <v>8228</v>
      </c>
      <c r="I105" s="3">
        <v>754</v>
      </c>
      <c r="J105" s="3">
        <v>568</v>
      </c>
      <c r="K105" s="3">
        <v>0</v>
      </c>
      <c r="L105" s="3">
        <v>0</v>
      </c>
      <c r="M105" s="3">
        <v>2302</v>
      </c>
      <c r="N105">
        <f t="shared" si="10"/>
        <v>34157</v>
      </c>
      <c r="O105" s="12">
        <f t="shared" si="11"/>
        <v>0.56451319682020262</v>
      </c>
    </row>
    <row r="106" spans="1:15" x14ac:dyDescent="0.2">
      <c r="A106" t="s">
        <v>733</v>
      </c>
      <c r="B106" t="s">
        <v>734</v>
      </c>
      <c r="C106" s="3">
        <v>4</v>
      </c>
      <c r="D106" t="s">
        <v>135</v>
      </c>
      <c r="E106" s="3">
        <v>64487</v>
      </c>
      <c r="F106" s="3">
        <v>6068</v>
      </c>
      <c r="G106" s="3">
        <v>17043</v>
      </c>
      <c r="H106" s="3">
        <v>12590</v>
      </c>
      <c r="I106" s="3">
        <v>0</v>
      </c>
      <c r="J106" s="3">
        <v>620</v>
      </c>
      <c r="K106" s="3">
        <v>0</v>
      </c>
      <c r="L106" s="3">
        <v>0</v>
      </c>
      <c r="M106" s="3">
        <v>1519</v>
      </c>
      <c r="N106">
        <f t="shared" si="10"/>
        <v>37840</v>
      </c>
      <c r="O106" s="12">
        <f t="shared" si="11"/>
        <v>0.58678493339742899</v>
      </c>
    </row>
    <row r="107" spans="1:15" x14ac:dyDescent="0.2">
      <c r="A107" t="s">
        <v>735</v>
      </c>
      <c r="B107" t="s">
        <v>736</v>
      </c>
      <c r="C107" s="3">
        <v>4</v>
      </c>
      <c r="D107" t="s">
        <v>135</v>
      </c>
      <c r="E107" s="3">
        <v>67110</v>
      </c>
      <c r="F107" s="3">
        <v>7966</v>
      </c>
      <c r="G107" s="3">
        <v>17950</v>
      </c>
      <c r="H107" s="3">
        <v>14536</v>
      </c>
      <c r="I107" s="3">
        <v>1285</v>
      </c>
      <c r="J107" s="3">
        <v>319</v>
      </c>
      <c r="K107" s="3">
        <v>0</v>
      </c>
      <c r="L107" s="3">
        <v>0</v>
      </c>
      <c r="M107" s="3">
        <v>1890</v>
      </c>
      <c r="N107">
        <f t="shared" si="10"/>
        <v>43946</v>
      </c>
      <c r="O107" s="12">
        <f t="shared" si="11"/>
        <v>0.65483534495604234</v>
      </c>
    </row>
    <row r="108" spans="1:15" x14ac:dyDescent="0.2">
      <c r="A108" t="s">
        <v>787</v>
      </c>
      <c r="B108" t="s">
        <v>788</v>
      </c>
      <c r="C108" s="3">
        <v>4</v>
      </c>
      <c r="D108" t="s">
        <v>48</v>
      </c>
      <c r="E108" s="3">
        <v>64548</v>
      </c>
      <c r="F108" s="3">
        <v>24071</v>
      </c>
      <c r="G108" s="3">
        <v>5834</v>
      </c>
      <c r="H108" s="3">
        <v>12830</v>
      </c>
      <c r="I108" s="3">
        <v>1259</v>
      </c>
      <c r="J108" s="3">
        <v>0</v>
      </c>
      <c r="K108" s="3">
        <v>0</v>
      </c>
      <c r="L108" s="3">
        <v>0</v>
      </c>
      <c r="M108" s="3">
        <v>1093</v>
      </c>
      <c r="N108">
        <f t="shared" si="10"/>
        <v>45087</v>
      </c>
      <c r="O108" s="12">
        <f t="shared" si="11"/>
        <v>0.69850343930098535</v>
      </c>
    </row>
    <row r="109" spans="1:15" x14ac:dyDescent="0.2">
      <c r="A109" t="s">
        <v>815</v>
      </c>
      <c r="B109" t="s">
        <v>1507</v>
      </c>
      <c r="C109" s="3">
        <v>4</v>
      </c>
      <c r="D109" t="s">
        <v>525</v>
      </c>
      <c r="E109" s="3">
        <v>67125</v>
      </c>
      <c r="F109" s="3">
        <v>5790</v>
      </c>
      <c r="G109" s="3">
        <v>13741</v>
      </c>
      <c r="H109" s="3">
        <v>18955</v>
      </c>
      <c r="I109" s="3">
        <v>1875</v>
      </c>
      <c r="J109" s="3">
        <v>0</v>
      </c>
      <c r="K109" s="3">
        <v>0</v>
      </c>
      <c r="L109" s="3">
        <v>0</v>
      </c>
      <c r="M109" s="3">
        <v>1602</v>
      </c>
      <c r="N109">
        <f t="shared" si="10"/>
        <v>41963</v>
      </c>
      <c r="O109" s="12">
        <f t="shared" si="11"/>
        <v>0.62514711359404096</v>
      </c>
    </row>
    <row r="110" spans="1:15" x14ac:dyDescent="0.2">
      <c r="A110" t="s">
        <v>866</v>
      </c>
      <c r="B110" t="s">
        <v>867</v>
      </c>
      <c r="C110" s="3">
        <v>4</v>
      </c>
      <c r="D110" t="s">
        <v>123</v>
      </c>
      <c r="E110" s="3">
        <v>64727</v>
      </c>
      <c r="F110" s="3">
        <v>9445</v>
      </c>
      <c r="G110" s="3">
        <v>18141</v>
      </c>
      <c r="H110" s="3">
        <v>8033</v>
      </c>
      <c r="I110" s="3">
        <v>1479</v>
      </c>
      <c r="J110" s="3">
        <v>0</v>
      </c>
      <c r="K110" s="3">
        <v>0</v>
      </c>
      <c r="L110" s="3">
        <v>0</v>
      </c>
      <c r="M110" s="3">
        <v>3124</v>
      </c>
      <c r="N110">
        <f t="shared" si="10"/>
        <v>40222</v>
      </c>
      <c r="O110" s="12">
        <f t="shared" si="11"/>
        <v>0.62140992167101827</v>
      </c>
    </row>
    <row r="111" spans="1:15" x14ac:dyDescent="0.2">
      <c r="A111" t="s">
        <v>910</v>
      </c>
      <c r="B111" t="s">
        <v>1517</v>
      </c>
      <c r="C111" s="3">
        <v>4</v>
      </c>
      <c r="D111" t="s">
        <v>135</v>
      </c>
      <c r="E111" s="3">
        <v>63294</v>
      </c>
      <c r="F111" s="3">
        <v>7886</v>
      </c>
      <c r="G111" s="3">
        <v>18995</v>
      </c>
      <c r="H111" s="3">
        <v>5189</v>
      </c>
      <c r="I111" s="3">
        <v>0</v>
      </c>
      <c r="J111" s="3">
        <v>0</v>
      </c>
      <c r="K111" s="3">
        <v>0</v>
      </c>
      <c r="L111" s="3">
        <v>0</v>
      </c>
      <c r="M111" s="3">
        <v>4448</v>
      </c>
      <c r="N111">
        <f t="shared" si="10"/>
        <v>36518</v>
      </c>
      <c r="O111" s="12">
        <f t="shared" si="11"/>
        <v>0.57695832148386894</v>
      </c>
    </row>
    <row r="112" spans="1:15" x14ac:dyDescent="0.2">
      <c r="A112" t="s">
        <v>944</v>
      </c>
      <c r="B112" t="s">
        <v>945</v>
      </c>
      <c r="C112" s="3">
        <v>4</v>
      </c>
      <c r="D112" t="s">
        <v>525</v>
      </c>
      <c r="E112" s="3">
        <v>67363</v>
      </c>
      <c r="F112" s="3">
        <v>10247</v>
      </c>
      <c r="G112" s="3">
        <v>16923</v>
      </c>
      <c r="H112" s="3">
        <v>6342</v>
      </c>
      <c r="I112" s="3">
        <v>1556</v>
      </c>
      <c r="J112" s="3">
        <v>0</v>
      </c>
      <c r="K112" s="3">
        <v>0</v>
      </c>
      <c r="L112" s="3">
        <v>0</v>
      </c>
      <c r="M112" s="3">
        <v>4430</v>
      </c>
      <c r="N112">
        <f t="shared" si="10"/>
        <v>39498</v>
      </c>
      <c r="O112" s="12">
        <f t="shared" si="11"/>
        <v>0.58634561999910928</v>
      </c>
    </row>
    <row r="113" spans="1:15" x14ac:dyDescent="0.2">
      <c r="A113" t="s">
        <v>946</v>
      </c>
      <c r="B113" t="s">
        <v>947</v>
      </c>
      <c r="C113" s="3">
        <v>4</v>
      </c>
      <c r="D113" t="s">
        <v>525</v>
      </c>
      <c r="E113" s="3">
        <v>74552</v>
      </c>
      <c r="F113" s="3">
        <v>19577</v>
      </c>
      <c r="G113" s="3">
        <v>19245</v>
      </c>
      <c r="H113" s="3">
        <v>7600</v>
      </c>
      <c r="I113" s="3">
        <v>1471</v>
      </c>
      <c r="J113" s="3">
        <v>0</v>
      </c>
      <c r="K113" s="3">
        <v>0</v>
      </c>
      <c r="L113" s="3">
        <v>0</v>
      </c>
      <c r="M113" s="3">
        <v>2391</v>
      </c>
      <c r="N113">
        <f t="shared" si="10"/>
        <v>50284</v>
      </c>
      <c r="O113" s="12">
        <f t="shared" si="11"/>
        <v>0.67448224058375361</v>
      </c>
    </row>
    <row r="114" spans="1:15" x14ac:dyDescent="0.2">
      <c r="A114" t="s">
        <v>974</v>
      </c>
      <c r="B114" t="s">
        <v>975</v>
      </c>
      <c r="C114" s="3">
        <v>4</v>
      </c>
      <c r="D114" t="s">
        <v>135</v>
      </c>
      <c r="E114" s="3">
        <v>74485</v>
      </c>
      <c r="F114" s="3">
        <v>12770</v>
      </c>
      <c r="G114" s="3">
        <v>19495</v>
      </c>
      <c r="H114" s="3">
        <v>7191</v>
      </c>
      <c r="I114" s="3">
        <v>1094</v>
      </c>
      <c r="J114" s="3">
        <v>0</v>
      </c>
      <c r="K114" s="3">
        <v>0</v>
      </c>
      <c r="L114" s="3">
        <v>0</v>
      </c>
      <c r="M114" s="3">
        <v>1913</v>
      </c>
      <c r="N114">
        <f t="shared" si="10"/>
        <v>42463</v>
      </c>
      <c r="O114" s="12">
        <f t="shared" si="11"/>
        <v>0.57008793716855743</v>
      </c>
    </row>
    <row r="115" spans="1:15" x14ac:dyDescent="0.2">
      <c r="A115" t="s">
        <v>1030</v>
      </c>
      <c r="B115" t="s">
        <v>1031</v>
      </c>
      <c r="C115" s="3">
        <v>4</v>
      </c>
      <c r="D115" t="s">
        <v>135</v>
      </c>
      <c r="E115" s="3">
        <v>75680</v>
      </c>
      <c r="F115" s="3">
        <v>18121</v>
      </c>
      <c r="G115" s="3">
        <v>23860</v>
      </c>
      <c r="H115" s="3">
        <v>7845</v>
      </c>
      <c r="I115" s="3">
        <v>900</v>
      </c>
      <c r="J115" s="3">
        <v>538</v>
      </c>
      <c r="K115" s="3">
        <v>0</v>
      </c>
      <c r="L115" s="3">
        <v>0</v>
      </c>
      <c r="M115" s="3">
        <v>1404</v>
      </c>
      <c r="N115">
        <f t="shared" si="10"/>
        <v>52668</v>
      </c>
      <c r="O115" s="12">
        <f t="shared" si="11"/>
        <v>0.69593023255813957</v>
      </c>
    </row>
    <row r="116" spans="1:15" x14ac:dyDescent="0.2">
      <c r="A116" t="s">
        <v>1032</v>
      </c>
      <c r="B116" t="s">
        <v>1033</v>
      </c>
      <c r="C116" s="3">
        <v>4</v>
      </c>
      <c r="D116" t="s">
        <v>135</v>
      </c>
      <c r="E116" s="3">
        <v>77690</v>
      </c>
      <c r="F116" s="3">
        <v>8514</v>
      </c>
      <c r="G116" s="3">
        <v>23505</v>
      </c>
      <c r="H116" s="3">
        <v>10621</v>
      </c>
      <c r="I116" s="3">
        <v>1306</v>
      </c>
      <c r="J116" s="3">
        <v>0</v>
      </c>
      <c r="K116" s="3">
        <v>0</v>
      </c>
      <c r="L116" s="3">
        <v>0</v>
      </c>
      <c r="M116" s="3">
        <v>2459</v>
      </c>
      <c r="N116">
        <f t="shared" si="10"/>
        <v>46405</v>
      </c>
      <c r="O116" s="12">
        <f t="shared" si="11"/>
        <v>0.5973098210837946</v>
      </c>
    </row>
    <row r="117" spans="1:15" x14ac:dyDescent="0.2">
      <c r="A117" t="s">
        <v>1048</v>
      </c>
      <c r="B117" t="s">
        <v>1049</v>
      </c>
      <c r="C117" s="3">
        <v>4</v>
      </c>
      <c r="D117" t="s">
        <v>86</v>
      </c>
      <c r="E117" s="3">
        <v>63045</v>
      </c>
      <c r="F117" s="3">
        <v>6714</v>
      </c>
      <c r="G117" s="3">
        <v>17548</v>
      </c>
      <c r="H117" s="3">
        <v>10517</v>
      </c>
      <c r="I117" s="3">
        <v>974</v>
      </c>
      <c r="J117" s="3">
        <v>601</v>
      </c>
      <c r="K117" s="3">
        <v>0</v>
      </c>
      <c r="L117" s="3">
        <v>0</v>
      </c>
      <c r="M117" s="3">
        <v>1919</v>
      </c>
      <c r="N117">
        <f t="shared" si="10"/>
        <v>38273</v>
      </c>
      <c r="O117" s="12">
        <f t="shared" si="11"/>
        <v>0.60707431199936557</v>
      </c>
    </row>
    <row r="118" spans="1:15" x14ac:dyDescent="0.2">
      <c r="A118" t="s">
        <v>1062</v>
      </c>
      <c r="B118" t="s">
        <v>1063</v>
      </c>
      <c r="C118" s="3">
        <v>4</v>
      </c>
      <c r="D118" t="s">
        <v>135</v>
      </c>
      <c r="E118" s="3">
        <v>68910</v>
      </c>
      <c r="F118" s="3">
        <v>8157</v>
      </c>
      <c r="G118" s="3">
        <v>19615</v>
      </c>
      <c r="H118" s="3">
        <v>6382</v>
      </c>
      <c r="I118" s="3">
        <v>1267</v>
      </c>
      <c r="J118" s="3">
        <v>0</v>
      </c>
      <c r="K118" s="3">
        <v>0</v>
      </c>
      <c r="L118" s="3">
        <v>0</v>
      </c>
      <c r="M118" s="3">
        <v>1913</v>
      </c>
      <c r="N118">
        <f t="shared" si="10"/>
        <v>37334</v>
      </c>
      <c r="O118" s="12">
        <f t="shared" si="11"/>
        <v>0.54177913220142215</v>
      </c>
    </row>
    <row r="119" spans="1:15" x14ac:dyDescent="0.2">
      <c r="A119" t="s">
        <v>1088</v>
      </c>
      <c r="B119" t="s">
        <v>1089</v>
      </c>
      <c r="C119" s="3">
        <v>4</v>
      </c>
      <c r="D119" t="s">
        <v>48</v>
      </c>
      <c r="E119" s="3">
        <v>67881</v>
      </c>
      <c r="F119" s="3">
        <v>18632</v>
      </c>
      <c r="G119" s="3">
        <v>1158</v>
      </c>
      <c r="H119" s="3">
        <v>30896</v>
      </c>
      <c r="I119" s="3">
        <v>801</v>
      </c>
      <c r="J119" s="3">
        <v>0</v>
      </c>
      <c r="K119" s="3">
        <v>0</v>
      </c>
      <c r="L119" s="3">
        <v>0</v>
      </c>
      <c r="M119" s="3">
        <v>0</v>
      </c>
      <c r="N119">
        <f t="shared" si="10"/>
        <v>51487</v>
      </c>
      <c r="O119" s="12">
        <f t="shared" si="11"/>
        <v>0.75848912066704965</v>
      </c>
    </row>
    <row r="120" spans="1:15" x14ac:dyDescent="0.2">
      <c r="A120" t="s">
        <v>1128</v>
      </c>
      <c r="B120" t="s">
        <v>1541</v>
      </c>
      <c r="C120" s="3">
        <v>4</v>
      </c>
      <c r="D120" t="s">
        <v>48</v>
      </c>
      <c r="E120" s="3">
        <v>59607</v>
      </c>
      <c r="F120" s="3">
        <v>13290</v>
      </c>
      <c r="G120" s="3">
        <v>17865</v>
      </c>
      <c r="H120" s="3">
        <v>5318</v>
      </c>
      <c r="I120" s="3">
        <v>876</v>
      </c>
      <c r="J120" s="3">
        <v>0</v>
      </c>
      <c r="K120" s="3">
        <v>0</v>
      </c>
      <c r="L120" s="3">
        <v>0</v>
      </c>
      <c r="M120" s="3">
        <v>1910</v>
      </c>
      <c r="N120">
        <f t="shared" si="10"/>
        <v>39259</v>
      </c>
      <c r="O120" s="12">
        <f t="shared" si="11"/>
        <v>0.65863069773684302</v>
      </c>
    </row>
    <row r="121" spans="1:15" x14ac:dyDescent="0.2">
      <c r="A121" t="s">
        <v>99</v>
      </c>
      <c r="B121" t="s">
        <v>100</v>
      </c>
      <c r="C121" s="3">
        <v>5</v>
      </c>
      <c r="D121" t="s">
        <v>101</v>
      </c>
      <c r="E121" s="3">
        <v>62773</v>
      </c>
      <c r="F121" s="3">
        <v>6687</v>
      </c>
      <c r="G121" s="3">
        <v>22082</v>
      </c>
      <c r="H121" s="3">
        <v>6554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>
        <f t="shared" si="10"/>
        <v>35323</v>
      </c>
      <c r="O121" s="12">
        <f t="shared" si="11"/>
        <v>0.56271008236025044</v>
      </c>
    </row>
    <row r="122" spans="1:15" x14ac:dyDescent="0.2">
      <c r="A122" t="s">
        <v>124</v>
      </c>
      <c r="B122" t="s">
        <v>1426</v>
      </c>
      <c r="C122" s="3">
        <v>5</v>
      </c>
      <c r="D122" t="s">
        <v>126</v>
      </c>
      <c r="E122" s="3">
        <v>72331</v>
      </c>
      <c r="F122" s="3">
        <v>11895</v>
      </c>
      <c r="G122" s="3">
        <v>21751</v>
      </c>
      <c r="H122" s="3">
        <v>6918</v>
      </c>
      <c r="I122" s="3">
        <v>942</v>
      </c>
      <c r="J122" s="3">
        <v>0</v>
      </c>
      <c r="K122" s="3">
        <v>0</v>
      </c>
      <c r="L122" s="3">
        <v>0</v>
      </c>
      <c r="M122" s="3">
        <v>3993</v>
      </c>
      <c r="N122">
        <f t="shared" si="10"/>
        <v>45499</v>
      </c>
      <c r="O122" s="12">
        <f t="shared" si="11"/>
        <v>0.6290387247514897</v>
      </c>
    </row>
    <row r="123" spans="1:15" x14ac:dyDescent="0.2">
      <c r="A123" t="s">
        <v>129</v>
      </c>
      <c r="B123" t="s">
        <v>130</v>
      </c>
      <c r="C123" s="3">
        <v>5</v>
      </c>
      <c r="D123" t="s">
        <v>126</v>
      </c>
      <c r="E123" s="3">
        <v>65888</v>
      </c>
      <c r="F123" s="3">
        <v>16964</v>
      </c>
      <c r="G123" s="3">
        <v>14814</v>
      </c>
      <c r="H123" s="3">
        <v>5400</v>
      </c>
      <c r="I123" s="3">
        <v>1659</v>
      </c>
      <c r="J123" s="3">
        <v>0</v>
      </c>
      <c r="K123" s="3">
        <v>0</v>
      </c>
      <c r="L123" s="3">
        <v>0</v>
      </c>
      <c r="M123" s="3">
        <v>1754</v>
      </c>
      <c r="N123">
        <f t="shared" si="10"/>
        <v>40591</v>
      </c>
      <c r="O123" s="12">
        <f t="shared" si="11"/>
        <v>0.61606058766391447</v>
      </c>
    </row>
    <row r="124" spans="1:15" x14ac:dyDescent="0.2">
      <c r="A124" t="s">
        <v>131</v>
      </c>
      <c r="B124" t="s">
        <v>132</v>
      </c>
      <c r="C124" s="3">
        <v>5</v>
      </c>
      <c r="D124" t="s">
        <v>126</v>
      </c>
      <c r="E124" s="3">
        <v>63025</v>
      </c>
      <c r="F124" s="3">
        <v>12597</v>
      </c>
      <c r="G124" s="3">
        <v>14449</v>
      </c>
      <c r="H124" s="3">
        <v>5082</v>
      </c>
      <c r="I124" s="3">
        <v>1352</v>
      </c>
      <c r="J124" s="3">
        <v>0</v>
      </c>
      <c r="K124" s="3">
        <v>0</v>
      </c>
      <c r="L124" s="3">
        <v>0</v>
      </c>
      <c r="M124" s="3">
        <v>1712</v>
      </c>
      <c r="N124">
        <f t="shared" si="10"/>
        <v>35192</v>
      </c>
      <c r="O124" s="12">
        <f t="shared" si="11"/>
        <v>0.55838159460531533</v>
      </c>
    </row>
    <row r="125" spans="1:15" x14ac:dyDescent="0.2">
      <c r="A125" t="s">
        <v>149</v>
      </c>
      <c r="B125" t="s">
        <v>1428</v>
      </c>
      <c r="C125" s="3">
        <v>5</v>
      </c>
      <c r="D125" t="s">
        <v>101</v>
      </c>
      <c r="E125" s="3">
        <v>71426</v>
      </c>
      <c r="F125" s="3">
        <v>3678</v>
      </c>
      <c r="G125" s="3">
        <v>27426</v>
      </c>
      <c r="H125" s="3">
        <v>6245</v>
      </c>
      <c r="I125" s="3">
        <v>2514</v>
      </c>
      <c r="J125" s="3">
        <v>0</v>
      </c>
      <c r="K125" s="3">
        <v>0</v>
      </c>
      <c r="L125" s="3">
        <v>0</v>
      </c>
      <c r="M125" s="3">
        <v>1414</v>
      </c>
      <c r="N125">
        <f t="shared" si="10"/>
        <v>41277</v>
      </c>
      <c r="O125" s="12">
        <f t="shared" si="11"/>
        <v>0.57789880435695684</v>
      </c>
    </row>
    <row r="126" spans="1:15" x14ac:dyDescent="0.2">
      <c r="A126" t="s">
        <v>215</v>
      </c>
      <c r="B126" t="s">
        <v>1438</v>
      </c>
      <c r="C126" s="3">
        <v>5</v>
      </c>
      <c r="D126" t="s">
        <v>126</v>
      </c>
      <c r="E126" s="3">
        <v>66616</v>
      </c>
      <c r="F126" s="3">
        <v>6950</v>
      </c>
      <c r="G126" s="3">
        <v>13114</v>
      </c>
      <c r="H126" s="3">
        <v>14932</v>
      </c>
      <c r="I126" s="3">
        <v>929</v>
      </c>
      <c r="J126" s="3">
        <v>0</v>
      </c>
      <c r="K126" s="3">
        <v>0</v>
      </c>
      <c r="L126" s="3">
        <v>3747</v>
      </c>
      <c r="M126" s="3">
        <v>2173</v>
      </c>
      <c r="N126">
        <f t="shared" si="10"/>
        <v>41845</v>
      </c>
      <c r="O126" s="12">
        <f t="shared" si="11"/>
        <v>0.62815239582082383</v>
      </c>
    </row>
    <row r="127" spans="1:15" x14ac:dyDescent="0.2">
      <c r="A127" t="s">
        <v>288</v>
      </c>
      <c r="B127" t="s">
        <v>289</v>
      </c>
      <c r="C127" s="3">
        <v>5</v>
      </c>
      <c r="D127" t="s">
        <v>126</v>
      </c>
      <c r="E127" s="3">
        <v>70950</v>
      </c>
      <c r="F127" s="3">
        <v>18922</v>
      </c>
      <c r="G127" s="3">
        <v>21515</v>
      </c>
      <c r="H127" s="3">
        <v>6957</v>
      </c>
      <c r="I127" s="3">
        <v>2021</v>
      </c>
      <c r="J127" s="3">
        <v>0</v>
      </c>
      <c r="K127" s="3">
        <v>0</v>
      </c>
      <c r="L127" s="3">
        <v>0</v>
      </c>
      <c r="M127" s="3">
        <v>359</v>
      </c>
      <c r="N127">
        <f t="shared" si="10"/>
        <v>49774</v>
      </c>
      <c r="O127" s="12">
        <f t="shared" si="11"/>
        <v>0.70153629316420019</v>
      </c>
    </row>
    <row r="128" spans="1:15" x14ac:dyDescent="0.2">
      <c r="A128" t="s">
        <v>459</v>
      </c>
      <c r="B128" t="s">
        <v>460</v>
      </c>
      <c r="C128" s="3">
        <v>5</v>
      </c>
      <c r="D128" t="s">
        <v>126</v>
      </c>
      <c r="E128" s="3">
        <v>65917</v>
      </c>
      <c r="F128" s="3">
        <v>22826</v>
      </c>
      <c r="G128" s="3">
        <v>8624</v>
      </c>
      <c r="H128" s="3">
        <v>9641</v>
      </c>
      <c r="I128" s="3">
        <v>1945</v>
      </c>
      <c r="J128" s="3">
        <v>654</v>
      </c>
      <c r="K128" s="3">
        <v>0</v>
      </c>
      <c r="L128" s="3">
        <v>0</v>
      </c>
      <c r="M128" s="3">
        <v>0</v>
      </c>
      <c r="N128">
        <f t="shared" si="10"/>
        <v>43690</v>
      </c>
      <c r="O128" s="12">
        <f t="shared" si="11"/>
        <v>0.66280322223402155</v>
      </c>
    </row>
    <row r="129" spans="1:15" x14ac:dyDescent="0.2">
      <c r="A129" t="s">
        <v>463</v>
      </c>
      <c r="B129" t="s">
        <v>464</v>
      </c>
      <c r="C129" s="3">
        <v>5</v>
      </c>
      <c r="D129" t="s">
        <v>101</v>
      </c>
      <c r="E129" s="3">
        <v>71312</v>
      </c>
      <c r="F129" s="3">
        <v>6908</v>
      </c>
      <c r="G129" s="3">
        <v>25493</v>
      </c>
      <c r="H129" s="3">
        <v>8616</v>
      </c>
      <c r="I129" s="3">
        <v>1540</v>
      </c>
      <c r="J129" s="3">
        <v>0</v>
      </c>
      <c r="K129" s="3">
        <v>0</v>
      </c>
      <c r="L129" s="3">
        <v>0</v>
      </c>
      <c r="M129" s="3">
        <v>268</v>
      </c>
      <c r="N129">
        <f t="shared" si="10"/>
        <v>42825</v>
      </c>
      <c r="O129" s="12">
        <f t="shared" si="11"/>
        <v>0.600530065066188</v>
      </c>
    </row>
    <row r="130" spans="1:15" x14ac:dyDescent="0.2">
      <c r="A130" t="s">
        <v>589</v>
      </c>
      <c r="B130" t="s">
        <v>590</v>
      </c>
      <c r="C130" s="3">
        <v>5</v>
      </c>
      <c r="D130" t="s">
        <v>126</v>
      </c>
      <c r="E130" s="3">
        <v>67221</v>
      </c>
      <c r="F130" s="3">
        <v>14441</v>
      </c>
      <c r="G130" s="3">
        <v>17531</v>
      </c>
      <c r="H130" s="3">
        <v>5033</v>
      </c>
      <c r="I130" s="3">
        <v>1481</v>
      </c>
      <c r="J130" s="3">
        <v>463</v>
      </c>
      <c r="K130" s="3">
        <v>0</v>
      </c>
      <c r="L130" s="3">
        <v>2137</v>
      </c>
      <c r="M130" s="3">
        <v>1586</v>
      </c>
      <c r="N130">
        <f t="shared" si="10"/>
        <v>42672</v>
      </c>
      <c r="O130" s="12">
        <f t="shared" si="11"/>
        <v>0.63480162449234612</v>
      </c>
    </row>
    <row r="131" spans="1:15" x14ac:dyDescent="0.2">
      <c r="A131" t="s">
        <v>622</v>
      </c>
      <c r="B131" t="s">
        <v>623</v>
      </c>
      <c r="C131" s="3">
        <v>5</v>
      </c>
      <c r="D131" t="s">
        <v>101</v>
      </c>
      <c r="E131" s="3">
        <v>79561</v>
      </c>
      <c r="F131" s="3">
        <v>4004</v>
      </c>
      <c r="G131" s="3">
        <v>31650</v>
      </c>
      <c r="H131" s="3">
        <v>5964</v>
      </c>
      <c r="I131" s="3">
        <v>1145</v>
      </c>
      <c r="J131" s="3">
        <v>0</v>
      </c>
      <c r="K131" s="3">
        <v>0</v>
      </c>
      <c r="L131" s="3">
        <v>0</v>
      </c>
      <c r="M131" s="3">
        <v>1895</v>
      </c>
      <c r="N131">
        <f t="shared" si="10"/>
        <v>44658</v>
      </c>
      <c r="O131" s="12">
        <f t="shared" si="11"/>
        <v>0.56130516207689696</v>
      </c>
    </row>
    <row r="132" spans="1:15" x14ac:dyDescent="0.2">
      <c r="A132" t="s">
        <v>624</v>
      </c>
      <c r="B132" t="s">
        <v>625</v>
      </c>
      <c r="C132" s="3">
        <v>5</v>
      </c>
      <c r="D132" t="s">
        <v>126</v>
      </c>
      <c r="E132" s="3">
        <v>75975</v>
      </c>
      <c r="F132" s="3">
        <v>17540</v>
      </c>
      <c r="G132" s="3">
        <v>21883</v>
      </c>
      <c r="H132" s="3">
        <v>6573</v>
      </c>
      <c r="I132" s="3">
        <v>1775</v>
      </c>
      <c r="J132" s="3">
        <v>485</v>
      </c>
      <c r="K132" s="3">
        <v>0</v>
      </c>
      <c r="L132" s="3">
        <v>0</v>
      </c>
      <c r="M132" s="3">
        <v>217</v>
      </c>
      <c r="N132">
        <f t="shared" si="10"/>
        <v>48473</v>
      </c>
      <c r="O132" s="12">
        <f t="shared" si="11"/>
        <v>0.6380125041131951</v>
      </c>
    </row>
    <row r="133" spans="1:15" x14ac:dyDescent="0.2">
      <c r="A133" t="s">
        <v>626</v>
      </c>
      <c r="B133" t="s">
        <v>1490</v>
      </c>
      <c r="C133" s="3">
        <v>5</v>
      </c>
      <c r="D133" t="s">
        <v>126</v>
      </c>
      <c r="E133" s="3">
        <v>69908</v>
      </c>
      <c r="F133" s="3">
        <v>15404</v>
      </c>
      <c r="G133" s="3">
        <v>15071</v>
      </c>
      <c r="H133" s="3">
        <v>8167</v>
      </c>
      <c r="I133" s="3">
        <v>1020</v>
      </c>
      <c r="J133" s="3">
        <v>1888</v>
      </c>
      <c r="K133" s="3">
        <v>0</v>
      </c>
      <c r="L133" s="3">
        <v>0</v>
      </c>
      <c r="M133" s="3">
        <v>1151</v>
      </c>
      <c r="N133">
        <f t="shared" si="10"/>
        <v>42701</v>
      </c>
      <c r="O133" s="12">
        <f t="shared" si="11"/>
        <v>0.61081707386851292</v>
      </c>
    </row>
    <row r="134" spans="1:15" x14ac:dyDescent="0.2">
      <c r="A134" t="s">
        <v>665</v>
      </c>
      <c r="B134" t="s">
        <v>666</v>
      </c>
      <c r="C134" s="3">
        <v>5</v>
      </c>
      <c r="D134" t="s">
        <v>101</v>
      </c>
      <c r="E134" s="3">
        <v>74539</v>
      </c>
      <c r="F134" s="3">
        <v>4243</v>
      </c>
      <c r="G134" s="3">
        <v>22998</v>
      </c>
      <c r="H134" s="3">
        <v>8825</v>
      </c>
      <c r="I134" s="3">
        <v>674</v>
      </c>
      <c r="J134" s="3">
        <v>1355</v>
      </c>
      <c r="K134" s="3">
        <v>0</v>
      </c>
      <c r="L134" s="3">
        <v>0</v>
      </c>
      <c r="M134" s="3">
        <v>706</v>
      </c>
      <c r="N134">
        <f t="shared" si="10"/>
        <v>38801</v>
      </c>
      <c r="O134" s="12">
        <f t="shared" si="11"/>
        <v>0.52054629120326268</v>
      </c>
    </row>
    <row r="135" spans="1:15" x14ac:dyDescent="0.2">
      <c r="A135" t="s">
        <v>667</v>
      </c>
      <c r="B135" t="s">
        <v>668</v>
      </c>
      <c r="C135" s="3">
        <v>5</v>
      </c>
      <c r="D135" t="s">
        <v>101</v>
      </c>
      <c r="E135" s="3">
        <v>62612</v>
      </c>
      <c r="F135" s="3">
        <v>2241</v>
      </c>
      <c r="G135" s="3">
        <v>24709</v>
      </c>
      <c r="H135" s="3">
        <v>4891</v>
      </c>
      <c r="I135" s="3">
        <v>898</v>
      </c>
      <c r="J135" s="3">
        <v>0</v>
      </c>
      <c r="K135" s="3">
        <v>0</v>
      </c>
      <c r="L135" s="3">
        <v>1104</v>
      </c>
      <c r="M135" s="3">
        <v>492</v>
      </c>
      <c r="N135">
        <f t="shared" si="10"/>
        <v>34335</v>
      </c>
      <c r="O135" s="12">
        <f t="shared" si="11"/>
        <v>0.54837730786430716</v>
      </c>
    </row>
    <row r="136" spans="1:15" x14ac:dyDescent="0.2">
      <c r="A136" t="s">
        <v>669</v>
      </c>
      <c r="B136" t="s">
        <v>670</v>
      </c>
      <c r="C136" s="3">
        <v>5</v>
      </c>
      <c r="D136" t="s">
        <v>101</v>
      </c>
      <c r="E136" s="3">
        <v>62518</v>
      </c>
      <c r="F136" s="3">
        <v>2830</v>
      </c>
      <c r="G136" s="3">
        <v>20132</v>
      </c>
      <c r="H136" s="3">
        <v>12965</v>
      </c>
      <c r="I136" s="3">
        <v>890</v>
      </c>
      <c r="J136" s="3">
        <v>598</v>
      </c>
      <c r="K136" s="3">
        <v>0</v>
      </c>
      <c r="L136" s="3">
        <v>0</v>
      </c>
      <c r="M136" s="3">
        <v>499</v>
      </c>
      <c r="N136">
        <f t="shared" si="10"/>
        <v>37914</v>
      </c>
      <c r="O136" s="12">
        <f t="shared" si="11"/>
        <v>0.60644934258933425</v>
      </c>
    </row>
    <row r="137" spans="1:15" x14ac:dyDescent="0.2">
      <c r="A137" t="s">
        <v>671</v>
      </c>
      <c r="B137" t="s">
        <v>672</v>
      </c>
      <c r="C137" s="3">
        <v>5</v>
      </c>
      <c r="D137" t="s">
        <v>101</v>
      </c>
      <c r="E137" s="3">
        <v>63082</v>
      </c>
      <c r="F137" s="3">
        <v>3311</v>
      </c>
      <c r="G137" s="3">
        <v>22953</v>
      </c>
      <c r="H137" s="3">
        <v>4486</v>
      </c>
      <c r="I137" s="3">
        <v>1093</v>
      </c>
      <c r="J137" s="3">
        <v>0</v>
      </c>
      <c r="K137" s="3">
        <v>0</v>
      </c>
      <c r="L137" s="3">
        <v>3327</v>
      </c>
      <c r="M137" s="3">
        <v>614</v>
      </c>
      <c r="N137">
        <f t="shared" si="10"/>
        <v>35784</v>
      </c>
      <c r="O137" s="12">
        <f t="shared" si="11"/>
        <v>0.56726165942741191</v>
      </c>
    </row>
    <row r="138" spans="1:15" x14ac:dyDescent="0.2">
      <c r="A138" t="s">
        <v>719</v>
      </c>
      <c r="B138" t="s">
        <v>720</v>
      </c>
      <c r="C138" s="3">
        <v>5</v>
      </c>
      <c r="D138" t="s">
        <v>126</v>
      </c>
      <c r="E138" s="3">
        <v>69965</v>
      </c>
      <c r="F138" s="3">
        <v>18035</v>
      </c>
      <c r="G138" s="3">
        <v>17169</v>
      </c>
      <c r="H138" s="3">
        <v>5791</v>
      </c>
      <c r="I138" s="3">
        <v>1843</v>
      </c>
      <c r="J138" s="3">
        <v>598</v>
      </c>
      <c r="K138" s="3">
        <v>0</v>
      </c>
      <c r="L138" s="3">
        <v>0</v>
      </c>
      <c r="M138" s="3">
        <v>0</v>
      </c>
      <c r="N138">
        <f t="shared" ref="N138:N201" si="12">SUM(F138:M138)</f>
        <v>43436</v>
      </c>
      <c r="O138" s="12">
        <f t="shared" ref="O138:O201" si="13">N138/E138</f>
        <v>0.62082469806331742</v>
      </c>
    </row>
    <row r="139" spans="1:15" x14ac:dyDescent="0.2">
      <c r="A139" t="s">
        <v>783</v>
      </c>
      <c r="B139" t="s">
        <v>784</v>
      </c>
      <c r="C139" s="3">
        <v>5</v>
      </c>
      <c r="D139" t="s">
        <v>126</v>
      </c>
      <c r="E139" s="3">
        <v>66417</v>
      </c>
      <c r="F139" s="3">
        <v>17512</v>
      </c>
      <c r="G139" s="3">
        <v>13927</v>
      </c>
      <c r="H139" s="3">
        <v>9095</v>
      </c>
      <c r="I139" s="3">
        <v>1476</v>
      </c>
      <c r="J139" s="3">
        <v>0</v>
      </c>
      <c r="K139" s="3">
        <v>0</v>
      </c>
      <c r="L139" s="3">
        <v>0</v>
      </c>
      <c r="M139" s="3">
        <v>3035</v>
      </c>
      <c r="N139">
        <f t="shared" si="12"/>
        <v>45045</v>
      </c>
      <c r="O139" s="12">
        <f t="shared" si="13"/>
        <v>0.67821491485613628</v>
      </c>
    </row>
    <row r="140" spans="1:15" x14ac:dyDescent="0.2">
      <c r="A140" t="s">
        <v>803</v>
      </c>
      <c r="B140" t="s">
        <v>804</v>
      </c>
      <c r="C140" s="3">
        <v>5</v>
      </c>
      <c r="D140" t="s">
        <v>126</v>
      </c>
      <c r="E140" s="3">
        <v>62460</v>
      </c>
      <c r="F140" s="3">
        <v>7060</v>
      </c>
      <c r="G140" s="3">
        <v>15668</v>
      </c>
      <c r="H140" s="3">
        <v>7935</v>
      </c>
      <c r="I140" s="3">
        <v>1462</v>
      </c>
      <c r="J140" s="3">
        <v>0</v>
      </c>
      <c r="K140" s="3">
        <v>0</v>
      </c>
      <c r="L140" s="3">
        <v>0</v>
      </c>
      <c r="M140" s="3">
        <v>380</v>
      </c>
      <c r="N140">
        <f t="shared" si="12"/>
        <v>32505</v>
      </c>
      <c r="O140" s="12">
        <f t="shared" si="13"/>
        <v>0.52041306436119117</v>
      </c>
    </row>
    <row r="141" spans="1:15" x14ac:dyDescent="0.2">
      <c r="A141" t="s">
        <v>821</v>
      </c>
      <c r="B141" t="s">
        <v>1508</v>
      </c>
      <c r="C141" s="3">
        <v>5</v>
      </c>
      <c r="D141" t="s">
        <v>126</v>
      </c>
      <c r="E141" s="3">
        <v>75822</v>
      </c>
      <c r="F141" s="3">
        <v>23396</v>
      </c>
      <c r="G141" s="3">
        <v>17842</v>
      </c>
      <c r="H141" s="3">
        <v>7271</v>
      </c>
      <c r="I141" s="3">
        <v>1895</v>
      </c>
      <c r="J141" s="3">
        <v>0</v>
      </c>
      <c r="K141" s="3">
        <v>0</v>
      </c>
      <c r="L141" s="3">
        <v>0</v>
      </c>
      <c r="M141" s="3">
        <v>1054</v>
      </c>
      <c r="N141">
        <f t="shared" si="12"/>
        <v>51458</v>
      </c>
      <c r="O141" s="12">
        <f t="shared" si="13"/>
        <v>0.67866846034132577</v>
      </c>
    </row>
    <row r="142" spans="1:15" x14ac:dyDescent="0.2">
      <c r="A142" t="s">
        <v>823</v>
      </c>
      <c r="B142" t="s">
        <v>824</v>
      </c>
      <c r="C142" s="3">
        <v>5</v>
      </c>
      <c r="D142" t="s">
        <v>126</v>
      </c>
      <c r="E142" s="3">
        <v>78068</v>
      </c>
      <c r="F142" s="3">
        <v>26298</v>
      </c>
      <c r="G142" s="3">
        <v>11529</v>
      </c>
      <c r="H142" s="3">
        <v>10732</v>
      </c>
      <c r="I142" s="3">
        <v>3496</v>
      </c>
      <c r="J142" s="3">
        <v>0</v>
      </c>
      <c r="K142" s="3">
        <v>0</v>
      </c>
      <c r="L142" s="3">
        <v>0</v>
      </c>
      <c r="M142" s="3">
        <v>232</v>
      </c>
      <c r="N142">
        <f t="shared" si="12"/>
        <v>52287</v>
      </c>
      <c r="O142" s="12">
        <f t="shared" si="13"/>
        <v>0.66976225854383353</v>
      </c>
    </row>
    <row r="143" spans="1:15" x14ac:dyDescent="0.2">
      <c r="A143" t="s">
        <v>840</v>
      </c>
      <c r="B143" t="s">
        <v>841</v>
      </c>
      <c r="C143" s="3">
        <v>5</v>
      </c>
      <c r="D143" t="s">
        <v>126</v>
      </c>
      <c r="E143" s="3">
        <v>73003</v>
      </c>
      <c r="F143" s="3">
        <v>19691</v>
      </c>
      <c r="G143" s="3">
        <v>15198</v>
      </c>
      <c r="H143" s="3">
        <v>8541</v>
      </c>
      <c r="I143" s="3">
        <v>1617</v>
      </c>
      <c r="J143" s="3">
        <v>0</v>
      </c>
      <c r="K143" s="3">
        <v>0</v>
      </c>
      <c r="L143" s="3">
        <v>0</v>
      </c>
      <c r="M143" s="3">
        <v>2081</v>
      </c>
      <c r="N143">
        <f t="shared" si="12"/>
        <v>47128</v>
      </c>
      <c r="O143" s="12">
        <f t="shared" si="13"/>
        <v>0.64556251112967955</v>
      </c>
    </row>
    <row r="144" spans="1:15" x14ac:dyDescent="0.2">
      <c r="A144" t="s">
        <v>868</v>
      </c>
      <c r="B144" t="s">
        <v>869</v>
      </c>
      <c r="C144" s="3">
        <v>5</v>
      </c>
      <c r="D144" t="s">
        <v>101</v>
      </c>
      <c r="E144" s="3">
        <v>67512</v>
      </c>
      <c r="F144" s="3">
        <v>16445</v>
      </c>
      <c r="G144" s="3">
        <v>20307</v>
      </c>
      <c r="H144" s="3">
        <v>9656</v>
      </c>
      <c r="I144" s="3">
        <v>2055</v>
      </c>
      <c r="J144" s="3">
        <v>0</v>
      </c>
      <c r="K144" s="3">
        <v>0</v>
      </c>
      <c r="L144" s="3">
        <v>0</v>
      </c>
      <c r="M144" s="3">
        <v>0</v>
      </c>
      <c r="N144">
        <f t="shared" si="12"/>
        <v>48463</v>
      </c>
      <c r="O144" s="12">
        <f t="shared" si="13"/>
        <v>0.71784275388079155</v>
      </c>
    </row>
    <row r="145" spans="1:15" x14ac:dyDescent="0.2">
      <c r="A145" t="s">
        <v>918</v>
      </c>
      <c r="B145" t="s">
        <v>919</v>
      </c>
      <c r="C145" s="3">
        <v>5</v>
      </c>
      <c r="D145" t="s">
        <v>101</v>
      </c>
      <c r="E145" s="3">
        <v>67202</v>
      </c>
      <c r="F145" s="3">
        <v>15683</v>
      </c>
      <c r="G145" s="3">
        <v>4116</v>
      </c>
      <c r="H145" s="3">
        <v>21707</v>
      </c>
      <c r="I145" s="3">
        <v>2251</v>
      </c>
      <c r="J145" s="3">
        <v>0</v>
      </c>
      <c r="K145" s="3">
        <v>0</v>
      </c>
      <c r="L145" s="3">
        <v>0</v>
      </c>
      <c r="M145" s="3">
        <v>0</v>
      </c>
      <c r="N145">
        <f t="shared" si="12"/>
        <v>43757</v>
      </c>
      <c r="O145" s="12">
        <f t="shared" si="13"/>
        <v>0.65112645456980445</v>
      </c>
    </row>
    <row r="146" spans="1:15" x14ac:dyDescent="0.2">
      <c r="A146" t="s">
        <v>926</v>
      </c>
      <c r="B146" t="s">
        <v>1520</v>
      </c>
      <c r="C146" s="3">
        <v>5</v>
      </c>
      <c r="D146" t="s">
        <v>101</v>
      </c>
      <c r="E146" s="3">
        <v>74985</v>
      </c>
      <c r="F146" s="3">
        <v>9940</v>
      </c>
      <c r="G146" s="3">
        <v>23041</v>
      </c>
      <c r="H146" s="3">
        <v>8992</v>
      </c>
      <c r="I146" s="3">
        <v>2100</v>
      </c>
      <c r="J146" s="3">
        <v>0</v>
      </c>
      <c r="K146" s="3">
        <v>0</v>
      </c>
      <c r="L146" s="3">
        <v>0</v>
      </c>
      <c r="M146" s="3">
        <v>483</v>
      </c>
      <c r="N146">
        <f t="shared" si="12"/>
        <v>44556</v>
      </c>
      <c r="O146" s="12">
        <f t="shared" si="13"/>
        <v>0.59419883976795362</v>
      </c>
    </row>
    <row r="147" spans="1:15" x14ac:dyDescent="0.2">
      <c r="A147" t="s">
        <v>928</v>
      </c>
      <c r="B147" t="s">
        <v>1521</v>
      </c>
      <c r="C147" s="3">
        <v>5</v>
      </c>
      <c r="D147" t="s">
        <v>101</v>
      </c>
      <c r="E147" s="3">
        <v>77975</v>
      </c>
      <c r="F147" s="3">
        <v>8209</v>
      </c>
      <c r="G147" s="3">
        <v>24364</v>
      </c>
      <c r="H147" s="3">
        <v>10242</v>
      </c>
      <c r="I147" s="3">
        <v>1226</v>
      </c>
      <c r="J147" s="3">
        <v>0</v>
      </c>
      <c r="K147" s="3">
        <v>0</v>
      </c>
      <c r="L147" s="3">
        <v>0</v>
      </c>
      <c r="M147" s="3">
        <v>2040</v>
      </c>
      <c r="N147">
        <f t="shared" si="12"/>
        <v>46081</v>
      </c>
      <c r="O147" s="12">
        <f t="shared" si="13"/>
        <v>0.59097146521320931</v>
      </c>
    </row>
    <row r="148" spans="1:15" x14ac:dyDescent="0.2">
      <c r="A148" t="s">
        <v>1040</v>
      </c>
      <c r="B148" t="s">
        <v>1041</v>
      </c>
      <c r="C148" s="3">
        <v>5</v>
      </c>
      <c r="D148" t="s">
        <v>101</v>
      </c>
      <c r="E148" s="3">
        <v>65915</v>
      </c>
      <c r="F148" s="3">
        <v>13071</v>
      </c>
      <c r="G148" s="3">
        <v>21578</v>
      </c>
      <c r="H148" s="3">
        <v>5693</v>
      </c>
      <c r="I148" s="3">
        <v>1205</v>
      </c>
      <c r="J148" s="3">
        <v>0</v>
      </c>
      <c r="K148" s="3">
        <v>0</v>
      </c>
      <c r="L148" s="3">
        <v>0</v>
      </c>
      <c r="M148" s="3">
        <v>107</v>
      </c>
      <c r="N148">
        <f t="shared" si="12"/>
        <v>41654</v>
      </c>
      <c r="O148" s="12">
        <f t="shared" si="13"/>
        <v>0.63193506789046494</v>
      </c>
    </row>
    <row r="149" spans="1:15" x14ac:dyDescent="0.2">
      <c r="A149" t="s">
        <v>1104</v>
      </c>
      <c r="B149" t="s">
        <v>1105</v>
      </c>
      <c r="C149" s="3">
        <v>5</v>
      </c>
      <c r="D149" t="s">
        <v>101</v>
      </c>
      <c r="E149" s="3">
        <v>56099</v>
      </c>
      <c r="F149" s="3">
        <v>15745</v>
      </c>
      <c r="G149" s="3">
        <v>16276</v>
      </c>
      <c r="H149" s="3">
        <v>6611</v>
      </c>
      <c r="I149" s="3">
        <v>1274</v>
      </c>
      <c r="J149" s="3">
        <v>0</v>
      </c>
      <c r="K149" s="3">
        <v>0</v>
      </c>
      <c r="L149" s="3">
        <v>0</v>
      </c>
      <c r="M149" s="3">
        <v>0</v>
      </c>
      <c r="N149">
        <f t="shared" si="12"/>
        <v>39906</v>
      </c>
      <c r="O149" s="12">
        <f t="shared" si="13"/>
        <v>0.71134957842385782</v>
      </c>
    </row>
    <row r="150" spans="1:15" x14ac:dyDescent="0.2">
      <c r="A150" t="s">
        <v>1106</v>
      </c>
      <c r="B150" t="s">
        <v>1538</v>
      </c>
      <c r="C150" s="3">
        <v>5</v>
      </c>
      <c r="D150" t="s">
        <v>101</v>
      </c>
      <c r="E150" s="3">
        <v>55050</v>
      </c>
      <c r="F150" s="3">
        <v>16726</v>
      </c>
      <c r="G150" s="3">
        <v>14290</v>
      </c>
      <c r="H150" s="3">
        <v>6630</v>
      </c>
      <c r="I150" s="3">
        <v>899</v>
      </c>
      <c r="J150" s="3">
        <v>0</v>
      </c>
      <c r="K150" s="3">
        <v>0</v>
      </c>
      <c r="L150" s="3">
        <v>0</v>
      </c>
      <c r="M150" s="3">
        <v>827</v>
      </c>
      <c r="N150">
        <f t="shared" si="12"/>
        <v>39372</v>
      </c>
      <c r="O150" s="12">
        <f t="shared" si="13"/>
        <v>0.71520435967302454</v>
      </c>
    </row>
    <row r="151" spans="1:15" x14ac:dyDescent="0.2">
      <c r="A151" t="s">
        <v>1140</v>
      </c>
      <c r="B151" t="s">
        <v>1141</v>
      </c>
      <c r="C151" s="3">
        <v>5</v>
      </c>
      <c r="D151" t="s">
        <v>126</v>
      </c>
      <c r="E151" s="3">
        <v>71201</v>
      </c>
      <c r="F151" s="3">
        <v>26877</v>
      </c>
      <c r="G151" s="3">
        <v>10932</v>
      </c>
      <c r="H151" s="3">
        <v>11033</v>
      </c>
      <c r="I151" s="3">
        <v>2466</v>
      </c>
      <c r="J151" s="3">
        <v>0</v>
      </c>
      <c r="K151" s="3">
        <v>0</v>
      </c>
      <c r="L151" s="3">
        <v>0</v>
      </c>
      <c r="M151" s="3">
        <v>0</v>
      </c>
      <c r="N151">
        <f t="shared" si="12"/>
        <v>51308</v>
      </c>
      <c r="O151" s="12">
        <f t="shared" si="13"/>
        <v>0.72060785663122706</v>
      </c>
    </row>
    <row r="152" spans="1:15" x14ac:dyDescent="0.2">
      <c r="A152" t="s">
        <v>14</v>
      </c>
      <c r="B152" t="s">
        <v>15</v>
      </c>
      <c r="C152" s="3">
        <v>6</v>
      </c>
      <c r="D152" t="s">
        <v>16</v>
      </c>
      <c r="E152" s="3">
        <v>71254</v>
      </c>
      <c r="F152" s="3">
        <v>24176</v>
      </c>
      <c r="G152" s="3">
        <v>11073</v>
      </c>
      <c r="H152" s="3">
        <v>12581</v>
      </c>
      <c r="I152" s="3">
        <v>1563</v>
      </c>
      <c r="J152" s="3">
        <v>0</v>
      </c>
      <c r="K152" s="3">
        <v>0</v>
      </c>
      <c r="L152" s="3">
        <v>0</v>
      </c>
      <c r="M152" s="3">
        <v>0</v>
      </c>
      <c r="N152">
        <f t="shared" si="12"/>
        <v>49393</v>
      </c>
      <c r="O152" s="12">
        <f t="shared" si="13"/>
        <v>0.69319617144300671</v>
      </c>
    </row>
    <row r="153" spans="1:15" x14ac:dyDescent="0.2">
      <c r="A153" t="s">
        <v>29</v>
      </c>
      <c r="B153" t="s">
        <v>1418</v>
      </c>
      <c r="C153" s="3">
        <v>6</v>
      </c>
      <c r="D153" t="s">
        <v>31</v>
      </c>
      <c r="E153" s="3">
        <v>67564</v>
      </c>
      <c r="F153" s="3">
        <v>9510</v>
      </c>
      <c r="G153" s="3">
        <v>18604</v>
      </c>
      <c r="H153" s="3">
        <v>5703</v>
      </c>
      <c r="I153" s="3">
        <v>1686</v>
      </c>
      <c r="J153" s="3">
        <v>0</v>
      </c>
      <c r="K153" s="3">
        <v>0</v>
      </c>
      <c r="L153" s="3">
        <v>2929</v>
      </c>
      <c r="M153" s="3">
        <v>0</v>
      </c>
      <c r="N153">
        <f t="shared" si="12"/>
        <v>38432</v>
      </c>
      <c r="O153" s="12">
        <f t="shared" si="13"/>
        <v>0.56882363388786927</v>
      </c>
    </row>
    <row r="154" spans="1:15" x14ac:dyDescent="0.2">
      <c r="A154" t="s">
        <v>127</v>
      </c>
      <c r="B154" t="s">
        <v>128</v>
      </c>
      <c r="C154" s="3">
        <v>6</v>
      </c>
      <c r="D154" t="s">
        <v>16</v>
      </c>
      <c r="E154" s="3">
        <v>69489</v>
      </c>
      <c r="F154" s="3">
        <v>6260</v>
      </c>
      <c r="G154" s="3">
        <v>18563</v>
      </c>
      <c r="H154" s="3">
        <v>4861</v>
      </c>
      <c r="I154" s="3">
        <v>894</v>
      </c>
      <c r="J154" s="3">
        <v>0</v>
      </c>
      <c r="K154" s="3">
        <v>0</v>
      </c>
      <c r="L154" s="3">
        <v>0</v>
      </c>
      <c r="M154" s="3">
        <v>3626</v>
      </c>
      <c r="N154">
        <f t="shared" si="12"/>
        <v>34204</v>
      </c>
      <c r="O154" s="12">
        <f t="shared" si="13"/>
        <v>0.49222179049921572</v>
      </c>
    </row>
    <row r="155" spans="1:15" x14ac:dyDescent="0.2">
      <c r="A155" t="s">
        <v>142</v>
      </c>
      <c r="B155" t="s">
        <v>143</v>
      </c>
      <c r="C155" s="3">
        <v>6</v>
      </c>
      <c r="D155" t="s">
        <v>144</v>
      </c>
      <c r="E155" s="3">
        <v>67281</v>
      </c>
      <c r="F155" s="3">
        <v>15786</v>
      </c>
      <c r="G155" s="3">
        <v>19870</v>
      </c>
      <c r="H155" s="3">
        <v>5624</v>
      </c>
      <c r="I155" s="3">
        <v>1815</v>
      </c>
      <c r="J155" s="3">
        <v>0</v>
      </c>
      <c r="K155" s="3">
        <v>0</v>
      </c>
      <c r="L155" s="3">
        <v>0</v>
      </c>
      <c r="M155" s="3">
        <v>182</v>
      </c>
      <c r="N155">
        <f t="shared" si="12"/>
        <v>43277</v>
      </c>
      <c r="O155" s="12">
        <f t="shared" si="13"/>
        <v>0.64322765713945984</v>
      </c>
    </row>
    <row r="156" spans="1:15" x14ac:dyDescent="0.2">
      <c r="A156" t="s">
        <v>145</v>
      </c>
      <c r="B156" t="s">
        <v>146</v>
      </c>
      <c r="C156" s="3">
        <v>6</v>
      </c>
      <c r="D156" t="s">
        <v>144</v>
      </c>
      <c r="E156" s="3">
        <v>69928</v>
      </c>
      <c r="F156" s="3">
        <v>10148</v>
      </c>
      <c r="G156" s="3">
        <v>18782</v>
      </c>
      <c r="H156" s="3">
        <v>6289</v>
      </c>
      <c r="I156" s="3">
        <v>1564</v>
      </c>
      <c r="J156" s="3">
        <v>614</v>
      </c>
      <c r="K156" s="3">
        <v>0</v>
      </c>
      <c r="L156" s="3">
        <v>0</v>
      </c>
      <c r="M156" s="3">
        <v>2207</v>
      </c>
      <c r="N156">
        <f t="shared" si="12"/>
        <v>39604</v>
      </c>
      <c r="O156" s="12">
        <f t="shared" si="13"/>
        <v>0.56635396407733674</v>
      </c>
    </row>
    <row r="157" spans="1:15" x14ac:dyDescent="0.2">
      <c r="A157" t="s">
        <v>147</v>
      </c>
      <c r="B157" t="s">
        <v>1427</v>
      </c>
      <c r="C157" s="3">
        <v>6</v>
      </c>
      <c r="D157" t="s">
        <v>144</v>
      </c>
      <c r="E157" s="3">
        <v>71250</v>
      </c>
      <c r="F157" s="3">
        <v>18235</v>
      </c>
      <c r="G157" s="3">
        <v>18327</v>
      </c>
      <c r="H157" s="3">
        <v>8177</v>
      </c>
      <c r="I157" s="3">
        <v>1901</v>
      </c>
      <c r="J157" s="3">
        <v>545</v>
      </c>
      <c r="K157" s="3">
        <v>0</v>
      </c>
      <c r="L157" s="3">
        <v>0</v>
      </c>
      <c r="M157" s="3">
        <v>391</v>
      </c>
      <c r="N157">
        <f t="shared" si="12"/>
        <v>47576</v>
      </c>
      <c r="O157" s="12">
        <f t="shared" si="13"/>
        <v>0.66773333333333329</v>
      </c>
    </row>
    <row r="158" spans="1:15" x14ac:dyDescent="0.2">
      <c r="A158" t="s">
        <v>220</v>
      </c>
      <c r="B158" t="s">
        <v>221</v>
      </c>
      <c r="C158" s="3">
        <v>6</v>
      </c>
      <c r="D158" t="s">
        <v>144</v>
      </c>
      <c r="E158" s="3">
        <v>66759</v>
      </c>
      <c r="F158" s="3">
        <v>18070</v>
      </c>
      <c r="G158" s="3">
        <v>15827</v>
      </c>
      <c r="H158" s="3">
        <v>7645</v>
      </c>
      <c r="I158" s="3">
        <v>1282</v>
      </c>
      <c r="J158" s="3">
        <v>0</v>
      </c>
      <c r="K158" s="3">
        <v>0</v>
      </c>
      <c r="L158" s="3">
        <v>0</v>
      </c>
      <c r="M158" s="3">
        <v>2137</v>
      </c>
      <c r="N158">
        <f t="shared" si="12"/>
        <v>44961</v>
      </c>
      <c r="O158" s="12">
        <f t="shared" si="13"/>
        <v>0.67348222711544514</v>
      </c>
    </row>
    <row r="159" spans="1:15" x14ac:dyDescent="0.2">
      <c r="A159" t="s">
        <v>222</v>
      </c>
      <c r="B159" t="s">
        <v>223</v>
      </c>
      <c r="C159" s="3">
        <v>6</v>
      </c>
      <c r="D159" t="s">
        <v>144</v>
      </c>
      <c r="E159" s="3">
        <v>73544</v>
      </c>
      <c r="F159" s="3">
        <v>16216</v>
      </c>
      <c r="G159" s="3">
        <v>19508</v>
      </c>
      <c r="H159" s="3">
        <v>8796</v>
      </c>
      <c r="I159" s="3">
        <v>1017</v>
      </c>
      <c r="J159" s="3">
        <v>493</v>
      </c>
      <c r="K159" s="3">
        <v>0</v>
      </c>
      <c r="L159" s="3">
        <v>0</v>
      </c>
      <c r="M159" s="3">
        <v>2237</v>
      </c>
      <c r="N159">
        <f t="shared" si="12"/>
        <v>48267</v>
      </c>
      <c r="O159" s="12">
        <f t="shared" si="13"/>
        <v>0.65630098988360708</v>
      </c>
    </row>
    <row r="160" spans="1:15" x14ac:dyDescent="0.2">
      <c r="A160" t="s">
        <v>260</v>
      </c>
      <c r="B160" t="s">
        <v>1445</v>
      </c>
      <c r="C160" s="3">
        <v>6</v>
      </c>
      <c r="D160" t="s">
        <v>31</v>
      </c>
      <c r="E160" s="3">
        <v>72458</v>
      </c>
      <c r="F160" s="3">
        <v>21445</v>
      </c>
      <c r="G160" s="3">
        <v>4920</v>
      </c>
      <c r="H160" s="3">
        <v>24717</v>
      </c>
      <c r="I160" s="3">
        <v>1430</v>
      </c>
      <c r="J160" s="3">
        <v>0</v>
      </c>
      <c r="K160" s="3">
        <v>0</v>
      </c>
      <c r="L160" s="3">
        <v>0</v>
      </c>
      <c r="M160" s="3">
        <v>0</v>
      </c>
      <c r="N160">
        <f t="shared" si="12"/>
        <v>52512</v>
      </c>
      <c r="O160" s="12">
        <f t="shared" si="13"/>
        <v>0.72472328797372276</v>
      </c>
    </row>
    <row r="161" spans="1:15" x14ac:dyDescent="0.2">
      <c r="A161" t="s">
        <v>342</v>
      </c>
      <c r="B161" t="s">
        <v>343</v>
      </c>
      <c r="C161" s="3">
        <v>6</v>
      </c>
      <c r="D161" t="s">
        <v>31</v>
      </c>
      <c r="E161" s="3">
        <v>64765</v>
      </c>
      <c r="F161" s="3">
        <v>9360</v>
      </c>
      <c r="G161" s="3">
        <v>19191</v>
      </c>
      <c r="H161" s="3">
        <v>6727</v>
      </c>
      <c r="I161" s="3">
        <v>2060</v>
      </c>
      <c r="J161" s="3">
        <v>0</v>
      </c>
      <c r="K161" s="3">
        <v>0</v>
      </c>
      <c r="L161" s="3">
        <v>0</v>
      </c>
      <c r="M161" s="3">
        <v>297</v>
      </c>
      <c r="N161">
        <f t="shared" si="12"/>
        <v>37635</v>
      </c>
      <c r="O161" s="12">
        <f t="shared" si="13"/>
        <v>0.58110090326565278</v>
      </c>
    </row>
    <row r="162" spans="1:15" x14ac:dyDescent="0.2">
      <c r="A162" t="s">
        <v>535</v>
      </c>
      <c r="B162" t="s">
        <v>1480</v>
      </c>
      <c r="C162" s="3">
        <v>6</v>
      </c>
      <c r="D162" t="s">
        <v>31</v>
      </c>
      <c r="E162" s="3">
        <v>63074</v>
      </c>
      <c r="F162" s="3">
        <v>14114</v>
      </c>
      <c r="G162" s="3">
        <v>5234</v>
      </c>
      <c r="H162" s="3">
        <v>20485</v>
      </c>
      <c r="I162" s="3">
        <v>2148</v>
      </c>
      <c r="J162" s="3">
        <v>0</v>
      </c>
      <c r="K162" s="3">
        <v>0</v>
      </c>
      <c r="L162" s="3">
        <v>0</v>
      </c>
      <c r="M162" s="3">
        <v>0</v>
      </c>
      <c r="N162">
        <f t="shared" si="12"/>
        <v>41981</v>
      </c>
      <c r="O162" s="12">
        <f t="shared" si="13"/>
        <v>0.66558328312775472</v>
      </c>
    </row>
    <row r="163" spans="1:15" x14ac:dyDescent="0.2">
      <c r="A163" t="s">
        <v>559</v>
      </c>
      <c r="B163" t="s">
        <v>1482</v>
      </c>
      <c r="C163" s="3">
        <v>6</v>
      </c>
      <c r="D163" t="s">
        <v>31</v>
      </c>
      <c r="E163" s="3">
        <v>80171</v>
      </c>
      <c r="F163" s="3">
        <v>12528</v>
      </c>
      <c r="G163" s="3">
        <v>18499</v>
      </c>
      <c r="H163" s="3">
        <v>10474</v>
      </c>
      <c r="I163" s="3">
        <v>1215</v>
      </c>
      <c r="J163" s="3">
        <v>0</v>
      </c>
      <c r="K163" s="3">
        <v>0</v>
      </c>
      <c r="L163" s="3">
        <v>0</v>
      </c>
      <c r="M163" s="3">
        <v>3409</v>
      </c>
      <c r="N163">
        <f t="shared" si="12"/>
        <v>46125</v>
      </c>
      <c r="O163" s="12">
        <f t="shared" si="13"/>
        <v>0.57533272629753907</v>
      </c>
    </row>
    <row r="164" spans="1:15" x14ac:dyDescent="0.2">
      <c r="A164" t="s">
        <v>648</v>
      </c>
      <c r="B164" t="s">
        <v>649</v>
      </c>
      <c r="C164" s="3">
        <v>6</v>
      </c>
      <c r="D164" t="s">
        <v>144</v>
      </c>
      <c r="E164" s="3">
        <v>76350</v>
      </c>
      <c r="F164" s="3">
        <v>9284</v>
      </c>
      <c r="G164" s="3">
        <v>21295</v>
      </c>
      <c r="H164" s="3">
        <v>8049</v>
      </c>
      <c r="I164" s="3">
        <v>1535</v>
      </c>
      <c r="J164" s="3">
        <v>0</v>
      </c>
      <c r="K164" s="3">
        <v>0</v>
      </c>
      <c r="L164" s="3">
        <v>0</v>
      </c>
      <c r="M164" s="3">
        <v>4169</v>
      </c>
      <c r="N164">
        <f t="shared" si="12"/>
        <v>44332</v>
      </c>
      <c r="O164" s="12">
        <f t="shared" si="13"/>
        <v>0.58064178127046495</v>
      </c>
    </row>
    <row r="165" spans="1:15" x14ac:dyDescent="0.2">
      <c r="A165" t="s">
        <v>690</v>
      </c>
      <c r="B165" t="s">
        <v>691</v>
      </c>
      <c r="C165" s="3">
        <v>6</v>
      </c>
      <c r="D165" t="s">
        <v>144</v>
      </c>
      <c r="E165" s="3">
        <v>73641</v>
      </c>
      <c r="F165" s="3">
        <v>8210</v>
      </c>
      <c r="G165" s="3">
        <v>20700</v>
      </c>
      <c r="H165" s="3">
        <v>7082</v>
      </c>
      <c r="I165" s="3">
        <v>0</v>
      </c>
      <c r="J165" s="3">
        <v>0</v>
      </c>
      <c r="K165" s="3">
        <v>0</v>
      </c>
      <c r="L165" s="3">
        <v>3424</v>
      </c>
      <c r="M165" s="3">
        <v>4355</v>
      </c>
      <c r="N165">
        <f t="shared" si="12"/>
        <v>43771</v>
      </c>
      <c r="O165" s="12">
        <f t="shared" si="13"/>
        <v>0.59438356350402632</v>
      </c>
    </row>
    <row r="166" spans="1:15" x14ac:dyDescent="0.2">
      <c r="A166" t="s">
        <v>694</v>
      </c>
      <c r="B166" t="s">
        <v>1497</v>
      </c>
      <c r="C166" s="3">
        <v>6</v>
      </c>
      <c r="D166" t="s">
        <v>16</v>
      </c>
      <c r="E166" s="3">
        <v>90110</v>
      </c>
      <c r="F166" s="3">
        <v>4704</v>
      </c>
      <c r="G166" s="3">
        <v>21059</v>
      </c>
      <c r="H166" s="3">
        <v>10620</v>
      </c>
      <c r="I166" s="3">
        <v>607</v>
      </c>
      <c r="J166" s="3">
        <v>915</v>
      </c>
      <c r="K166" s="3">
        <v>0</v>
      </c>
      <c r="L166" s="3">
        <v>0</v>
      </c>
      <c r="M166" s="3">
        <v>2022</v>
      </c>
      <c r="N166">
        <f t="shared" si="12"/>
        <v>39927</v>
      </c>
      <c r="O166" s="12">
        <f t="shared" si="13"/>
        <v>0.44309177671734545</v>
      </c>
    </row>
    <row r="167" spans="1:15" x14ac:dyDescent="0.2">
      <c r="A167" t="s">
        <v>696</v>
      </c>
      <c r="B167" t="s">
        <v>697</v>
      </c>
      <c r="C167" s="3">
        <v>6</v>
      </c>
      <c r="D167" t="s">
        <v>16</v>
      </c>
      <c r="E167" s="3">
        <v>75933</v>
      </c>
      <c r="F167" s="3">
        <v>4224</v>
      </c>
      <c r="G167" s="3">
        <v>19211</v>
      </c>
      <c r="H167" s="3">
        <v>12508</v>
      </c>
      <c r="I167" s="3">
        <v>0</v>
      </c>
      <c r="J167" s="3">
        <v>1048</v>
      </c>
      <c r="K167" s="3">
        <v>0</v>
      </c>
      <c r="L167" s="3">
        <v>0</v>
      </c>
      <c r="M167" s="3">
        <v>1334</v>
      </c>
      <c r="N167">
        <f t="shared" si="12"/>
        <v>38325</v>
      </c>
      <c r="O167" s="12">
        <f t="shared" si="13"/>
        <v>0.50472126743313184</v>
      </c>
    </row>
    <row r="168" spans="1:15" x14ac:dyDescent="0.2">
      <c r="A168" t="s">
        <v>698</v>
      </c>
      <c r="B168" t="s">
        <v>1498</v>
      </c>
      <c r="C168" s="3">
        <v>6</v>
      </c>
      <c r="D168" t="s">
        <v>16</v>
      </c>
      <c r="E168" s="3">
        <v>74371</v>
      </c>
      <c r="F168" s="3">
        <v>5005</v>
      </c>
      <c r="G168" s="3">
        <v>18216</v>
      </c>
      <c r="H168" s="3">
        <v>20110</v>
      </c>
      <c r="I168" s="3">
        <v>698</v>
      </c>
      <c r="J168" s="3">
        <v>798</v>
      </c>
      <c r="K168" s="3">
        <v>0</v>
      </c>
      <c r="L168" s="3">
        <v>0</v>
      </c>
      <c r="M168" s="3">
        <v>204</v>
      </c>
      <c r="N168">
        <f t="shared" si="12"/>
        <v>45031</v>
      </c>
      <c r="O168" s="12">
        <f t="shared" si="13"/>
        <v>0.60549138777211553</v>
      </c>
    </row>
    <row r="169" spans="1:15" x14ac:dyDescent="0.2">
      <c r="A169" t="s">
        <v>773</v>
      </c>
      <c r="B169" t="s">
        <v>1504</v>
      </c>
      <c r="C169" s="3">
        <v>6</v>
      </c>
      <c r="D169" t="s">
        <v>31</v>
      </c>
      <c r="E169" s="3">
        <v>72765</v>
      </c>
      <c r="F169" s="3">
        <v>11773</v>
      </c>
      <c r="G169" s="3">
        <v>14186</v>
      </c>
      <c r="H169" s="3">
        <v>14083</v>
      </c>
      <c r="I169" s="3">
        <v>1720</v>
      </c>
      <c r="J169" s="3">
        <v>0</v>
      </c>
      <c r="K169" s="3">
        <v>0</v>
      </c>
      <c r="L169" s="3">
        <v>0</v>
      </c>
      <c r="M169" s="3">
        <v>2758</v>
      </c>
      <c r="N169">
        <f t="shared" si="12"/>
        <v>44520</v>
      </c>
      <c r="O169" s="12">
        <f t="shared" si="13"/>
        <v>0.61183261183261184</v>
      </c>
    </row>
    <row r="170" spans="1:15" x14ac:dyDescent="0.2">
      <c r="A170" t="s">
        <v>775</v>
      </c>
      <c r="B170" t="s">
        <v>776</v>
      </c>
      <c r="C170" s="3">
        <v>6</v>
      </c>
      <c r="D170" t="s">
        <v>31</v>
      </c>
      <c r="E170" s="3">
        <v>72651</v>
      </c>
      <c r="F170" s="3">
        <v>10151</v>
      </c>
      <c r="G170" s="3">
        <v>19503</v>
      </c>
      <c r="H170" s="3">
        <v>8193</v>
      </c>
      <c r="I170" s="3">
        <v>1387</v>
      </c>
      <c r="J170" s="3">
        <v>0</v>
      </c>
      <c r="K170" s="3">
        <v>0</v>
      </c>
      <c r="L170" s="3">
        <v>0</v>
      </c>
      <c r="M170" s="3">
        <v>3676</v>
      </c>
      <c r="N170">
        <f t="shared" si="12"/>
        <v>42910</v>
      </c>
      <c r="O170" s="12">
        <f t="shared" si="13"/>
        <v>0.59063192523158659</v>
      </c>
    </row>
    <row r="171" spans="1:15" x14ac:dyDescent="0.2">
      <c r="A171" t="s">
        <v>830</v>
      </c>
      <c r="B171" t="s">
        <v>831</v>
      </c>
      <c r="C171" s="3">
        <v>6</v>
      </c>
      <c r="D171" t="s">
        <v>31</v>
      </c>
      <c r="E171" s="3">
        <v>78952</v>
      </c>
      <c r="F171" s="3">
        <v>8305</v>
      </c>
      <c r="G171" s="3">
        <v>16699</v>
      </c>
      <c r="H171" s="3">
        <v>15810</v>
      </c>
      <c r="I171" s="3">
        <v>1999</v>
      </c>
      <c r="J171" s="3">
        <v>0</v>
      </c>
      <c r="K171" s="3">
        <v>0</v>
      </c>
      <c r="L171" s="3">
        <v>0</v>
      </c>
      <c r="M171" s="3">
        <v>3094</v>
      </c>
      <c r="N171">
        <f t="shared" si="12"/>
        <v>45907</v>
      </c>
      <c r="O171" s="12">
        <f t="shared" si="13"/>
        <v>0.58145455466612628</v>
      </c>
    </row>
    <row r="172" spans="1:15" x14ac:dyDescent="0.2">
      <c r="A172" t="s">
        <v>858</v>
      </c>
      <c r="B172" t="s">
        <v>1512</v>
      </c>
      <c r="C172" s="3">
        <v>6</v>
      </c>
      <c r="D172" t="s">
        <v>16</v>
      </c>
      <c r="E172" s="3">
        <v>75482</v>
      </c>
      <c r="F172" s="3">
        <v>8497</v>
      </c>
      <c r="G172" s="3">
        <v>16655</v>
      </c>
      <c r="H172" s="3">
        <v>10930</v>
      </c>
      <c r="I172" s="3">
        <v>1084</v>
      </c>
      <c r="J172" s="3">
        <v>0</v>
      </c>
      <c r="K172" s="3">
        <v>0</v>
      </c>
      <c r="L172" s="3">
        <v>0</v>
      </c>
      <c r="M172" s="3">
        <v>4367</v>
      </c>
      <c r="N172">
        <f t="shared" si="12"/>
        <v>41533</v>
      </c>
      <c r="O172" s="12">
        <f t="shared" si="13"/>
        <v>0.55023714263003098</v>
      </c>
    </row>
    <row r="173" spans="1:15" x14ac:dyDescent="0.2">
      <c r="A173" t="s">
        <v>938</v>
      </c>
      <c r="B173" t="s">
        <v>939</v>
      </c>
      <c r="C173" s="3">
        <v>6</v>
      </c>
      <c r="D173" t="s">
        <v>31</v>
      </c>
      <c r="E173" s="3">
        <v>69037</v>
      </c>
      <c r="F173" s="3">
        <v>13445</v>
      </c>
      <c r="G173" s="3">
        <v>16189</v>
      </c>
      <c r="H173" s="3">
        <v>6965</v>
      </c>
      <c r="I173" s="3">
        <v>1342</v>
      </c>
      <c r="J173" s="3">
        <v>679</v>
      </c>
      <c r="K173" s="3">
        <v>0</v>
      </c>
      <c r="L173" s="3">
        <v>0</v>
      </c>
      <c r="M173" s="3">
        <v>2259</v>
      </c>
      <c r="N173">
        <f t="shared" si="12"/>
        <v>40879</v>
      </c>
      <c r="O173" s="12">
        <f t="shared" si="13"/>
        <v>0.59213175543549113</v>
      </c>
    </row>
    <row r="174" spans="1:15" x14ac:dyDescent="0.2">
      <c r="A174" t="s">
        <v>942</v>
      </c>
      <c r="B174" t="s">
        <v>943</v>
      </c>
      <c r="C174" s="3">
        <v>6</v>
      </c>
      <c r="D174" t="s">
        <v>31</v>
      </c>
      <c r="E174" s="3">
        <v>63525</v>
      </c>
      <c r="F174" s="3">
        <v>9913</v>
      </c>
      <c r="G174" s="3">
        <v>16697</v>
      </c>
      <c r="H174" s="3">
        <v>9778</v>
      </c>
      <c r="I174" s="3">
        <v>862</v>
      </c>
      <c r="J174" s="3">
        <v>677</v>
      </c>
      <c r="K174" s="3">
        <v>0</v>
      </c>
      <c r="L174" s="3">
        <v>0</v>
      </c>
      <c r="M174" s="3">
        <v>1201</v>
      </c>
      <c r="N174">
        <f t="shared" si="12"/>
        <v>39128</v>
      </c>
      <c r="O174" s="12">
        <f t="shared" si="13"/>
        <v>0.61594647776465961</v>
      </c>
    </row>
    <row r="175" spans="1:15" x14ac:dyDescent="0.2">
      <c r="A175" t="s">
        <v>962</v>
      </c>
      <c r="B175" t="s">
        <v>963</v>
      </c>
      <c r="C175" s="3">
        <v>6</v>
      </c>
      <c r="D175" t="s">
        <v>16</v>
      </c>
      <c r="E175" s="3">
        <v>70091</v>
      </c>
      <c r="F175" s="3">
        <v>12886</v>
      </c>
      <c r="G175" s="3">
        <v>21821</v>
      </c>
      <c r="H175" s="3">
        <v>7601</v>
      </c>
      <c r="I175" s="3">
        <v>1508</v>
      </c>
      <c r="J175" s="3">
        <v>916</v>
      </c>
      <c r="K175" s="3">
        <v>0</v>
      </c>
      <c r="L175" s="3">
        <v>0</v>
      </c>
      <c r="M175" s="3">
        <v>178</v>
      </c>
      <c r="N175">
        <f t="shared" si="12"/>
        <v>44910</v>
      </c>
      <c r="O175" s="12">
        <f t="shared" si="13"/>
        <v>0.64073846856229755</v>
      </c>
    </row>
    <row r="176" spans="1:15" x14ac:dyDescent="0.2">
      <c r="A176" t="s">
        <v>1092</v>
      </c>
      <c r="B176" t="s">
        <v>1093</v>
      </c>
      <c r="C176" s="3">
        <v>6</v>
      </c>
      <c r="D176" t="s">
        <v>144</v>
      </c>
      <c r="E176" s="3">
        <v>75564</v>
      </c>
      <c r="F176" s="3">
        <v>10917</v>
      </c>
      <c r="G176" s="3">
        <v>21404</v>
      </c>
      <c r="H176" s="3">
        <v>6797</v>
      </c>
      <c r="I176" s="3">
        <v>2516</v>
      </c>
      <c r="J176" s="3">
        <v>0</v>
      </c>
      <c r="K176" s="3">
        <v>0</v>
      </c>
      <c r="L176" s="3">
        <v>0</v>
      </c>
      <c r="M176" s="3">
        <v>2506</v>
      </c>
      <c r="N176">
        <f t="shared" si="12"/>
        <v>44140</v>
      </c>
      <c r="O176" s="12">
        <f t="shared" si="13"/>
        <v>0.58414059605102964</v>
      </c>
    </row>
    <row r="177" spans="1:15" x14ac:dyDescent="0.2">
      <c r="A177" t="s">
        <v>1130</v>
      </c>
      <c r="B177" t="s">
        <v>1131</v>
      </c>
      <c r="C177" s="3">
        <v>6</v>
      </c>
      <c r="D177" t="s">
        <v>16</v>
      </c>
      <c r="E177" s="3">
        <v>72473</v>
      </c>
      <c r="F177" s="3">
        <v>13555</v>
      </c>
      <c r="G177" s="3">
        <v>17892</v>
      </c>
      <c r="H177" s="3">
        <v>6883</v>
      </c>
      <c r="I177" s="3">
        <v>2037</v>
      </c>
      <c r="J177" s="3">
        <v>0</v>
      </c>
      <c r="K177" s="3">
        <v>0</v>
      </c>
      <c r="L177" s="3">
        <v>0</v>
      </c>
      <c r="M177" s="3">
        <v>1334</v>
      </c>
      <c r="N177">
        <f t="shared" si="12"/>
        <v>41701</v>
      </c>
      <c r="O177" s="12">
        <f t="shared" si="13"/>
        <v>0.57540049397706727</v>
      </c>
    </row>
    <row r="178" spans="1:15" x14ac:dyDescent="0.2">
      <c r="A178" t="s">
        <v>1144</v>
      </c>
      <c r="B178" t="s">
        <v>1542</v>
      </c>
      <c r="C178" s="3">
        <v>6</v>
      </c>
      <c r="D178" t="s">
        <v>16</v>
      </c>
      <c r="E178" s="3">
        <v>79923</v>
      </c>
      <c r="F178" s="3">
        <v>10412</v>
      </c>
      <c r="G178" s="3">
        <v>17987</v>
      </c>
      <c r="H178" s="3">
        <v>9107</v>
      </c>
      <c r="I178" s="3">
        <v>1405</v>
      </c>
      <c r="J178" s="3">
        <v>0</v>
      </c>
      <c r="K178" s="3">
        <v>0</v>
      </c>
      <c r="L178" s="3">
        <v>0</v>
      </c>
      <c r="M178" s="3">
        <v>1840</v>
      </c>
      <c r="N178">
        <f t="shared" si="12"/>
        <v>40751</v>
      </c>
      <c r="O178" s="12">
        <f t="shared" si="13"/>
        <v>0.50987825782315477</v>
      </c>
    </row>
    <row r="179" spans="1:15" x14ac:dyDescent="0.2">
      <c r="A179" t="s">
        <v>61</v>
      </c>
      <c r="B179" t="s">
        <v>390</v>
      </c>
      <c r="C179" s="3">
        <v>7</v>
      </c>
      <c r="D179" t="s">
        <v>63</v>
      </c>
      <c r="E179" s="3">
        <v>76732</v>
      </c>
      <c r="F179" s="3">
        <v>17159</v>
      </c>
      <c r="G179" s="3">
        <v>21565</v>
      </c>
      <c r="H179" s="3">
        <v>8095</v>
      </c>
      <c r="I179" s="3">
        <v>0</v>
      </c>
      <c r="J179" s="3">
        <v>605</v>
      </c>
      <c r="K179" s="3">
        <v>0</v>
      </c>
      <c r="L179" s="3">
        <v>3685</v>
      </c>
      <c r="M179" s="3">
        <v>0</v>
      </c>
      <c r="N179">
        <f t="shared" si="12"/>
        <v>51109</v>
      </c>
      <c r="O179" s="12">
        <f t="shared" si="13"/>
        <v>0.66607152165980299</v>
      </c>
    </row>
    <row r="180" spans="1:15" x14ac:dyDescent="0.2">
      <c r="A180" t="s">
        <v>165</v>
      </c>
      <c r="B180" t="s">
        <v>1430</v>
      </c>
      <c r="C180" s="3">
        <v>7</v>
      </c>
      <c r="D180" t="s">
        <v>63</v>
      </c>
      <c r="E180" s="3">
        <v>65116</v>
      </c>
      <c r="F180" s="3">
        <v>10860</v>
      </c>
      <c r="G180" s="3">
        <v>13272</v>
      </c>
      <c r="H180" s="3">
        <v>13637</v>
      </c>
      <c r="I180" s="3">
        <v>0</v>
      </c>
      <c r="J180" s="3">
        <v>0</v>
      </c>
      <c r="K180" s="3">
        <v>0</v>
      </c>
      <c r="L180" s="3">
        <v>0</v>
      </c>
      <c r="M180" s="3">
        <v>2688</v>
      </c>
      <c r="N180">
        <f t="shared" si="12"/>
        <v>40457</v>
      </c>
      <c r="O180" s="12">
        <f t="shared" si="13"/>
        <v>0.62130659131396282</v>
      </c>
    </row>
    <row r="181" spans="1:15" x14ac:dyDescent="0.2">
      <c r="A181" t="s">
        <v>167</v>
      </c>
      <c r="B181" t="s">
        <v>1431</v>
      </c>
      <c r="C181" s="3">
        <v>7</v>
      </c>
      <c r="D181" t="s">
        <v>63</v>
      </c>
      <c r="E181" s="3">
        <v>63580</v>
      </c>
      <c r="F181" s="3">
        <v>11060</v>
      </c>
      <c r="G181" s="3">
        <v>15682</v>
      </c>
      <c r="H181" s="3">
        <v>6948</v>
      </c>
      <c r="I181" s="3">
        <v>1339</v>
      </c>
      <c r="J181" s="3">
        <v>0</v>
      </c>
      <c r="K181" s="3">
        <v>0</v>
      </c>
      <c r="L181" s="3">
        <v>0</v>
      </c>
      <c r="M181" s="3">
        <v>2966</v>
      </c>
      <c r="N181">
        <f t="shared" si="12"/>
        <v>37995</v>
      </c>
      <c r="O181" s="12">
        <f t="shared" si="13"/>
        <v>0.59759358288770048</v>
      </c>
    </row>
    <row r="182" spans="1:15" x14ac:dyDescent="0.2">
      <c r="A182" t="s">
        <v>169</v>
      </c>
      <c r="B182" t="s">
        <v>1432</v>
      </c>
      <c r="C182" s="3">
        <v>7</v>
      </c>
      <c r="D182" t="s">
        <v>63</v>
      </c>
      <c r="E182" s="3">
        <v>62519</v>
      </c>
      <c r="F182" s="3">
        <v>12638</v>
      </c>
      <c r="G182" s="3">
        <v>18401</v>
      </c>
      <c r="H182" s="3">
        <v>4732</v>
      </c>
      <c r="I182" s="3">
        <v>812</v>
      </c>
      <c r="J182" s="3">
        <v>940</v>
      </c>
      <c r="K182" s="3">
        <v>0</v>
      </c>
      <c r="L182" s="3">
        <v>1370</v>
      </c>
      <c r="M182" s="3">
        <v>1683</v>
      </c>
      <c r="N182">
        <f t="shared" si="12"/>
        <v>40576</v>
      </c>
      <c r="O182" s="12">
        <f t="shared" si="13"/>
        <v>0.64901869831571202</v>
      </c>
    </row>
    <row r="183" spans="1:15" x14ac:dyDescent="0.2">
      <c r="A183" t="s">
        <v>227</v>
      </c>
      <c r="B183" t="s">
        <v>228</v>
      </c>
      <c r="C183" s="3">
        <v>7</v>
      </c>
      <c r="D183" t="s">
        <v>63</v>
      </c>
      <c r="E183" s="3">
        <v>76903</v>
      </c>
      <c r="F183" s="3">
        <v>20397</v>
      </c>
      <c r="G183" s="3">
        <v>13966</v>
      </c>
      <c r="H183" s="3">
        <v>13037</v>
      </c>
      <c r="I183" s="3">
        <v>1173</v>
      </c>
      <c r="J183" s="3">
        <v>858</v>
      </c>
      <c r="K183" s="3">
        <v>0</v>
      </c>
      <c r="L183" s="3">
        <v>0</v>
      </c>
      <c r="M183" s="3">
        <v>2349</v>
      </c>
      <c r="N183">
        <f t="shared" si="12"/>
        <v>51780</v>
      </c>
      <c r="O183" s="12">
        <f t="shared" si="13"/>
        <v>0.67331573540694123</v>
      </c>
    </row>
    <row r="184" spans="1:15" x14ac:dyDescent="0.2">
      <c r="A184" t="s">
        <v>301</v>
      </c>
      <c r="B184" t="s">
        <v>302</v>
      </c>
      <c r="C184" s="3">
        <v>7</v>
      </c>
      <c r="D184" t="s">
        <v>63</v>
      </c>
      <c r="E184" s="3">
        <v>80062</v>
      </c>
      <c r="F184" s="3">
        <v>20440</v>
      </c>
      <c r="G184" s="3">
        <v>14589</v>
      </c>
      <c r="H184" s="3">
        <v>15603</v>
      </c>
      <c r="I184" s="3">
        <v>1163</v>
      </c>
      <c r="J184" s="3">
        <v>867</v>
      </c>
      <c r="K184" s="3">
        <v>0</v>
      </c>
      <c r="L184" s="3">
        <v>0</v>
      </c>
      <c r="M184" s="3">
        <v>2634</v>
      </c>
      <c r="N184">
        <f t="shared" si="12"/>
        <v>55296</v>
      </c>
      <c r="O184" s="12">
        <f t="shared" si="13"/>
        <v>0.69066473483050639</v>
      </c>
    </row>
    <row r="185" spans="1:15" x14ac:dyDescent="0.2">
      <c r="A185" t="s">
        <v>369</v>
      </c>
      <c r="B185" t="s">
        <v>1457</v>
      </c>
      <c r="C185" s="3">
        <v>7</v>
      </c>
      <c r="D185" t="s">
        <v>63</v>
      </c>
      <c r="E185" s="3">
        <v>78901</v>
      </c>
      <c r="F185" s="3">
        <v>18898</v>
      </c>
      <c r="G185" s="3">
        <v>17372</v>
      </c>
      <c r="H185" s="3">
        <v>9150</v>
      </c>
      <c r="I185" s="3">
        <v>0</v>
      </c>
      <c r="J185" s="3">
        <v>849</v>
      </c>
      <c r="K185" s="3">
        <v>0</v>
      </c>
      <c r="L185" s="3">
        <v>3813</v>
      </c>
      <c r="M185" s="3">
        <v>3926</v>
      </c>
      <c r="N185">
        <f t="shared" si="12"/>
        <v>54008</v>
      </c>
      <c r="O185" s="12">
        <f t="shared" si="13"/>
        <v>0.68450336497636277</v>
      </c>
    </row>
    <row r="186" spans="1:15" x14ac:dyDescent="0.2">
      <c r="A186" t="s">
        <v>423</v>
      </c>
      <c r="B186" t="s">
        <v>424</v>
      </c>
      <c r="C186" s="3">
        <v>7</v>
      </c>
      <c r="D186" t="s">
        <v>63</v>
      </c>
      <c r="E186" s="3">
        <v>77724</v>
      </c>
      <c r="F186" s="3">
        <v>23778</v>
      </c>
      <c r="G186" s="3">
        <v>19257</v>
      </c>
      <c r="H186" s="3">
        <v>9109</v>
      </c>
      <c r="I186" s="3">
        <v>1593</v>
      </c>
      <c r="J186" s="3">
        <v>0</v>
      </c>
      <c r="K186" s="3">
        <v>0</v>
      </c>
      <c r="L186" s="3">
        <v>0</v>
      </c>
      <c r="M186" s="3">
        <v>2052</v>
      </c>
      <c r="N186">
        <f t="shared" si="12"/>
        <v>55789</v>
      </c>
      <c r="O186" s="12">
        <f t="shared" si="13"/>
        <v>0.71778343883485152</v>
      </c>
    </row>
    <row r="187" spans="1:15" x14ac:dyDescent="0.2">
      <c r="A187" t="s">
        <v>494</v>
      </c>
      <c r="B187" t="s">
        <v>1475</v>
      </c>
      <c r="C187" s="3">
        <v>7</v>
      </c>
      <c r="D187" t="s">
        <v>63</v>
      </c>
      <c r="E187" s="3">
        <v>70380</v>
      </c>
      <c r="F187" s="3">
        <v>14806</v>
      </c>
      <c r="G187" s="3">
        <v>16278</v>
      </c>
      <c r="H187" s="3">
        <v>8335</v>
      </c>
      <c r="I187" s="3">
        <v>654</v>
      </c>
      <c r="J187" s="3">
        <v>0</v>
      </c>
      <c r="K187" s="3">
        <v>0</v>
      </c>
      <c r="L187" s="3">
        <v>0</v>
      </c>
      <c r="M187" s="3">
        <v>3482</v>
      </c>
      <c r="N187">
        <f t="shared" si="12"/>
        <v>43555</v>
      </c>
      <c r="O187" s="12">
        <f t="shared" si="13"/>
        <v>0.61885478829212848</v>
      </c>
    </row>
    <row r="188" spans="1:15" x14ac:dyDescent="0.2">
      <c r="A188" t="s">
        <v>515</v>
      </c>
      <c r="B188" t="s">
        <v>516</v>
      </c>
      <c r="C188" s="3">
        <v>7</v>
      </c>
      <c r="D188" t="s">
        <v>517</v>
      </c>
      <c r="E188" s="3">
        <v>75269</v>
      </c>
      <c r="F188" s="3">
        <v>24305</v>
      </c>
      <c r="G188" s="3">
        <v>3413</v>
      </c>
      <c r="H188" s="3">
        <v>23266</v>
      </c>
      <c r="I188" s="3">
        <v>1056</v>
      </c>
      <c r="J188" s="3">
        <v>0</v>
      </c>
      <c r="K188" s="3">
        <v>0</v>
      </c>
      <c r="L188" s="3">
        <v>0</v>
      </c>
      <c r="M188" s="3">
        <v>1094</v>
      </c>
      <c r="N188">
        <f t="shared" si="12"/>
        <v>53134</v>
      </c>
      <c r="O188" s="12">
        <f t="shared" si="13"/>
        <v>0.70592142847653083</v>
      </c>
    </row>
    <row r="189" spans="1:15" x14ac:dyDescent="0.2">
      <c r="A189" t="s">
        <v>539</v>
      </c>
      <c r="B189" t="s">
        <v>540</v>
      </c>
      <c r="C189" s="3">
        <v>7</v>
      </c>
      <c r="D189" t="s">
        <v>63</v>
      </c>
      <c r="E189" s="3">
        <v>72552</v>
      </c>
      <c r="F189" s="3">
        <v>10662</v>
      </c>
      <c r="G189" s="3">
        <v>20506</v>
      </c>
      <c r="H189" s="3">
        <v>5667</v>
      </c>
      <c r="I189" s="3">
        <v>0</v>
      </c>
      <c r="J189" s="3">
        <v>0</v>
      </c>
      <c r="K189" s="3">
        <v>0</v>
      </c>
      <c r="L189" s="3">
        <v>3946</v>
      </c>
      <c r="M189" s="3">
        <v>3059</v>
      </c>
      <c r="N189">
        <f t="shared" si="12"/>
        <v>43840</v>
      </c>
      <c r="O189" s="12">
        <f t="shared" si="13"/>
        <v>0.60425625758076962</v>
      </c>
    </row>
    <row r="190" spans="1:15" x14ac:dyDescent="0.2">
      <c r="A190" t="s">
        <v>579</v>
      </c>
      <c r="B190" t="s">
        <v>580</v>
      </c>
      <c r="C190" s="3">
        <v>7</v>
      </c>
      <c r="D190" t="s">
        <v>63</v>
      </c>
      <c r="E190" s="3">
        <v>66316</v>
      </c>
      <c r="F190" s="3">
        <v>11253</v>
      </c>
      <c r="G190" s="3">
        <v>15725</v>
      </c>
      <c r="H190" s="3">
        <v>10023</v>
      </c>
      <c r="I190" s="3">
        <v>0</v>
      </c>
      <c r="J190" s="3">
        <v>1641</v>
      </c>
      <c r="K190" s="3">
        <v>0</v>
      </c>
      <c r="L190" s="3">
        <v>0</v>
      </c>
      <c r="M190" s="3">
        <v>1882</v>
      </c>
      <c r="N190">
        <f t="shared" si="12"/>
        <v>40524</v>
      </c>
      <c r="O190" s="12">
        <f t="shared" si="13"/>
        <v>0.61107425055793474</v>
      </c>
    </row>
    <row r="191" spans="1:15" x14ac:dyDescent="0.2">
      <c r="A191" t="s">
        <v>607</v>
      </c>
      <c r="B191" t="s">
        <v>608</v>
      </c>
      <c r="C191" s="3">
        <v>7</v>
      </c>
      <c r="D191" t="s">
        <v>63</v>
      </c>
      <c r="E191" s="3">
        <v>65893</v>
      </c>
      <c r="F191" s="3">
        <v>20003</v>
      </c>
      <c r="G191" s="3">
        <v>17063</v>
      </c>
      <c r="H191" s="3">
        <v>7059</v>
      </c>
      <c r="I191" s="3">
        <v>1470</v>
      </c>
      <c r="J191" s="3">
        <v>0</v>
      </c>
      <c r="K191" s="3">
        <v>0</v>
      </c>
      <c r="L191" s="3">
        <v>0</v>
      </c>
      <c r="M191" s="3">
        <v>2097</v>
      </c>
      <c r="N191">
        <f t="shared" si="12"/>
        <v>47692</v>
      </c>
      <c r="O191" s="12">
        <f t="shared" si="13"/>
        <v>0.72377946064073573</v>
      </c>
    </row>
    <row r="192" spans="1:15" x14ac:dyDescent="0.2">
      <c r="A192" t="s">
        <v>628</v>
      </c>
      <c r="B192" t="s">
        <v>629</v>
      </c>
      <c r="C192" s="3">
        <v>7</v>
      </c>
      <c r="D192" t="s">
        <v>63</v>
      </c>
      <c r="E192" s="3">
        <v>64698</v>
      </c>
      <c r="F192" s="3">
        <v>7541</v>
      </c>
      <c r="G192" s="3">
        <v>18434</v>
      </c>
      <c r="H192" s="3">
        <v>7789</v>
      </c>
      <c r="I192" s="3">
        <v>0</v>
      </c>
      <c r="J192" s="3">
        <v>0</v>
      </c>
      <c r="K192" s="3">
        <v>0</v>
      </c>
      <c r="L192" s="3">
        <v>0</v>
      </c>
      <c r="M192" s="3">
        <v>3630</v>
      </c>
      <c r="N192">
        <f t="shared" si="12"/>
        <v>37394</v>
      </c>
      <c r="O192" s="12">
        <f t="shared" si="13"/>
        <v>0.57797768091749357</v>
      </c>
    </row>
    <row r="193" spans="1:15" x14ac:dyDescent="0.2">
      <c r="A193" t="s">
        <v>630</v>
      </c>
      <c r="B193" t="s">
        <v>1491</v>
      </c>
      <c r="C193" s="3">
        <v>7</v>
      </c>
      <c r="D193" t="s">
        <v>63</v>
      </c>
      <c r="E193" s="3">
        <v>65067</v>
      </c>
      <c r="F193" s="3">
        <v>8763</v>
      </c>
      <c r="G193" s="3">
        <v>19056</v>
      </c>
      <c r="H193" s="3">
        <v>6618</v>
      </c>
      <c r="I193" s="3">
        <v>0</v>
      </c>
      <c r="J193" s="3">
        <v>0</v>
      </c>
      <c r="K193" s="3">
        <v>0</v>
      </c>
      <c r="L193" s="3">
        <v>0</v>
      </c>
      <c r="M193" s="3">
        <v>3376</v>
      </c>
      <c r="N193">
        <f t="shared" si="12"/>
        <v>37813</v>
      </c>
      <c r="O193" s="12">
        <f t="shared" si="13"/>
        <v>0.58113944088401182</v>
      </c>
    </row>
    <row r="194" spans="1:15" x14ac:dyDescent="0.2">
      <c r="A194" t="s">
        <v>632</v>
      </c>
      <c r="B194" t="s">
        <v>633</v>
      </c>
      <c r="C194" s="3">
        <v>7</v>
      </c>
      <c r="D194" t="s">
        <v>63</v>
      </c>
      <c r="E194" s="3">
        <v>67899</v>
      </c>
      <c r="F194" s="3">
        <v>15742</v>
      </c>
      <c r="G194" s="3">
        <v>20287</v>
      </c>
      <c r="H194" s="3">
        <v>9310</v>
      </c>
      <c r="I194" s="3">
        <v>842</v>
      </c>
      <c r="J194" s="3">
        <v>0</v>
      </c>
      <c r="K194" s="3">
        <v>0</v>
      </c>
      <c r="L194" s="3">
        <v>0</v>
      </c>
      <c r="M194" s="3">
        <v>1354</v>
      </c>
      <c r="N194">
        <f t="shared" si="12"/>
        <v>47535</v>
      </c>
      <c r="O194" s="12">
        <f t="shared" si="13"/>
        <v>0.70008394821720499</v>
      </c>
    </row>
    <row r="195" spans="1:15" x14ac:dyDescent="0.2">
      <c r="A195" t="s">
        <v>634</v>
      </c>
      <c r="B195" t="s">
        <v>635</v>
      </c>
      <c r="C195" s="3">
        <v>7</v>
      </c>
      <c r="D195" t="s">
        <v>63</v>
      </c>
      <c r="E195" s="3">
        <v>65399</v>
      </c>
      <c r="F195" s="3">
        <v>11550</v>
      </c>
      <c r="G195" s="3">
        <v>9132</v>
      </c>
      <c r="H195" s="3">
        <v>20653</v>
      </c>
      <c r="I195" s="3">
        <v>600</v>
      </c>
      <c r="J195" s="3">
        <v>508</v>
      </c>
      <c r="K195" s="3">
        <v>0</v>
      </c>
      <c r="L195" s="3">
        <v>0</v>
      </c>
      <c r="M195" s="3">
        <v>1040</v>
      </c>
      <c r="N195">
        <f t="shared" si="12"/>
        <v>43483</v>
      </c>
      <c r="O195" s="12">
        <f t="shared" si="13"/>
        <v>0.66488784232174802</v>
      </c>
    </row>
    <row r="196" spans="1:15" x14ac:dyDescent="0.2">
      <c r="A196" t="s">
        <v>636</v>
      </c>
      <c r="B196" t="s">
        <v>637</v>
      </c>
      <c r="C196" s="3">
        <v>7</v>
      </c>
      <c r="D196" t="s">
        <v>63</v>
      </c>
      <c r="E196" s="3">
        <v>67453</v>
      </c>
      <c r="F196" s="3">
        <v>7641</v>
      </c>
      <c r="G196" s="3">
        <v>16389</v>
      </c>
      <c r="H196" s="3">
        <v>9373</v>
      </c>
      <c r="I196" s="3">
        <v>1140</v>
      </c>
      <c r="J196" s="3">
        <v>1832</v>
      </c>
      <c r="K196" s="3">
        <v>0</v>
      </c>
      <c r="L196" s="3">
        <v>0</v>
      </c>
      <c r="M196" s="3">
        <v>2377</v>
      </c>
      <c r="N196">
        <f t="shared" si="12"/>
        <v>38752</v>
      </c>
      <c r="O196" s="12">
        <f t="shared" si="13"/>
        <v>0.57450372852208209</v>
      </c>
    </row>
    <row r="197" spans="1:15" x14ac:dyDescent="0.2">
      <c r="A197" t="s">
        <v>721</v>
      </c>
      <c r="B197" t="s">
        <v>1500</v>
      </c>
      <c r="C197" s="3">
        <v>7</v>
      </c>
      <c r="D197" t="s">
        <v>63</v>
      </c>
      <c r="E197" s="3">
        <v>74200</v>
      </c>
      <c r="F197" s="3">
        <v>17264</v>
      </c>
      <c r="G197" s="3">
        <v>18365</v>
      </c>
      <c r="H197" s="3">
        <v>8186</v>
      </c>
      <c r="I197" s="3">
        <v>1506</v>
      </c>
      <c r="J197" s="3">
        <v>0</v>
      </c>
      <c r="K197" s="3">
        <v>0</v>
      </c>
      <c r="L197" s="3">
        <v>3535</v>
      </c>
      <c r="M197" s="3">
        <v>0</v>
      </c>
      <c r="N197">
        <f t="shared" si="12"/>
        <v>48856</v>
      </c>
      <c r="O197" s="12">
        <f t="shared" si="13"/>
        <v>0.65843665768194071</v>
      </c>
    </row>
    <row r="198" spans="1:15" x14ac:dyDescent="0.2">
      <c r="A198" t="s">
        <v>751</v>
      </c>
      <c r="B198" t="s">
        <v>752</v>
      </c>
      <c r="C198" s="3">
        <v>7</v>
      </c>
      <c r="D198" t="s">
        <v>63</v>
      </c>
      <c r="E198" s="3">
        <v>82239</v>
      </c>
      <c r="F198" s="3">
        <v>11314</v>
      </c>
      <c r="G198" s="3">
        <v>22293</v>
      </c>
      <c r="H198" s="3">
        <v>7585</v>
      </c>
      <c r="I198" s="3">
        <v>0</v>
      </c>
      <c r="J198" s="3">
        <v>0</v>
      </c>
      <c r="K198" s="3">
        <v>0</v>
      </c>
      <c r="L198" s="3">
        <v>0</v>
      </c>
      <c r="M198" s="3">
        <v>5047</v>
      </c>
      <c r="N198">
        <f t="shared" si="12"/>
        <v>46239</v>
      </c>
      <c r="O198" s="12">
        <f t="shared" si="13"/>
        <v>0.56225148652099366</v>
      </c>
    </row>
    <row r="199" spans="1:15" x14ac:dyDescent="0.2">
      <c r="A199" t="s">
        <v>805</v>
      </c>
      <c r="B199" t="s">
        <v>806</v>
      </c>
      <c r="C199" s="3">
        <v>7</v>
      </c>
      <c r="D199" t="s">
        <v>63</v>
      </c>
      <c r="E199" s="3">
        <v>69257</v>
      </c>
      <c r="F199" s="3">
        <v>18874</v>
      </c>
      <c r="G199" s="3">
        <v>17215</v>
      </c>
      <c r="H199" s="3">
        <v>10224</v>
      </c>
      <c r="I199" s="3">
        <v>1221</v>
      </c>
      <c r="J199" s="3">
        <v>0</v>
      </c>
      <c r="K199" s="3">
        <v>0</v>
      </c>
      <c r="L199" s="3">
        <v>0</v>
      </c>
      <c r="M199" s="3">
        <v>1549</v>
      </c>
      <c r="N199">
        <f t="shared" si="12"/>
        <v>49083</v>
      </c>
      <c r="O199" s="12">
        <f t="shared" si="13"/>
        <v>0.70870814502505164</v>
      </c>
    </row>
    <row r="200" spans="1:15" x14ac:dyDescent="0.2">
      <c r="A200" t="s">
        <v>825</v>
      </c>
      <c r="B200" t="s">
        <v>1509</v>
      </c>
      <c r="C200" s="3">
        <v>7</v>
      </c>
      <c r="D200" t="s">
        <v>517</v>
      </c>
      <c r="E200" s="3">
        <v>79478</v>
      </c>
      <c r="F200" s="3">
        <v>33541</v>
      </c>
      <c r="G200" s="3">
        <v>8150</v>
      </c>
      <c r="H200" s="3">
        <v>10205</v>
      </c>
      <c r="I200" s="3">
        <v>0</v>
      </c>
      <c r="J200" s="3">
        <v>1516</v>
      </c>
      <c r="K200" s="3">
        <v>0</v>
      </c>
      <c r="L200" s="3">
        <v>0</v>
      </c>
      <c r="M200" s="3">
        <v>0</v>
      </c>
      <c r="N200">
        <f t="shared" si="12"/>
        <v>53412</v>
      </c>
      <c r="O200" s="12">
        <f t="shared" si="13"/>
        <v>0.67203502856136288</v>
      </c>
    </row>
    <row r="201" spans="1:15" x14ac:dyDescent="0.2">
      <c r="A201" t="s">
        <v>862</v>
      </c>
      <c r="B201" t="s">
        <v>863</v>
      </c>
      <c r="C201" s="3">
        <v>7</v>
      </c>
      <c r="D201" t="s">
        <v>517</v>
      </c>
      <c r="E201" s="3">
        <v>75443</v>
      </c>
      <c r="F201" s="3">
        <v>21108</v>
      </c>
      <c r="G201" s="3">
        <v>12978</v>
      </c>
      <c r="H201" s="3">
        <v>11093</v>
      </c>
      <c r="I201" s="3">
        <v>1484</v>
      </c>
      <c r="J201" s="3">
        <v>734</v>
      </c>
      <c r="K201" s="3">
        <v>0</v>
      </c>
      <c r="L201" s="3">
        <v>0</v>
      </c>
      <c r="M201" s="3">
        <v>1885</v>
      </c>
      <c r="N201">
        <f t="shared" si="12"/>
        <v>49282</v>
      </c>
      <c r="O201" s="12">
        <f t="shared" si="13"/>
        <v>0.65323489256789891</v>
      </c>
    </row>
    <row r="202" spans="1:15" x14ac:dyDescent="0.2">
      <c r="A202" t="s">
        <v>870</v>
      </c>
      <c r="B202" t="s">
        <v>871</v>
      </c>
      <c r="C202" s="3">
        <v>7</v>
      </c>
      <c r="D202" t="s">
        <v>517</v>
      </c>
      <c r="E202" s="3">
        <v>72789</v>
      </c>
      <c r="F202" s="3">
        <v>25562</v>
      </c>
      <c r="G202" s="3">
        <v>13297</v>
      </c>
      <c r="H202" s="3">
        <v>9180</v>
      </c>
      <c r="I202" s="3">
        <v>1635</v>
      </c>
      <c r="J202" s="3">
        <v>0</v>
      </c>
      <c r="K202" s="3">
        <v>0</v>
      </c>
      <c r="L202" s="3">
        <v>0</v>
      </c>
      <c r="M202" s="3">
        <v>2054</v>
      </c>
      <c r="N202">
        <f t="shared" ref="N202:N265" si="14">SUM(F202:M202)</f>
        <v>51728</v>
      </c>
      <c r="O202" s="12">
        <f t="shared" ref="O202:O265" si="15">N202/E202</f>
        <v>0.71065683001552438</v>
      </c>
    </row>
    <row r="203" spans="1:15" x14ac:dyDescent="0.2">
      <c r="A203" t="s">
        <v>886</v>
      </c>
      <c r="B203" t="s">
        <v>887</v>
      </c>
      <c r="C203" s="3">
        <v>7</v>
      </c>
      <c r="D203" t="s">
        <v>63</v>
      </c>
      <c r="E203" s="3">
        <v>67689</v>
      </c>
      <c r="F203" s="3">
        <v>24002</v>
      </c>
      <c r="G203" s="3">
        <v>14058</v>
      </c>
      <c r="H203" s="3">
        <v>9890</v>
      </c>
      <c r="I203" s="3">
        <v>0</v>
      </c>
      <c r="J203" s="3">
        <v>1477</v>
      </c>
      <c r="K203" s="3">
        <v>0</v>
      </c>
      <c r="L203" s="3">
        <v>0</v>
      </c>
      <c r="M203" s="3">
        <v>0</v>
      </c>
      <c r="N203">
        <f t="shared" si="14"/>
        <v>49427</v>
      </c>
      <c r="O203" s="12">
        <f t="shared" si="15"/>
        <v>0.73020727149167519</v>
      </c>
    </row>
    <row r="204" spans="1:15" x14ac:dyDescent="0.2">
      <c r="A204" t="s">
        <v>894</v>
      </c>
      <c r="B204" t="s">
        <v>895</v>
      </c>
      <c r="C204" s="3">
        <v>7</v>
      </c>
      <c r="D204" t="s">
        <v>517</v>
      </c>
      <c r="E204" s="3">
        <v>77381</v>
      </c>
      <c r="F204" s="3">
        <v>27685</v>
      </c>
      <c r="G204" s="3">
        <v>5498</v>
      </c>
      <c r="H204" s="3">
        <v>17735</v>
      </c>
      <c r="I204" s="3">
        <v>1909</v>
      </c>
      <c r="J204" s="3">
        <v>0</v>
      </c>
      <c r="K204" s="3">
        <v>0</v>
      </c>
      <c r="L204" s="3">
        <v>0</v>
      </c>
      <c r="M204" s="3">
        <v>1897</v>
      </c>
      <c r="N204">
        <f t="shared" si="14"/>
        <v>54724</v>
      </c>
      <c r="O204" s="12">
        <f t="shared" si="15"/>
        <v>0.70720202633721452</v>
      </c>
    </row>
    <row r="205" spans="1:15" x14ac:dyDescent="0.2">
      <c r="A205" t="s">
        <v>1006</v>
      </c>
      <c r="B205" t="s">
        <v>1529</v>
      </c>
      <c r="C205" s="3">
        <v>7</v>
      </c>
      <c r="D205" t="s">
        <v>517</v>
      </c>
      <c r="E205" s="3">
        <v>76231</v>
      </c>
      <c r="F205" s="3">
        <v>20167</v>
      </c>
      <c r="G205" s="3">
        <v>5169</v>
      </c>
      <c r="H205" s="3">
        <v>8886</v>
      </c>
      <c r="I205" s="3">
        <v>2502</v>
      </c>
      <c r="J205" s="3">
        <v>0</v>
      </c>
      <c r="K205" s="3">
        <v>0</v>
      </c>
      <c r="L205" s="3">
        <v>0</v>
      </c>
      <c r="M205" s="3">
        <v>1418</v>
      </c>
      <c r="N205">
        <f t="shared" si="14"/>
        <v>38142</v>
      </c>
      <c r="O205" s="12">
        <f t="shared" si="15"/>
        <v>0.50034762760556728</v>
      </c>
    </row>
    <row r="206" spans="1:15" x14ac:dyDescent="0.2">
      <c r="A206" t="s">
        <v>1038</v>
      </c>
      <c r="B206" t="s">
        <v>1039</v>
      </c>
      <c r="C206" s="3">
        <v>7</v>
      </c>
      <c r="D206" t="s">
        <v>63</v>
      </c>
      <c r="E206" s="3">
        <v>70834</v>
      </c>
      <c r="F206" s="3">
        <v>15841</v>
      </c>
      <c r="G206" s="3">
        <v>17454</v>
      </c>
      <c r="H206" s="3">
        <v>7256</v>
      </c>
      <c r="I206" s="3">
        <v>0</v>
      </c>
      <c r="J206" s="3">
        <v>873</v>
      </c>
      <c r="K206" s="3">
        <v>0</v>
      </c>
      <c r="L206" s="3">
        <v>0</v>
      </c>
      <c r="M206" s="3">
        <v>3020</v>
      </c>
      <c r="N206">
        <f t="shared" si="14"/>
        <v>44444</v>
      </c>
      <c r="O206" s="12">
        <f t="shared" si="15"/>
        <v>0.62743880057599455</v>
      </c>
    </row>
    <row r="207" spans="1:15" x14ac:dyDescent="0.2">
      <c r="A207" t="s">
        <v>1148</v>
      </c>
      <c r="B207" t="s">
        <v>1544</v>
      </c>
      <c r="C207" s="3">
        <v>7</v>
      </c>
      <c r="D207" t="s">
        <v>517</v>
      </c>
      <c r="E207" s="3">
        <v>74908</v>
      </c>
      <c r="F207" s="3">
        <v>12122</v>
      </c>
      <c r="G207" s="3">
        <v>18573</v>
      </c>
      <c r="H207" s="3">
        <v>11694</v>
      </c>
      <c r="I207" s="3">
        <v>1100</v>
      </c>
      <c r="J207" s="3">
        <v>1669</v>
      </c>
      <c r="K207" s="3">
        <v>0</v>
      </c>
      <c r="L207" s="3">
        <v>0</v>
      </c>
      <c r="M207" s="3">
        <v>1325</v>
      </c>
      <c r="N207">
        <f t="shared" si="14"/>
        <v>46483</v>
      </c>
      <c r="O207" s="12">
        <f t="shared" si="15"/>
        <v>0.6205345223474128</v>
      </c>
    </row>
    <row r="208" spans="1:15" x14ac:dyDescent="0.2">
      <c r="A208" t="s">
        <v>1150</v>
      </c>
      <c r="B208" t="s">
        <v>1151</v>
      </c>
      <c r="C208" s="3">
        <v>7</v>
      </c>
      <c r="D208" t="s">
        <v>517</v>
      </c>
      <c r="E208" s="3">
        <v>74965</v>
      </c>
      <c r="F208" s="3">
        <v>22912</v>
      </c>
      <c r="G208" s="3">
        <v>9108</v>
      </c>
      <c r="H208" s="3">
        <v>19224</v>
      </c>
      <c r="I208" s="3">
        <v>1100</v>
      </c>
      <c r="J208" s="3">
        <v>0</v>
      </c>
      <c r="K208" s="3">
        <v>0</v>
      </c>
      <c r="L208" s="3">
        <v>0</v>
      </c>
      <c r="M208" s="3">
        <v>956</v>
      </c>
      <c r="N208">
        <f t="shared" si="14"/>
        <v>53300</v>
      </c>
      <c r="O208" s="12">
        <f t="shared" si="15"/>
        <v>0.71099846595077698</v>
      </c>
    </row>
    <row r="209" spans="1:15" x14ac:dyDescent="0.2">
      <c r="A209" t="s">
        <v>41</v>
      </c>
      <c r="B209" t="s">
        <v>1420</v>
      </c>
      <c r="C209" s="3">
        <v>8</v>
      </c>
      <c r="D209" t="s">
        <v>43</v>
      </c>
      <c r="E209" s="3">
        <v>65543</v>
      </c>
      <c r="F209" s="3">
        <v>6388</v>
      </c>
      <c r="G209" s="3">
        <v>17487</v>
      </c>
      <c r="H209" s="3">
        <v>6394</v>
      </c>
      <c r="I209" s="3">
        <v>1727</v>
      </c>
      <c r="J209" s="3">
        <v>0</v>
      </c>
      <c r="K209" s="3">
        <v>0</v>
      </c>
      <c r="L209" s="3">
        <v>3307</v>
      </c>
      <c r="M209" s="3">
        <v>1698</v>
      </c>
      <c r="N209">
        <f t="shared" si="14"/>
        <v>37001</v>
      </c>
      <c r="O209" s="12">
        <f t="shared" si="15"/>
        <v>0.56453015577559773</v>
      </c>
    </row>
    <row r="210" spans="1:15" x14ac:dyDescent="0.2">
      <c r="A210" t="s">
        <v>44</v>
      </c>
      <c r="B210" t="s">
        <v>45</v>
      </c>
      <c r="C210" s="3">
        <v>8</v>
      </c>
      <c r="D210" t="s">
        <v>43</v>
      </c>
      <c r="E210" s="3">
        <v>68435</v>
      </c>
      <c r="F210" s="3">
        <v>6329</v>
      </c>
      <c r="G210" s="3">
        <v>18059</v>
      </c>
      <c r="H210" s="3">
        <v>6969</v>
      </c>
      <c r="I210" s="3">
        <v>1731</v>
      </c>
      <c r="J210" s="3">
        <v>0</v>
      </c>
      <c r="K210" s="3">
        <v>0</v>
      </c>
      <c r="L210" s="3">
        <v>3301</v>
      </c>
      <c r="M210" s="3">
        <v>1997</v>
      </c>
      <c r="N210">
        <f t="shared" si="14"/>
        <v>38386</v>
      </c>
      <c r="O210" s="12">
        <f t="shared" si="15"/>
        <v>0.56091181413019653</v>
      </c>
    </row>
    <row r="211" spans="1:15" x14ac:dyDescent="0.2">
      <c r="A211" t="s">
        <v>90</v>
      </c>
      <c r="B211" t="s">
        <v>91</v>
      </c>
      <c r="C211" s="3">
        <v>8</v>
      </c>
      <c r="D211" t="s">
        <v>92</v>
      </c>
      <c r="E211" s="3">
        <v>79611</v>
      </c>
      <c r="F211" s="3">
        <v>25063</v>
      </c>
      <c r="G211" s="3">
        <v>11224</v>
      </c>
      <c r="H211" s="3">
        <v>12076</v>
      </c>
      <c r="I211" s="3">
        <v>1845</v>
      </c>
      <c r="J211" s="3">
        <v>686</v>
      </c>
      <c r="K211" s="3">
        <v>0</v>
      </c>
      <c r="L211" s="3">
        <v>2080</v>
      </c>
      <c r="M211" s="3">
        <v>225</v>
      </c>
      <c r="N211">
        <f t="shared" si="14"/>
        <v>53199</v>
      </c>
      <c r="O211" s="12">
        <f t="shared" si="15"/>
        <v>0.66823680144703623</v>
      </c>
    </row>
    <row r="212" spans="1:15" x14ac:dyDescent="0.2">
      <c r="A212" t="s">
        <v>151</v>
      </c>
      <c r="B212" t="s">
        <v>1429</v>
      </c>
      <c r="C212" s="3">
        <v>8</v>
      </c>
      <c r="D212" t="s">
        <v>153</v>
      </c>
      <c r="E212" s="3">
        <v>70529</v>
      </c>
      <c r="F212" s="3">
        <v>21325</v>
      </c>
      <c r="G212" s="3">
        <v>8899</v>
      </c>
      <c r="H212" s="3">
        <v>6371</v>
      </c>
      <c r="I212" s="3">
        <v>4081</v>
      </c>
      <c r="J212" s="3">
        <v>0</v>
      </c>
      <c r="K212" s="3">
        <v>0</v>
      </c>
      <c r="L212" s="3">
        <v>0</v>
      </c>
      <c r="M212" s="3">
        <v>2449</v>
      </c>
      <c r="N212">
        <f t="shared" si="14"/>
        <v>43125</v>
      </c>
      <c r="O212" s="12">
        <f t="shared" si="15"/>
        <v>0.6114506089693601</v>
      </c>
    </row>
    <row r="213" spans="1:15" x14ac:dyDescent="0.2">
      <c r="A213" t="s">
        <v>186</v>
      </c>
      <c r="B213" t="s">
        <v>187</v>
      </c>
      <c r="C213" s="3">
        <v>8</v>
      </c>
      <c r="D213" t="s">
        <v>92</v>
      </c>
      <c r="E213" s="3">
        <v>67345</v>
      </c>
      <c r="F213" s="3">
        <v>19680</v>
      </c>
      <c r="G213" s="3">
        <v>14533</v>
      </c>
      <c r="H213" s="3">
        <v>6414</v>
      </c>
      <c r="I213" s="3">
        <v>1749</v>
      </c>
      <c r="J213" s="3">
        <v>0</v>
      </c>
      <c r="K213" s="3">
        <v>0</v>
      </c>
      <c r="L213" s="3">
        <v>0</v>
      </c>
      <c r="M213" s="3">
        <v>1498</v>
      </c>
      <c r="N213">
        <f t="shared" si="14"/>
        <v>43874</v>
      </c>
      <c r="O213" s="12">
        <f t="shared" si="15"/>
        <v>0.651481179003638</v>
      </c>
    </row>
    <row r="214" spans="1:15" x14ac:dyDescent="0.2">
      <c r="A214" t="s">
        <v>297</v>
      </c>
      <c r="B214" t="s">
        <v>298</v>
      </c>
      <c r="C214" s="3">
        <v>8</v>
      </c>
      <c r="D214" t="s">
        <v>92</v>
      </c>
      <c r="E214" s="3">
        <v>70214</v>
      </c>
      <c r="F214" s="3">
        <v>18939</v>
      </c>
      <c r="G214" s="3">
        <v>14641</v>
      </c>
      <c r="H214" s="3">
        <v>8192</v>
      </c>
      <c r="I214" s="3">
        <v>3194</v>
      </c>
      <c r="J214" s="3">
        <v>0</v>
      </c>
      <c r="K214" s="3">
        <v>0</v>
      </c>
      <c r="L214" s="3">
        <v>0</v>
      </c>
      <c r="M214" s="3">
        <v>0</v>
      </c>
      <c r="N214">
        <f t="shared" si="14"/>
        <v>44966</v>
      </c>
      <c r="O214" s="12">
        <f t="shared" si="15"/>
        <v>0.64041359273079446</v>
      </c>
    </row>
    <row r="215" spans="1:15" x14ac:dyDescent="0.2">
      <c r="A215" t="s">
        <v>371</v>
      </c>
      <c r="B215" t="s">
        <v>372</v>
      </c>
      <c r="C215" s="3">
        <v>8</v>
      </c>
      <c r="D215" t="s">
        <v>43</v>
      </c>
      <c r="E215" s="3">
        <v>73214</v>
      </c>
      <c r="F215" s="3">
        <v>12877</v>
      </c>
      <c r="G215" s="3">
        <v>16472</v>
      </c>
      <c r="H215" s="3">
        <v>7422</v>
      </c>
      <c r="I215" s="3">
        <v>1904</v>
      </c>
      <c r="J215" s="3">
        <v>0</v>
      </c>
      <c r="K215" s="3">
        <v>0</v>
      </c>
      <c r="L215" s="3">
        <v>0</v>
      </c>
      <c r="M215" s="3">
        <v>4755</v>
      </c>
      <c r="N215">
        <f t="shared" si="14"/>
        <v>43430</v>
      </c>
      <c r="O215" s="12">
        <f t="shared" si="15"/>
        <v>0.59319255880022947</v>
      </c>
    </row>
    <row r="216" spans="1:15" x14ac:dyDescent="0.2">
      <c r="A216" t="s">
        <v>373</v>
      </c>
      <c r="B216" t="s">
        <v>374</v>
      </c>
      <c r="C216" s="3">
        <v>8</v>
      </c>
      <c r="D216" t="s">
        <v>43</v>
      </c>
      <c r="E216" s="3">
        <v>75207</v>
      </c>
      <c r="F216" s="3">
        <v>10340</v>
      </c>
      <c r="G216" s="3">
        <v>16569</v>
      </c>
      <c r="H216" s="3">
        <v>8795</v>
      </c>
      <c r="I216" s="3">
        <v>1421</v>
      </c>
      <c r="J216" s="3">
        <v>0</v>
      </c>
      <c r="K216" s="3">
        <v>0</v>
      </c>
      <c r="L216" s="3">
        <v>0</v>
      </c>
      <c r="M216" s="3">
        <v>4620</v>
      </c>
      <c r="N216">
        <f t="shared" si="14"/>
        <v>41745</v>
      </c>
      <c r="O216" s="12">
        <f t="shared" si="15"/>
        <v>0.55506801228609037</v>
      </c>
    </row>
    <row r="217" spans="1:15" x14ac:dyDescent="0.2">
      <c r="A217" t="s">
        <v>375</v>
      </c>
      <c r="B217" t="s">
        <v>376</v>
      </c>
      <c r="C217" s="3">
        <v>8</v>
      </c>
      <c r="D217" t="s">
        <v>43</v>
      </c>
      <c r="E217" s="3">
        <v>72381</v>
      </c>
      <c r="F217" s="3">
        <v>8728</v>
      </c>
      <c r="G217" s="3">
        <v>19637</v>
      </c>
      <c r="H217" s="3">
        <v>6174</v>
      </c>
      <c r="I217" s="3">
        <v>1797</v>
      </c>
      <c r="J217" s="3">
        <v>0</v>
      </c>
      <c r="K217" s="3">
        <v>0</v>
      </c>
      <c r="L217" s="3">
        <v>2818</v>
      </c>
      <c r="M217" s="3">
        <v>2329</v>
      </c>
      <c r="N217">
        <f t="shared" si="14"/>
        <v>41483</v>
      </c>
      <c r="O217" s="12">
        <f t="shared" si="15"/>
        <v>0.57312001768419885</v>
      </c>
    </row>
    <row r="218" spans="1:15" x14ac:dyDescent="0.2">
      <c r="A218" t="s">
        <v>461</v>
      </c>
      <c r="B218" t="s">
        <v>462</v>
      </c>
      <c r="C218" s="3">
        <v>8</v>
      </c>
      <c r="D218" t="s">
        <v>153</v>
      </c>
      <c r="E218" s="3">
        <v>72144</v>
      </c>
      <c r="F218" s="3">
        <v>24266</v>
      </c>
      <c r="G218" s="3">
        <v>7701</v>
      </c>
      <c r="H218" s="3">
        <v>13707</v>
      </c>
      <c r="I218" s="3">
        <v>2065</v>
      </c>
      <c r="J218" s="3">
        <v>0</v>
      </c>
      <c r="K218" s="3">
        <v>0</v>
      </c>
      <c r="L218" s="3">
        <v>0</v>
      </c>
      <c r="M218" s="3">
        <v>1512</v>
      </c>
      <c r="N218">
        <f t="shared" si="14"/>
        <v>49251</v>
      </c>
      <c r="O218" s="12">
        <f t="shared" si="15"/>
        <v>0.68267631403858953</v>
      </c>
    </row>
    <row r="219" spans="1:15" x14ac:dyDescent="0.2">
      <c r="A219" t="s">
        <v>475</v>
      </c>
      <c r="B219" t="s">
        <v>476</v>
      </c>
      <c r="C219" s="3">
        <v>8</v>
      </c>
      <c r="D219" t="s">
        <v>153</v>
      </c>
      <c r="E219" s="3">
        <v>78000</v>
      </c>
      <c r="F219" s="3">
        <v>26552</v>
      </c>
      <c r="G219" s="3">
        <v>9503</v>
      </c>
      <c r="H219" s="3">
        <v>11726</v>
      </c>
      <c r="I219" s="3">
        <v>1604</v>
      </c>
      <c r="J219" s="3">
        <v>0</v>
      </c>
      <c r="K219" s="3">
        <v>0</v>
      </c>
      <c r="L219" s="3">
        <v>0</v>
      </c>
      <c r="M219" s="3">
        <v>3414</v>
      </c>
      <c r="N219">
        <f t="shared" si="14"/>
        <v>52799</v>
      </c>
      <c r="O219" s="12">
        <f t="shared" si="15"/>
        <v>0.67691025641025637</v>
      </c>
    </row>
    <row r="220" spans="1:15" x14ac:dyDescent="0.2">
      <c r="A220" t="s">
        <v>479</v>
      </c>
      <c r="B220" t="s">
        <v>1473</v>
      </c>
      <c r="C220" s="3">
        <v>8</v>
      </c>
      <c r="D220" t="s">
        <v>92</v>
      </c>
      <c r="E220" s="3">
        <v>61229</v>
      </c>
      <c r="F220" s="3">
        <v>10063</v>
      </c>
      <c r="G220" s="3">
        <v>10777</v>
      </c>
      <c r="H220" s="3">
        <v>7388</v>
      </c>
      <c r="I220" s="3">
        <v>2043</v>
      </c>
      <c r="J220" s="3">
        <v>0</v>
      </c>
      <c r="K220" s="3">
        <v>0</v>
      </c>
      <c r="L220" s="3">
        <v>0</v>
      </c>
      <c r="M220" s="3">
        <v>2683</v>
      </c>
      <c r="N220">
        <f t="shared" si="14"/>
        <v>32954</v>
      </c>
      <c r="O220" s="12">
        <f t="shared" si="15"/>
        <v>0.53820901860229631</v>
      </c>
    </row>
    <row r="221" spans="1:15" x14ac:dyDescent="0.2">
      <c r="A221" t="s">
        <v>496</v>
      </c>
      <c r="B221" t="s">
        <v>497</v>
      </c>
      <c r="C221" s="3">
        <v>8</v>
      </c>
      <c r="D221" t="s">
        <v>92</v>
      </c>
      <c r="E221" s="3">
        <v>70403</v>
      </c>
      <c r="F221" s="3">
        <v>24486</v>
      </c>
      <c r="G221" s="3">
        <v>7630</v>
      </c>
      <c r="H221" s="3">
        <v>12884</v>
      </c>
      <c r="I221" s="3">
        <v>0</v>
      </c>
      <c r="J221" s="3">
        <v>669</v>
      </c>
      <c r="K221" s="3">
        <v>0</v>
      </c>
      <c r="L221" s="3">
        <v>0</v>
      </c>
      <c r="M221" s="3">
        <v>3068</v>
      </c>
      <c r="N221">
        <f t="shared" si="14"/>
        <v>48737</v>
      </c>
      <c r="O221" s="12">
        <f t="shared" si="15"/>
        <v>0.69225743221169556</v>
      </c>
    </row>
    <row r="222" spans="1:15" x14ac:dyDescent="0.2">
      <c r="A222" t="s">
        <v>581</v>
      </c>
      <c r="B222" t="s">
        <v>582</v>
      </c>
      <c r="C222" s="3">
        <v>8</v>
      </c>
      <c r="D222" t="s">
        <v>92</v>
      </c>
      <c r="E222" s="3">
        <v>67530</v>
      </c>
      <c r="F222" s="3">
        <v>5667</v>
      </c>
      <c r="G222" s="3">
        <v>16387</v>
      </c>
      <c r="H222" s="3">
        <v>7790</v>
      </c>
      <c r="I222" s="3">
        <v>2745</v>
      </c>
      <c r="J222" s="3">
        <v>0</v>
      </c>
      <c r="K222" s="3">
        <v>0</v>
      </c>
      <c r="L222" s="3">
        <v>0</v>
      </c>
      <c r="M222" s="3">
        <v>1595</v>
      </c>
      <c r="N222">
        <f t="shared" si="14"/>
        <v>34184</v>
      </c>
      <c r="O222" s="12">
        <f t="shared" si="15"/>
        <v>0.50620464978528057</v>
      </c>
    </row>
    <row r="223" spans="1:15" x14ac:dyDescent="0.2">
      <c r="A223" t="s">
        <v>583</v>
      </c>
      <c r="B223" t="s">
        <v>584</v>
      </c>
      <c r="C223" s="3">
        <v>8</v>
      </c>
      <c r="D223" t="s">
        <v>92</v>
      </c>
      <c r="E223" s="3">
        <v>64082</v>
      </c>
      <c r="F223" s="3">
        <v>4365</v>
      </c>
      <c r="G223" s="3">
        <v>13044</v>
      </c>
      <c r="H223" s="3">
        <v>12403</v>
      </c>
      <c r="I223" s="3">
        <v>1358</v>
      </c>
      <c r="J223" s="3">
        <v>478</v>
      </c>
      <c r="K223" s="3">
        <v>0</v>
      </c>
      <c r="L223" s="3">
        <v>0</v>
      </c>
      <c r="M223" s="3">
        <v>1643</v>
      </c>
      <c r="N223">
        <f t="shared" si="14"/>
        <v>33291</v>
      </c>
      <c r="O223" s="12">
        <f t="shared" si="15"/>
        <v>0.51950625760744051</v>
      </c>
    </row>
    <row r="224" spans="1:15" x14ac:dyDescent="0.2">
      <c r="A224" t="s">
        <v>585</v>
      </c>
      <c r="B224" t="s">
        <v>586</v>
      </c>
      <c r="C224" s="3">
        <v>8</v>
      </c>
      <c r="D224" t="s">
        <v>92</v>
      </c>
      <c r="E224" s="3">
        <v>57264</v>
      </c>
      <c r="F224" s="3">
        <v>6361</v>
      </c>
      <c r="G224" s="3">
        <v>13378</v>
      </c>
      <c r="H224" s="3">
        <v>7636</v>
      </c>
      <c r="I224" s="3">
        <v>1688</v>
      </c>
      <c r="J224" s="3">
        <v>0</v>
      </c>
      <c r="K224" s="3">
        <v>0</v>
      </c>
      <c r="L224" s="3">
        <v>0</v>
      </c>
      <c r="M224" s="3">
        <v>2442</v>
      </c>
      <c r="N224">
        <f t="shared" si="14"/>
        <v>31505</v>
      </c>
      <c r="O224" s="12">
        <f t="shared" si="15"/>
        <v>0.550171137189159</v>
      </c>
    </row>
    <row r="225" spans="1:15" x14ac:dyDescent="0.2">
      <c r="A225" t="s">
        <v>663</v>
      </c>
      <c r="B225" t="s">
        <v>664</v>
      </c>
      <c r="C225" s="3">
        <v>8</v>
      </c>
      <c r="D225" t="s">
        <v>153</v>
      </c>
      <c r="E225" s="3">
        <v>73540</v>
      </c>
      <c r="F225" s="3">
        <v>17163</v>
      </c>
      <c r="G225" s="3">
        <v>16105</v>
      </c>
      <c r="H225" s="3">
        <v>9256</v>
      </c>
      <c r="I225" s="3">
        <v>1004</v>
      </c>
      <c r="J225" s="3">
        <v>0</v>
      </c>
      <c r="K225" s="3">
        <v>0</v>
      </c>
      <c r="L225" s="3">
        <v>0</v>
      </c>
      <c r="M225" s="3">
        <v>2193</v>
      </c>
      <c r="N225">
        <f t="shared" si="14"/>
        <v>45721</v>
      </c>
      <c r="O225" s="12">
        <f t="shared" si="15"/>
        <v>0.62171607288550446</v>
      </c>
    </row>
    <row r="226" spans="1:15" x14ac:dyDescent="0.2">
      <c r="A226" t="s">
        <v>675</v>
      </c>
      <c r="B226" t="s">
        <v>1496</v>
      </c>
      <c r="C226" s="3">
        <v>8</v>
      </c>
      <c r="D226" t="s">
        <v>153</v>
      </c>
      <c r="E226" s="3">
        <v>77650</v>
      </c>
      <c r="F226" s="3">
        <v>25065</v>
      </c>
      <c r="G226" s="3">
        <v>8760</v>
      </c>
      <c r="H226" s="3">
        <v>11194</v>
      </c>
      <c r="I226" s="3">
        <v>2183</v>
      </c>
      <c r="J226" s="3">
        <v>0</v>
      </c>
      <c r="K226" s="3">
        <v>0</v>
      </c>
      <c r="L226" s="3">
        <v>0</v>
      </c>
      <c r="M226" s="3">
        <v>3292</v>
      </c>
      <c r="N226">
        <f t="shared" si="14"/>
        <v>50494</v>
      </c>
      <c r="O226" s="12">
        <f t="shared" si="15"/>
        <v>0.65027688345138446</v>
      </c>
    </row>
    <row r="227" spans="1:15" x14ac:dyDescent="0.2">
      <c r="A227" t="s">
        <v>785</v>
      </c>
      <c r="B227" t="s">
        <v>786</v>
      </c>
      <c r="C227" s="3">
        <v>8</v>
      </c>
      <c r="D227" t="s">
        <v>43</v>
      </c>
      <c r="E227" s="3">
        <v>68501</v>
      </c>
      <c r="F227" s="3">
        <v>14516</v>
      </c>
      <c r="G227" s="3">
        <v>17565</v>
      </c>
      <c r="H227" s="3">
        <v>9800</v>
      </c>
      <c r="I227" s="3">
        <v>1936</v>
      </c>
      <c r="J227" s="3">
        <v>0</v>
      </c>
      <c r="K227" s="3">
        <v>0</v>
      </c>
      <c r="L227" s="3">
        <v>0</v>
      </c>
      <c r="M227" s="3">
        <v>2699</v>
      </c>
      <c r="N227">
        <f t="shared" si="14"/>
        <v>46516</v>
      </c>
      <c r="O227" s="12">
        <f t="shared" si="15"/>
        <v>0.67905578020758817</v>
      </c>
    </row>
    <row r="228" spans="1:15" x14ac:dyDescent="0.2">
      <c r="A228" t="s">
        <v>842</v>
      </c>
      <c r="B228" t="s">
        <v>843</v>
      </c>
      <c r="C228" s="3">
        <v>8</v>
      </c>
      <c r="D228" t="s">
        <v>43</v>
      </c>
      <c r="E228" s="3">
        <v>72841</v>
      </c>
      <c r="F228" s="3">
        <v>13281</v>
      </c>
      <c r="G228" s="3">
        <v>19147</v>
      </c>
      <c r="H228" s="3">
        <v>8111</v>
      </c>
      <c r="I228" s="3">
        <v>2613</v>
      </c>
      <c r="J228" s="3">
        <v>0</v>
      </c>
      <c r="K228" s="3">
        <v>0</v>
      </c>
      <c r="L228" s="3">
        <v>0</v>
      </c>
      <c r="M228" s="3">
        <v>3606</v>
      </c>
      <c r="N228">
        <f t="shared" si="14"/>
        <v>46758</v>
      </c>
      <c r="O228" s="12">
        <f t="shared" si="15"/>
        <v>0.64191869963344816</v>
      </c>
    </row>
    <row r="229" spans="1:15" x14ac:dyDescent="0.2">
      <c r="A229" t="s">
        <v>844</v>
      </c>
      <c r="B229" t="s">
        <v>1511</v>
      </c>
      <c r="C229" s="3">
        <v>8</v>
      </c>
      <c r="D229" t="s">
        <v>43</v>
      </c>
      <c r="E229" s="3">
        <v>63565</v>
      </c>
      <c r="F229" s="3">
        <v>6279</v>
      </c>
      <c r="G229" s="3">
        <v>16741</v>
      </c>
      <c r="H229" s="3">
        <v>5994</v>
      </c>
      <c r="I229" s="3">
        <v>2220</v>
      </c>
      <c r="J229" s="3">
        <v>0</v>
      </c>
      <c r="K229" s="3">
        <v>0</v>
      </c>
      <c r="L229" s="3">
        <v>3906</v>
      </c>
      <c r="M229" s="3">
        <v>2366</v>
      </c>
      <c r="N229">
        <f t="shared" si="14"/>
        <v>37506</v>
      </c>
      <c r="O229" s="12">
        <f t="shared" si="15"/>
        <v>0.59004168960906156</v>
      </c>
    </row>
    <row r="230" spans="1:15" x14ac:dyDescent="0.2">
      <c r="A230" t="s">
        <v>864</v>
      </c>
      <c r="B230" t="s">
        <v>865</v>
      </c>
      <c r="C230" s="3">
        <v>8</v>
      </c>
      <c r="D230" t="s">
        <v>92</v>
      </c>
      <c r="E230" s="3">
        <v>63089</v>
      </c>
      <c r="F230" s="3">
        <v>12091</v>
      </c>
      <c r="G230" s="3">
        <v>14640</v>
      </c>
      <c r="H230" s="3">
        <v>6774</v>
      </c>
      <c r="I230" s="3">
        <v>1686</v>
      </c>
      <c r="J230" s="3">
        <v>396</v>
      </c>
      <c r="K230" s="3">
        <v>0</v>
      </c>
      <c r="L230" s="3">
        <v>0</v>
      </c>
      <c r="M230" s="3">
        <v>1447</v>
      </c>
      <c r="N230">
        <f t="shared" si="14"/>
        <v>37034</v>
      </c>
      <c r="O230" s="12">
        <f t="shared" si="15"/>
        <v>0.58701199892215761</v>
      </c>
    </row>
    <row r="231" spans="1:15" x14ac:dyDescent="0.2">
      <c r="A231" t="s">
        <v>874</v>
      </c>
      <c r="B231" t="s">
        <v>1513</v>
      </c>
      <c r="C231" s="3">
        <v>8</v>
      </c>
      <c r="D231" t="s">
        <v>43</v>
      </c>
      <c r="E231" s="3">
        <v>68186</v>
      </c>
      <c r="F231" s="3">
        <v>4468</v>
      </c>
      <c r="G231" s="3">
        <v>21400</v>
      </c>
      <c r="H231" s="3">
        <v>7768</v>
      </c>
      <c r="I231" s="3">
        <v>1596</v>
      </c>
      <c r="J231" s="3">
        <v>0</v>
      </c>
      <c r="K231" s="3">
        <v>0</v>
      </c>
      <c r="L231" s="3">
        <v>3026</v>
      </c>
      <c r="M231" s="3">
        <v>656</v>
      </c>
      <c r="N231">
        <f t="shared" si="14"/>
        <v>38914</v>
      </c>
      <c r="O231" s="12">
        <f t="shared" si="15"/>
        <v>0.5707036635086381</v>
      </c>
    </row>
    <row r="232" spans="1:15" x14ac:dyDescent="0.2">
      <c r="A232" t="s">
        <v>876</v>
      </c>
      <c r="B232" t="s">
        <v>877</v>
      </c>
      <c r="C232" s="3">
        <v>8</v>
      </c>
      <c r="D232" t="s">
        <v>43</v>
      </c>
      <c r="E232" s="3">
        <v>69519</v>
      </c>
      <c r="F232" s="3">
        <v>4206</v>
      </c>
      <c r="G232" s="3">
        <v>17138</v>
      </c>
      <c r="H232" s="3">
        <v>16973</v>
      </c>
      <c r="I232" s="3">
        <v>652</v>
      </c>
      <c r="J232" s="3">
        <v>1556</v>
      </c>
      <c r="K232" s="3">
        <v>0</v>
      </c>
      <c r="L232" s="3">
        <v>0</v>
      </c>
      <c r="M232" s="3">
        <v>943</v>
      </c>
      <c r="N232">
        <f t="shared" si="14"/>
        <v>41468</v>
      </c>
      <c r="O232" s="12">
        <f t="shared" si="15"/>
        <v>0.59649879888951218</v>
      </c>
    </row>
    <row r="233" spans="1:15" x14ac:dyDescent="0.2">
      <c r="A233" t="s">
        <v>878</v>
      </c>
      <c r="B233" t="s">
        <v>879</v>
      </c>
      <c r="C233" s="3">
        <v>8</v>
      </c>
      <c r="D233" t="s">
        <v>43</v>
      </c>
      <c r="E233" s="3">
        <v>69378</v>
      </c>
      <c r="F233" s="3">
        <v>12040</v>
      </c>
      <c r="G233" s="3">
        <v>8228</v>
      </c>
      <c r="H233" s="3">
        <v>27324</v>
      </c>
      <c r="I233" s="3">
        <v>1195</v>
      </c>
      <c r="J233" s="3">
        <v>919</v>
      </c>
      <c r="K233" s="3">
        <v>0</v>
      </c>
      <c r="L233" s="3">
        <v>0</v>
      </c>
      <c r="M233" s="3">
        <v>1429</v>
      </c>
      <c r="N233">
        <f t="shared" si="14"/>
        <v>51135</v>
      </c>
      <c r="O233" s="12">
        <f t="shared" si="15"/>
        <v>0.73704920868286772</v>
      </c>
    </row>
    <row r="234" spans="1:15" x14ac:dyDescent="0.2">
      <c r="A234" t="s">
        <v>880</v>
      </c>
      <c r="B234" t="s">
        <v>1514</v>
      </c>
      <c r="C234" s="3">
        <v>8</v>
      </c>
      <c r="D234" t="s">
        <v>43</v>
      </c>
      <c r="E234" s="3">
        <v>65869</v>
      </c>
      <c r="F234" s="3">
        <v>7081</v>
      </c>
      <c r="G234" s="3">
        <v>17409</v>
      </c>
      <c r="H234" s="3">
        <v>11602</v>
      </c>
      <c r="I234" s="3">
        <v>1530</v>
      </c>
      <c r="J234" s="3">
        <v>989</v>
      </c>
      <c r="K234" s="3">
        <v>0</v>
      </c>
      <c r="L234" s="3">
        <v>0</v>
      </c>
      <c r="M234" s="3">
        <v>2260</v>
      </c>
      <c r="N234">
        <f t="shared" si="14"/>
        <v>40871</v>
      </c>
      <c r="O234" s="12">
        <f t="shared" si="15"/>
        <v>0.62048915271220151</v>
      </c>
    </row>
    <row r="235" spans="1:15" x14ac:dyDescent="0.2">
      <c r="A235" t="s">
        <v>882</v>
      </c>
      <c r="B235" t="s">
        <v>883</v>
      </c>
      <c r="C235" s="3">
        <v>8</v>
      </c>
      <c r="D235" t="s">
        <v>43</v>
      </c>
      <c r="E235" s="3">
        <v>67284</v>
      </c>
      <c r="F235" s="3">
        <v>7202</v>
      </c>
      <c r="G235" s="3">
        <v>20169</v>
      </c>
      <c r="H235" s="3">
        <v>9664</v>
      </c>
      <c r="I235" s="3">
        <v>1889</v>
      </c>
      <c r="J235" s="3">
        <v>0</v>
      </c>
      <c r="K235" s="3">
        <v>0</v>
      </c>
      <c r="L235" s="3">
        <v>0</v>
      </c>
      <c r="M235" s="3">
        <v>2484</v>
      </c>
      <c r="N235">
        <f t="shared" si="14"/>
        <v>41408</v>
      </c>
      <c r="O235" s="12">
        <f t="shared" si="15"/>
        <v>0.61542119969086262</v>
      </c>
    </row>
    <row r="236" spans="1:15" x14ac:dyDescent="0.2">
      <c r="A236" t="s">
        <v>896</v>
      </c>
      <c r="B236" t="s">
        <v>897</v>
      </c>
      <c r="C236" s="3">
        <v>8</v>
      </c>
      <c r="D236" t="s">
        <v>153</v>
      </c>
      <c r="E236" s="3">
        <v>85550</v>
      </c>
      <c r="F236" s="3">
        <v>30719</v>
      </c>
      <c r="G236" s="3">
        <v>10051</v>
      </c>
      <c r="H236" s="3">
        <v>10814</v>
      </c>
      <c r="I236" s="3">
        <v>2163</v>
      </c>
      <c r="J236" s="3">
        <v>0</v>
      </c>
      <c r="K236" s="3">
        <v>0</v>
      </c>
      <c r="L236" s="3">
        <v>3806</v>
      </c>
      <c r="M236" s="3">
        <v>1977</v>
      </c>
      <c r="N236">
        <f t="shared" si="14"/>
        <v>59530</v>
      </c>
      <c r="O236" s="12">
        <f t="shared" si="15"/>
        <v>0.69585037989479837</v>
      </c>
    </row>
    <row r="237" spans="1:15" x14ac:dyDescent="0.2">
      <c r="A237" t="s">
        <v>908</v>
      </c>
      <c r="B237" t="s">
        <v>909</v>
      </c>
      <c r="C237" s="3">
        <v>8</v>
      </c>
      <c r="D237" t="s">
        <v>153</v>
      </c>
      <c r="E237" s="3">
        <v>76243</v>
      </c>
      <c r="F237" s="3">
        <v>29639</v>
      </c>
      <c r="G237" s="3">
        <v>7024</v>
      </c>
      <c r="H237" s="3">
        <v>7759</v>
      </c>
      <c r="I237" s="3">
        <v>3246</v>
      </c>
      <c r="J237" s="3">
        <v>724</v>
      </c>
      <c r="K237" s="3">
        <v>0</v>
      </c>
      <c r="L237" s="3">
        <v>0</v>
      </c>
      <c r="M237" s="3">
        <v>1796</v>
      </c>
      <c r="N237">
        <f t="shared" si="14"/>
        <v>50188</v>
      </c>
      <c r="O237" s="12">
        <f t="shared" si="15"/>
        <v>0.65826370945529422</v>
      </c>
    </row>
    <row r="238" spans="1:15" x14ac:dyDescent="0.2">
      <c r="A238" t="s">
        <v>1078</v>
      </c>
      <c r="B238" t="s">
        <v>1079</v>
      </c>
      <c r="C238" s="3">
        <v>8</v>
      </c>
      <c r="D238" t="s">
        <v>43</v>
      </c>
      <c r="E238" s="3">
        <v>72586</v>
      </c>
      <c r="F238" s="3">
        <v>7396</v>
      </c>
      <c r="G238" s="3">
        <v>21316</v>
      </c>
      <c r="H238" s="3">
        <v>6787</v>
      </c>
      <c r="I238" s="3">
        <v>3418</v>
      </c>
      <c r="J238" s="3">
        <v>0</v>
      </c>
      <c r="K238" s="3">
        <v>0</v>
      </c>
      <c r="L238" s="3">
        <v>0</v>
      </c>
      <c r="M238" s="3">
        <v>3189</v>
      </c>
      <c r="N238">
        <f t="shared" si="14"/>
        <v>42106</v>
      </c>
      <c r="O238" s="12">
        <f t="shared" si="15"/>
        <v>0.58008431377951675</v>
      </c>
    </row>
    <row r="239" spans="1:15" x14ac:dyDescent="0.2">
      <c r="A239" t="s">
        <v>1152</v>
      </c>
      <c r="B239" t="s">
        <v>1153</v>
      </c>
      <c r="C239" s="3">
        <v>8</v>
      </c>
      <c r="D239" t="s">
        <v>92</v>
      </c>
      <c r="E239" s="3">
        <v>80342</v>
      </c>
      <c r="F239" s="3">
        <v>24328</v>
      </c>
      <c r="G239" s="3">
        <v>10401</v>
      </c>
      <c r="H239" s="3">
        <v>10842</v>
      </c>
      <c r="I239" s="3">
        <v>2142</v>
      </c>
      <c r="J239" s="3">
        <v>762</v>
      </c>
      <c r="K239" s="3">
        <v>0</v>
      </c>
      <c r="L239" s="3">
        <v>0</v>
      </c>
      <c r="M239" s="3">
        <v>2779</v>
      </c>
      <c r="N239">
        <f t="shared" si="14"/>
        <v>51254</v>
      </c>
      <c r="O239" s="12">
        <f t="shared" si="15"/>
        <v>0.63794777326927388</v>
      </c>
    </row>
    <row r="240" spans="1:15" x14ac:dyDescent="0.2">
      <c r="A240" t="s">
        <v>11</v>
      </c>
      <c r="B240" t="s">
        <v>1417</v>
      </c>
      <c r="C240" s="3">
        <v>9</v>
      </c>
      <c r="D240" t="s">
        <v>13</v>
      </c>
      <c r="E240" s="3">
        <v>59355</v>
      </c>
      <c r="F240" s="3">
        <v>22913</v>
      </c>
      <c r="G240" s="3">
        <v>7647</v>
      </c>
      <c r="H240" s="3">
        <v>6833</v>
      </c>
      <c r="I240" s="3">
        <v>0</v>
      </c>
      <c r="J240" s="3">
        <v>847</v>
      </c>
      <c r="K240" s="3">
        <v>0</v>
      </c>
      <c r="L240" s="3">
        <v>0</v>
      </c>
      <c r="M240" s="3">
        <v>394</v>
      </c>
      <c r="N240">
        <f t="shared" si="14"/>
        <v>38634</v>
      </c>
      <c r="O240" s="12">
        <f t="shared" si="15"/>
        <v>0.65089714430123835</v>
      </c>
    </row>
    <row r="241" spans="1:15" x14ac:dyDescent="0.2">
      <c r="A241" t="s">
        <v>102</v>
      </c>
      <c r="B241" t="s">
        <v>103</v>
      </c>
      <c r="C241" s="3">
        <v>9</v>
      </c>
      <c r="D241" t="s">
        <v>104</v>
      </c>
      <c r="E241" s="3">
        <v>68573</v>
      </c>
      <c r="F241" s="3">
        <v>15620</v>
      </c>
      <c r="G241" s="3">
        <v>16894</v>
      </c>
      <c r="H241" s="3">
        <v>6387</v>
      </c>
      <c r="I241" s="3">
        <v>732</v>
      </c>
      <c r="J241" s="3">
        <v>469</v>
      </c>
      <c r="K241" s="3">
        <v>0</v>
      </c>
      <c r="L241" s="3">
        <v>0</v>
      </c>
      <c r="M241" s="3">
        <v>1469</v>
      </c>
      <c r="N241">
        <f t="shared" si="14"/>
        <v>41571</v>
      </c>
      <c r="O241" s="12">
        <f t="shared" si="15"/>
        <v>0.60622985723243838</v>
      </c>
    </row>
    <row r="242" spans="1:15" x14ac:dyDescent="0.2">
      <c r="A242" t="s">
        <v>105</v>
      </c>
      <c r="B242" t="s">
        <v>106</v>
      </c>
      <c r="C242" s="3">
        <v>9</v>
      </c>
      <c r="D242" t="s">
        <v>104</v>
      </c>
      <c r="E242" s="3">
        <v>66405</v>
      </c>
      <c r="F242" s="3">
        <v>11592</v>
      </c>
      <c r="G242" s="3">
        <v>14869</v>
      </c>
      <c r="H242" s="3">
        <v>5742</v>
      </c>
      <c r="I242" s="3">
        <v>842</v>
      </c>
      <c r="J242" s="3">
        <v>0</v>
      </c>
      <c r="K242" s="3">
        <v>0</v>
      </c>
      <c r="L242" s="3">
        <v>0</v>
      </c>
      <c r="M242" s="3">
        <v>2501</v>
      </c>
      <c r="N242">
        <f t="shared" si="14"/>
        <v>35546</v>
      </c>
      <c r="O242" s="12">
        <f t="shared" si="15"/>
        <v>0.53529101724267747</v>
      </c>
    </row>
    <row r="243" spans="1:15" x14ac:dyDescent="0.2">
      <c r="A243" t="s">
        <v>107</v>
      </c>
      <c r="B243" t="s">
        <v>108</v>
      </c>
      <c r="C243" s="3">
        <v>9</v>
      </c>
      <c r="D243" t="s">
        <v>104</v>
      </c>
      <c r="E243" s="3">
        <v>76580</v>
      </c>
      <c r="F243" s="3">
        <v>7320</v>
      </c>
      <c r="G243" s="3">
        <v>16039</v>
      </c>
      <c r="H243" s="3">
        <v>11988</v>
      </c>
      <c r="I243" s="3">
        <v>950</v>
      </c>
      <c r="J243" s="3">
        <v>0</v>
      </c>
      <c r="K243" s="3">
        <v>0</v>
      </c>
      <c r="L243" s="3">
        <v>12240</v>
      </c>
      <c r="M243" s="3">
        <v>190</v>
      </c>
      <c r="N243">
        <f t="shared" si="14"/>
        <v>48727</v>
      </c>
      <c r="O243" s="12">
        <f t="shared" si="15"/>
        <v>0.63628884826325416</v>
      </c>
    </row>
    <row r="244" spans="1:15" x14ac:dyDescent="0.2">
      <c r="A244" t="s">
        <v>109</v>
      </c>
      <c r="B244" t="s">
        <v>110</v>
      </c>
      <c r="C244" s="3">
        <v>9</v>
      </c>
      <c r="D244" t="s">
        <v>104</v>
      </c>
      <c r="E244" s="3">
        <v>75040</v>
      </c>
      <c r="F244" s="3">
        <v>4936</v>
      </c>
      <c r="G244" s="3">
        <v>22077</v>
      </c>
      <c r="H244" s="3">
        <v>11775</v>
      </c>
      <c r="I244" s="3">
        <v>714</v>
      </c>
      <c r="J244" s="3">
        <v>0</v>
      </c>
      <c r="K244" s="3">
        <v>0</v>
      </c>
      <c r="L244" s="3">
        <v>0</v>
      </c>
      <c r="M244" s="3">
        <v>2970</v>
      </c>
      <c r="N244">
        <f t="shared" si="14"/>
        <v>42472</v>
      </c>
      <c r="O244" s="12">
        <f t="shared" si="15"/>
        <v>0.56599147121535176</v>
      </c>
    </row>
    <row r="245" spans="1:15" x14ac:dyDescent="0.2">
      <c r="A245" t="s">
        <v>111</v>
      </c>
      <c r="B245" t="s">
        <v>112</v>
      </c>
      <c r="C245" s="3">
        <v>9</v>
      </c>
      <c r="D245" t="s">
        <v>104</v>
      </c>
      <c r="E245" s="3">
        <v>73646</v>
      </c>
      <c r="F245" s="3">
        <v>4277</v>
      </c>
      <c r="G245" s="3">
        <v>19950</v>
      </c>
      <c r="H245" s="3">
        <v>9845</v>
      </c>
      <c r="I245" s="3">
        <v>902</v>
      </c>
      <c r="J245" s="3">
        <v>859</v>
      </c>
      <c r="K245" s="3">
        <v>0</v>
      </c>
      <c r="L245" s="3">
        <v>0</v>
      </c>
      <c r="M245" s="3">
        <v>0</v>
      </c>
      <c r="N245">
        <f t="shared" si="14"/>
        <v>35833</v>
      </c>
      <c r="O245" s="12">
        <f t="shared" si="15"/>
        <v>0.48655731472177716</v>
      </c>
    </row>
    <row r="246" spans="1:15" x14ac:dyDescent="0.2">
      <c r="A246" t="s">
        <v>113</v>
      </c>
      <c r="B246" t="s">
        <v>114</v>
      </c>
      <c r="C246" s="3">
        <v>9</v>
      </c>
      <c r="D246" t="s">
        <v>104</v>
      </c>
      <c r="E246" s="3">
        <v>71338</v>
      </c>
      <c r="F246" s="3">
        <v>14059</v>
      </c>
      <c r="G246" s="3">
        <v>16841</v>
      </c>
      <c r="H246" s="3">
        <v>6550</v>
      </c>
      <c r="I246" s="3">
        <v>1363</v>
      </c>
      <c r="J246" s="3">
        <v>406</v>
      </c>
      <c r="K246" s="3">
        <v>0</v>
      </c>
      <c r="L246" s="3">
        <v>0</v>
      </c>
      <c r="M246" s="3">
        <v>2595</v>
      </c>
      <c r="N246">
        <f t="shared" si="14"/>
        <v>41814</v>
      </c>
      <c r="O246" s="12">
        <f t="shared" si="15"/>
        <v>0.58613922453671252</v>
      </c>
    </row>
    <row r="247" spans="1:15" x14ac:dyDescent="0.2">
      <c r="A247" t="s">
        <v>115</v>
      </c>
      <c r="B247" t="s">
        <v>116</v>
      </c>
      <c r="C247" s="3">
        <v>9</v>
      </c>
      <c r="D247" t="s">
        <v>104</v>
      </c>
      <c r="E247" s="3">
        <v>71304</v>
      </c>
      <c r="F247" s="3">
        <v>8960</v>
      </c>
      <c r="G247" s="3">
        <v>21142</v>
      </c>
      <c r="H247" s="3">
        <v>9234</v>
      </c>
      <c r="I247" s="3">
        <v>1675</v>
      </c>
      <c r="J247" s="3">
        <v>0</v>
      </c>
      <c r="K247" s="3">
        <v>0</v>
      </c>
      <c r="L247" s="3">
        <v>0</v>
      </c>
      <c r="M247" s="3">
        <v>1034</v>
      </c>
      <c r="N247">
        <f t="shared" si="14"/>
        <v>42045</v>
      </c>
      <c r="O247" s="12">
        <f t="shared" si="15"/>
        <v>0.58965836418714235</v>
      </c>
    </row>
    <row r="248" spans="1:15" x14ac:dyDescent="0.2">
      <c r="A248" t="s">
        <v>117</v>
      </c>
      <c r="B248" t="s">
        <v>118</v>
      </c>
      <c r="C248" s="3">
        <v>9</v>
      </c>
      <c r="D248" t="s">
        <v>104</v>
      </c>
      <c r="E248" s="3">
        <v>74805</v>
      </c>
      <c r="F248" s="3">
        <v>14468</v>
      </c>
      <c r="G248" s="3">
        <v>17950</v>
      </c>
      <c r="H248" s="3">
        <v>10371</v>
      </c>
      <c r="I248" s="3">
        <v>1131</v>
      </c>
      <c r="J248" s="3">
        <v>664</v>
      </c>
      <c r="K248" s="3">
        <v>0</v>
      </c>
      <c r="L248" s="3">
        <v>0</v>
      </c>
      <c r="M248" s="3">
        <v>1979</v>
      </c>
      <c r="N248">
        <f t="shared" si="14"/>
        <v>46563</v>
      </c>
      <c r="O248" s="12">
        <f t="shared" si="15"/>
        <v>0.62245839181872864</v>
      </c>
    </row>
    <row r="249" spans="1:15" x14ac:dyDescent="0.2">
      <c r="A249" t="s">
        <v>119</v>
      </c>
      <c r="B249" t="s">
        <v>1425</v>
      </c>
      <c r="C249" s="3">
        <v>9</v>
      </c>
      <c r="D249" t="s">
        <v>104</v>
      </c>
      <c r="E249" s="3">
        <v>72321</v>
      </c>
      <c r="F249" s="3">
        <v>7836</v>
      </c>
      <c r="G249" s="3">
        <v>13160</v>
      </c>
      <c r="H249" s="3">
        <v>16162</v>
      </c>
      <c r="I249" s="3">
        <v>1190</v>
      </c>
      <c r="J249" s="3">
        <v>0</v>
      </c>
      <c r="K249" s="3">
        <v>0</v>
      </c>
      <c r="L249" s="3">
        <v>0</v>
      </c>
      <c r="M249" s="3">
        <v>2502</v>
      </c>
      <c r="N249">
        <f t="shared" si="14"/>
        <v>40850</v>
      </c>
      <c r="O249" s="12">
        <f t="shared" si="15"/>
        <v>0.56484285338974849</v>
      </c>
    </row>
    <row r="250" spans="1:15" x14ac:dyDescent="0.2">
      <c r="A250" t="s">
        <v>316</v>
      </c>
      <c r="B250" t="s">
        <v>1452</v>
      </c>
      <c r="C250" s="3">
        <v>9</v>
      </c>
      <c r="D250" t="s">
        <v>318</v>
      </c>
      <c r="E250" s="3">
        <v>73035</v>
      </c>
      <c r="F250" s="3">
        <v>9609</v>
      </c>
      <c r="G250" s="3">
        <v>21384</v>
      </c>
      <c r="H250" s="3">
        <v>7210</v>
      </c>
      <c r="I250" s="3">
        <v>1291</v>
      </c>
      <c r="J250" s="3">
        <v>0</v>
      </c>
      <c r="K250" s="3">
        <v>0</v>
      </c>
      <c r="L250" s="3">
        <v>0</v>
      </c>
      <c r="M250" s="3">
        <v>3889</v>
      </c>
      <c r="N250">
        <f t="shared" si="14"/>
        <v>43383</v>
      </c>
      <c r="O250" s="12">
        <f t="shared" si="15"/>
        <v>0.59400287533374407</v>
      </c>
    </row>
    <row r="251" spans="1:15" x14ac:dyDescent="0.2">
      <c r="A251" t="s">
        <v>319</v>
      </c>
      <c r="B251" t="s">
        <v>320</v>
      </c>
      <c r="C251" s="3">
        <v>9</v>
      </c>
      <c r="D251" t="s">
        <v>318</v>
      </c>
      <c r="E251" s="3">
        <v>72871</v>
      </c>
      <c r="F251" s="3">
        <v>13648</v>
      </c>
      <c r="G251" s="3">
        <v>19936</v>
      </c>
      <c r="H251" s="3">
        <v>8344</v>
      </c>
      <c r="I251" s="3">
        <v>1295</v>
      </c>
      <c r="J251" s="3">
        <v>497</v>
      </c>
      <c r="K251" s="3">
        <v>0</v>
      </c>
      <c r="L251" s="3">
        <v>0</v>
      </c>
      <c r="M251" s="3">
        <v>2840</v>
      </c>
      <c r="N251">
        <f t="shared" si="14"/>
        <v>46560</v>
      </c>
      <c r="O251" s="12">
        <f t="shared" si="15"/>
        <v>0.63893730016055772</v>
      </c>
    </row>
    <row r="252" spans="1:15" x14ac:dyDescent="0.2">
      <c r="A252" t="s">
        <v>321</v>
      </c>
      <c r="B252" t="s">
        <v>322</v>
      </c>
      <c r="C252" s="3">
        <v>9</v>
      </c>
      <c r="D252" t="s">
        <v>318</v>
      </c>
      <c r="E252" s="3">
        <v>73652</v>
      </c>
      <c r="F252" s="3">
        <v>15352</v>
      </c>
      <c r="G252" s="3">
        <v>19197</v>
      </c>
      <c r="H252" s="3">
        <v>8278</v>
      </c>
      <c r="I252" s="3">
        <v>1767</v>
      </c>
      <c r="J252" s="3">
        <v>639</v>
      </c>
      <c r="K252" s="3">
        <v>0</v>
      </c>
      <c r="L252" s="3">
        <v>0</v>
      </c>
      <c r="M252" s="3">
        <v>691</v>
      </c>
      <c r="N252">
        <f t="shared" si="14"/>
        <v>45924</v>
      </c>
      <c r="O252" s="12">
        <f t="shared" si="15"/>
        <v>0.62352685602563407</v>
      </c>
    </row>
    <row r="253" spans="1:15" x14ac:dyDescent="0.2">
      <c r="A253" t="s">
        <v>387</v>
      </c>
      <c r="B253" t="s">
        <v>388</v>
      </c>
      <c r="C253" s="3">
        <v>9</v>
      </c>
      <c r="D253" t="s">
        <v>13</v>
      </c>
      <c r="E253" s="3">
        <v>60838</v>
      </c>
      <c r="F253" s="3">
        <v>14274</v>
      </c>
      <c r="G253" s="3">
        <v>14923</v>
      </c>
      <c r="H253" s="3">
        <v>4066</v>
      </c>
      <c r="I253" s="3">
        <v>3267</v>
      </c>
      <c r="J253" s="3">
        <v>0</v>
      </c>
      <c r="K253" s="3">
        <v>0</v>
      </c>
      <c r="L253" s="3">
        <v>0</v>
      </c>
      <c r="M253" s="3">
        <v>2072</v>
      </c>
      <c r="N253">
        <f t="shared" si="14"/>
        <v>38602</v>
      </c>
      <c r="O253" s="12">
        <f t="shared" si="15"/>
        <v>0.63450475032052334</v>
      </c>
    </row>
    <row r="254" spans="1:15" x14ac:dyDescent="0.2">
      <c r="A254" t="s">
        <v>389</v>
      </c>
      <c r="B254" t="s">
        <v>1460</v>
      </c>
      <c r="C254" s="3">
        <v>9</v>
      </c>
      <c r="D254" t="s">
        <v>13</v>
      </c>
      <c r="E254" s="3">
        <v>60572</v>
      </c>
      <c r="F254" s="3">
        <v>16450</v>
      </c>
      <c r="G254" s="3">
        <v>12594</v>
      </c>
      <c r="H254" s="3">
        <v>5989</v>
      </c>
      <c r="I254" s="3">
        <v>3132</v>
      </c>
      <c r="J254" s="3">
        <v>0</v>
      </c>
      <c r="K254" s="3">
        <v>0</v>
      </c>
      <c r="L254" s="3">
        <v>0</v>
      </c>
      <c r="M254" s="3">
        <v>0</v>
      </c>
      <c r="N254">
        <f t="shared" si="14"/>
        <v>38165</v>
      </c>
      <c r="O254" s="12">
        <f t="shared" si="15"/>
        <v>0.63007660305091462</v>
      </c>
    </row>
    <row r="255" spans="1:15" x14ac:dyDescent="0.2">
      <c r="A255" t="s">
        <v>492</v>
      </c>
      <c r="B255" t="s">
        <v>493</v>
      </c>
      <c r="C255" s="3">
        <v>9</v>
      </c>
      <c r="D255" t="s">
        <v>13</v>
      </c>
      <c r="E255" s="3">
        <v>63693</v>
      </c>
      <c r="F255" s="3">
        <v>18115</v>
      </c>
      <c r="G255" s="3">
        <v>16092</v>
      </c>
      <c r="H255" s="3">
        <v>6515</v>
      </c>
      <c r="I255" s="3">
        <v>2824</v>
      </c>
      <c r="J255" s="3">
        <v>0</v>
      </c>
      <c r="K255" s="3">
        <v>0</v>
      </c>
      <c r="L255" s="3">
        <v>0</v>
      </c>
      <c r="M255" s="3">
        <v>433</v>
      </c>
      <c r="N255">
        <f t="shared" si="14"/>
        <v>43979</v>
      </c>
      <c r="O255" s="12">
        <f t="shared" si="15"/>
        <v>0.69048404063240854</v>
      </c>
    </row>
    <row r="256" spans="1:15" x14ac:dyDescent="0.2">
      <c r="A256" t="s">
        <v>704</v>
      </c>
      <c r="B256" t="s">
        <v>705</v>
      </c>
      <c r="C256" s="3">
        <v>9</v>
      </c>
      <c r="D256" t="s">
        <v>318</v>
      </c>
      <c r="E256" s="3">
        <v>83826</v>
      </c>
      <c r="F256" s="3">
        <v>26956</v>
      </c>
      <c r="G256" s="3">
        <v>10703</v>
      </c>
      <c r="H256" s="3">
        <v>9278</v>
      </c>
      <c r="I256" s="3">
        <v>1378</v>
      </c>
      <c r="J256" s="3">
        <v>678</v>
      </c>
      <c r="K256" s="3">
        <v>0</v>
      </c>
      <c r="L256" s="3">
        <v>0</v>
      </c>
      <c r="M256" s="3">
        <v>3169</v>
      </c>
      <c r="N256">
        <f t="shared" si="14"/>
        <v>52162</v>
      </c>
      <c r="O256" s="12">
        <f t="shared" si="15"/>
        <v>0.62226516832486345</v>
      </c>
    </row>
    <row r="257" spans="1:15" x14ac:dyDescent="0.2">
      <c r="A257" t="s">
        <v>900</v>
      </c>
      <c r="B257" t="s">
        <v>1515</v>
      </c>
      <c r="C257" s="3">
        <v>9</v>
      </c>
      <c r="D257" t="s">
        <v>318</v>
      </c>
      <c r="E257" s="3">
        <v>77863</v>
      </c>
      <c r="F257" s="3">
        <v>23460</v>
      </c>
      <c r="G257" s="3">
        <v>4891</v>
      </c>
      <c r="H257" s="3">
        <v>23635</v>
      </c>
      <c r="I257" s="3">
        <v>1200</v>
      </c>
      <c r="J257" s="3">
        <v>0</v>
      </c>
      <c r="K257" s="3">
        <v>0</v>
      </c>
      <c r="L257" s="3">
        <v>0</v>
      </c>
      <c r="M257" s="3">
        <v>1943</v>
      </c>
      <c r="N257">
        <f t="shared" si="14"/>
        <v>55129</v>
      </c>
      <c r="O257" s="12">
        <f t="shared" si="15"/>
        <v>0.70802563476876057</v>
      </c>
    </row>
    <row r="258" spans="1:15" x14ac:dyDescent="0.2">
      <c r="A258" t="s">
        <v>956</v>
      </c>
      <c r="B258" t="s">
        <v>957</v>
      </c>
      <c r="C258" s="3">
        <v>9</v>
      </c>
      <c r="D258" t="s">
        <v>13</v>
      </c>
      <c r="E258" s="3">
        <v>69637</v>
      </c>
      <c r="F258" s="3">
        <v>20153</v>
      </c>
      <c r="G258" s="3">
        <v>14989</v>
      </c>
      <c r="H258" s="3">
        <v>7733</v>
      </c>
      <c r="I258" s="3">
        <v>2103</v>
      </c>
      <c r="J258" s="3">
        <v>394</v>
      </c>
      <c r="K258" s="3">
        <v>0</v>
      </c>
      <c r="L258" s="3">
        <v>0</v>
      </c>
      <c r="M258" s="3">
        <v>1862</v>
      </c>
      <c r="N258">
        <f t="shared" si="14"/>
        <v>47234</v>
      </c>
      <c r="O258" s="12">
        <f t="shared" si="15"/>
        <v>0.67828884070250006</v>
      </c>
    </row>
    <row r="259" spans="1:15" x14ac:dyDescent="0.2">
      <c r="A259" t="s">
        <v>986</v>
      </c>
      <c r="B259" t="s">
        <v>987</v>
      </c>
      <c r="C259" s="3">
        <v>9</v>
      </c>
      <c r="D259" t="s">
        <v>104</v>
      </c>
      <c r="E259" s="3">
        <v>74489</v>
      </c>
      <c r="F259" s="3">
        <v>27303</v>
      </c>
      <c r="G259" s="3">
        <v>10298</v>
      </c>
      <c r="H259" s="3">
        <v>9117</v>
      </c>
      <c r="I259" s="3">
        <v>1587</v>
      </c>
      <c r="J259" s="3">
        <v>535</v>
      </c>
      <c r="K259" s="3">
        <v>0</v>
      </c>
      <c r="L259" s="3">
        <v>0</v>
      </c>
      <c r="M259" s="3">
        <v>1749</v>
      </c>
      <c r="N259">
        <f t="shared" si="14"/>
        <v>50589</v>
      </c>
      <c r="O259" s="12">
        <f t="shared" si="15"/>
        <v>0.67914725664192033</v>
      </c>
    </row>
    <row r="260" spans="1:15" x14ac:dyDescent="0.2">
      <c r="A260" t="s">
        <v>1042</v>
      </c>
      <c r="B260" t="s">
        <v>1043</v>
      </c>
      <c r="C260" s="3">
        <v>9</v>
      </c>
      <c r="D260" t="s">
        <v>13</v>
      </c>
      <c r="E260" s="3">
        <v>65183</v>
      </c>
      <c r="F260" s="3">
        <v>12395</v>
      </c>
      <c r="G260" s="3">
        <v>13385</v>
      </c>
      <c r="H260" s="3">
        <v>4754</v>
      </c>
      <c r="I260" s="3">
        <v>1737</v>
      </c>
      <c r="J260" s="3">
        <v>0</v>
      </c>
      <c r="K260" s="3">
        <v>0</v>
      </c>
      <c r="L260" s="3">
        <v>2930</v>
      </c>
      <c r="M260" s="3">
        <v>986</v>
      </c>
      <c r="N260">
        <f t="shared" si="14"/>
        <v>36187</v>
      </c>
      <c r="O260" s="12">
        <f t="shared" si="15"/>
        <v>0.55516008775294168</v>
      </c>
    </row>
    <row r="261" spans="1:15" x14ac:dyDescent="0.2">
      <c r="A261" t="s">
        <v>1044</v>
      </c>
      <c r="B261" t="s">
        <v>1045</v>
      </c>
      <c r="C261" s="3">
        <v>9</v>
      </c>
      <c r="D261" t="s">
        <v>13</v>
      </c>
      <c r="E261" s="3">
        <v>64830</v>
      </c>
      <c r="F261" s="3">
        <v>14456</v>
      </c>
      <c r="G261" s="3">
        <v>16211</v>
      </c>
      <c r="H261" s="3">
        <v>5880</v>
      </c>
      <c r="I261" s="3">
        <v>3449</v>
      </c>
      <c r="J261" s="3">
        <v>0</v>
      </c>
      <c r="K261" s="3">
        <v>0</v>
      </c>
      <c r="L261" s="3">
        <v>0</v>
      </c>
      <c r="M261" s="3">
        <v>886</v>
      </c>
      <c r="N261">
        <f t="shared" si="14"/>
        <v>40882</v>
      </c>
      <c r="O261" s="12">
        <f t="shared" si="15"/>
        <v>0.63060311584143147</v>
      </c>
    </row>
    <row r="262" spans="1:15" x14ac:dyDescent="0.2">
      <c r="A262" t="s">
        <v>1052</v>
      </c>
      <c r="B262" t="s">
        <v>1053</v>
      </c>
      <c r="C262" s="3">
        <v>9</v>
      </c>
      <c r="D262" t="s">
        <v>13</v>
      </c>
      <c r="E262" s="3">
        <v>63106</v>
      </c>
      <c r="F262" s="3">
        <v>9484</v>
      </c>
      <c r="G262" s="3">
        <v>20240</v>
      </c>
      <c r="H262" s="3">
        <v>5929</v>
      </c>
      <c r="I262" s="3">
        <v>2617</v>
      </c>
      <c r="J262" s="3">
        <v>0</v>
      </c>
      <c r="K262" s="3">
        <v>0</v>
      </c>
      <c r="L262" s="3">
        <v>0</v>
      </c>
      <c r="M262" s="3">
        <v>0</v>
      </c>
      <c r="N262">
        <f t="shared" si="14"/>
        <v>38270</v>
      </c>
      <c r="O262" s="12">
        <f t="shared" si="15"/>
        <v>0.60643995816562613</v>
      </c>
    </row>
    <row r="263" spans="1:15" x14ac:dyDescent="0.2">
      <c r="A263" t="s">
        <v>1080</v>
      </c>
      <c r="B263" t="s">
        <v>1081</v>
      </c>
      <c r="C263" s="3">
        <v>9</v>
      </c>
      <c r="D263" t="s">
        <v>13</v>
      </c>
      <c r="E263" s="3">
        <v>62824</v>
      </c>
      <c r="F263" s="3">
        <v>10961</v>
      </c>
      <c r="G263" s="3">
        <v>17657</v>
      </c>
      <c r="H263" s="3">
        <v>4993</v>
      </c>
      <c r="I263" s="3">
        <v>984</v>
      </c>
      <c r="J263" s="3">
        <v>0</v>
      </c>
      <c r="K263" s="3">
        <v>0</v>
      </c>
      <c r="L263" s="3">
        <v>0</v>
      </c>
      <c r="M263" s="3">
        <v>3355</v>
      </c>
      <c r="N263">
        <f t="shared" si="14"/>
        <v>37950</v>
      </c>
      <c r="O263" s="12">
        <f t="shared" si="15"/>
        <v>0.60406850885012098</v>
      </c>
    </row>
    <row r="264" spans="1:15" x14ac:dyDescent="0.2">
      <c r="A264" t="s">
        <v>1082</v>
      </c>
      <c r="B264" t="s">
        <v>1083</v>
      </c>
      <c r="C264" s="3">
        <v>9</v>
      </c>
      <c r="D264" t="s">
        <v>13</v>
      </c>
      <c r="E264" s="3">
        <v>65013</v>
      </c>
      <c r="F264" s="3">
        <v>10612</v>
      </c>
      <c r="G264" s="3">
        <v>16263</v>
      </c>
      <c r="H264" s="3">
        <v>4336</v>
      </c>
      <c r="I264" s="3">
        <v>1566</v>
      </c>
      <c r="J264" s="3">
        <v>0</v>
      </c>
      <c r="K264" s="3">
        <v>0</v>
      </c>
      <c r="L264" s="3">
        <v>3394</v>
      </c>
      <c r="M264" s="3">
        <v>0</v>
      </c>
      <c r="N264">
        <f t="shared" si="14"/>
        <v>36171</v>
      </c>
      <c r="O264" s="12">
        <f t="shared" si="15"/>
        <v>0.55636564994693372</v>
      </c>
    </row>
    <row r="265" spans="1:15" x14ac:dyDescent="0.2">
      <c r="A265" t="s">
        <v>1116</v>
      </c>
      <c r="B265" t="s">
        <v>1117</v>
      </c>
      <c r="C265" s="3">
        <v>9</v>
      </c>
      <c r="D265" t="s">
        <v>13</v>
      </c>
      <c r="E265" s="3">
        <v>59324</v>
      </c>
      <c r="F265" s="3">
        <v>11964</v>
      </c>
      <c r="G265" s="3">
        <v>14448</v>
      </c>
      <c r="H265" s="3">
        <v>4711</v>
      </c>
      <c r="I265" s="3">
        <v>1138</v>
      </c>
      <c r="J265" s="3">
        <v>0</v>
      </c>
      <c r="K265" s="3">
        <v>0</v>
      </c>
      <c r="L265" s="3">
        <v>0</v>
      </c>
      <c r="M265" s="3">
        <v>2633</v>
      </c>
      <c r="N265">
        <f t="shared" si="14"/>
        <v>34894</v>
      </c>
      <c r="O265" s="12">
        <f t="shared" si="15"/>
        <v>0.58819364843908029</v>
      </c>
    </row>
    <row r="266" spans="1:15" x14ac:dyDescent="0.2">
      <c r="A266" t="s">
        <v>1118</v>
      </c>
      <c r="B266" t="s">
        <v>1119</v>
      </c>
      <c r="C266" s="3">
        <v>9</v>
      </c>
      <c r="D266" t="s">
        <v>13</v>
      </c>
      <c r="E266" s="3">
        <v>60450</v>
      </c>
      <c r="F266" s="3">
        <v>9912</v>
      </c>
      <c r="G266" s="3">
        <v>16505</v>
      </c>
      <c r="H266" s="3">
        <v>5277</v>
      </c>
      <c r="I266" s="3">
        <v>2675</v>
      </c>
      <c r="J266" s="3">
        <v>0</v>
      </c>
      <c r="K266" s="3">
        <v>0</v>
      </c>
      <c r="L266" s="3">
        <v>0</v>
      </c>
      <c r="M266" s="3">
        <v>338</v>
      </c>
      <c r="N266">
        <f t="shared" ref="N266:N329" si="16">SUM(F266:M266)</f>
        <v>34707</v>
      </c>
      <c r="O266" s="12">
        <f t="shared" ref="O266:O329" si="17">N266/E266</f>
        <v>0.57414392059553354</v>
      </c>
    </row>
    <row r="267" spans="1:15" x14ac:dyDescent="0.2">
      <c r="A267" t="s">
        <v>1120</v>
      </c>
      <c r="B267" t="s">
        <v>1539</v>
      </c>
      <c r="C267" s="3">
        <v>9</v>
      </c>
      <c r="D267" t="s">
        <v>13</v>
      </c>
      <c r="E267" s="3">
        <v>59160</v>
      </c>
      <c r="F267" s="3">
        <v>16344</v>
      </c>
      <c r="G267" s="3">
        <v>15653</v>
      </c>
      <c r="H267" s="3">
        <v>6430</v>
      </c>
      <c r="I267" s="3">
        <v>1487</v>
      </c>
      <c r="J267" s="3">
        <v>0</v>
      </c>
      <c r="K267" s="3">
        <v>0</v>
      </c>
      <c r="L267" s="3">
        <v>0</v>
      </c>
      <c r="M267" s="3">
        <v>246</v>
      </c>
      <c r="N267">
        <f t="shared" si="16"/>
        <v>40160</v>
      </c>
      <c r="O267" s="12">
        <f t="shared" si="17"/>
        <v>0.67883705206220424</v>
      </c>
    </row>
    <row r="268" spans="1:15" x14ac:dyDescent="0.2">
      <c r="A268" t="s">
        <v>17</v>
      </c>
      <c r="B268" t="s">
        <v>18</v>
      </c>
      <c r="C268" s="3">
        <v>10</v>
      </c>
      <c r="D268" t="s">
        <v>19</v>
      </c>
      <c r="E268" s="3">
        <v>70171</v>
      </c>
      <c r="F268" s="3">
        <v>17746</v>
      </c>
      <c r="G268" s="3">
        <v>17210</v>
      </c>
      <c r="H268" s="3">
        <v>6636</v>
      </c>
      <c r="I268" s="3">
        <v>906</v>
      </c>
      <c r="J268" s="3">
        <v>0</v>
      </c>
      <c r="K268" s="3">
        <v>0</v>
      </c>
      <c r="L268" s="3">
        <v>3195</v>
      </c>
      <c r="M268" s="3">
        <v>265</v>
      </c>
      <c r="N268">
        <f t="shared" si="16"/>
        <v>45958</v>
      </c>
      <c r="O268" s="12">
        <f t="shared" si="17"/>
        <v>0.65494292514001506</v>
      </c>
    </row>
    <row r="269" spans="1:15" x14ac:dyDescent="0.2">
      <c r="A269" t="s">
        <v>23</v>
      </c>
      <c r="B269" t="s">
        <v>24</v>
      </c>
      <c r="C269" s="3">
        <v>10</v>
      </c>
      <c r="D269" t="s">
        <v>25</v>
      </c>
      <c r="E269" s="3">
        <v>77379</v>
      </c>
      <c r="F269" s="3">
        <v>10698</v>
      </c>
      <c r="G269" s="3">
        <v>16239</v>
      </c>
      <c r="H269" s="3">
        <v>16047</v>
      </c>
      <c r="I269" s="3">
        <v>933</v>
      </c>
      <c r="J269" s="3">
        <v>0</v>
      </c>
      <c r="K269" s="3">
        <v>0</v>
      </c>
      <c r="L269" s="3">
        <v>2781</v>
      </c>
      <c r="M269" s="3">
        <v>1498</v>
      </c>
      <c r="N269">
        <f t="shared" si="16"/>
        <v>48196</v>
      </c>
      <c r="O269" s="12">
        <f t="shared" si="17"/>
        <v>0.62285633052895484</v>
      </c>
    </row>
    <row r="270" spans="1:15" x14ac:dyDescent="0.2">
      <c r="A270" t="s">
        <v>56</v>
      </c>
      <c r="B270" t="s">
        <v>57</v>
      </c>
      <c r="C270" s="3">
        <v>10</v>
      </c>
      <c r="D270" t="s">
        <v>25</v>
      </c>
      <c r="E270" s="3">
        <v>76542</v>
      </c>
      <c r="F270" s="3">
        <v>16803</v>
      </c>
      <c r="G270" s="3">
        <v>25018</v>
      </c>
      <c r="H270" s="3">
        <v>5570</v>
      </c>
      <c r="I270" s="3">
        <v>1779</v>
      </c>
      <c r="J270" s="3">
        <v>0</v>
      </c>
      <c r="K270" s="3">
        <v>0</v>
      </c>
      <c r="L270" s="3">
        <v>0</v>
      </c>
      <c r="M270" s="3">
        <v>407</v>
      </c>
      <c r="N270">
        <f t="shared" si="16"/>
        <v>49577</v>
      </c>
      <c r="O270" s="12">
        <f t="shared" si="17"/>
        <v>0.64770975412192</v>
      </c>
    </row>
    <row r="271" spans="1:15" x14ac:dyDescent="0.2">
      <c r="A271" t="s">
        <v>140</v>
      </c>
      <c r="B271" t="s">
        <v>141</v>
      </c>
      <c r="C271" s="3">
        <v>10</v>
      </c>
      <c r="D271" t="s">
        <v>19</v>
      </c>
      <c r="E271" s="3">
        <v>72766</v>
      </c>
      <c r="F271" s="3">
        <v>10812</v>
      </c>
      <c r="G271" s="3">
        <v>21994</v>
      </c>
      <c r="H271" s="3">
        <v>6821</v>
      </c>
      <c r="I271" s="3">
        <v>1721</v>
      </c>
      <c r="J271" s="3">
        <v>0</v>
      </c>
      <c r="K271" s="3">
        <v>0</v>
      </c>
      <c r="L271" s="3">
        <v>0</v>
      </c>
      <c r="M271" s="3">
        <v>2640</v>
      </c>
      <c r="N271">
        <f t="shared" si="16"/>
        <v>43988</v>
      </c>
      <c r="O271" s="12">
        <f t="shared" si="17"/>
        <v>0.60451309677596676</v>
      </c>
    </row>
    <row r="272" spans="1:15" x14ac:dyDescent="0.2">
      <c r="A272" t="s">
        <v>154</v>
      </c>
      <c r="B272" t="s">
        <v>155</v>
      </c>
      <c r="C272" s="3">
        <v>10</v>
      </c>
      <c r="D272" t="s">
        <v>156</v>
      </c>
      <c r="E272" s="3">
        <v>77296</v>
      </c>
      <c r="F272" s="3">
        <v>23132</v>
      </c>
      <c r="G272" s="3">
        <v>8674</v>
      </c>
      <c r="H272" s="3">
        <v>18100</v>
      </c>
      <c r="I272" s="3">
        <v>1098</v>
      </c>
      <c r="J272" s="3">
        <v>0</v>
      </c>
      <c r="K272" s="3">
        <v>0</v>
      </c>
      <c r="L272" s="3">
        <v>0</v>
      </c>
      <c r="M272" s="3">
        <v>3270</v>
      </c>
      <c r="N272">
        <f t="shared" si="16"/>
        <v>54274</v>
      </c>
      <c r="O272" s="12">
        <f t="shared" si="17"/>
        <v>0.70215793831504869</v>
      </c>
    </row>
    <row r="273" spans="1:15" x14ac:dyDescent="0.2">
      <c r="A273" t="s">
        <v>211</v>
      </c>
      <c r="B273" t="s">
        <v>212</v>
      </c>
      <c r="C273" s="3">
        <v>10</v>
      </c>
      <c r="D273" t="s">
        <v>25</v>
      </c>
      <c r="E273" s="3">
        <v>72042</v>
      </c>
      <c r="F273" s="3">
        <v>20585</v>
      </c>
      <c r="G273" s="3">
        <v>20196</v>
      </c>
      <c r="H273" s="3">
        <v>8907</v>
      </c>
      <c r="I273" s="3">
        <v>1194</v>
      </c>
      <c r="J273" s="3">
        <v>423</v>
      </c>
      <c r="K273" s="3">
        <v>0</v>
      </c>
      <c r="L273" s="3">
        <v>0</v>
      </c>
      <c r="M273" s="3">
        <v>1422</v>
      </c>
      <c r="N273">
        <f t="shared" si="16"/>
        <v>52727</v>
      </c>
      <c r="O273" s="12">
        <f t="shared" si="17"/>
        <v>0.73189250714860776</v>
      </c>
    </row>
    <row r="274" spans="1:15" x14ac:dyDescent="0.2">
      <c r="A274" t="s">
        <v>256</v>
      </c>
      <c r="B274" t="s">
        <v>1444</v>
      </c>
      <c r="C274" s="3">
        <v>10</v>
      </c>
      <c r="D274" t="s">
        <v>156</v>
      </c>
      <c r="E274" s="3">
        <v>74473</v>
      </c>
      <c r="F274" s="3">
        <v>26560</v>
      </c>
      <c r="G274" s="3">
        <v>10536</v>
      </c>
      <c r="H274" s="3">
        <v>11531</v>
      </c>
      <c r="I274" s="3">
        <v>1799</v>
      </c>
      <c r="J274" s="3">
        <v>0</v>
      </c>
      <c r="K274" s="3">
        <v>0</v>
      </c>
      <c r="L274" s="3">
        <v>0</v>
      </c>
      <c r="M274" s="3">
        <v>3116</v>
      </c>
      <c r="N274">
        <f t="shared" si="16"/>
        <v>53542</v>
      </c>
      <c r="O274" s="12">
        <f t="shared" si="17"/>
        <v>0.71894512105058206</v>
      </c>
    </row>
    <row r="275" spans="1:15" x14ac:dyDescent="0.2">
      <c r="A275" t="s">
        <v>275</v>
      </c>
      <c r="B275" t="s">
        <v>276</v>
      </c>
      <c r="C275" s="3">
        <v>10</v>
      </c>
      <c r="D275" t="s">
        <v>19</v>
      </c>
      <c r="E275" s="3">
        <v>71878</v>
      </c>
      <c r="F275" s="3">
        <v>7214</v>
      </c>
      <c r="G275" s="3">
        <v>17891</v>
      </c>
      <c r="H275" s="3">
        <v>17342</v>
      </c>
      <c r="I275" s="3">
        <v>1432</v>
      </c>
      <c r="J275" s="3">
        <v>600</v>
      </c>
      <c r="K275" s="3">
        <v>0</v>
      </c>
      <c r="L275" s="3">
        <v>0</v>
      </c>
      <c r="M275" s="3">
        <v>1360</v>
      </c>
      <c r="N275">
        <f t="shared" si="16"/>
        <v>45839</v>
      </c>
      <c r="O275" s="12">
        <f t="shared" si="17"/>
        <v>0.63773338156320436</v>
      </c>
    </row>
    <row r="276" spans="1:15" x14ac:dyDescent="0.2">
      <c r="A276" t="s">
        <v>344</v>
      </c>
      <c r="B276" t="s">
        <v>1455</v>
      </c>
      <c r="C276" s="3">
        <v>10</v>
      </c>
      <c r="D276" t="s">
        <v>19</v>
      </c>
      <c r="E276" s="3">
        <v>71484</v>
      </c>
      <c r="F276" s="3">
        <v>14283</v>
      </c>
      <c r="G276" s="3">
        <v>14896</v>
      </c>
      <c r="H276" s="3">
        <v>12638</v>
      </c>
      <c r="I276" s="3">
        <v>829</v>
      </c>
      <c r="J276" s="3">
        <v>0</v>
      </c>
      <c r="K276" s="3">
        <v>0</v>
      </c>
      <c r="L276" s="3">
        <v>0</v>
      </c>
      <c r="M276" s="3">
        <v>2434</v>
      </c>
      <c r="N276">
        <f t="shared" si="16"/>
        <v>45080</v>
      </c>
      <c r="O276" s="12">
        <f t="shared" si="17"/>
        <v>0.63063063063063063</v>
      </c>
    </row>
    <row r="277" spans="1:15" x14ac:dyDescent="0.2">
      <c r="A277" t="s">
        <v>346</v>
      </c>
      <c r="B277" t="s">
        <v>347</v>
      </c>
      <c r="C277" s="3">
        <v>10</v>
      </c>
      <c r="D277" t="s">
        <v>19</v>
      </c>
      <c r="E277" s="3">
        <v>71012</v>
      </c>
      <c r="F277" s="3">
        <v>11729</v>
      </c>
      <c r="G277" s="3">
        <v>17851</v>
      </c>
      <c r="H277" s="3">
        <v>8430</v>
      </c>
      <c r="I277" s="3">
        <v>1821</v>
      </c>
      <c r="J277" s="3">
        <v>0</v>
      </c>
      <c r="K277" s="3">
        <v>0</v>
      </c>
      <c r="L277" s="3">
        <v>0</v>
      </c>
      <c r="M277" s="3">
        <v>1357</v>
      </c>
      <c r="N277">
        <f t="shared" si="16"/>
        <v>41188</v>
      </c>
      <c r="O277" s="12">
        <f t="shared" si="17"/>
        <v>0.58001464541204306</v>
      </c>
    </row>
    <row r="278" spans="1:15" x14ac:dyDescent="0.2">
      <c r="A278" t="s">
        <v>348</v>
      </c>
      <c r="B278" t="s">
        <v>349</v>
      </c>
      <c r="C278" s="3">
        <v>10</v>
      </c>
      <c r="D278" t="s">
        <v>19</v>
      </c>
      <c r="E278" s="3">
        <v>63367</v>
      </c>
      <c r="F278" s="3">
        <v>24378</v>
      </c>
      <c r="G278" s="3">
        <v>9061</v>
      </c>
      <c r="H278" s="3">
        <v>10512</v>
      </c>
      <c r="I278" s="3">
        <v>1779</v>
      </c>
      <c r="J278" s="3">
        <v>772</v>
      </c>
      <c r="K278" s="3">
        <v>0</v>
      </c>
      <c r="L278" s="3">
        <v>0</v>
      </c>
      <c r="M278" s="3">
        <v>278</v>
      </c>
      <c r="N278">
        <f t="shared" si="16"/>
        <v>46780</v>
      </c>
      <c r="O278" s="12">
        <f t="shared" si="17"/>
        <v>0.73823914655893441</v>
      </c>
    </row>
    <row r="279" spans="1:15" x14ac:dyDescent="0.2">
      <c r="A279" t="s">
        <v>350</v>
      </c>
      <c r="B279" t="s">
        <v>351</v>
      </c>
      <c r="C279" s="3">
        <v>10</v>
      </c>
      <c r="D279" t="s">
        <v>19</v>
      </c>
      <c r="E279" s="3">
        <v>66297</v>
      </c>
      <c r="F279" s="3">
        <v>22877</v>
      </c>
      <c r="G279" s="3">
        <v>11585</v>
      </c>
      <c r="H279" s="3">
        <v>9711</v>
      </c>
      <c r="I279" s="3">
        <v>1252</v>
      </c>
      <c r="J279" s="3">
        <v>0</v>
      </c>
      <c r="K279" s="3">
        <v>0</v>
      </c>
      <c r="L279" s="3">
        <v>0</v>
      </c>
      <c r="M279" s="3">
        <v>1917</v>
      </c>
      <c r="N279">
        <f t="shared" si="16"/>
        <v>47342</v>
      </c>
      <c r="O279" s="12">
        <f t="shared" si="17"/>
        <v>0.71408962698161305</v>
      </c>
    </row>
    <row r="280" spans="1:15" x14ac:dyDescent="0.2">
      <c r="A280" t="s">
        <v>352</v>
      </c>
      <c r="B280" t="s">
        <v>353</v>
      </c>
      <c r="C280" s="3">
        <v>10</v>
      </c>
      <c r="D280" t="s">
        <v>19</v>
      </c>
      <c r="E280" s="3">
        <v>71422</v>
      </c>
      <c r="F280" s="3">
        <v>15503</v>
      </c>
      <c r="G280" s="3">
        <v>17948</v>
      </c>
      <c r="H280" s="3">
        <v>10947</v>
      </c>
      <c r="I280" s="3">
        <v>2636</v>
      </c>
      <c r="J280" s="3">
        <v>0</v>
      </c>
      <c r="K280" s="3">
        <v>0</v>
      </c>
      <c r="L280" s="3">
        <v>0</v>
      </c>
      <c r="M280" s="3">
        <v>0</v>
      </c>
      <c r="N280">
        <f t="shared" si="16"/>
        <v>47034</v>
      </c>
      <c r="O280" s="12">
        <f t="shared" si="17"/>
        <v>0.65853658536585369</v>
      </c>
    </row>
    <row r="281" spans="1:15" x14ac:dyDescent="0.2">
      <c r="A281" t="s">
        <v>354</v>
      </c>
      <c r="B281" t="s">
        <v>355</v>
      </c>
      <c r="C281" s="3">
        <v>10</v>
      </c>
      <c r="D281" t="s">
        <v>19</v>
      </c>
      <c r="E281" s="3">
        <v>70610</v>
      </c>
      <c r="F281" s="3">
        <v>22935</v>
      </c>
      <c r="G281" s="3">
        <v>15807</v>
      </c>
      <c r="H281" s="3">
        <v>8012</v>
      </c>
      <c r="I281" s="3">
        <v>1206</v>
      </c>
      <c r="J281" s="3">
        <v>0</v>
      </c>
      <c r="K281" s="3">
        <v>0</v>
      </c>
      <c r="L281" s="3">
        <v>0</v>
      </c>
      <c r="M281" s="3">
        <v>2459</v>
      </c>
      <c r="N281">
        <f t="shared" si="16"/>
        <v>50419</v>
      </c>
      <c r="O281" s="12">
        <f t="shared" si="17"/>
        <v>0.714049001557853</v>
      </c>
    </row>
    <row r="282" spans="1:15" x14ac:dyDescent="0.2">
      <c r="A282" t="s">
        <v>437</v>
      </c>
      <c r="B282" t="s">
        <v>1469</v>
      </c>
      <c r="C282" s="3">
        <v>10</v>
      </c>
      <c r="D282" t="s">
        <v>19</v>
      </c>
      <c r="E282" s="3">
        <v>69654</v>
      </c>
      <c r="F282" s="3">
        <v>18805</v>
      </c>
      <c r="G282" s="3">
        <v>16304</v>
      </c>
      <c r="H282" s="3">
        <v>8343</v>
      </c>
      <c r="I282" s="3">
        <v>855</v>
      </c>
      <c r="J282" s="3">
        <v>534</v>
      </c>
      <c r="K282" s="3">
        <v>0</v>
      </c>
      <c r="L282" s="3">
        <v>0</v>
      </c>
      <c r="M282" s="3">
        <v>2801</v>
      </c>
      <c r="N282">
        <f t="shared" si="16"/>
        <v>47642</v>
      </c>
      <c r="O282" s="12">
        <f t="shared" si="17"/>
        <v>0.6839808194791398</v>
      </c>
    </row>
    <row r="283" spans="1:15" x14ac:dyDescent="0.2">
      <c r="A283" t="s">
        <v>467</v>
      </c>
      <c r="B283" t="s">
        <v>468</v>
      </c>
      <c r="C283" s="3">
        <v>10</v>
      </c>
      <c r="D283" t="s">
        <v>25</v>
      </c>
      <c r="E283" s="3">
        <v>70590</v>
      </c>
      <c r="F283" s="3">
        <v>17962</v>
      </c>
      <c r="G283" s="3">
        <v>19821</v>
      </c>
      <c r="H283" s="3">
        <v>7350</v>
      </c>
      <c r="I283" s="3">
        <v>1459</v>
      </c>
      <c r="J283" s="3">
        <v>0</v>
      </c>
      <c r="K283" s="3">
        <v>0</v>
      </c>
      <c r="L283" s="3">
        <v>0</v>
      </c>
      <c r="M283" s="3">
        <v>1598</v>
      </c>
      <c r="N283">
        <f t="shared" si="16"/>
        <v>48190</v>
      </c>
      <c r="O283" s="12">
        <f t="shared" si="17"/>
        <v>0.68267459980167167</v>
      </c>
    </row>
    <row r="284" spans="1:15" x14ac:dyDescent="0.2">
      <c r="A284" t="s">
        <v>511</v>
      </c>
      <c r="B284" t="s">
        <v>512</v>
      </c>
      <c r="C284" s="3">
        <v>10</v>
      </c>
      <c r="D284" t="s">
        <v>156</v>
      </c>
      <c r="E284" s="3">
        <v>77917</v>
      </c>
      <c r="F284" s="3">
        <v>26894</v>
      </c>
      <c r="G284" s="3">
        <v>6981</v>
      </c>
      <c r="H284" s="3">
        <v>17097</v>
      </c>
      <c r="I284" s="3">
        <v>1462</v>
      </c>
      <c r="J284" s="3">
        <v>0</v>
      </c>
      <c r="K284" s="3">
        <v>0</v>
      </c>
      <c r="L284" s="3">
        <v>0</v>
      </c>
      <c r="M284" s="3">
        <v>2511</v>
      </c>
      <c r="N284">
        <f t="shared" si="16"/>
        <v>54945</v>
      </c>
      <c r="O284" s="12">
        <f t="shared" si="17"/>
        <v>0.70517345380340624</v>
      </c>
    </row>
    <row r="285" spans="1:15" x14ac:dyDescent="0.2">
      <c r="A285" t="s">
        <v>561</v>
      </c>
      <c r="B285" t="s">
        <v>562</v>
      </c>
      <c r="C285" s="3">
        <v>10</v>
      </c>
      <c r="D285" t="s">
        <v>19</v>
      </c>
      <c r="E285" s="3">
        <v>71973</v>
      </c>
      <c r="F285" s="3">
        <v>20587</v>
      </c>
      <c r="G285" s="3">
        <v>15910</v>
      </c>
      <c r="H285" s="3">
        <v>10993</v>
      </c>
      <c r="I285" s="3">
        <v>1690</v>
      </c>
      <c r="J285" s="3">
        <v>922</v>
      </c>
      <c r="K285" s="3">
        <v>0</v>
      </c>
      <c r="L285" s="3">
        <v>0</v>
      </c>
      <c r="M285" s="3">
        <v>235</v>
      </c>
      <c r="N285">
        <f t="shared" si="16"/>
        <v>50337</v>
      </c>
      <c r="O285" s="12">
        <f t="shared" si="17"/>
        <v>0.69938727022633485</v>
      </c>
    </row>
    <row r="286" spans="1:15" x14ac:dyDescent="0.2">
      <c r="A286" t="s">
        <v>609</v>
      </c>
      <c r="B286" t="s">
        <v>610</v>
      </c>
      <c r="C286" s="3">
        <v>10</v>
      </c>
      <c r="D286" t="s">
        <v>611</v>
      </c>
      <c r="E286" s="3">
        <v>64362</v>
      </c>
      <c r="F286" s="3">
        <v>25945</v>
      </c>
      <c r="G286" s="3">
        <v>6949</v>
      </c>
      <c r="H286" s="3">
        <v>13393</v>
      </c>
      <c r="I286" s="3">
        <v>1214</v>
      </c>
      <c r="J286" s="3">
        <v>568</v>
      </c>
      <c r="K286" s="3">
        <v>0</v>
      </c>
      <c r="L286" s="3">
        <v>0</v>
      </c>
      <c r="M286" s="3">
        <v>362</v>
      </c>
      <c r="N286">
        <f t="shared" si="16"/>
        <v>48431</v>
      </c>
      <c r="O286" s="12">
        <f t="shared" si="17"/>
        <v>0.75247817034896369</v>
      </c>
    </row>
    <row r="287" spans="1:15" x14ac:dyDescent="0.2">
      <c r="A287" t="s">
        <v>638</v>
      </c>
      <c r="B287" t="s">
        <v>639</v>
      </c>
      <c r="C287" s="3">
        <v>10</v>
      </c>
      <c r="D287" t="s">
        <v>156</v>
      </c>
      <c r="E287" s="3">
        <v>72986</v>
      </c>
      <c r="F287" s="3">
        <v>11722</v>
      </c>
      <c r="G287" s="3">
        <v>25804</v>
      </c>
      <c r="H287" s="3">
        <v>6817</v>
      </c>
      <c r="I287" s="3">
        <v>725</v>
      </c>
      <c r="J287" s="3">
        <v>733</v>
      </c>
      <c r="K287" s="3">
        <v>0</v>
      </c>
      <c r="L287" s="3">
        <v>0</v>
      </c>
      <c r="M287" s="3">
        <v>2194</v>
      </c>
      <c r="N287">
        <f t="shared" si="16"/>
        <v>47995</v>
      </c>
      <c r="O287" s="12">
        <f t="shared" si="17"/>
        <v>0.65759186693338445</v>
      </c>
    </row>
    <row r="288" spans="1:15" x14ac:dyDescent="0.2">
      <c r="A288" t="s">
        <v>640</v>
      </c>
      <c r="B288" t="s">
        <v>1492</v>
      </c>
      <c r="C288" s="3">
        <v>10</v>
      </c>
      <c r="D288" t="s">
        <v>156</v>
      </c>
      <c r="E288" s="3">
        <v>77175</v>
      </c>
      <c r="F288" s="3">
        <v>10066</v>
      </c>
      <c r="G288" s="3">
        <v>21479</v>
      </c>
      <c r="H288" s="3">
        <v>12671</v>
      </c>
      <c r="I288" s="3">
        <v>720</v>
      </c>
      <c r="J288" s="3">
        <v>770</v>
      </c>
      <c r="K288" s="3">
        <v>0</v>
      </c>
      <c r="L288" s="3">
        <v>0</v>
      </c>
      <c r="M288" s="3">
        <v>1418</v>
      </c>
      <c r="N288">
        <f t="shared" si="16"/>
        <v>47124</v>
      </c>
      <c r="O288" s="12">
        <f t="shared" si="17"/>
        <v>0.61061224489795918</v>
      </c>
    </row>
    <row r="289" spans="1:15" x14ac:dyDescent="0.2">
      <c r="A289" t="s">
        <v>642</v>
      </c>
      <c r="B289" t="s">
        <v>643</v>
      </c>
      <c r="C289" s="3">
        <v>10</v>
      </c>
      <c r="D289" t="s">
        <v>156</v>
      </c>
      <c r="E289" s="3">
        <v>64900</v>
      </c>
      <c r="F289" s="3">
        <v>9728</v>
      </c>
      <c r="G289" s="3">
        <v>13745</v>
      </c>
      <c r="H289" s="3">
        <v>8107</v>
      </c>
      <c r="I289" s="3">
        <v>883</v>
      </c>
      <c r="J289" s="3">
        <v>639</v>
      </c>
      <c r="K289" s="3">
        <v>0</v>
      </c>
      <c r="L289" s="3">
        <v>0</v>
      </c>
      <c r="M289" s="3">
        <v>2717</v>
      </c>
      <c r="N289">
        <f t="shared" si="16"/>
        <v>35819</v>
      </c>
      <c r="O289" s="12">
        <f t="shared" si="17"/>
        <v>0.55191063174114019</v>
      </c>
    </row>
    <row r="290" spans="1:15" x14ac:dyDescent="0.2">
      <c r="A290" t="s">
        <v>644</v>
      </c>
      <c r="B290" t="s">
        <v>645</v>
      </c>
      <c r="C290" s="3">
        <v>10</v>
      </c>
      <c r="D290" t="s">
        <v>156</v>
      </c>
      <c r="E290" s="3">
        <v>71219</v>
      </c>
      <c r="F290" s="3">
        <v>23147</v>
      </c>
      <c r="G290" s="3">
        <v>15636</v>
      </c>
      <c r="H290" s="3">
        <v>8639</v>
      </c>
      <c r="I290" s="3">
        <v>1134</v>
      </c>
      <c r="J290" s="3">
        <v>0</v>
      </c>
      <c r="K290" s="3">
        <v>0</v>
      </c>
      <c r="L290" s="3">
        <v>0</v>
      </c>
      <c r="M290" s="3">
        <v>3396</v>
      </c>
      <c r="N290">
        <f t="shared" si="16"/>
        <v>51952</v>
      </c>
      <c r="O290" s="12">
        <f t="shared" si="17"/>
        <v>0.72946825987447173</v>
      </c>
    </row>
    <row r="291" spans="1:15" x14ac:dyDescent="0.2">
      <c r="A291" t="s">
        <v>646</v>
      </c>
      <c r="B291" t="s">
        <v>1493</v>
      </c>
      <c r="C291" s="3">
        <v>10</v>
      </c>
      <c r="D291" t="s">
        <v>156</v>
      </c>
      <c r="E291" s="3">
        <v>76639</v>
      </c>
      <c r="F291" s="3">
        <v>27000</v>
      </c>
      <c r="G291" s="3">
        <v>11392</v>
      </c>
      <c r="H291" s="3">
        <v>11476</v>
      </c>
      <c r="I291" s="3">
        <v>1988</v>
      </c>
      <c r="J291" s="3">
        <v>0</v>
      </c>
      <c r="K291" s="3">
        <v>0</v>
      </c>
      <c r="L291" s="3">
        <v>0</v>
      </c>
      <c r="M291" s="3">
        <v>2721</v>
      </c>
      <c r="N291">
        <f t="shared" si="16"/>
        <v>54577</v>
      </c>
      <c r="O291" s="12">
        <f t="shared" si="17"/>
        <v>0.71213089941152674</v>
      </c>
    </row>
    <row r="292" spans="1:15" x14ac:dyDescent="0.2">
      <c r="A292" t="s">
        <v>673</v>
      </c>
      <c r="B292" t="s">
        <v>674</v>
      </c>
      <c r="C292" s="3">
        <v>10</v>
      </c>
      <c r="D292" t="s">
        <v>156</v>
      </c>
      <c r="E292" s="3">
        <v>77502</v>
      </c>
      <c r="F292" s="3">
        <v>21971</v>
      </c>
      <c r="G292" s="3">
        <v>18227</v>
      </c>
      <c r="H292" s="3">
        <v>9675</v>
      </c>
      <c r="I292" s="3">
        <v>925</v>
      </c>
      <c r="J292" s="3">
        <v>0</v>
      </c>
      <c r="K292" s="3">
        <v>0</v>
      </c>
      <c r="L292" s="3">
        <v>0</v>
      </c>
      <c r="M292" s="3">
        <v>2040</v>
      </c>
      <c r="N292">
        <f t="shared" si="16"/>
        <v>52838</v>
      </c>
      <c r="O292" s="12">
        <f t="shared" si="17"/>
        <v>0.68176305127609615</v>
      </c>
    </row>
    <row r="293" spans="1:15" x14ac:dyDescent="0.2">
      <c r="A293" t="s">
        <v>700</v>
      </c>
      <c r="B293" t="s">
        <v>701</v>
      </c>
      <c r="C293" s="3">
        <v>10</v>
      </c>
      <c r="D293" t="s">
        <v>25</v>
      </c>
      <c r="E293" s="3">
        <v>80069</v>
      </c>
      <c r="F293" s="3">
        <v>12741</v>
      </c>
      <c r="G293" s="3">
        <v>18753</v>
      </c>
      <c r="H293" s="3">
        <v>7469</v>
      </c>
      <c r="I293" s="3">
        <v>2985</v>
      </c>
      <c r="J293" s="3">
        <v>0</v>
      </c>
      <c r="K293" s="3">
        <v>0</v>
      </c>
      <c r="L293" s="3">
        <v>4339</v>
      </c>
      <c r="M293" s="3">
        <v>2108</v>
      </c>
      <c r="N293">
        <f t="shared" si="16"/>
        <v>48395</v>
      </c>
      <c r="O293" s="12">
        <f t="shared" si="17"/>
        <v>0.60441619103523214</v>
      </c>
    </row>
    <row r="294" spans="1:15" x14ac:dyDescent="0.2">
      <c r="A294" t="s">
        <v>727</v>
      </c>
      <c r="B294" t="s">
        <v>1501</v>
      </c>
      <c r="C294" s="3">
        <v>10</v>
      </c>
      <c r="D294" t="s">
        <v>25</v>
      </c>
      <c r="E294" s="3">
        <v>71785</v>
      </c>
      <c r="F294" s="3">
        <v>27590</v>
      </c>
      <c r="G294" s="3">
        <v>11438</v>
      </c>
      <c r="H294" s="3">
        <v>10246</v>
      </c>
      <c r="I294" s="3">
        <v>1954</v>
      </c>
      <c r="J294" s="3">
        <v>0</v>
      </c>
      <c r="K294" s="3">
        <v>0</v>
      </c>
      <c r="L294" s="3">
        <v>0</v>
      </c>
      <c r="M294" s="3">
        <v>0</v>
      </c>
      <c r="N294">
        <f t="shared" si="16"/>
        <v>51228</v>
      </c>
      <c r="O294" s="12">
        <f t="shared" si="17"/>
        <v>0.71363098140280001</v>
      </c>
    </row>
    <row r="295" spans="1:15" x14ac:dyDescent="0.2">
      <c r="A295" t="s">
        <v>763</v>
      </c>
      <c r="B295" t="s">
        <v>764</v>
      </c>
      <c r="C295" s="3">
        <v>10</v>
      </c>
      <c r="D295" t="s">
        <v>25</v>
      </c>
      <c r="E295" s="3">
        <v>58707</v>
      </c>
      <c r="F295" s="3">
        <v>7846</v>
      </c>
      <c r="G295" s="3">
        <v>15022</v>
      </c>
      <c r="H295" s="3">
        <v>8053</v>
      </c>
      <c r="I295" s="3">
        <v>1138</v>
      </c>
      <c r="J295" s="3">
        <v>928</v>
      </c>
      <c r="K295" s="3">
        <v>0</v>
      </c>
      <c r="L295" s="3">
        <v>0</v>
      </c>
      <c r="M295" s="3">
        <v>125</v>
      </c>
      <c r="N295">
        <f t="shared" si="16"/>
        <v>33112</v>
      </c>
      <c r="O295" s="12">
        <f t="shared" si="17"/>
        <v>0.56402132624729584</v>
      </c>
    </row>
    <row r="296" spans="1:15" x14ac:dyDescent="0.2">
      <c r="A296" t="s">
        <v>765</v>
      </c>
      <c r="B296" t="s">
        <v>766</v>
      </c>
      <c r="C296" s="3">
        <v>10</v>
      </c>
      <c r="D296" t="s">
        <v>25</v>
      </c>
      <c r="E296" s="3">
        <v>63240</v>
      </c>
      <c r="F296" s="3">
        <v>8508</v>
      </c>
      <c r="G296" s="3">
        <v>16646</v>
      </c>
      <c r="H296" s="3">
        <v>5849</v>
      </c>
      <c r="I296" s="3">
        <v>1338</v>
      </c>
      <c r="J296" s="3">
        <v>0</v>
      </c>
      <c r="K296" s="3">
        <v>0</v>
      </c>
      <c r="L296" s="3">
        <v>0</v>
      </c>
      <c r="M296" s="3">
        <v>1944</v>
      </c>
      <c r="N296">
        <f t="shared" si="16"/>
        <v>34285</v>
      </c>
      <c r="O296" s="12">
        <f t="shared" si="17"/>
        <v>0.54214104996837442</v>
      </c>
    </row>
    <row r="297" spans="1:15" x14ac:dyDescent="0.2">
      <c r="A297" t="s">
        <v>767</v>
      </c>
      <c r="B297" t="s">
        <v>768</v>
      </c>
      <c r="C297" s="3">
        <v>10</v>
      </c>
      <c r="D297" t="s">
        <v>25</v>
      </c>
      <c r="E297" s="3">
        <v>67441</v>
      </c>
      <c r="F297" s="3">
        <v>13437</v>
      </c>
      <c r="G297" s="3">
        <v>15209</v>
      </c>
      <c r="H297" s="3">
        <v>9406</v>
      </c>
      <c r="I297" s="3">
        <v>967</v>
      </c>
      <c r="J297" s="3">
        <v>630</v>
      </c>
      <c r="K297" s="3">
        <v>0</v>
      </c>
      <c r="L297" s="3">
        <v>0</v>
      </c>
      <c r="M297" s="3">
        <v>1140</v>
      </c>
      <c r="N297">
        <f t="shared" si="16"/>
        <v>40789</v>
      </c>
      <c r="O297" s="12">
        <f t="shared" si="17"/>
        <v>0.60481013033614561</v>
      </c>
    </row>
    <row r="298" spans="1:15" x14ac:dyDescent="0.2">
      <c r="A298" t="s">
        <v>769</v>
      </c>
      <c r="B298" t="s">
        <v>770</v>
      </c>
      <c r="C298" s="3">
        <v>10</v>
      </c>
      <c r="D298" t="s">
        <v>611</v>
      </c>
      <c r="E298" s="3">
        <v>67837</v>
      </c>
      <c r="F298" s="3">
        <v>18536</v>
      </c>
      <c r="G298" s="3">
        <v>16467</v>
      </c>
      <c r="H298" s="3">
        <v>6846</v>
      </c>
      <c r="I298" s="3">
        <v>0</v>
      </c>
      <c r="J298" s="3">
        <v>0</v>
      </c>
      <c r="K298" s="3">
        <v>0</v>
      </c>
      <c r="L298" s="3">
        <v>0</v>
      </c>
      <c r="M298" s="3">
        <v>2797</v>
      </c>
      <c r="N298">
        <f t="shared" si="16"/>
        <v>44646</v>
      </c>
      <c r="O298" s="12">
        <f t="shared" si="17"/>
        <v>0.65813641523062638</v>
      </c>
    </row>
    <row r="299" spans="1:15" x14ac:dyDescent="0.2">
      <c r="A299" t="s">
        <v>846</v>
      </c>
      <c r="B299" t="s">
        <v>847</v>
      </c>
      <c r="C299" s="3">
        <v>10</v>
      </c>
      <c r="D299" t="s">
        <v>611</v>
      </c>
      <c r="E299" s="3">
        <v>68914</v>
      </c>
      <c r="F299" s="3">
        <v>20901</v>
      </c>
      <c r="G299" s="3">
        <v>14901</v>
      </c>
      <c r="H299" s="3">
        <v>9434</v>
      </c>
      <c r="I299" s="3">
        <v>406</v>
      </c>
      <c r="J299" s="3">
        <v>451</v>
      </c>
      <c r="K299" s="3">
        <v>0</v>
      </c>
      <c r="L299" s="3">
        <v>0</v>
      </c>
      <c r="M299" s="3">
        <v>1375</v>
      </c>
      <c r="N299">
        <f t="shared" si="16"/>
        <v>47468</v>
      </c>
      <c r="O299" s="12">
        <f t="shared" si="17"/>
        <v>0.68880053399889718</v>
      </c>
    </row>
    <row r="300" spans="1:15" x14ac:dyDescent="0.2">
      <c r="A300" t="s">
        <v>852</v>
      </c>
      <c r="B300" t="s">
        <v>853</v>
      </c>
      <c r="C300" s="3">
        <v>10</v>
      </c>
      <c r="D300" t="s">
        <v>25</v>
      </c>
      <c r="E300" s="3">
        <v>72955</v>
      </c>
      <c r="F300" s="3">
        <v>27470</v>
      </c>
      <c r="G300" s="3">
        <v>11128</v>
      </c>
      <c r="H300" s="3">
        <v>11659</v>
      </c>
      <c r="I300" s="3">
        <v>2179</v>
      </c>
      <c r="J300" s="3">
        <v>1251</v>
      </c>
      <c r="K300" s="3">
        <v>0</v>
      </c>
      <c r="L300" s="3">
        <v>0</v>
      </c>
      <c r="M300" s="3">
        <v>0</v>
      </c>
      <c r="N300">
        <f t="shared" si="16"/>
        <v>53687</v>
      </c>
      <c r="O300" s="12">
        <f t="shared" si="17"/>
        <v>0.73589198821191149</v>
      </c>
    </row>
    <row r="301" spans="1:15" x14ac:dyDescent="0.2">
      <c r="A301" t="s">
        <v>854</v>
      </c>
      <c r="B301" t="s">
        <v>855</v>
      </c>
      <c r="C301" s="3">
        <v>10</v>
      </c>
      <c r="D301" t="s">
        <v>156</v>
      </c>
      <c r="E301" s="3">
        <v>77185</v>
      </c>
      <c r="F301" s="3">
        <v>28228</v>
      </c>
      <c r="G301" s="3">
        <v>7893</v>
      </c>
      <c r="H301" s="3">
        <v>14228</v>
      </c>
      <c r="I301" s="3">
        <v>2526</v>
      </c>
      <c r="J301" s="3">
        <v>0</v>
      </c>
      <c r="K301" s="3">
        <v>0</v>
      </c>
      <c r="L301" s="3">
        <v>0</v>
      </c>
      <c r="M301" s="3">
        <v>2345</v>
      </c>
      <c r="N301">
        <f t="shared" si="16"/>
        <v>55220</v>
      </c>
      <c r="O301" s="12">
        <f t="shared" si="17"/>
        <v>0.71542398134352525</v>
      </c>
    </row>
    <row r="302" spans="1:15" x14ac:dyDescent="0.2">
      <c r="A302" t="s">
        <v>884</v>
      </c>
      <c r="B302" t="s">
        <v>885</v>
      </c>
      <c r="C302" s="3">
        <v>10</v>
      </c>
      <c r="D302" t="s">
        <v>25</v>
      </c>
      <c r="E302" s="3">
        <v>71043</v>
      </c>
      <c r="F302" s="3">
        <v>19211</v>
      </c>
      <c r="G302" s="3">
        <v>18997</v>
      </c>
      <c r="H302" s="3">
        <v>7283</v>
      </c>
      <c r="I302" s="3">
        <v>1490</v>
      </c>
      <c r="J302" s="3">
        <v>0</v>
      </c>
      <c r="K302" s="3">
        <v>0</v>
      </c>
      <c r="L302" s="3">
        <v>0</v>
      </c>
      <c r="M302" s="3">
        <v>1973</v>
      </c>
      <c r="N302">
        <f t="shared" si="16"/>
        <v>48954</v>
      </c>
      <c r="O302" s="12">
        <f t="shared" si="17"/>
        <v>0.68907563025210083</v>
      </c>
    </row>
    <row r="303" spans="1:15" x14ac:dyDescent="0.2">
      <c r="A303" t="s">
        <v>958</v>
      </c>
      <c r="B303" t="s">
        <v>959</v>
      </c>
      <c r="C303" s="3">
        <v>10</v>
      </c>
      <c r="D303" t="s">
        <v>611</v>
      </c>
      <c r="E303" s="3">
        <v>69516</v>
      </c>
      <c r="F303" s="3">
        <v>26052</v>
      </c>
      <c r="G303" s="3">
        <v>4809</v>
      </c>
      <c r="H303" s="3">
        <v>14706</v>
      </c>
      <c r="I303" s="3">
        <v>1846</v>
      </c>
      <c r="J303" s="3">
        <v>527</v>
      </c>
      <c r="K303" s="3">
        <v>0</v>
      </c>
      <c r="L303" s="3">
        <v>0</v>
      </c>
      <c r="M303" s="3">
        <v>2602</v>
      </c>
      <c r="N303">
        <f t="shared" si="16"/>
        <v>50542</v>
      </c>
      <c r="O303" s="12">
        <f t="shared" si="17"/>
        <v>0.72705564186662064</v>
      </c>
    </row>
    <row r="304" spans="1:15" x14ac:dyDescent="0.2">
      <c r="A304" t="s">
        <v>1058</v>
      </c>
      <c r="B304" t="s">
        <v>1059</v>
      </c>
      <c r="C304" s="3">
        <v>10</v>
      </c>
      <c r="D304" t="s">
        <v>611</v>
      </c>
      <c r="E304" s="3">
        <v>67800</v>
      </c>
      <c r="F304" s="3">
        <v>20876</v>
      </c>
      <c r="G304" s="3">
        <v>17363</v>
      </c>
      <c r="H304" s="3">
        <v>8977</v>
      </c>
      <c r="I304" s="3">
        <v>926</v>
      </c>
      <c r="J304" s="3">
        <v>693</v>
      </c>
      <c r="K304" s="3">
        <v>0</v>
      </c>
      <c r="L304" s="3">
        <v>0</v>
      </c>
      <c r="M304" s="3">
        <v>197</v>
      </c>
      <c r="N304">
        <f t="shared" si="16"/>
        <v>49032</v>
      </c>
      <c r="O304" s="12">
        <f t="shared" si="17"/>
        <v>0.72318584070796466</v>
      </c>
    </row>
    <row r="305" spans="1:15" x14ac:dyDescent="0.2">
      <c r="A305" t="s">
        <v>1060</v>
      </c>
      <c r="B305" t="s">
        <v>1535</v>
      </c>
      <c r="C305" s="3">
        <v>10</v>
      </c>
      <c r="D305" t="s">
        <v>611</v>
      </c>
      <c r="E305" s="3">
        <v>70143</v>
      </c>
      <c r="F305" s="3">
        <v>18993</v>
      </c>
      <c r="G305" s="3">
        <v>18939</v>
      </c>
      <c r="H305" s="3">
        <v>5481</v>
      </c>
      <c r="I305" s="3">
        <v>1335</v>
      </c>
      <c r="J305" s="3">
        <v>0</v>
      </c>
      <c r="K305" s="3">
        <v>0</v>
      </c>
      <c r="L305" s="3">
        <v>0</v>
      </c>
      <c r="M305" s="3">
        <v>2517</v>
      </c>
      <c r="N305">
        <f t="shared" si="16"/>
        <v>47265</v>
      </c>
      <c r="O305" s="12">
        <f t="shared" si="17"/>
        <v>0.67383773149138193</v>
      </c>
    </row>
    <row r="306" spans="1:15" x14ac:dyDescent="0.2">
      <c r="A306" t="s">
        <v>205</v>
      </c>
      <c r="B306" t="s">
        <v>206</v>
      </c>
      <c r="C306" s="3">
        <v>11</v>
      </c>
      <c r="D306" t="s">
        <v>207</v>
      </c>
      <c r="E306" s="3">
        <v>73086</v>
      </c>
      <c r="F306" s="3">
        <v>22558</v>
      </c>
      <c r="G306" s="3">
        <v>11250</v>
      </c>
      <c r="H306" s="3">
        <v>10124</v>
      </c>
      <c r="I306" s="3">
        <v>2950</v>
      </c>
      <c r="J306" s="3">
        <v>0</v>
      </c>
      <c r="K306" s="3">
        <v>0</v>
      </c>
      <c r="L306" s="3">
        <v>0</v>
      </c>
      <c r="M306" s="3">
        <v>4748</v>
      </c>
      <c r="N306">
        <f t="shared" si="16"/>
        <v>51630</v>
      </c>
      <c r="O306" s="12">
        <f t="shared" si="17"/>
        <v>0.70642804367457512</v>
      </c>
    </row>
    <row r="307" spans="1:15" x14ac:dyDescent="0.2">
      <c r="A307" t="s">
        <v>217</v>
      </c>
      <c r="B307" t="s">
        <v>218</v>
      </c>
      <c r="C307" s="3">
        <v>11</v>
      </c>
      <c r="D307" t="s">
        <v>219</v>
      </c>
      <c r="E307" s="3">
        <v>74874</v>
      </c>
      <c r="F307" s="3">
        <v>22188</v>
      </c>
      <c r="G307" s="3">
        <v>15884</v>
      </c>
      <c r="H307" s="3">
        <v>7891</v>
      </c>
      <c r="I307" s="3">
        <v>1451</v>
      </c>
      <c r="J307" s="3">
        <v>0</v>
      </c>
      <c r="K307" s="3">
        <v>0</v>
      </c>
      <c r="L307" s="3">
        <v>0</v>
      </c>
      <c r="M307" s="3">
        <v>2409</v>
      </c>
      <c r="N307">
        <f t="shared" si="16"/>
        <v>49823</v>
      </c>
      <c r="O307" s="12">
        <f t="shared" si="17"/>
        <v>0.66542457996100113</v>
      </c>
    </row>
    <row r="308" spans="1:15" x14ac:dyDescent="0.2">
      <c r="A308" t="s">
        <v>245</v>
      </c>
      <c r="B308" t="s">
        <v>1443</v>
      </c>
      <c r="C308" s="3">
        <v>11</v>
      </c>
      <c r="D308" t="s">
        <v>219</v>
      </c>
      <c r="E308" s="3">
        <v>74509</v>
      </c>
      <c r="F308" s="3">
        <v>18271</v>
      </c>
      <c r="G308" s="3">
        <v>15076</v>
      </c>
      <c r="H308" s="3">
        <v>7732</v>
      </c>
      <c r="I308" s="3">
        <v>1580</v>
      </c>
      <c r="J308" s="3">
        <v>0</v>
      </c>
      <c r="K308" s="3">
        <v>0</v>
      </c>
      <c r="L308" s="3">
        <v>2168</v>
      </c>
      <c r="M308" s="3">
        <v>732</v>
      </c>
      <c r="N308">
        <f t="shared" si="16"/>
        <v>45559</v>
      </c>
      <c r="O308" s="12">
        <f t="shared" si="17"/>
        <v>0.61145633413413147</v>
      </c>
    </row>
    <row r="309" spans="1:15" x14ac:dyDescent="0.2">
      <c r="A309" t="s">
        <v>272</v>
      </c>
      <c r="B309" t="s">
        <v>1447</v>
      </c>
      <c r="C309" s="3">
        <v>11</v>
      </c>
      <c r="D309" t="s">
        <v>274</v>
      </c>
      <c r="E309" s="3">
        <v>68874</v>
      </c>
      <c r="F309" s="3">
        <v>18995</v>
      </c>
      <c r="G309" s="3">
        <v>16412</v>
      </c>
      <c r="H309" s="3">
        <v>8930</v>
      </c>
      <c r="I309" s="3">
        <v>1225</v>
      </c>
      <c r="J309" s="3">
        <v>535</v>
      </c>
      <c r="K309" s="3">
        <v>0</v>
      </c>
      <c r="L309" s="3">
        <v>0</v>
      </c>
      <c r="M309" s="3">
        <v>693</v>
      </c>
      <c r="N309">
        <f t="shared" si="16"/>
        <v>46790</v>
      </c>
      <c r="O309" s="12">
        <f t="shared" si="17"/>
        <v>0.6793565060835729</v>
      </c>
    </row>
    <row r="310" spans="1:15" x14ac:dyDescent="0.2">
      <c r="A310" t="s">
        <v>303</v>
      </c>
      <c r="B310" t="s">
        <v>304</v>
      </c>
      <c r="C310" s="3">
        <v>11</v>
      </c>
      <c r="D310" t="s">
        <v>274</v>
      </c>
      <c r="E310" s="3">
        <v>73692</v>
      </c>
      <c r="F310" s="3">
        <v>23250</v>
      </c>
      <c r="G310" s="3">
        <v>8747</v>
      </c>
      <c r="H310" s="3">
        <v>16187</v>
      </c>
      <c r="I310" s="3">
        <v>2147</v>
      </c>
      <c r="J310" s="3">
        <v>0</v>
      </c>
      <c r="K310" s="3">
        <v>0</v>
      </c>
      <c r="L310" s="3">
        <v>0</v>
      </c>
      <c r="M310" s="3">
        <v>449</v>
      </c>
      <c r="N310">
        <f t="shared" si="16"/>
        <v>50780</v>
      </c>
      <c r="O310" s="12">
        <f t="shared" si="17"/>
        <v>0.68908429680290939</v>
      </c>
    </row>
    <row r="311" spans="1:15" x14ac:dyDescent="0.2">
      <c r="A311" t="s">
        <v>325</v>
      </c>
      <c r="B311" t="s">
        <v>326</v>
      </c>
      <c r="C311" s="3">
        <v>11</v>
      </c>
      <c r="D311" t="s">
        <v>274</v>
      </c>
      <c r="E311" s="3">
        <v>77460</v>
      </c>
      <c r="F311" s="3">
        <v>23420</v>
      </c>
      <c r="G311" s="3">
        <v>17374</v>
      </c>
      <c r="H311" s="3">
        <v>7656</v>
      </c>
      <c r="I311" s="3">
        <v>1414</v>
      </c>
      <c r="J311" s="3">
        <v>0</v>
      </c>
      <c r="K311" s="3">
        <v>0</v>
      </c>
      <c r="L311" s="3">
        <v>0</v>
      </c>
      <c r="M311" s="3">
        <v>1220</v>
      </c>
      <c r="N311">
        <f t="shared" si="16"/>
        <v>51084</v>
      </c>
      <c r="O311" s="12">
        <f t="shared" si="17"/>
        <v>0.65948876839659176</v>
      </c>
    </row>
    <row r="312" spans="1:15" x14ac:dyDescent="0.2">
      <c r="A312" t="s">
        <v>416</v>
      </c>
      <c r="B312" t="s">
        <v>1465</v>
      </c>
      <c r="C312" s="3">
        <v>11</v>
      </c>
      <c r="D312" t="s">
        <v>274</v>
      </c>
      <c r="E312" s="3">
        <v>65306</v>
      </c>
      <c r="F312" s="3">
        <v>23472</v>
      </c>
      <c r="G312" s="3">
        <v>9794</v>
      </c>
      <c r="H312" s="3">
        <v>10217</v>
      </c>
      <c r="I312" s="3">
        <v>1931</v>
      </c>
      <c r="J312" s="3">
        <v>0</v>
      </c>
      <c r="K312" s="3">
        <v>0</v>
      </c>
      <c r="L312" s="3">
        <v>0</v>
      </c>
      <c r="M312" s="3">
        <v>0</v>
      </c>
      <c r="N312">
        <f t="shared" si="16"/>
        <v>45414</v>
      </c>
      <c r="O312" s="12">
        <f t="shared" si="17"/>
        <v>0.69540317888096037</v>
      </c>
    </row>
    <row r="313" spans="1:15" x14ac:dyDescent="0.2">
      <c r="A313" t="s">
        <v>421</v>
      </c>
      <c r="B313" t="s">
        <v>1467</v>
      </c>
      <c r="C313" s="3">
        <v>11</v>
      </c>
      <c r="D313" t="s">
        <v>274</v>
      </c>
      <c r="E313" s="3">
        <v>63097</v>
      </c>
      <c r="F313" s="3">
        <v>15419</v>
      </c>
      <c r="G313" s="3">
        <v>19750</v>
      </c>
      <c r="H313" s="3">
        <v>6663</v>
      </c>
      <c r="I313" s="3">
        <v>1619</v>
      </c>
      <c r="J313" s="3">
        <v>0</v>
      </c>
      <c r="K313" s="3">
        <v>0</v>
      </c>
      <c r="L313" s="3">
        <v>0</v>
      </c>
      <c r="M313" s="3">
        <v>782</v>
      </c>
      <c r="N313">
        <f t="shared" si="16"/>
        <v>44233</v>
      </c>
      <c r="O313" s="12">
        <f t="shared" si="17"/>
        <v>0.7010317447739195</v>
      </c>
    </row>
    <row r="314" spans="1:15" x14ac:dyDescent="0.2">
      <c r="A314" t="s">
        <v>498</v>
      </c>
      <c r="B314" t="s">
        <v>499</v>
      </c>
      <c r="C314" s="3">
        <v>11</v>
      </c>
      <c r="D314" t="s">
        <v>274</v>
      </c>
      <c r="E314" s="3">
        <v>68884</v>
      </c>
      <c r="F314" s="3">
        <v>8339</v>
      </c>
      <c r="G314" s="3">
        <v>23843</v>
      </c>
      <c r="H314" s="3">
        <v>5718</v>
      </c>
      <c r="I314" s="3">
        <v>1228</v>
      </c>
      <c r="J314" s="3">
        <v>647</v>
      </c>
      <c r="K314" s="3">
        <v>0</v>
      </c>
      <c r="L314" s="3">
        <v>0</v>
      </c>
      <c r="M314" s="3">
        <v>1563</v>
      </c>
      <c r="N314">
        <f t="shared" si="16"/>
        <v>41338</v>
      </c>
      <c r="O314" s="12">
        <f t="shared" si="17"/>
        <v>0.60011033041054529</v>
      </c>
    </row>
    <row r="315" spans="1:15" x14ac:dyDescent="0.2">
      <c r="A315" t="s">
        <v>545</v>
      </c>
      <c r="B315" t="s">
        <v>546</v>
      </c>
      <c r="C315" s="3">
        <v>11</v>
      </c>
      <c r="D315" t="s">
        <v>207</v>
      </c>
      <c r="E315" s="3">
        <v>71435</v>
      </c>
      <c r="F315" s="3">
        <v>22366</v>
      </c>
      <c r="G315" s="3">
        <v>3506</v>
      </c>
      <c r="H315" s="3">
        <v>19885</v>
      </c>
      <c r="I315" s="3">
        <v>1638</v>
      </c>
      <c r="J315" s="3">
        <v>0</v>
      </c>
      <c r="K315" s="3">
        <v>0</v>
      </c>
      <c r="L315" s="3">
        <v>0</v>
      </c>
      <c r="M315" s="3">
        <v>986</v>
      </c>
      <c r="N315">
        <f t="shared" si="16"/>
        <v>48381</v>
      </c>
      <c r="O315" s="12">
        <f t="shared" si="17"/>
        <v>0.67727304542591171</v>
      </c>
    </row>
    <row r="316" spans="1:15" x14ac:dyDescent="0.2">
      <c r="A316" t="s">
        <v>547</v>
      </c>
      <c r="B316" t="s">
        <v>548</v>
      </c>
      <c r="C316" s="3">
        <v>11</v>
      </c>
      <c r="D316" t="s">
        <v>207</v>
      </c>
      <c r="E316" s="3">
        <v>66525</v>
      </c>
      <c r="F316" s="3">
        <v>24631</v>
      </c>
      <c r="G316" s="3">
        <v>3373</v>
      </c>
      <c r="H316" s="3">
        <v>14744</v>
      </c>
      <c r="I316" s="3">
        <v>2701</v>
      </c>
      <c r="J316" s="3">
        <v>1533</v>
      </c>
      <c r="K316" s="3">
        <v>0</v>
      </c>
      <c r="L316" s="3">
        <v>0</v>
      </c>
      <c r="M316" s="3">
        <v>586</v>
      </c>
      <c r="N316">
        <f t="shared" si="16"/>
        <v>47568</v>
      </c>
      <c r="O316" s="12">
        <f t="shared" si="17"/>
        <v>0.71503945885005638</v>
      </c>
    </row>
    <row r="317" spans="1:15" x14ac:dyDescent="0.2">
      <c r="A317" t="s">
        <v>661</v>
      </c>
      <c r="B317" t="s">
        <v>662</v>
      </c>
      <c r="C317" s="3">
        <v>11</v>
      </c>
      <c r="D317" t="s">
        <v>219</v>
      </c>
      <c r="E317" s="3">
        <v>72586</v>
      </c>
      <c r="F317" s="3">
        <v>28048</v>
      </c>
      <c r="G317" s="3">
        <v>10230</v>
      </c>
      <c r="H317" s="3">
        <v>10365</v>
      </c>
      <c r="I317" s="3">
        <v>2920</v>
      </c>
      <c r="J317" s="3">
        <v>0</v>
      </c>
      <c r="K317" s="3">
        <v>0</v>
      </c>
      <c r="L317" s="3">
        <v>0</v>
      </c>
      <c r="M317" s="3">
        <v>0</v>
      </c>
      <c r="N317">
        <f t="shared" si="16"/>
        <v>51563</v>
      </c>
      <c r="O317" s="12">
        <f t="shared" si="17"/>
        <v>0.71037114595100981</v>
      </c>
    </row>
    <row r="318" spans="1:15" x14ac:dyDescent="0.2">
      <c r="A318" t="s">
        <v>677</v>
      </c>
      <c r="B318" t="s">
        <v>678</v>
      </c>
      <c r="C318" s="3">
        <v>11</v>
      </c>
      <c r="D318" t="s">
        <v>679</v>
      </c>
      <c r="E318" s="3">
        <v>66631</v>
      </c>
      <c r="F318" s="3">
        <v>25720</v>
      </c>
      <c r="G318" s="3">
        <v>3272</v>
      </c>
      <c r="H318" s="3">
        <v>15971</v>
      </c>
      <c r="I318" s="3">
        <v>2127</v>
      </c>
      <c r="J318" s="3">
        <v>447</v>
      </c>
      <c r="K318" s="3">
        <v>0</v>
      </c>
      <c r="L318" s="3">
        <v>0</v>
      </c>
      <c r="M318" s="3">
        <v>1195</v>
      </c>
      <c r="N318">
        <f t="shared" si="16"/>
        <v>48732</v>
      </c>
      <c r="O318" s="12">
        <f t="shared" si="17"/>
        <v>0.73137128363674564</v>
      </c>
    </row>
    <row r="319" spans="1:15" x14ac:dyDescent="0.2">
      <c r="A319" t="s">
        <v>684</v>
      </c>
      <c r="B319" t="s">
        <v>685</v>
      </c>
      <c r="C319" s="3">
        <v>11</v>
      </c>
      <c r="D319" t="s">
        <v>274</v>
      </c>
      <c r="E319" s="3">
        <v>73417</v>
      </c>
      <c r="F319" s="3">
        <v>23503</v>
      </c>
      <c r="G319" s="3">
        <v>10164</v>
      </c>
      <c r="H319" s="3">
        <v>11544</v>
      </c>
      <c r="I319" s="3">
        <v>1418</v>
      </c>
      <c r="J319" s="3">
        <v>840</v>
      </c>
      <c r="K319" s="3">
        <v>0</v>
      </c>
      <c r="L319" s="3">
        <v>0</v>
      </c>
      <c r="M319" s="3">
        <v>2590</v>
      </c>
      <c r="N319">
        <f t="shared" si="16"/>
        <v>50059</v>
      </c>
      <c r="O319" s="12">
        <f t="shared" si="17"/>
        <v>0.68184480433687022</v>
      </c>
    </row>
    <row r="320" spans="1:15" x14ac:dyDescent="0.2">
      <c r="A320" t="s">
        <v>737</v>
      </c>
      <c r="B320" t="s">
        <v>738</v>
      </c>
      <c r="C320" s="3">
        <v>11</v>
      </c>
      <c r="D320" t="s">
        <v>219</v>
      </c>
      <c r="E320" s="3">
        <v>69433</v>
      </c>
      <c r="F320" s="3">
        <v>14841</v>
      </c>
      <c r="G320" s="3">
        <v>16393</v>
      </c>
      <c r="H320" s="3">
        <v>8466</v>
      </c>
      <c r="I320" s="3">
        <v>3491</v>
      </c>
      <c r="J320" s="3">
        <v>0</v>
      </c>
      <c r="K320" s="3">
        <v>0</v>
      </c>
      <c r="L320" s="3">
        <v>0</v>
      </c>
      <c r="M320" s="3">
        <v>0</v>
      </c>
      <c r="N320">
        <f t="shared" si="16"/>
        <v>43191</v>
      </c>
      <c r="O320" s="12">
        <f t="shared" si="17"/>
        <v>0.62205291432027998</v>
      </c>
    </row>
    <row r="321" spans="1:15" x14ac:dyDescent="0.2">
      <c r="A321" t="s">
        <v>817</v>
      </c>
      <c r="B321" t="s">
        <v>818</v>
      </c>
      <c r="C321" s="3">
        <v>11</v>
      </c>
      <c r="D321" t="s">
        <v>207</v>
      </c>
      <c r="E321" s="3">
        <v>68550</v>
      </c>
      <c r="F321" s="3">
        <v>19138</v>
      </c>
      <c r="G321" s="3">
        <v>13317</v>
      </c>
      <c r="H321" s="3">
        <v>7750</v>
      </c>
      <c r="I321" s="3">
        <v>1497</v>
      </c>
      <c r="J321" s="3">
        <v>393</v>
      </c>
      <c r="K321" s="3">
        <v>0</v>
      </c>
      <c r="L321" s="3">
        <v>0</v>
      </c>
      <c r="M321" s="3">
        <v>1923</v>
      </c>
      <c r="N321">
        <f t="shared" si="16"/>
        <v>44018</v>
      </c>
      <c r="O321" s="12">
        <f t="shared" si="17"/>
        <v>0.64212983223924147</v>
      </c>
    </row>
    <row r="322" spans="1:15" x14ac:dyDescent="0.2">
      <c r="A322" t="s">
        <v>888</v>
      </c>
      <c r="B322" t="s">
        <v>889</v>
      </c>
      <c r="C322" s="3">
        <v>11</v>
      </c>
      <c r="D322" t="s">
        <v>679</v>
      </c>
      <c r="E322" s="3">
        <v>75438</v>
      </c>
      <c r="F322" s="3">
        <v>23313</v>
      </c>
      <c r="G322" s="3">
        <v>10915</v>
      </c>
      <c r="H322" s="3">
        <v>15369</v>
      </c>
      <c r="I322" s="3">
        <v>1627</v>
      </c>
      <c r="J322" s="3">
        <v>565</v>
      </c>
      <c r="K322" s="3">
        <v>0</v>
      </c>
      <c r="L322" s="3">
        <v>0</v>
      </c>
      <c r="M322" s="3">
        <v>1256</v>
      </c>
      <c r="N322">
        <f t="shared" si="16"/>
        <v>53045</v>
      </c>
      <c r="O322" s="12">
        <f t="shared" si="17"/>
        <v>0.70316021103422677</v>
      </c>
    </row>
    <row r="323" spans="1:15" x14ac:dyDescent="0.2">
      <c r="A323" t="s">
        <v>890</v>
      </c>
      <c r="B323" t="s">
        <v>891</v>
      </c>
      <c r="C323" s="3">
        <v>11</v>
      </c>
      <c r="D323" t="s">
        <v>679</v>
      </c>
      <c r="E323" s="3">
        <v>78926</v>
      </c>
      <c r="F323" s="3">
        <v>26692</v>
      </c>
      <c r="G323" s="3">
        <v>9406</v>
      </c>
      <c r="H323" s="3">
        <v>10864</v>
      </c>
      <c r="I323" s="3">
        <v>2432</v>
      </c>
      <c r="J323" s="3">
        <v>808</v>
      </c>
      <c r="K323" s="3">
        <v>0</v>
      </c>
      <c r="L323" s="3">
        <v>0</v>
      </c>
      <c r="M323" s="3">
        <v>1667</v>
      </c>
      <c r="N323">
        <f t="shared" si="16"/>
        <v>51869</v>
      </c>
      <c r="O323" s="12">
        <f t="shared" si="17"/>
        <v>0.65718521146390285</v>
      </c>
    </row>
    <row r="324" spans="1:15" x14ac:dyDescent="0.2">
      <c r="A324" t="s">
        <v>932</v>
      </c>
      <c r="B324" t="s">
        <v>933</v>
      </c>
      <c r="C324" s="3">
        <v>11</v>
      </c>
      <c r="D324" t="s">
        <v>219</v>
      </c>
      <c r="E324" s="3">
        <v>70587</v>
      </c>
      <c r="F324" s="3">
        <v>22047</v>
      </c>
      <c r="G324" s="3">
        <v>16587</v>
      </c>
      <c r="H324" s="3">
        <v>8211</v>
      </c>
      <c r="I324" s="3">
        <v>1727</v>
      </c>
      <c r="J324" s="3">
        <v>564</v>
      </c>
      <c r="K324" s="3">
        <v>0</v>
      </c>
      <c r="L324" s="3">
        <v>0</v>
      </c>
      <c r="M324" s="3">
        <v>1103</v>
      </c>
      <c r="N324">
        <f t="shared" si="16"/>
        <v>50239</v>
      </c>
      <c r="O324" s="12">
        <f t="shared" si="17"/>
        <v>0.71173162197005113</v>
      </c>
    </row>
    <row r="325" spans="1:15" x14ac:dyDescent="0.2">
      <c r="A325" t="s">
        <v>934</v>
      </c>
      <c r="B325" t="s">
        <v>935</v>
      </c>
      <c r="C325" s="3">
        <v>11</v>
      </c>
      <c r="D325" t="s">
        <v>219</v>
      </c>
      <c r="E325" s="3">
        <v>62071</v>
      </c>
      <c r="F325" s="3">
        <v>19793</v>
      </c>
      <c r="G325" s="3">
        <v>13104</v>
      </c>
      <c r="H325" s="3">
        <v>7338</v>
      </c>
      <c r="I325" s="3">
        <v>3580</v>
      </c>
      <c r="J325" s="3">
        <v>0</v>
      </c>
      <c r="K325" s="3">
        <v>0</v>
      </c>
      <c r="L325" s="3">
        <v>0</v>
      </c>
      <c r="M325" s="3">
        <v>0</v>
      </c>
      <c r="N325">
        <f t="shared" si="16"/>
        <v>43815</v>
      </c>
      <c r="O325" s="12">
        <f t="shared" si="17"/>
        <v>0.70588519598524269</v>
      </c>
    </row>
    <row r="326" spans="1:15" x14ac:dyDescent="0.2">
      <c r="A326" t="s">
        <v>936</v>
      </c>
      <c r="B326" t="s">
        <v>937</v>
      </c>
      <c r="C326" s="3">
        <v>11</v>
      </c>
      <c r="D326" t="s">
        <v>219</v>
      </c>
      <c r="E326" s="3">
        <v>73390</v>
      </c>
      <c r="F326" s="3">
        <v>26834</v>
      </c>
      <c r="G326" s="3">
        <v>10244</v>
      </c>
      <c r="H326" s="3">
        <v>8427</v>
      </c>
      <c r="I326" s="3">
        <v>2753</v>
      </c>
      <c r="J326" s="3">
        <v>0</v>
      </c>
      <c r="K326" s="3">
        <v>0</v>
      </c>
      <c r="L326" s="3">
        <v>0</v>
      </c>
      <c r="M326" s="3">
        <v>2182</v>
      </c>
      <c r="N326">
        <f t="shared" si="16"/>
        <v>50440</v>
      </c>
      <c r="O326" s="12">
        <f t="shared" si="17"/>
        <v>0.68728709633465046</v>
      </c>
    </row>
    <row r="327" spans="1:15" x14ac:dyDescent="0.2">
      <c r="A327" t="s">
        <v>948</v>
      </c>
      <c r="B327" t="s">
        <v>949</v>
      </c>
      <c r="C327" s="3">
        <v>11</v>
      </c>
      <c r="D327" t="s">
        <v>219</v>
      </c>
      <c r="E327" s="3">
        <v>60995</v>
      </c>
      <c r="F327" s="3">
        <v>6833</v>
      </c>
      <c r="G327" s="3">
        <v>12605</v>
      </c>
      <c r="H327" s="3">
        <v>7039</v>
      </c>
      <c r="I327" s="3">
        <v>1402</v>
      </c>
      <c r="J327" s="3">
        <v>0</v>
      </c>
      <c r="K327" s="3">
        <v>0</v>
      </c>
      <c r="L327" s="3">
        <v>0</v>
      </c>
      <c r="M327" s="3">
        <v>4591</v>
      </c>
      <c r="N327">
        <f t="shared" si="16"/>
        <v>32470</v>
      </c>
      <c r="O327" s="12">
        <f t="shared" si="17"/>
        <v>0.53233871628822038</v>
      </c>
    </row>
    <row r="328" spans="1:15" x14ac:dyDescent="0.2">
      <c r="A328" t="s">
        <v>950</v>
      </c>
      <c r="B328" t="s">
        <v>1523</v>
      </c>
      <c r="C328" s="3">
        <v>11</v>
      </c>
      <c r="D328" t="s">
        <v>219</v>
      </c>
      <c r="E328" s="3">
        <v>72052</v>
      </c>
      <c r="F328" s="3">
        <v>9580</v>
      </c>
      <c r="G328" s="3">
        <v>17815</v>
      </c>
      <c r="H328" s="3">
        <v>7120</v>
      </c>
      <c r="I328" s="3">
        <v>2485</v>
      </c>
      <c r="J328" s="3">
        <v>0</v>
      </c>
      <c r="K328" s="3">
        <v>0</v>
      </c>
      <c r="L328" s="3">
        <v>0</v>
      </c>
      <c r="M328" s="3">
        <v>3196</v>
      </c>
      <c r="N328">
        <f t="shared" si="16"/>
        <v>40196</v>
      </c>
      <c r="O328" s="12">
        <f t="shared" si="17"/>
        <v>0.55787486815078002</v>
      </c>
    </row>
    <row r="329" spans="1:15" x14ac:dyDescent="0.2">
      <c r="A329" t="s">
        <v>952</v>
      </c>
      <c r="B329" t="s">
        <v>953</v>
      </c>
      <c r="C329" s="3">
        <v>11</v>
      </c>
      <c r="D329" t="s">
        <v>219</v>
      </c>
      <c r="E329" s="3">
        <v>68031</v>
      </c>
      <c r="F329" s="3">
        <v>11316</v>
      </c>
      <c r="G329" s="3">
        <v>15446</v>
      </c>
      <c r="H329" s="3">
        <v>6323</v>
      </c>
      <c r="I329" s="3">
        <v>1363</v>
      </c>
      <c r="J329" s="3">
        <v>0</v>
      </c>
      <c r="K329" s="3">
        <v>0</v>
      </c>
      <c r="L329" s="3">
        <v>3762</v>
      </c>
      <c r="M329" s="3">
        <v>1642</v>
      </c>
      <c r="N329">
        <f t="shared" si="16"/>
        <v>39852</v>
      </c>
      <c r="O329" s="12">
        <f t="shared" si="17"/>
        <v>0.58579177139833316</v>
      </c>
    </row>
    <row r="330" spans="1:15" x14ac:dyDescent="0.2">
      <c r="A330" t="s">
        <v>954</v>
      </c>
      <c r="B330" t="s">
        <v>955</v>
      </c>
      <c r="C330" s="3">
        <v>11</v>
      </c>
      <c r="D330" t="s">
        <v>219</v>
      </c>
      <c r="E330" s="3">
        <v>66979</v>
      </c>
      <c r="F330" s="3">
        <v>23890</v>
      </c>
      <c r="G330" s="3">
        <v>9770</v>
      </c>
      <c r="H330" s="3">
        <v>10598</v>
      </c>
      <c r="I330" s="3">
        <v>2481</v>
      </c>
      <c r="J330" s="3">
        <v>490</v>
      </c>
      <c r="K330" s="3">
        <v>0</v>
      </c>
      <c r="L330" s="3">
        <v>0</v>
      </c>
      <c r="M330" s="3">
        <v>0</v>
      </c>
      <c r="N330">
        <f t="shared" ref="N330:N393" si="18">SUM(F330:M330)</f>
        <v>47229</v>
      </c>
      <c r="O330" s="12">
        <f t="shared" ref="O330:O393" si="19">N330/E330</f>
        <v>0.70513145911405062</v>
      </c>
    </row>
    <row r="331" spans="1:15" x14ac:dyDescent="0.2">
      <c r="A331" t="s">
        <v>992</v>
      </c>
      <c r="B331" t="s">
        <v>993</v>
      </c>
      <c r="C331" s="3">
        <v>11</v>
      </c>
      <c r="D331" t="s">
        <v>219</v>
      </c>
      <c r="E331" s="3">
        <v>72693</v>
      </c>
      <c r="F331" s="3">
        <v>21238</v>
      </c>
      <c r="G331" s="3">
        <v>15148</v>
      </c>
      <c r="H331" s="3">
        <v>7516</v>
      </c>
      <c r="I331" s="3">
        <v>2253</v>
      </c>
      <c r="J331" s="3">
        <v>0</v>
      </c>
      <c r="K331" s="3">
        <v>0</v>
      </c>
      <c r="L331" s="3">
        <v>0</v>
      </c>
      <c r="M331" s="3">
        <v>235</v>
      </c>
      <c r="N331">
        <f t="shared" si="18"/>
        <v>46390</v>
      </c>
      <c r="O331" s="12">
        <f t="shared" si="19"/>
        <v>0.6381632344242224</v>
      </c>
    </row>
    <row r="332" spans="1:15" x14ac:dyDescent="0.2">
      <c r="A332" t="s">
        <v>994</v>
      </c>
      <c r="B332" t="s">
        <v>995</v>
      </c>
      <c r="C332" s="3">
        <v>11</v>
      </c>
      <c r="D332" t="s">
        <v>274</v>
      </c>
      <c r="E332" s="3">
        <v>65689</v>
      </c>
      <c r="F332" s="3">
        <v>24687</v>
      </c>
      <c r="G332" s="3">
        <v>7803</v>
      </c>
      <c r="H332" s="3">
        <v>10200</v>
      </c>
      <c r="I332" s="3">
        <v>0</v>
      </c>
      <c r="J332" s="3">
        <v>0</v>
      </c>
      <c r="K332" s="3">
        <v>0</v>
      </c>
      <c r="L332" s="3">
        <v>0</v>
      </c>
      <c r="M332" s="3">
        <v>2541</v>
      </c>
      <c r="N332">
        <f t="shared" si="18"/>
        <v>45231</v>
      </c>
      <c r="O332" s="12">
        <f t="shared" si="19"/>
        <v>0.68856277306702796</v>
      </c>
    </row>
    <row r="333" spans="1:15" x14ac:dyDescent="0.2">
      <c r="A333" t="s">
        <v>998</v>
      </c>
      <c r="B333" t="s">
        <v>1527</v>
      </c>
      <c r="C333" s="3">
        <v>11</v>
      </c>
      <c r="D333" t="s">
        <v>679</v>
      </c>
      <c r="E333" s="3">
        <v>65061</v>
      </c>
      <c r="F333" s="3">
        <v>14996</v>
      </c>
      <c r="G333" s="3">
        <v>15974</v>
      </c>
      <c r="H333" s="3">
        <v>6399</v>
      </c>
      <c r="I333" s="3">
        <v>2428</v>
      </c>
      <c r="J333" s="3">
        <v>0</v>
      </c>
      <c r="K333" s="3">
        <v>0</v>
      </c>
      <c r="L333" s="3">
        <v>0</v>
      </c>
      <c r="M333" s="3">
        <v>1513</v>
      </c>
      <c r="N333">
        <f t="shared" si="18"/>
        <v>41310</v>
      </c>
      <c r="O333" s="12">
        <f t="shared" si="19"/>
        <v>0.6349425923364227</v>
      </c>
    </row>
    <row r="334" spans="1:15" x14ac:dyDescent="0.2">
      <c r="A334" t="s">
        <v>1054</v>
      </c>
      <c r="B334" t="s">
        <v>1055</v>
      </c>
      <c r="C334" s="3">
        <v>11</v>
      </c>
      <c r="D334" t="s">
        <v>274</v>
      </c>
      <c r="E334" s="3">
        <v>71601</v>
      </c>
      <c r="F334" s="3">
        <v>13364</v>
      </c>
      <c r="G334" s="3">
        <v>20135</v>
      </c>
      <c r="H334" s="3">
        <v>9196</v>
      </c>
      <c r="I334" s="3">
        <v>0</v>
      </c>
      <c r="J334" s="3">
        <v>0</v>
      </c>
      <c r="K334" s="3">
        <v>0</v>
      </c>
      <c r="L334" s="3">
        <v>0</v>
      </c>
      <c r="M334" s="3">
        <v>1516</v>
      </c>
      <c r="N334">
        <f t="shared" si="18"/>
        <v>44211</v>
      </c>
      <c r="O334" s="12">
        <f t="shared" si="19"/>
        <v>0.61746344324799929</v>
      </c>
    </row>
    <row r="335" spans="1:15" x14ac:dyDescent="0.2">
      <c r="A335" t="s">
        <v>1056</v>
      </c>
      <c r="B335" t="s">
        <v>1057</v>
      </c>
      <c r="C335" s="3">
        <v>11</v>
      </c>
      <c r="D335" t="s">
        <v>274</v>
      </c>
      <c r="E335" s="3">
        <v>80506</v>
      </c>
      <c r="F335" s="3">
        <v>19641</v>
      </c>
      <c r="G335" s="3">
        <v>18088</v>
      </c>
      <c r="H335" s="3">
        <v>15094</v>
      </c>
      <c r="I335" s="3">
        <v>1624</v>
      </c>
      <c r="J335" s="3">
        <v>427</v>
      </c>
      <c r="K335" s="3">
        <v>0</v>
      </c>
      <c r="L335" s="3">
        <v>0</v>
      </c>
      <c r="M335" s="3">
        <v>0</v>
      </c>
      <c r="N335">
        <f t="shared" si="18"/>
        <v>54874</v>
      </c>
      <c r="O335" s="12">
        <f t="shared" si="19"/>
        <v>0.68161379276078804</v>
      </c>
    </row>
    <row r="336" spans="1:15" x14ac:dyDescent="0.2">
      <c r="A336" t="s">
        <v>1070</v>
      </c>
      <c r="B336" t="s">
        <v>1071</v>
      </c>
      <c r="C336" s="3">
        <v>11</v>
      </c>
      <c r="D336" t="s">
        <v>274</v>
      </c>
      <c r="E336" s="3">
        <v>66538</v>
      </c>
      <c r="F336" s="3">
        <v>16953</v>
      </c>
      <c r="G336" s="3">
        <v>15962</v>
      </c>
      <c r="H336" s="3">
        <v>8196</v>
      </c>
      <c r="I336" s="3">
        <v>1018</v>
      </c>
      <c r="J336" s="3">
        <v>338</v>
      </c>
      <c r="K336" s="3">
        <v>0</v>
      </c>
      <c r="L336" s="3">
        <v>0</v>
      </c>
      <c r="M336" s="3">
        <v>1523</v>
      </c>
      <c r="N336">
        <f t="shared" si="18"/>
        <v>43990</v>
      </c>
      <c r="O336" s="12">
        <f t="shared" si="19"/>
        <v>0.66112597312813726</v>
      </c>
    </row>
    <row r="337" spans="1:15" x14ac:dyDescent="0.2">
      <c r="A337" t="s">
        <v>1122</v>
      </c>
      <c r="B337" t="s">
        <v>1123</v>
      </c>
      <c r="C337" s="3">
        <v>11</v>
      </c>
      <c r="D337" t="s">
        <v>207</v>
      </c>
      <c r="E337" s="3">
        <v>72831</v>
      </c>
      <c r="F337" s="3">
        <v>19358</v>
      </c>
      <c r="G337" s="3">
        <v>16376</v>
      </c>
      <c r="H337" s="3">
        <v>9525</v>
      </c>
      <c r="I337" s="3">
        <v>1360</v>
      </c>
      <c r="J337" s="3">
        <v>735</v>
      </c>
      <c r="K337" s="3">
        <v>0</v>
      </c>
      <c r="L337" s="3">
        <v>0</v>
      </c>
      <c r="M337" s="3">
        <v>1620</v>
      </c>
      <c r="N337">
        <f t="shared" si="18"/>
        <v>48974</v>
      </c>
      <c r="O337" s="12">
        <f t="shared" si="19"/>
        <v>0.67243344180362763</v>
      </c>
    </row>
    <row r="338" spans="1:15" x14ac:dyDescent="0.2">
      <c r="A338" t="s">
        <v>1124</v>
      </c>
      <c r="B338" t="s">
        <v>1540</v>
      </c>
      <c r="C338" s="3">
        <v>11</v>
      </c>
      <c r="D338" t="s">
        <v>207</v>
      </c>
      <c r="E338" s="3">
        <v>72171</v>
      </c>
      <c r="F338" s="3">
        <v>27770</v>
      </c>
      <c r="G338" s="3">
        <v>7613</v>
      </c>
      <c r="H338" s="3">
        <v>11906</v>
      </c>
      <c r="I338" s="3">
        <v>3049</v>
      </c>
      <c r="J338" s="3">
        <v>593</v>
      </c>
      <c r="K338" s="3">
        <v>0</v>
      </c>
      <c r="L338" s="3">
        <v>0</v>
      </c>
      <c r="M338" s="3">
        <v>0</v>
      </c>
      <c r="N338">
        <f t="shared" si="18"/>
        <v>50931</v>
      </c>
      <c r="O338" s="12">
        <f t="shared" si="19"/>
        <v>0.70569896495822426</v>
      </c>
    </row>
    <row r="339" spans="1:15" x14ac:dyDescent="0.2">
      <c r="A339" t="s">
        <v>1126</v>
      </c>
      <c r="B339" t="s">
        <v>1127</v>
      </c>
      <c r="C339" s="3">
        <v>11</v>
      </c>
      <c r="D339" t="s">
        <v>207</v>
      </c>
      <c r="E339" s="3">
        <v>73270</v>
      </c>
      <c r="F339" s="3">
        <v>27213</v>
      </c>
      <c r="G339" s="3">
        <v>3661</v>
      </c>
      <c r="H339" s="3">
        <v>20459</v>
      </c>
      <c r="I339" s="3">
        <v>2119</v>
      </c>
      <c r="J339" s="3">
        <v>641</v>
      </c>
      <c r="K339" s="3">
        <v>0</v>
      </c>
      <c r="L339" s="3">
        <v>0</v>
      </c>
      <c r="M339" s="3">
        <v>0</v>
      </c>
      <c r="N339">
        <f t="shared" si="18"/>
        <v>54093</v>
      </c>
      <c r="O339" s="12">
        <f t="shared" si="19"/>
        <v>0.73826941449433603</v>
      </c>
    </row>
    <row r="340" spans="1:15" x14ac:dyDescent="0.2">
      <c r="A340" t="s">
        <v>1136</v>
      </c>
      <c r="B340" t="s">
        <v>1137</v>
      </c>
      <c r="C340" s="3">
        <v>11</v>
      </c>
      <c r="D340" t="s">
        <v>679</v>
      </c>
      <c r="E340" s="3">
        <v>65544</v>
      </c>
      <c r="F340" s="3">
        <v>21922</v>
      </c>
      <c r="G340" s="3">
        <v>12472</v>
      </c>
      <c r="H340" s="3">
        <v>8019</v>
      </c>
      <c r="I340" s="3">
        <v>2050</v>
      </c>
      <c r="J340" s="3">
        <v>0</v>
      </c>
      <c r="K340" s="3">
        <v>0</v>
      </c>
      <c r="L340" s="3">
        <v>0</v>
      </c>
      <c r="M340" s="3">
        <v>1505</v>
      </c>
      <c r="N340">
        <f t="shared" si="18"/>
        <v>45968</v>
      </c>
      <c r="O340" s="12">
        <f t="shared" si="19"/>
        <v>0.70133040400341751</v>
      </c>
    </row>
    <row r="341" spans="1:15" x14ac:dyDescent="0.2">
      <c r="A341" t="s">
        <v>1142</v>
      </c>
      <c r="B341" t="s">
        <v>1143</v>
      </c>
      <c r="C341" s="3">
        <v>11</v>
      </c>
      <c r="D341" t="s">
        <v>207</v>
      </c>
      <c r="E341" s="3">
        <v>76711</v>
      </c>
      <c r="F341" s="3">
        <v>18793</v>
      </c>
      <c r="G341" s="3">
        <v>7298</v>
      </c>
      <c r="H341" s="3">
        <v>6040</v>
      </c>
      <c r="I341" s="3">
        <v>1498</v>
      </c>
      <c r="J341" s="3">
        <v>0</v>
      </c>
      <c r="K341" s="3">
        <v>0</v>
      </c>
      <c r="L341" s="3">
        <v>16150</v>
      </c>
      <c r="M341" s="3">
        <v>1120</v>
      </c>
      <c r="N341">
        <f t="shared" si="18"/>
        <v>50899</v>
      </c>
      <c r="O341" s="12">
        <f t="shared" si="19"/>
        <v>0.66351631447901871</v>
      </c>
    </row>
    <row r="342" spans="1:15" x14ac:dyDescent="0.2">
      <c r="A342" t="s">
        <v>1154</v>
      </c>
      <c r="B342" t="s">
        <v>1545</v>
      </c>
      <c r="C342" s="3">
        <v>12</v>
      </c>
      <c r="D342" t="s">
        <v>1156</v>
      </c>
      <c r="E342" s="3">
        <v>50789</v>
      </c>
      <c r="F342" s="3">
        <v>4411</v>
      </c>
      <c r="G342" s="3">
        <v>16073</v>
      </c>
      <c r="H342" s="3">
        <v>5034</v>
      </c>
      <c r="I342" s="3">
        <v>489</v>
      </c>
      <c r="J342" s="3">
        <v>0</v>
      </c>
      <c r="K342" s="3">
        <v>2198</v>
      </c>
      <c r="L342" s="3">
        <v>1276</v>
      </c>
      <c r="M342" s="3">
        <v>1477</v>
      </c>
      <c r="N342">
        <f t="shared" si="18"/>
        <v>30958</v>
      </c>
      <c r="O342" s="12">
        <f t="shared" si="19"/>
        <v>0.60954143613774636</v>
      </c>
    </row>
    <row r="343" spans="1:15" x14ac:dyDescent="0.2">
      <c r="A343" t="s">
        <v>1157</v>
      </c>
      <c r="B343" t="s">
        <v>1158</v>
      </c>
      <c r="C343" s="3">
        <v>12</v>
      </c>
      <c r="D343" t="s">
        <v>1159</v>
      </c>
      <c r="E343" s="3">
        <v>44593</v>
      </c>
      <c r="F343" s="3">
        <v>10734</v>
      </c>
      <c r="G343" s="3">
        <v>7336</v>
      </c>
      <c r="H343" s="3">
        <v>5786</v>
      </c>
      <c r="I343" s="3">
        <v>632</v>
      </c>
      <c r="J343" s="3">
        <v>0</v>
      </c>
      <c r="K343" s="3">
        <v>5341</v>
      </c>
      <c r="L343" s="3">
        <v>0</v>
      </c>
      <c r="M343" s="3">
        <v>137</v>
      </c>
      <c r="N343">
        <f t="shared" si="18"/>
        <v>29966</v>
      </c>
      <c r="O343" s="12">
        <f t="shared" si="19"/>
        <v>0.67198887717803246</v>
      </c>
    </row>
    <row r="344" spans="1:15" x14ac:dyDescent="0.2">
      <c r="A344" t="s">
        <v>1160</v>
      </c>
      <c r="B344" t="s">
        <v>1161</v>
      </c>
      <c r="C344" s="3">
        <v>12</v>
      </c>
      <c r="D344" t="s">
        <v>1159</v>
      </c>
      <c r="E344" s="3">
        <v>60931</v>
      </c>
      <c r="F344" s="3">
        <v>12885</v>
      </c>
      <c r="G344" s="3">
        <v>15804</v>
      </c>
      <c r="H344" s="3">
        <v>7308</v>
      </c>
      <c r="I344" s="3">
        <v>1009</v>
      </c>
      <c r="J344" s="3">
        <v>0</v>
      </c>
      <c r="K344" s="3">
        <v>1549</v>
      </c>
      <c r="L344" s="3">
        <v>1368</v>
      </c>
      <c r="M344" s="3">
        <v>0</v>
      </c>
      <c r="N344">
        <f t="shared" si="18"/>
        <v>39923</v>
      </c>
      <c r="O344" s="12">
        <f t="shared" si="19"/>
        <v>0.65521655643268617</v>
      </c>
    </row>
    <row r="345" spans="1:15" x14ac:dyDescent="0.2">
      <c r="A345" t="s">
        <v>1162</v>
      </c>
      <c r="B345" t="s">
        <v>1163</v>
      </c>
      <c r="C345" s="3">
        <v>12</v>
      </c>
      <c r="D345" t="s">
        <v>1164</v>
      </c>
      <c r="E345" s="3">
        <v>41198</v>
      </c>
      <c r="F345" s="3">
        <v>4416</v>
      </c>
      <c r="G345" s="3">
        <v>7928</v>
      </c>
      <c r="H345" s="3">
        <v>3666</v>
      </c>
      <c r="I345" s="3">
        <v>685</v>
      </c>
      <c r="J345" s="3">
        <v>0</v>
      </c>
      <c r="K345" s="3">
        <v>9383</v>
      </c>
      <c r="L345" s="3">
        <v>0</v>
      </c>
      <c r="M345" s="3">
        <v>0</v>
      </c>
      <c r="N345">
        <f t="shared" si="18"/>
        <v>26078</v>
      </c>
      <c r="O345" s="12">
        <f t="shared" si="19"/>
        <v>0.63299189281033064</v>
      </c>
    </row>
    <row r="346" spans="1:15" x14ac:dyDescent="0.2">
      <c r="A346" t="s">
        <v>1165</v>
      </c>
      <c r="B346" t="s">
        <v>1166</v>
      </c>
      <c r="C346" s="3">
        <v>12</v>
      </c>
      <c r="D346" t="s">
        <v>1167</v>
      </c>
      <c r="E346" s="3">
        <v>52438</v>
      </c>
      <c r="F346" s="3">
        <v>2265</v>
      </c>
      <c r="G346" s="3">
        <v>16974</v>
      </c>
      <c r="H346" s="3">
        <v>3285</v>
      </c>
      <c r="I346" s="3">
        <v>488</v>
      </c>
      <c r="J346" s="3">
        <v>0</v>
      </c>
      <c r="K346" s="3">
        <v>1333</v>
      </c>
      <c r="L346" s="3">
        <v>6458</v>
      </c>
      <c r="M346" s="3">
        <v>1592</v>
      </c>
      <c r="N346">
        <f t="shared" si="18"/>
        <v>32395</v>
      </c>
      <c r="O346" s="12">
        <f t="shared" si="19"/>
        <v>0.61777718448453411</v>
      </c>
    </row>
    <row r="347" spans="1:15" x14ac:dyDescent="0.2">
      <c r="A347" t="s">
        <v>1168</v>
      </c>
      <c r="B347" t="s">
        <v>1546</v>
      </c>
      <c r="C347" s="3">
        <v>12</v>
      </c>
      <c r="D347" t="s">
        <v>1170</v>
      </c>
      <c r="E347" s="3">
        <v>53589</v>
      </c>
      <c r="F347" s="3">
        <v>14182</v>
      </c>
      <c r="G347" s="3">
        <v>4096</v>
      </c>
      <c r="H347" s="3">
        <v>17929</v>
      </c>
      <c r="I347" s="3">
        <v>876</v>
      </c>
      <c r="J347" s="3">
        <v>341</v>
      </c>
      <c r="K347" s="3">
        <v>989</v>
      </c>
      <c r="L347" s="3">
        <v>0</v>
      </c>
      <c r="M347" s="3">
        <v>432</v>
      </c>
      <c r="N347">
        <f t="shared" si="18"/>
        <v>38845</v>
      </c>
      <c r="O347" s="12">
        <f t="shared" si="19"/>
        <v>0.72486890966429673</v>
      </c>
    </row>
    <row r="348" spans="1:15" x14ac:dyDescent="0.2">
      <c r="A348" t="s">
        <v>1171</v>
      </c>
      <c r="B348" t="s">
        <v>1172</v>
      </c>
      <c r="C348" s="3">
        <v>12</v>
      </c>
      <c r="D348" t="s">
        <v>1173</v>
      </c>
      <c r="E348" s="3">
        <v>58700</v>
      </c>
      <c r="F348" s="3">
        <v>11668</v>
      </c>
      <c r="G348" s="3">
        <v>13931</v>
      </c>
      <c r="H348" s="3">
        <v>8658</v>
      </c>
      <c r="I348" s="3">
        <v>801</v>
      </c>
      <c r="J348" s="3">
        <v>0</v>
      </c>
      <c r="K348" s="3">
        <v>2269</v>
      </c>
      <c r="L348" s="3">
        <v>1020</v>
      </c>
      <c r="M348" s="3">
        <v>0</v>
      </c>
      <c r="N348">
        <f t="shared" si="18"/>
        <v>38347</v>
      </c>
      <c r="O348" s="12">
        <f t="shared" si="19"/>
        <v>0.65327086882453156</v>
      </c>
    </row>
    <row r="349" spans="1:15" x14ac:dyDescent="0.2">
      <c r="A349" t="s">
        <v>1174</v>
      </c>
      <c r="B349" t="s">
        <v>1175</v>
      </c>
      <c r="C349" s="3">
        <v>12</v>
      </c>
      <c r="D349" t="s">
        <v>1167</v>
      </c>
      <c r="E349" s="3">
        <v>62134</v>
      </c>
      <c r="F349" s="3">
        <v>6622</v>
      </c>
      <c r="G349" s="3">
        <v>17377</v>
      </c>
      <c r="H349" s="3">
        <v>5688</v>
      </c>
      <c r="I349" s="3">
        <v>910</v>
      </c>
      <c r="J349" s="3">
        <v>0</v>
      </c>
      <c r="K349" s="3">
        <v>6460</v>
      </c>
      <c r="L349" s="3">
        <v>1635</v>
      </c>
      <c r="M349" s="3">
        <v>0</v>
      </c>
      <c r="N349">
        <f t="shared" si="18"/>
        <v>38692</v>
      </c>
      <c r="O349" s="12">
        <f t="shared" si="19"/>
        <v>0.62271864035793612</v>
      </c>
    </row>
    <row r="350" spans="1:15" x14ac:dyDescent="0.2">
      <c r="A350" t="s">
        <v>1176</v>
      </c>
      <c r="B350" t="s">
        <v>1547</v>
      </c>
      <c r="C350" s="3">
        <v>12</v>
      </c>
      <c r="D350" t="s">
        <v>1178</v>
      </c>
      <c r="E350" s="3">
        <v>61162</v>
      </c>
      <c r="F350" s="3">
        <v>7799</v>
      </c>
      <c r="G350" s="3">
        <v>10400</v>
      </c>
      <c r="H350" s="3">
        <v>14976</v>
      </c>
      <c r="I350" s="3">
        <v>765</v>
      </c>
      <c r="J350" s="3">
        <v>575</v>
      </c>
      <c r="K350" s="3">
        <v>1246</v>
      </c>
      <c r="L350" s="3">
        <v>0</v>
      </c>
      <c r="M350" s="3">
        <v>390</v>
      </c>
      <c r="N350">
        <f t="shared" si="18"/>
        <v>36151</v>
      </c>
      <c r="O350" s="12">
        <f t="shared" si="19"/>
        <v>0.59106961839050387</v>
      </c>
    </row>
    <row r="351" spans="1:15" x14ac:dyDescent="0.2">
      <c r="A351" t="s">
        <v>1179</v>
      </c>
      <c r="B351" t="s">
        <v>1548</v>
      </c>
      <c r="C351" s="3">
        <v>12</v>
      </c>
      <c r="D351" t="s">
        <v>1178</v>
      </c>
      <c r="E351" s="3">
        <v>65553</v>
      </c>
      <c r="F351" s="3">
        <v>17860</v>
      </c>
      <c r="G351" s="3">
        <v>17666</v>
      </c>
      <c r="H351" s="3">
        <v>8724</v>
      </c>
      <c r="I351" s="3">
        <v>1130</v>
      </c>
      <c r="J351" s="3">
        <v>362</v>
      </c>
      <c r="K351" s="3">
        <v>1588</v>
      </c>
      <c r="L351" s="3">
        <v>0</v>
      </c>
      <c r="M351" s="3">
        <v>300</v>
      </c>
      <c r="N351">
        <f t="shared" si="18"/>
        <v>47630</v>
      </c>
      <c r="O351" s="12">
        <f t="shared" si="19"/>
        <v>0.72658764663707232</v>
      </c>
    </row>
    <row r="352" spans="1:15" x14ac:dyDescent="0.2">
      <c r="A352" t="s">
        <v>1181</v>
      </c>
      <c r="B352" t="s">
        <v>1549</v>
      </c>
      <c r="C352" s="3">
        <v>12</v>
      </c>
      <c r="D352" t="s">
        <v>1178</v>
      </c>
      <c r="E352" s="3">
        <v>73704</v>
      </c>
      <c r="F352" s="3">
        <v>12553</v>
      </c>
      <c r="G352" s="3">
        <v>17262</v>
      </c>
      <c r="H352" s="3">
        <v>9875</v>
      </c>
      <c r="I352" s="3">
        <v>1145</v>
      </c>
      <c r="J352" s="3">
        <v>554</v>
      </c>
      <c r="K352" s="3">
        <v>1851</v>
      </c>
      <c r="L352" s="3">
        <v>0</v>
      </c>
      <c r="M352" s="3">
        <v>1129</v>
      </c>
      <c r="N352">
        <f t="shared" si="18"/>
        <v>44369</v>
      </c>
      <c r="O352" s="12">
        <f t="shared" si="19"/>
        <v>0.60198903723000108</v>
      </c>
    </row>
    <row r="353" spans="1:15" x14ac:dyDescent="0.2">
      <c r="A353" t="s">
        <v>1183</v>
      </c>
      <c r="B353" t="s">
        <v>1184</v>
      </c>
      <c r="C353" s="3">
        <v>12</v>
      </c>
      <c r="D353" t="s">
        <v>1178</v>
      </c>
      <c r="E353" s="3">
        <v>62787</v>
      </c>
      <c r="F353" s="3">
        <v>12143</v>
      </c>
      <c r="G353" s="3">
        <v>16894</v>
      </c>
      <c r="H353" s="3">
        <v>7186</v>
      </c>
      <c r="I353" s="3">
        <v>1117</v>
      </c>
      <c r="J353" s="3">
        <v>750</v>
      </c>
      <c r="K353" s="3">
        <v>2868</v>
      </c>
      <c r="L353" s="3">
        <v>0</v>
      </c>
      <c r="M353" s="3">
        <v>0</v>
      </c>
      <c r="N353">
        <f t="shared" si="18"/>
        <v>40958</v>
      </c>
      <c r="O353" s="12">
        <f t="shared" si="19"/>
        <v>0.65233248920954978</v>
      </c>
    </row>
    <row r="354" spans="1:15" x14ac:dyDescent="0.2">
      <c r="A354" t="s">
        <v>1185</v>
      </c>
      <c r="B354" t="s">
        <v>1186</v>
      </c>
      <c r="C354" s="3">
        <v>12</v>
      </c>
      <c r="D354" t="s">
        <v>1187</v>
      </c>
      <c r="E354" s="3">
        <v>52385</v>
      </c>
      <c r="F354" s="3">
        <v>8506</v>
      </c>
      <c r="G354" s="3">
        <v>10065</v>
      </c>
      <c r="H354" s="3">
        <v>4609</v>
      </c>
      <c r="I354" s="3">
        <v>1285</v>
      </c>
      <c r="J354" s="3">
        <v>0</v>
      </c>
      <c r="K354" s="3">
        <v>13546</v>
      </c>
      <c r="L354" s="3">
        <v>0</v>
      </c>
      <c r="M354" s="3">
        <v>0</v>
      </c>
      <c r="N354">
        <f t="shared" si="18"/>
        <v>38011</v>
      </c>
      <c r="O354" s="12">
        <f t="shared" si="19"/>
        <v>0.72560847570869524</v>
      </c>
    </row>
    <row r="355" spans="1:15" x14ac:dyDescent="0.2">
      <c r="A355" t="s">
        <v>1188</v>
      </c>
      <c r="B355" t="s">
        <v>1189</v>
      </c>
      <c r="C355" s="3">
        <v>12</v>
      </c>
      <c r="D355" t="s">
        <v>1187</v>
      </c>
      <c r="E355" s="3">
        <v>57519</v>
      </c>
      <c r="F355" s="3">
        <v>16649</v>
      </c>
      <c r="G355" s="3">
        <v>13226</v>
      </c>
      <c r="H355" s="3">
        <v>4890</v>
      </c>
      <c r="I355" s="3">
        <v>1146</v>
      </c>
      <c r="J355" s="3">
        <v>0</v>
      </c>
      <c r="K355" s="3">
        <v>4232</v>
      </c>
      <c r="L355" s="3">
        <v>0</v>
      </c>
      <c r="M355" s="3">
        <v>364</v>
      </c>
      <c r="N355">
        <f t="shared" si="18"/>
        <v>40507</v>
      </c>
      <c r="O355" s="12">
        <f t="shared" si="19"/>
        <v>0.7042368608633669</v>
      </c>
    </row>
    <row r="356" spans="1:15" x14ac:dyDescent="0.2">
      <c r="A356" t="s">
        <v>1190</v>
      </c>
      <c r="B356" t="s">
        <v>1191</v>
      </c>
      <c r="C356" s="3">
        <v>12</v>
      </c>
      <c r="D356" t="s">
        <v>1187</v>
      </c>
      <c r="E356" s="3">
        <v>59043</v>
      </c>
      <c r="F356" s="3">
        <v>4421</v>
      </c>
      <c r="G356" s="3">
        <v>2210</v>
      </c>
      <c r="H356" s="3">
        <v>19139</v>
      </c>
      <c r="I356" s="3">
        <v>977</v>
      </c>
      <c r="J356" s="3">
        <v>696</v>
      </c>
      <c r="K356" s="3">
        <v>10815</v>
      </c>
      <c r="L356" s="3">
        <v>0</v>
      </c>
      <c r="M356" s="3">
        <v>0</v>
      </c>
      <c r="N356">
        <f t="shared" si="18"/>
        <v>38258</v>
      </c>
      <c r="O356" s="12">
        <f t="shared" si="19"/>
        <v>0.64796842978845925</v>
      </c>
    </row>
    <row r="357" spans="1:15" x14ac:dyDescent="0.2">
      <c r="A357" t="s">
        <v>1192</v>
      </c>
      <c r="B357" t="s">
        <v>1193</v>
      </c>
      <c r="C357" s="3">
        <v>12</v>
      </c>
      <c r="D357" t="s">
        <v>1159</v>
      </c>
      <c r="E357" s="3">
        <v>53748</v>
      </c>
      <c r="F357" s="3">
        <v>10477</v>
      </c>
      <c r="G357" s="3">
        <v>13311</v>
      </c>
      <c r="H357" s="3">
        <v>5965</v>
      </c>
      <c r="I357" s="3">
        <v>819</v>
      </c>
      <c r="J357" s="3">
        <v>0</v>
      </c>
      <c r="K357" s="3">
        <v>3009</v>
      </c>
      <c r="L357" s="3">
        <v>1100</v>
      </c>
      <c r="M357" s="3">
        <v>0</v>
      </c>
      <c r="N357">
        <f t="shared" si="18"/>
        <v>34681</v>
      </c>
      <c r="O357" s="12">
        <f t="shared" si="19"/>
        <v>0.64525191635037582</v>
      </c>
    </row>
    <row r="358" spans="1:15" x14ac:dyDescent="0.2">
      <c r="A358" t="s">
        <v>1194</v>
      </c>
      <c r="B358" t="s">
        <v>1195</v>
      </c>
      <c r="C358" s="3">
        <v>12</v>
      </c>
      <c r="D358" t="s">
        <v>1159</v>
      </c>
      <c r="E358" s="3">
        <v>57913</v>
      </c>
      <c r="F358" s="3">
        <v>15833</v>
      </c>
      <c r="G358" s="3">
        <v>9414</v>
      </c>
      <c r="H358" s="3">
        <v>5801</v>
      </c>
      <c r="I358" s="3">
        <v>864</v>
      </c>
      <c r="J358" s="3">
        <v>0</v>
      </c>
      <c r="K358" s="3">
        <v>5864</v>
      </c>
      <c r="L358" s="3">
        <v>0</v>
      </c>
      <c r="M358" s="3">
        <v>335</v>
      </c>
      <c r="N358">
        <f t="shared" si="18"/>
        <v>38111</v>
      </c>
      <c r="O358" s="12">
        <f t="shared" si="19"/>
        <v>0.65807331687185955</v>
      </c>
    </row>
    <row r="359" spans="1:15" x14ac:dyDescent="0.2">
      <c r="A359" t="s">
        <v>1196</v>
      </c>
      <c r="B359" t="s">
        <v>1197</v>
      </c>
      <c r="C359" s="3">
        <v>12</v>
      </c>
      <c r="D359" t="s">
        <v>1173</v>
      </c>
      <c r="E359" s="3">
        <v>50656</v>
      </c>
      <c r="F359" s="3">
        <v>3010</v>
      </c>
      <c r="G359" s="3">
        <v>15681</v>
      </c>
      <c r="H359" s="3">
        <v>4120</v>
      </c>
      <c r="I359" s="3">
        <v>1001</v>
      </c>
      <c r="J359" s="3">
        <v>0</v>
      </c>
      <c r="K359" s="3">
        <v>6064</v>
      </c>
      <c r="L359" s="3">
        <v>0</v>
      </c>
      <c r="M359" s="3">
        <v>0</v>
      </c>
      <c r="N359">
        <f t="shared" si="18"/>
        <v>29876</v>
      </c>
      <c r="O359" s="12">
        <f t="shared" si="19"/>
        <v>0.58978205938092232</v>
      </c>
    </row>
    <row r="360" spans="1:15" x14ac:dyDescent="0.2">
      <c r="A360" t="s">
        <v>1198</v>
      </c>
      <c r="B360" t="s">
        <v>1199</v>
      </c>
      <c r="C360" s="3">
        <v>12</v>
      </c>
      <c r="D360" t="s">
        <v>1159</v>
      </c>
      <c r="E360" s="3">
        <v>53470</v>
      </c>
      <c r="F360" s="3">
        <v>12811</v>
      </c>
      <c r="G360" s="3">
        <v>15083</v>
      </c>
      <c r="H360" s="3">
        <v>5747</v>
      </c>
      <c r="I360" s="3">
        <v>655</v>
      </c>
      <c r="J360" s="3">
        <v>0</v>
      </c>
      <c r="K360" s="3">
        <v>1844</v>
      </c>
      <c r="L360" s="3">
        <v>844</v>
      </c>
      <c r="M360" s="3">
        <v>0</v>
      </c>
      <c r="N360">
        <f t="shared" si="18"/>
        <v>36984</v>
      </c>
      <c r="O360" s="12">
        <f t="shared" si="19"/>
        <v>0.69167757621095938</v>
      </c>
    </row>
    <row r="361" spans="1:15" x14ac:dyDescent="0.2">
      <c r="A361" t="s">
        <v>1200</v>
      </c>
      <c r="B361" t="s">
        <v>1550</v>
      </c>
      <c r="C361" s="3">
        <v>12</v>
      </c>
      <c r="D361" t="s">
        <v>1164</v>
      </c>
      <c r="E361" s="3">
        <v>45354</v>
      </c>
      <c r="F361" s="3">
        <v>6447</v>
      </c>
      <c r="G361" s="3">
        <v>4021</v>
      </c>
      <c r="H361" s="3">
        <v>3538</v>
      </c>
      <c r="I361" s="3">
        <v>776</v>
      </c>
      <c r="J361" s="3">
        <v>0</v>
      </c>
      <c r="K361" s="3">
        <v>12814</v>
      </c>
      <c r="L361" s="3">
        <v>1310</v>
      </c>
      <c r="M361" s="3">
        <v>0</v>
      </c>
      <c r="N361">
        <f t="shared" si="18"/>
        <v>28906</v>
      </c>
      <c r="O361" s="12">
        <f t="shared" si="19"/>
        <v>0.63734180006173657</v>
      </c>
    </row>
    <row r="362" spans="1:15" x14ac:dyDescent="0.2">
      <c r="A362" t="s">
        <v>1202</v>
      </c>
      <c r="B362" t="s">
        <v>1551</v>
      </c>
      <c r="C362" s="3">
        <v>12</v>
      </c>
      <c r="D362" t="s">
        <v>1156</v>
      </c>
      <c r="E362" s="3">
        <v>61696</v>
      </c>
      <c r="F362" s="3">
        <v>13333</v>
      </c>
      <c r="G362" s="3">
        <v>16016</v>
      </c>
      <c r="H362" s="3">
        <v>7947</v>
      </c>
      <c r="I362" s="3">
        <v>652</v>
      </c>
      <c r="J362" s="3">
        <v>0</v>
      </c>
      <c r="K362" s="3">
        <v>2760</v>
      </c>
      <c r="L362" s="3">
        <v>963</v>
      </c>
      <c r="M362" s="3">
        <v>0</v>
      </c>
      <c r="N362">
        <f t="shared" si="18"/>
        <v>41671</v>
      </c>
      <c r="O362" s="12">
        <f t="shared" si="19"/>
        <v>0.67542466286307057</v>
      </c>
    </row>
    <row r="363" spans="1:15" x14ac:dyDescent="0.2">
      <c r="A363" t="s">
        <v>1204</v>
      </c>
      <c r="B363" t="s">
        <v>1205</v>
      </c>
      <c r="C363" s="3">
        <v>12</v>
      </c>
      <c r="D363" t="s">
        <v>1167</v>
      </c>
      <c r="E363" s="3">
        <v>54826</v>
      </c>
      <c r="F363" s="3">
        <v>4854</v>
      </c>
      <c r="G363" s="3">
        <v>17069</v>
      </c>
      <c r="H363" s="3">
        <v>3597</v>
      </c>
      <c r="I363" s="3">
        <v>936</v>
      </c>
      <c r="J363" s="3">
        <v>0</v>
      </c>
      <c r="K363" s="3">
        <v>4518</v>
      </c>
      <c r="L363" s="3">
        <v>1495</v>
      </c>
      <c r="M363" s="3">
        <v>2221</v>
      </c>
      <c r="N363">
        <f t="shared" si="18"/>
        <v>34690</v>
      </c>
      <c r="O363" s="12">
        <f t="shared" si="19"/>
        <v>0.63272899719111375</v>
      </c>
    </row>
    <row r="364" spans="1:15" x14ac:dyDescent="0.2">
      <c r="A364" t="s">
        <v>1206</v>
      </c>
      <c r="B364" t="s">
        <v>1207</v>
      </c>
      <c r="C364" s="3">
        <v>12</v>
      </c>
      <c r="D364" t="s">
        <v>1187</v>
      </c>
      <c r="E364" s="3">
        <v>55637</v>
      </c>
      <c r="F364" s="3">
        <v>5381</v>
      </c>
      <c r="G364" s="3">
        <v>15916</v>
      </c>
      <c r="H364" s="3">
        <v>3902</v>
      </c>
      <c r="I364" s="3">
        <v>1047</v>
      </c>
      <c r="J364" s="3">
        <v>0</v>
      </c>
      <c r="K364" s="3">
        <v>11215</v>
      </c>
      <c r="L364" s="3">
        <v>0</v>
      </c>
      <c r="M364" s="3">
        <v>0</v>
      </c>
      <c r="N364">
        <f t="shared" si="18"/>
        <v>37461</v>
      </c>
      <c r="O364" s="12">
        <f t="shared" si="19"/>
        <v>0.67331092618221688</v>
      </c>
    </row>
    <row r="365" spans="1:15" x14ac:dyDescent="0.2">
      <c r="A365" t="s">
        <v>1208</v>
      </c>
      <c r="B365" t="s">
        <v>1552</v>
      </c>
      <c r="C365" s="3">
        <v>12</v>
      </c>
      <c r="D365" t="s">
        <v>1173</v>
      </c>
      <c r="E365" s="3">
        <v>54715</v>
      </c>
      <c r="F365" s="3">
        <v>2412</v>
      </c>
      <c r="G365" s="3">
        <v>14007</v>
      </c>
      <c r="H365" s="3">
        <v>9951</v>
      </c>
      <c r="I365" s="3">
        <v>872</v>
      </c>
      <c r="J365" s="3">
        <v>0</v>
      </c>
      <c r="K365" s="3">
        <v>1621</v>
      </c>
      <c r="L365" s="3">
        <v>1845</v>
      </c>
      <c r="M365" s="3">
        <v>1368</v>
      </c>
      <c r="N365">
        <f t="shared" si="18"/>
        <v>32076</v>
      </c>
      <c r="O365" s="12">
        <f t="shared" si="19"/>
        <v>0.5862377775747053</v>
      </c>
    </row>
    <row r="366" spans="1:15" x14ac:dyDescent="0.2">
      <c r="A366" t="s">
        <v>1210</v>
      </c>
      <c r="B366" t="s">
        <v>1211</v>
      </c>
      <c r="C366" s="3">
        <v>12</v>
      </c>
      <c r="D366" t="s">
        <v>1167</v>
      </c>
      <c r="E366" s="3">
        <v>62768</v>
      </c>
      <c r="F366" s="3">
        <v>22466</v>
      </c>
      <c r="G366" s="3">
        <v>12041</v>
      </c>
      <c r="H366" s="3">
        <v>9026</v>
      </c>
      <c r="I366" s="3">
        <v>1126</v>
      </c>
      <c r="J366" s="3">
        <v>587</v>
      </c>
      <c r="K366" s="3">
        <v>1273</v>
      </c>
      <c r="L366" s="3">
        <v>0</v>
      </c>
      <c r="M366" s="3">
        <v>0</v>
      </c>
      <c r="N366">
        <f t="shared" si="18"/>
        <v>46519</v>
      </c>
      <c r="O366" s="12">
        <f t="shared" si="19"/>
        <v>0.7411260514912057</v>
      </c>
    </row>
    <row r="367" spans="1:15" x14ac:dyDescent="0.2">
      <c r="A367" t="s">
        <v>1212</v>
      </c>
      <c r="B367" t="s">
        <v>1213</v>
      </c>
      <c r="C367" s="3">
        <v>12</v>
      </c>
      <c r="D367" t="s">
        <v>1170</v>
      </c>
      <c r="E367" s="3">
        <v>48730</v>
      </c>
      <c r="F367" s="3">
        <v>13976</v>
      </c>
      <c r="G367" s="3">
        <v>2407</v>
      </c>
      <c r="H367" s="3">
        <v>12792</v>
      </c>
      <c r="I367" s="3">
        <v>1128</v>
      </c>
      <c r="J367" s="3">
        <v>0</v>
      </c>
      <c r="K367" s="3">
        <v>2802</v>
      </c>
      <c r="L367" s="3">
        <v>0</v>
      </c>
      <c r="M367" s="3">
        <v>708</v>
      </c>
      <c r="N367">
        <f t="shared" si="18"/>
        <v>33813</v>
      </c>
      <c r="O367" s="12">
        <f t="shared" si="19"/>
        <v>0.6938846706341063</v>
      </c>
    </row>
    <row r="368" spans="1:15" x14ac:dyDescent="0.2">
      <c r="A368" t="s">
        <v>1214</v>
      </c>
      <c r="B368" t="s">
        <v>1553</v>
      </c>
      <c r="C368" s="3">
        <v>12</v>
      </c>
      <c r="D368" t="s">
        <v>1156</v>
      </c>
      <c r="E368" s="3">
        <v>57186</v>
      </c>
      <c r="F368" s="3">
        <v>4847</v>
      </c>
      <c r="G368" s="3">
        <v>17172</v>
      </c>
      <c r="H368" s="3">
        <v>5535</v>
      </c>
      <c r="I368" s="3">
        <v>829</v>
      </c>
      <c r="J368" s="3">
        <v>0</v>
      </c>
      <c r="K368" s="3">
        <v>7397</v>
      </c>
      <c r="L368" s="3">
        <v>1342</v>
      </c>
      <c r="M368" s="3">
        <v>0</v>
      </c>
      <c r="N368">
        <f t="shared" si="18"/>
        <v>37122</v>
      </c>
      <c r="O368" s="12">
        <f t="shared" si="19"/>
        <v>0.64914489560381916</v>
      </c>
    </row>
    <row r="369" spans="1:15" x14ac:dyDescent="0.2">
      <c r="A369" t="s">
        <v>1216</v>
      </c>
      <c r="B369" t="s">
        <v>1217</v>
      </c>
      <c r="C369" s="3">
        <v>12</v>
      </c>
      <c r="D369" t="s">
        <v>1167</v>
      </c>
      <c r="E369" s="3">
        <v>54437</v>
      </c>
      <c r="F369" s="3">
        <v>7918</v>
      </c>
      <c r="G369" s="3">
        <v>12744</v>
      </c>
      <c r="H369" s="3">
        <v>11094</v>
      </c>
      <c r="I369" s="3">
        <v>677</v>
      </c>
      <c r="J369" s="3">
        <v>0</v>
      </c>
      <c r="K369" s="3">
        <v>724</v>
      </c>
      <c r="L369" s="3">
        <v>1168</v>
      </c>
      <c r="M369" s="3">
        <v>123</v>
      </c>
      <c r="N369">
        <f t="shared" si="18"/>
        <v>34448</v>
      </c>
      <c r="O369" s="12">
        <f t="shared" si="19"/>
        <v>0.63280489373036719</v>
      </c>
    </row>
    <row r="370" spans="1:15" x14ac:dyDescent="0.2">
      <c r="A370" t="s">
        <v>1218</v>
      </c>
      <c r="B370" t="s">
        <v>1219</v>
      </c>
      <c r="C370" s="3">
        <v>12</v>
      </c>
      <c r="D370" t="s">
        <v>1167</v>
      </c>
      <c r="E370" s="3">
        <v>62111</v>
      </c>
      <c r="F370" s="3">
        <v>12845</v>
      </c>
      <c r="G370" s="3">
        <v>16389</v>
      </c>
      <c r="H370" s="3">
        <v>6587</v>
      </c>
      <c r="I370" s="3">
        <v>1144</v>
      </c>
      <c r="J370" s="3">
        <v>450</v>
      </c>
      <c r="K370" s="3">
        <v>1122</v>
      </c>
      <c r="L370" s="3">
        <v>1183</v>
      </c>
      <c r="M370" s="3">
        <v>0</v>
      </c>
      <c r="N370">
        <f t="shared" si="18"/>
        <v>39720</v>
      </c>
      <c r="O370" s="12">
        <f t="shared" si="19"/>
        <v>0.63950024955321927</v>
      </c>
    </row>
    <row r="371" spans="1:15" x14ac:dyDescent="0.2">
      <c r="A371" t="s">
        <v>1220</v>
      </c>
      <c r="B371" t="s">
        <v>1221</v>
      </c>
      <c r="C371" s="3">
        <v>12</v>
      </c>
      <c r="D371" t="s">
        <v>1173</v>
      </c>
      <c r="E371" s="3">
        <v>55527</v>
      </c>
      <c r="F371" s="3">
        <v>5398</v>
      </c>
      <c r="G371" s="3">
        <v>18644</v>
      </c>
      <c r="H371" s="3">
        <v>5260</v>
      </c>
      <c r="I371" s="3">
        <v>780</v>
      </c>
      <c r="J371" s="3">
        <v>0</v>
      </c>
      <c r="K371" s="3">
        <v>3326</v>
      </c>
      <c r="L371" s="3">
        <v>1242</v>
      </c>
      <c r="M371" s="3">
        <v>0</v>
      </c>
      <c r="N371">
        <f t="shared" si="18"/>
        <v>34650</v>
      </c>
      <c r="O371" s="12">
        <f t="shared" si="19"/>
        <v>0.62402074666378515</v>
      </c>
    </row>
    <row r="372" spans="1:15" x14ac:dyDescent="0.2">
      <c r="A372" t="s">
        <v>1222</v>
      </c>
      <c r="B372" t="s">
        <v>1223</v>
      </c>
      <c r="C372" s="3">
        <v>12</v>
      </c>
      <c r="D372" t="s">
        <v>1173</v>
      </c>
      <c r="E372" s="3">
        <v>58219</v>
      </c>
      <c r="F372" s="3">
        <v>5932</v>
      </c>
      <c r="G372" s="3">
        <v>14220</v>
      </c>
      <c r="H372" s="3">
        <v>11435</v>
      </c>
      <c r="I372" s="3">
        <v>1229</v>
      </c>
      <c r="J372" s="3">
        <v>361</v>
      </c>
      <c r="K372" s="3">
        <v>2673</v>
      </c>
      <c r="L372" s="3">
        <v>0</v>
      </c>
      <c r="M372" s="3">
        <v>821</v>
      </c>
      <c r="N372">
        <f t="shared" si="18"/>
        <v>36671</v>
      </c>
      <c r="O372" s="12">
        <f t="shared" si="19"/>
        <v>0.62988027963379656</v>
      </c>
    </row>
    <row r="373" spans="1:15" x14ac:dyDescent="0.2">
      <c r="A373" t="s">
        <v>1224</v>
      </c>
      <c r="B373" t="s">
        <v>1225</v>
      </c>
      <c r="C373" s="3">
        <v>12</v>
      </c>
      <c r="D373" t="s">
        <v>1187</v>
      </c>
      <c r="E373" s="3">
        <v>57419</v>
      </c>
      <c r="F373" s="3">
        <v>16944</v>
      </c>
      <c r="G373" s="3">
        <v>12339</v>
      </c>
      <c r="H373" s="3">
        <v>5759</v>
      </c>
      <c r="I373" s="3">
        <v>906</v>
      </c>
      <c r="J373" s="3">
        <v>0</v>
      </c>
      <c r="K373" s="3">
        <v>3654</v>
      </c>
      <c r="L373" s="3">
        <v>0</v>
      </c>
      <c r="M373" s="3">
        <v>0</v>
      </c>
      <c r="N373">
        <f t="shared" si="18"/>
        <v>39602</v>
      </c>
      <c r="O373" s="12">
        <f t="shared" si="19"/>
        <v>0.68970201501245232</v>
      </c>
    </row>
    <row r="374" spans="1:15" x14ac:dyDescent="0.2">
      <c r="A374" t="s">
        <v>1226</v>
      </c>
      <c r="B374" t="s">
        <v>1227</v>
      </c>
      <c r="C374" s="3">
        <v>12</v>
      </c>
      <c r="D374" t="s">
        <v>1173</v>
      </c>
      <c r="E374" s="3">
        <v>51554</v>
      </c>
      <c r="F374" s="3">
        <v>1993</v>
      </c>
      <c r="G374" s="3">
        <v>17183</v>
      </c>
      <c r="H374" s="3">
        <v>3309</v>
      </c>
      <c r="I374" s="3">
        <v>358</v>
      </c>
      <c r="J374" s="3">
        <v>0</v>
      </c>
      <c r="K374" s="3">
        <v>5630</v>
      </c>
      <c r="L374" s="3">
        <v>2599</v>
      </c>
      <c r="M374" s="3">
        <v>0</v>
      </c>
      <c r="N374">
        <f t="shared" si="18"/>
        <v>31072</v>
      </c>
      <c r="O374" s="12">
        <f t="shared" si="19"/>
        <v>0.60270784032276836</v>
      </c>
    </row>
    <row r="375" spans="1:15" x14ac:dyDescent="0.2">
      <c r="A375" t="s">
        <v>1228</v>
      </c>
      <c r="B375" t="s">
        <v>1554</v>
      </c>
      <c r="C375" s="3">
        <v>12</v>
      </c>
      <c r="D375" t="s">
        <v>1156</v>
      </c>
      <c r="E375" s="3">
        <v>59823</v>
      </c>
      <c r="F375" s="3">
        <v>4823</v>
      </c>
      <c r="G375" s="3">
        <v>16819</v>
      </c>
      <c r="H375" s="3">
        <v>5981</v>
      </c>
      <c r="I375" s="3">
        <v>839</v>
      </c>
      <c r="J375" s="3">
        <v>318</v>
      </c>
      <c r="K375" s="3">
        <v>2181</v>
      </c>
      <c r="L375" s="3">
        <v>1715</v>
      </c>
      <c r="M375" s="3">
        <v>0</v>
      </c>
      <c r="N375">
        <f t="shared" si="18"/>
        <v>32676</v>
      </c>
      <c r="O375" s="12">
        <f t="shared" si="19"/>
        <v>0.54621132340404188</v>
      </c>
    </row>
    <row r="376" spans="1:15" x14ac:dyDescent="0.2">
      <c r="A376" t="s">
        <v>1230</v>
      </c>
      <c r="B376" t="s">
        <v>1231</v>
      </c>
      <c r="C376" s="3">
        <v>12</v>
      </c>
      <c r="D376" t="s">
        <v>1156</v>
      </c>
      <c r="E376" s="3">
        <v>61334</v>
      </c>
      <c r="F376" s="3">
        <v>7407</v>
      </c>
      <c r="G376" s="3">
        <v>12335</v>
      </c>
      <c r="H376" s="3">
        <v>11831</v>
      </c>
      <c r="I376" s="3">
        <v>716</v>
      </c>
      <c r="J376" s="3">
        <v>404</v>
      </c>
      <c r="K376" s="3">
        <v>1437</v>
      </c>
      <c r="L376" s="3">
        <v>910</v>
      </c>
      <c r="M376" s="3">
        <v>553</v>
      </c>
      <c r="N376">
        <f t="shared" si="18"/>
        <v>35593</v>
      </c>
      <c r="O376" s="12">
        <f t="shared" si="19"/>
        <v>0.58031434440929985</v>
      </c>
    </row>
    <row r="377" spans="1:15" x14ac:dyDescent="0.2">
      <c r="A377" t="s">
        <v>1232</v>
      </c>
      <c r="B377" t="s">
        <v>1555</v>
      </c>
      <c r="C377" s="3">
        <v>12</v>
      </c>
      <c r="D377" t="s">
        <v>1167</v>
      </c>
      <c r="E377" s="3">
        <v>61178</v>
      </c>
      <c r="F377" s="3">
        <v>7541</v>
      </c>
      <c r="G377" s="3">
        <v>16847</v>
      </c>
      <c r="H377" s="3">
        <v>6264</v>
      </c>
      <c r="I377" s="3">
        <v>862</v>
      </c>
      <c r="J377" s="3">
        <v>438</v>
      </c>
      <c r="K377" s="3">
        <v>2005</v>
      </c>
      <c r="L377" s="3">
        <v>1657</v>
      </c>
      <c r="M377" s="3">
        <v>2026</v>
      </c>
      <c r="N377">
        <f t="shared" si="18"/>
        <v>37640</v>
      </c>
      <c r="O377" s="12">
        <f t="shared" si="19"/>
        <v>0.61525384942299521</v>
      </c>
    </row>
    <row r="378" spans="1:15" x14ac:dyDescent="0.2">
      <c r="A378" t="s">
        <v>1234</v>
      </c>
      <c r="B378" t="s">
        <v>1556</v>
      </c>
      <c r="C378" s="3">
        <v>12</v>
      </c>
      <c r="D378" t="s">
        <v>1159</v>
      </c>
      <c r="E378" s="3">
        <v>55781</v>
      </c>
      <c r="F378" s="3">
        <v>12508</v>
      </c>
      <c r="G378" s="3">
        <v>15017</v>
      </c>
      <c r="H378" s="3">
        <v>4472</v>
      </c>
      <c r="I378" s="3">
        <v>515</v>
      </c>
      <c r="J378" s="3">
        <v>0</v>
      </c>
      <c r="K378" s="3">
        <v>2068</v>
      </c>
      <c r="L378" s="3">
        <v>827</v>
      </c>
      <c r="M378" s="3">
        <v>127</v>
      </c>
      <c r="N378">
        <f t="shared" si="18"/>
        <v>35534</v>
      </c>
      <c r="O378" s="12">
        <f t="shared" si="19"/>
        <v>0.63702694465857546</v>
      </c>
    </row>
    <row r="379" spans="1:15" x14ac:dyDescent="0.2">
      <c r="A379" t="s">
        <v>1236</v>
      </c>
      <c r="B379" t="s">
        <v>1237</v>
      </c>
      <c r="C379" s="3">
        <v>12</v>
      </c>
      <c r="D379" t="s">
        <v>1178</v>
      </c>
      <c r="E379" s="3">
        <v>70262</v>
      </c>
      <c r="F379" s="3">
        <v>20341</v>
      </c>
      <c r="G379" s="3">
        <v>16034</v>
      </c>
      <c r="H379" s="3">
        <v>7403</v>
      </c>
      <c r="I379" s="3">
        <v>1529</v>
      </c>
      <c r="J379" s="3">
        <v>457</v>
      </c>
      <c r="K379" s="3">
        <v>2667</v>
      </c>
      <c r="L379" s="3">
        <v>0</v>
      </c>
      <c r="M379" s="3">
        <v>236</v>
      </c>
      <c r="N379">
        <f t="shared" si="18"/>
        <v>48667</v>
      </c>
      <c r="O379" s="12">
        <f t="shared" si="19"/>
        <v>0.692650365773818</v>
      </c>
    </row>
    <row r="380" spans="1:15" x14ac:dyDescent="0.2">
      <c r="A380" t="s">
        <v>1238</v>
      </c>
      <c r="B380" t="s">
        <v>1239</v>
      </c>
      <c r="C380" s="3">
        <v>12</v>
      </c>
      <c r="D380" t="s">
        <v>1159</v>
      </c>
      <c r="E380" s="3">
        <v>50872</v>
      </c>
      <c r="F380" s="3">
        <v>8375</v>
      </c>
      <c r="G380" s="3">
        <v>12161</v>
      </c>
      <c r="H380" s="3">
        <v>8503</v>
      </c>
      <c r="I380" s="3">
        <v>774</v>
      </c>
      <c r="J380" s="3">
        <v>0</v>
      </c>
      <c r="K380" s="3">
        <v>2029</v>
      </c>
      <c r="L380" s="3">
        <v>1134</v>
      </c>
      <c r="M380" s="3">
        <v>0</v>
      </c>
      <c r="N380">
        <f t="shared" si="18"/>
        <v>32976</v>
      </c>
      <c r="O380" s="12">
        <f t="shared" si="19"/>
        <v>0.64821512816480575</v>
      </c>
    </row>
    <row r="381" spans="1:15" x14ac:dyDescent="0.2">
      <c r="A381" t="s">
        <v>1240</v>
      </c>
      <c r="B381" t="s">
        <v>1241</v>
      </c>
      <c r="C381" s="3">
        <v>12</v>
      </c>
      <c r="D381" t="s">
        <v>1164</v>
      </c>
      <c r="E381" s="3">
        <v>50075</v>
      </c>
      <c r="F381" s="3">
        <v>7744</v>
      </c>
      <c r="G381" s="3">
        <v>11490</v>
      </c>
      <c r="H381" s="3">
        <v>2592</v>
      </c>
      <c r="I381" s="3">
        <v>1201</v>
      </c>
      <c r="J381" s="3">
        <v>0</v>
      </c>
      <c r="K381" s="3">
        <v>9029</v>
      </c>
      <c r="L381" s="3">
        <v>2225</v>
      </c>
      <c r="M381" s="3">
        <v>163</v>
      </c>
      <c r="N381">
        <f t="shared" si="18"/>
        <v>34444</v>
      </c>
      <c r="O381" s="12">
        <f t="shared" si="19"/>
        <v>0.68784822765851228</v>
      </c>
    </row>
    <row r="382" spans="1:15" x14ac:dyDescent="0.2">
      <c r="A382" t="s">
        <v>72</v>
      </c>
      <c r="B382" t="s">
        <v>73</v>
      </c>
      <c r="C382" s="3">
        <v>13</v>
      </c>
      <c r="D382" t="s">
        <v>74</v>
      </c>
      <c r="E382" s="3">
        <v>68491</v>
      </c>
      <c r="F382" s="3">
        <v>17546</v>
      </c>
      <c r="G382" s="3">
        <v>16193</v>
      </c>
      <c r="H382" s="3">
        <v>8957</v>
      </c>
      <c r="I382" s="3">
        <v>1136</v>
      </c>
      <c r="J382" s="3">
        <v>393</v>
      </c>
      <c r="K382" s="3">
        <v>0</v>
      </c>
      <c r="L382" s="3">
        <v>0</v>
      </c>
      <c r="M382" s="3">
        <v>877</v>
      </c>
      <c r="N382">
        <f t="shared" si="18"/>
        <v>45102</v>
      </c>
      <c r="O382" s="12">
        <f t="shared" si="19"/>
        <v>0.65850987721014442</v>
      </c>
    </row>
    <row r="383" spans="1:15" x14ac:dyDescent="0.2">
      <c r="A383" t="s">
        <v>75</v>
      </c>
      <c r="B383" t="s">
        <v>76</v>
      </c>
      <c r="C383" s="3">
        <v>13</v>
      </c>
      <c r="D383" t="s">
        <v>74</v>
      </c>
      <c r="E383" s="3">
        <v>76023</v>
      </c>
      <c r="F383" s="3">
        <v>28815</v>
      </c>
      <c r="G383" s="3">
        <v>8108</v>
      </c>
      <c r="H383" s="3">
        <v>13663</v>
      </c>
      <c r="I383" s="3">
        <v>2826</v>
      </c>
      <c r="J383" s="3">
        <v>773</v>
      </c>
      <c r="K383" s="3">
        <v>0</v>
      </c>
      <c r="L383" s="3">
        <v>0</v>
      </c>
      <c r="M383" s="3">
        <v>712</v>
      </c>
      <c r="N383">
        <f t="shared" si="18"/>
        <v>54897</v>
      </c>
      <c r="O383" s="12">
        <f t="shared" si="19"/>
        <v>0.72211041395367193</v>
      </c>
    </row>
    <row r="384" spans="1:15" x14ac:dyDescent="0.2">
      <c r="A384" t="s">
        <v>77</v>
      </c>
      <c r="B384" t="s">
        <v>78</v>
      </c>
      <c r="C384" s="3">
        <v>13</v>
      </c>
      <c r="D384" t="s">
        <v>74</v>
      </c>
      <c r="E384" s="3">
        <v>78060</v>
      </c>
      <c r="F384" s="3">
        <v>30989</v>
      </c>
      <c r="G384" s="3">
        <v>8957</v>
      </c>
      <c r="H384" s="3">
        <v>12047</v>
      </c>
      <c r="I384" s="3">
        <v>2294</v>
      </c>
      <c r="J384" s="3">
        <v>0</v>
      </c>
      <c r="K384" s="3">
        <v>0</v>
      </c>
      <c r="L384" s="3">
        <v>0</v>
      </c>
      <c r="M384" s="3">
        <v>1265</v>
      </c>
      <c r="N384">
        <f t="shared" si="18"/>
        <v>55552</v>
      </c>
      <c r="O384" s="12">
        <f t="shared" si="19"/>
        <v>0.71165769920573918</v>
      </c>
    </row>
    <row r="385" spans="1:15" x14ac:dyDescent="0.2">
      <c r="A385" t="s">
        <v>79</v>
      </c>
      <c r="B385" t="s">
        <v>80</v>
      </c>
      <c r="C385" s="3">
        <v>13</v>
      </c>
      <c r="D385" t="s">
        <v>74</v>
      </c>
      <c r="E385" s="3">
        <v>76559</v>
      </c>
      <c r="F385" s="3">
        <v>26815</v>
      </c>
      <c r="G385" s="3">
        <v>9948</v>
      </c>
      <c r="H385" s="3">
        <v>10166</v>
      </c>
      <c r="I385" s="3">
        <v>2142</v>
      </c>
      <c r="J385" s="3">
        <v>0</v>
      </c>
      <c r="K385" s="3">
        <v>0</v>
      </c>
      <c r="L385" s="3">
        <v>0</v>
      </c>
      <c r="M385" s="3">
        <v>1703</v>
      </c>
      <c r="N385">
        <f t="shared" si="18"/>
        <v>50774</v>
      </c>
      <c r="O385" s="12">
        <f t="shared" si="19"/>
        <v>0.663200930001698</v>
      </c>
    </row>
    <row r="386" spans="1:15" x14ac:dyDescent="0.2">
      <c r="A386" t="s">
        <v>200</v>
      </c>
      <c r="B386" t="s">
        <v>201</v>
      </c>
      <c r="C386" s="3">
        <v>13</v>
      </c>
      <c r="D386" t="s">
        <v>202</v>
      </c>
      <c r="E386" s="3">
        <v>73168</v>
      </c>
      <c r="F386" s="3">
        <v>24338</v>
      </c>
      <c r="G386" s="3">
        <v>7287</v>
      </c>
      <c r="H386" s="3">
        <v>17046</v>
      </c>
      <c r="I386" s="3">
        <v>2382</v>
      </c>
      <c r="J386" s="3">
        <v>752</v>
      </c>
      <c r="K386" s="3">
        <v>0</v>
      </c>
      <c r="L386" s="3">
        <v>0</v>
      </c>
      <c r="M386" s="3">
        <v>871</v>
      </c>
      <c r="N386">
        <f t="shared" si="18"/>
        <v>52676</v>
      </c>
      <c r="O386" s="12">
        <f t="shared" si="19"/>
        <v>0.71993221080253667</v>
      </c>
    </row>
    <row r="387" spans="1:15" x14ac:dyDescent="0.2">
      <c r="A387" t="s">
        <v>224</v>
      </c>
      <c r="B387" t="s">
        <v>1439</v>
      </c>
      <c r="C387" s="3">
        <v>13</v>
      </c>
      <c r="D387" t="s">
        <v>226</v>
      </c>
      <c r="E387" s="3">
        <v>84727</v>
      </c>
      <c r="F387" s="3">
        <v>27899</v>
      </c>
      <c r="G387" s="3">
        <v>9776</v>
      </c>
      <c r="H387" s="3">
        <v>15519</v>
      </c>
      <c r="I387" s="3">
        <v>3003</v>
      </c>
      <c r="J387" s="3">
        <v>2521</v>
      </c>
      <c r="K387" s="3">
        <v>0</v>
      </c>
      <c r="L387" s="3">
        <v>0</v>
      </c>
      <c r="M387" s="3">
        <v>0</v>
      </c>
      <c r="N387">
        <f t="shared" si="18"/>
        <v>58718</v>
      </c>
      <c r="O387" s="12">
        <f t="shared" si="19"/>
        <v>0.69302583592007272</v>
      </c>
    </row>
    <row r="388" spans="1:15" x14ac:dyDescent="0.2">
      <c r="A388" t="s">
        <v>234</v>
      </c>
      <c r="B388" t="s">
        <v>1440</v>
      </c>
      <c r="C388" s="3">
        <v>13</v>
      </c>
      <c r="D388" t="s">
        <v>236</v>
      </c>
      <c r="E388" s="3">
        <v>77081</v>
      </c>
      <c r="F388" s="3">
        <v>12829</v>
      </c>
      <c r="G388" s="3">
        <v>12174</v>
      </c>
      <c r="H388" s="3">
        <v>19621</v>
      </c>
      <c r="I388" s="3">
        <v>1195</v>
      </c>
      <c r="J388" s="3">
        <v>3804</v>
      </c>
      <c r="K388" s="3">
        <v>0</v>
      </c>
      <c r="L388" s="3">
        <v>0</v>
      </c>
      <c r="M388" s="3">
        <v>507</v>
      </c>
      <c r="N388">
        <f t="shared" si="18"/>
        <v>50130</v>
      </c>
      <c r="O388" s="12">
        <f t="shared" si="19"/>
        <v>0.65035482155135504</v>
      </c>
    </row>
    <row r="389" spans="1:15" x14ac:dyDescent="0.2">
      <c r="A389" t="s">
        <v>237</v>
      </c>
      <c r="B389" t="s">
        <v>238</v>
      </c>
      <c r="C389" s="3">
        <v>13</v>
      </c>
      <c r="D389" t="s">
        <v>236</v>
      </c>
      <c r="E389" s="3">
        <v>73224</v>
      </c>
      <c r="F389" s="3">
        <v>26862</v>
      </c>
      <c r="G389" s="3">
        <v>9274</v>
      </c>
      <c r="H389" s="3">
        <v>10437</v>
      </c>
      <c r="I389" s="3">
        <v>2991</v>
      </c>
      <c r="J389" s="3">
        <v>0</v>
      </c>
      <c r="K389" s="3">
        <v>0</v>
      </c>
      <c r="L389" s="3">
        <v>0</v>
      </c>
      <c r="M389" s="3">
        <v>2500</v>
      </c>
      <c r="N389">
        <f t="shared" si="18"/>
        <v>52064</v>
      </c>
      <c r="O389" s="12">
        <f t="shared" si="19"/>
        <v>0.71102370807385562</v>
      </c>
    </row>
    <row r="390" spans="1:15" x14ac:dyDescent="0.2">
      <c r="A390" t="s">
        <v>239</v>
      </c>
      <c r="B390" t="s">
        <v>240</v>
      </c>
      <c r="C390" s="3">
        <v>13</v>
      </c>
      <c r="D390" t="s">
        <v>236</v>
      </c>
      <c r="E390" s="3">
        <v>88857</v>
      </c>
      <c r="F390" s="3">
        <v>29425</v>
      </c>
      <c r="G390" s="3">
        <v>9877</v>
      </c>
      <c r="H390" s="3">
        <v>12748</v>
      </c>
      <c r="I390" s="3">
        <v>4826</v>
      </c>
      <c r="J390" s="3">
        <v>0</v>
      </c>
      <c r="K390" s="3">
        <v>0</v>
      </c>
      <c r="L390" s="3">
        <v>0</v>
      </c>
      <c r="M390" s="3">
        <v>1407</v>
      </c>
      <c r="N390">
        <f t="shared" si="18"/>
        <v>58283</v>
      </c>
      <c r="O390" s="12">
        <f t="shared" si="19"/>
        <v>0.65591906096312047</v>
      </c>
    </row>
    <row r="391" spans="1:15" x14ac:dyDescent="0.2">
      <c r="A391" t="s">
        <v>241</v>
      </c>
      <c r="B391" t="s">
        <v>1441</v>
      </c>
      <c r="C391" s="3">
        <v>13</v>
      </c>
      <c r="D391" t="s">
        <v>236</v>
      </c>
      <c r="E391" s="3">
        <v>78995</v>
      </c>
      <c r="F391" s="3">
        <v>27995</v>
      </c>
      <c r="G391" s="3">
        <v>6024</v>
      </c>
      <c r="H391" s="3">
        <v>20157</v>
      </c>
      <c r="I391" s="3">
        <v>1873</v>
      </c>
      <c r="J391" s="3">
        <v>1039</v>
      </c>
      <c r="K391" s="3">
        <v>0</v>
      </c>
      <c r="L391" s="3">
        <v>0</v>
      </c>
      <c r="M391" s="3">
        <v>1968</v>
      </c>
      <c r="N391">
        <f t="shared" si="18"/>
        <v>59056</v>
      </c>
      <c r="O391" s="12">
        <f t="shared" si="19"/>
        <v>0.74759161972276722</v>
      </c>
    </row>
    <row r="392" spans="1:15" x14ac:dyDescent="0.2">
      <c r="A392" t="s">
        <v>243</v>
      </c>
      <c r="B392" t="s">
        <v>1442</v>
      </c>
      <c r="C392" s="3">
        <v>13</v>
      </c>
      <c r="D392" t="s">
        <v>236</v>
      </c>
      <c r="E392" s="3">
        <v>83068</v>
      </c>
      <c r="F392" s="3">
        <v>27629</v>
      </c>
      <c r="G392" s="3">
        <v>4380</v>
      </c>
      <c r="H392" s="3">
        <v>21683</v>
      </c>
      <c r="I392" s="3">
        <v>2138</v>
      </c>
      <c r="J392" s="3">
        <v>766</v>
      </c>
      <c r="K392" s="3">
        <v>0</v>
      </c>
      <c r="L392" s="3">
        <v>0</v>
      </c>
      <c r="M392" s="3">
        <v>1006</v>
      </c>
      <c r="N392">
        <f t="shared" si="18"/>
        <v>57602</v>
      </c>
      <c r="O392" s="12">
        <f t="shared" si="19"/>
        <v>0.69343188712861747</v>
      </c>
    </row>
    <row r="393" spans="1:15" x14ac:dyDescent="0.2">
      <c r="A393" t="s">
        <v>307</v>
      </c>
      <c r="B393" t="s">
        <v>1450</v>
      </c>
      <c r="C393" s="3">
        <v>13</v>
      </c>
      <c r="D393" t="s">
        <v>309</v>
      </c>
      <c r="E393" s="3">
        <v>78305</v>
      </c>
      <c r="F393" s="3">
        <v>22886</v>
      </c>
      <c r="G393" s="3">
        <v>20991</v>
      </c>
      <c r="H393" s="3">
        <v>7834</v>
      </c>
      <c r="I393" s="3">
        <v>0</v>
      </c>
      <c r="J393" s="3">
        <v>0</v>
      </c>
      <c r="K393" s="3">
        <v>0</v>
      </c>
      <c r="L393" s="3">
        <v>0</v>
      </c>
      <c r="M393" s="3">
        <v>2525</v>
      </c>
      <c r="N393">
        <f t="shared" si="18"/>
        <v>54236</v>
      </c>
      <c r="O393" s="12">
        <f t="shared" si="19"/>
        <v>0.69262499201838967</v>
      </c>
    </row>
    <row r="394" spans="1:15" x14ac:dyDescent="0.2">
      <c r="A394" t="s">
        <v>340</v>
      </c>
      <c r="B394" t="s">
        <v>341</v>
      </c>
      <c r="C394" s="3">
        <v>13</v>
      </c>
      <c r="D394" t="s">
        <v>309</v>
      </c>
      <c r="E394" s="3">
        <v>71451</v>
      </c>
      <c r="F394" s="3">
        <v>29252</v>
      </c>
      <c r="G394" s="3">
        <v>8168</v>
      </c>
      <c r="H394" s="3">
        <v>10064</v>
      </c>
      <c r="I394" s="3">
        <v>2333</v>
      </c>
      <c r="J394" s="3">
        <v>770</v>
      </c>
      <c r="K394" s="3">
        <v>0</v>
      </c>
      <c r="L394" s="3">
        <v>0</v>
      </c>
      <c r="M394" s="3">
        <v>1187</v>
      </c>
      <c r="N394">
        <f t="shared" ref="N394:N457" si="20">SUM(F394:M394)</f>
        <v>51774</v>
      </c>
      <c r="O394" s="12">
        <f t="shared" ref="O394:O457" si="21">N394/E394</f>
        <v>0.72460847293949704</v>
      </c>
    </row>
    <row r="395" spans="1:15" x14ac:dyDescent="0.2">
      <c r="A395" t="s">
        <v>481</v>
      </c>
      <c r="B395" t="s">
        <v>482</v>
      </c>
      <c r="C395" s="3">
        <v>13</v>
      </c>
      <c r="D395" t="s">
        <v>202</v>
      </c>
      <c r="E395" s="3">
        <v>70315</v>
      </c>
      <c r="F395" s="3">
        <v>18571</v>
      </c>
      <c r="G395" s="3">
        <v>14295</v>
      </c>
      <c r="H395" s="3">
        <v>6188</v>
      </c>
      <c r="I395" s="3">
        <v>2066</v>
      </c>
      <c r="J395" s="3">
        <v>416</v>
      </c>
      <c r="K395" s="3">
        <v>0</v>
      </c>
      <c r="L395" s="3">
        <v>0</v>
      </c>
      <c r="M395" s="3">
        <v>1521</v>
      </c>
      <c r="N395">
        <f t="shared" si="20"/>
        <v>43057</v>
      </c>
      <c r="O395" s="12">
        <f t="shared" si="21"/>
        <v>0.61234444997511195</v>
      </c>
    </row>
    <row r="396" spans="1:15" x14ac:dyDescent="0.2">
      <c r="A396" t="s">
        <v>587</v>
      </c>
      <c r="B396" t="s">
        <v>588</v>
      </c>
      <c r="C396" s="3">
        <v>13</v>
      </c>
      <c r="D396" t="s">
        <v>236</v>
      </c>
      <c r="E396" s="3">
        <v>83557</v>
      </c>
      <c r="F396" s="3">
        <v>26516</v>
      </c>
      <c r="G396" s="3">
        <v>5982</v>
      </c>
      <c r="H396" s="3">
        <v>15697</v>
      </c>
      <c r="I396" s="3">
        <v>3258</v>
      </c>
      <c r="J396" s="3">
        <v>652</v>
      </c>
      <c r="K396" s="3">
        <v>0</v>
      </c>
      <c r="L396" s="3">
        <v>0</v>
      </c>
      <c r="M396" s="3">
        <v>2161</v>
      </c>
      <c r="N396">
        <f t="shared" si="20"/>
        <v>54266</v>
      </c>
      <c r="O396" s="12">
        <f t="shared" si="21"/>
        <v>0.64944887920820515</v>
      </c>
    </row>
    <row r="397" spans="1:15" x14ac:dyDescent="0.2">
      <c r="A397" t="s">
        <v>596</v>
      </c>
      <c r="B397" t="s">
        <v>597</v>
      </c>
      <c r="C397" s="3">
        <v>13</v>
      </c>
      <c r="D397" t="s">
        <v>226</v>
      </c>
      <c r="E397" s="3">
        <v>78371</v>
      </c>
      <c r="F397" s="3">
        <v>18371</v>
      </c>
      <c r="G397" s="3">
        <v>16292</v>
      </c>
      <c r="H397" s="3">
        <v>8556</v>
      </c>
      <c r="I397" s="3">
        <v>1365</v>
      </c>
      <c r="J397" s="3">
        <v>775</v>
      </c>
      <c r="K397" s="3">
        <v>0</v>
      </c>
      <c r="L397" s="3">
        <v>0</v>
      </c>
      <c r="M397" s="3">
        <v>1582</v>
      </c>
      <c r="N397">
        <f t="shared" si="20"/>
        <v>46941</v>
      </c>
      <c r="O397" s="12">
        <f t="shared" si="21"/>
        <v>0.59895879853517242</v>
      </c>
    </row>
    <row r="398" spans="1:15" x14ac:dyDescent="0.2">
      <c r="A398" t="s">
        <v>615</v>
      </c>
      <c r="B398" t="s">
        <v>616</v>
      </c>
      <c r="C398" s="3">
        <v>13</v>
      </c>
      <c r="D398" t="s">
        <v>309</v>
      </c>
      <c r="E398" s="3">
        <v>68837</v>
      </c>
      <c r="F398" s="3">
        <v>23247</v>
      </c>
      <c r="G398" s="3">
        <v>14153</v>
      </c>
      <c r="H398" s="3">
        <v>7498</v>
      </c>
      <c r="I398" s="3">
        <v>0</v>
      </c>
      <c r="J398" s="3">
        <v>0</v>
      </c>
      <c r="K398" s="3">
        <v>0</v>
      </c>
      <c r="L398" s="3">
        <v>0</v>
      </c>
      <c r="M398" s="3">
        <v>2430</v>
      </c>
      <c r="N398">
        <f t="shared" si="20"/>
        <v>47328</v>
      </c>
      <c r="O398" s="12">
        <f t="shared" si="21"/>
        <v>0.68753722561994279</v>
      </c>
    </row>
    <row r="399" spans="1:15" x14ac:dyDescent="0.2">
      <c r="A399" t="s">
        <v>680</v>
      </c>
      <c r="B399" t="s">
        <v>681</v>
      </c>
      <c r="C399" s="3">
        <v>13</v>
      </c>
      <c r="D399" t="s">
        <v>74</v>
      </c>
      <c r="E399" s="3">
        <v>65062</v>
      </c>
      <c r="F399" s="3">
        <v>13672</v>
      </c>
      <c r="G399" s="3">
        <v>21192</v>
      </c>
      <c r="H399" s="3">
        <v>4784</v>
      </c>
      <c r="I399" s="3">
        <v>1564</v>
      </c>
      <c r="J399" s="3">
        <v>490</v>
      </c>
      <c r="K399" s="3">
        <v>0</v>
      </c>
      <c r="L399" s="3">
        <v>0</v>
      </c>
      <c r="M399" s="3">
        <v>1316</v>
      </c>
      <c r="N399">
        <f t="shared" si="20"/>
        <v>43018</v>
      </c>
      <c r="O399" s="12">
        <f t="shared" si="21"/>
        <v>0.66118471611693463</v>
      </c>
    </row>
    <row r="400" spans="1:15" x14ac:dyDescent="0.2">
      <c r="A400" t="s">
        <v>682</v>
      </c>
      <c r="B400" t="s">
        <v>683</v>
      </c>
      <c r="C400" s="3">
        <v>13</v>
      </c>
      <c r="D400" t="s">
        <v>74</v>
      </c>
      <c r="E400" s="3">
        <v>59962</v>
      </c>
      <c r="F400" s="3">
        <v>12396</v>
      </c>
      <c r="G400" s="3">
        <v>14725</v>
      </c>
      <c r="H400" s="3">
        <v>9567</v>
      </c>
      <c r="I400" s="3">
        <v>975</v>
      </c>
      <c r="J400" s="3">
        <v>366</v>
      </c>
      <c r="K400" s="3">
        <v>0</v>
      </c>
      <c r="L400" s="3">
        <v>0</v>
      </c>
      <c r="M400" s="3">
        <v>4187</v>
      </c>
      <c r="N400">
        <f t="shared" si="20"/>
        <v>42216</v>
      </c>
      <c r="O400" s="12">
        <f t="shared" si="21"/>
        <v>0.70404589573396481</v>
      </c>
    </row>
    <row r="401" spans="1:15" x14ac:dyDescent="0.2">
      <c r="A401" t="s">
        <v>741</v>
      </c>
      <c r="B401" t="s">
        <v>742</v>
      </c>
      <c r="C401" s="3">
        <v>13</v>
      </c>
      <c r="D401" t="s">
        <v>202</v>
      </c>
      <c r="E401" s="3">
        <v>74260</v>
      </c>
      <c r="F401" s="3">
        <v>25123</v>
      </c>
      <c r="G401" s="3">
        <v>8857</v>
      </c>
      <c r="H401" s="3">
        <v>11267</v>
      </c>
      <c r="I401" s="3">
        <v>2800</v>
      </c>
      <c r="J401" s="3">
        <v>1457</v>
      </c>
      <c r="K401" s="3">
        <v>0</v>
      </c>
      <c r="L401" s="3">
        <v>0</v>
      </c>
      <c r="M401" s="3">
        <v>1261</v>
      </c>
      <c r="N401">
        <f t="shared" si="20"/>
        <v>50765</v>
      </c>
      <c r="O401" s="12">
        <f t="shared" si="21"/>
        <v>0.68361163479666043</v>
      </c>
    </row>
    <row r="402" spans="1:15" x14ac:dyDescent="0.2">
      <c r="A402" t="s">
        <v>743</v>
      </c>
      <c r="B402" t="s">
        <v>744</v>
      </c>
      <c r="C402" s="3">
        <v>13</v>
      </c>
      <c r="D402" t="s">
        <v>202</v>
      </c>
      <c r="E402" s="3">
        <v>67841</v>
      </c>
      <c r="F402" s="3">
        <v>15928</v>
      </c>
      <c r="G402" s="3">
        <v>2896</v>
      </c>
      <c r="H402" s="3">
        <v>27554</v>
      </c>
      <c r="I402" s="3">
        <v>2680</v>
      </c>
      <c r="J402" s="3">
        <v>508</v>
      </c>
      <c r="K402" s="3">
        <v>0</v>
      </c>
      <c r="L402" s="3">
        <v>0</v>
      </c>
      <c r="M402" s="3">
        <v>95</v>
      </c>
      <c r="N402">
        <f t="shared" si="20"/>
        <v>49661</v>
      </c>
      <c r="O402" s="12">
        <f t="shared" si="21"/>
        <v>0.73202045960407425</v>
      </c>
    </row>
    <row r="403" spans="1:15" x14ac:dyDescent="0.2">
      <c r="A403" t="s">
        <v>745</v>
      </c>
      <c r="B403" t="s">
        <v>746</v>
      </c>
      <c r="C403" s="3">
        <v>13</v>
      </c>
      <c r="D403" t="s">
        <v>202</v>
      </c>
      <c r="E403" s="3">
        <v>73207</v>
      </c>
      <c r="F403" s="3">
        <v>25916</v>
      </c>
      <c r="G403" s="3">
        <v>6353</v>
      </c>
      <c r="H403" s="3">
        <v>11106</v>
      </c>
      <c r="I403" s="3">
        <v>1841</v>
      </c>
      <c r="J403" s="3">
        <v>745</v>
      </c>
      <c r="K403" s="3">
        <v>0</v>
      </c>
      <c r="L403" s="3">
        <v>0</v>
      </c>
      <c r="M403" s="3">
        <v>1839</v>
      </c>
      <c r="N403">
        <f t="shared" si="20"/>
        <v>47800</v>
      </c>
      <c r="O403" s="12">
        <f t="shared" si="21"/>
        <v>0.65294302457415276</v>
      </c>
    </row>
    <row r="404" spans="1:15" x14ac:dyDescent="0.2">
      <c r="A404" t="s">
        <v>747</v>
      </c>
      <c r="B404" t="s">
        <v>748</v>
      </c>
      <c r="C404" s="3">
        <v>13</v>
      </c>
      <c r="D404" t="s">
        <v>202</v>
      </c>
      <c r="E404" s="3">
        <v>76165</v>
      </c>
      <c r="F404" s="3">
        <v>27133</v>
      </c>
      <c r="G404" s="3">
        <v>7252</v>
      </c>
      <c r="H404" s="3">
        <v>16193</v>
      </c>
      <c r="I404" s="3">
        <v>2329</v>
      </c>
      <c r="J404" s="3">
        <v>1000</v>
      </c>
      <c r="K404" s="3">
        <v>0</v>
      </c>
      <c r="L404" s="3">
        <v>0</v>
      </c>
      <c r="M404" s="3">
        <v>1086</v>
      </c>
      <c r="N404">
        <f t="shared" si="20"/>
        <v>54993</v>
      </c>
      <c r="O404" s="12">
        <f t="shared" si="21"/>
        <v>0.7220245519595615</v>
      </c>
    </row>
    <row r="405" spans="1:15" x14ac:dyDescent="0.2">
      <c r="A405" t="s">
        <v>749</v>
      </c>
      <c r="B405" t="s">
        <v>750</v>
      </c>
      <c r="C405" s="3">
        <v>13</v>
      </c>
      <c r="D405" t="s">
        <v>202</v>
      </c>
      <c r="E405" s="3">
        <v>74298</v>
      </c>
      <c r="F405" s="3">
        <v>23753</v>
      </c>
      <c r="G405" s="3">
        <v>9119</v>
      </c>
      <c r="H405" s="3">
        <v>10613</v>
      </c>
      <c r="I405" s="3">
        <v>3061</v>
      </c>
      <c r="J405" s="3">
        <v>830</v>
      </c>
      <c r="K405" s="3">
        <v>0</v>
      </c>
      <c r="L405" s="3">
        <v>0</v>
      </c>
      <c r="M405" s="3">
        <v>1774</v>
      </c>
      <c r="N405">
        <f t="shared" si="20"/>
        <v>49150</v>
      </c>
      <c r="O405" s="12">
        <f t="shared" si="21"/>
        <v>0.6615252092923094</v>
      </c>
    </row>
    <row r="406" spans="1:15" x14ac:dyDescent="0.2">
      <c r="A406" t="s">
        <v>753</v>
      </c>
      <c r="B406" t="s">
        <v>754</v>
      </c>
      <c r="C406" s="3">
        <v>13</v>
      </c>
      <c r="D406" t="s">
        <v>309</v>
      </c>
      <c r="E406" s="3">
        <v>64230</v>
      </c>
      <c r="F406" s="3">
        <v>13735</v>
      </c>
      <c r="G406" s="3">
        <v>11799</v>
      </c>
      <c r="H406" s="3">
        <v>11250</v>
      </c>
      <c r="I406" s="3">
        <v>1238</v>
      </c>
      <c r="J406" s="3">
        <v>443</v>
      </c>
      <c r="K406" s="3">
        <v>0</v>
      </c>
      <c r="L406" s="3">
        <v>0</v>
      </c>
      <c r="M406" s="3">
        <v>1806</v>
      </c>
      <c r="N406">
        <f t="shared" si="20"/>
        <v>40271</v>
      </c>
      <c r="O406" s="12">
        <f t="shared" si="21"/>
        <v>0.62698116145103533</v>
      </c>
    </row>
    <row r="407" spans="1:15" x14ac:dyDescent="0.2">
      <c r="A407" t="s">
        <v>755</v>
      </c>
      <c r="B407" t="s">
        <v>1502</v>
      </c>
      <c r="C407" s="3">
        <v>13</v>
      </c>
      <c r="D407" t="s">
        <v>309</v>
      </c>
      <c r="E407" s="3">
        <v>66923</v>
      </c>
      <c r="F407" s="3">
        <v>15917</v>
      </c>
      <c r="G407" s="3">
        <v>9913</v>
      </c>
      <c r="H407" s="3">
        <v>7579</v>
      </c>
      <c r="I407" s="3">
        <v>1897</v>
      </c>
      <c r="J407" s="3">
        <v>363</v>
      </c>
      <c r="K407" s="3">
        <v>0</v>
      </c>
      <c r="L407" s="3">
        <v>0</v>
      </c>
      <c r="M407" s="3">
        <v>3309</v>
      </c>
      <c r="N407">
        <f t="shared" si="20"/>
        <v>38978</v>
      </c>
      <c r="O407" s="12">
        <f t="shared" si="21"/>
        <v>0.58243055451787873</v>
      </c>
    </row>
    <row r="408" spans="1:15" x14ac:dyDescent="0.2">
      <c r="A408" t="s">
        <v>757</v>
      </c>
      <c r="B408" t="s">
        <v>758</v>
      </c>
      <c r="C408" s="3">
        <v>13</v>
      </c>
      <c r="D408" t="s">
        <v>309</v>
      </c>
      <c r="E408" s="3">
        <v>82032</v>
      </c>
      <c r="F408" s="3">
        <v>33081</v>
      </c>
      <c r="G408" s="3">
        <v>10380</v>
      </c>
      <c r="H408" s="3">
        <v>12603</v>
      </c>
      <c r="I408" s="3">
        <v>2406</v>
      </c>
      <c r="J408" s="3">
        <v>685</v>
      </c>
      <c r="K408" s="3">
        <v>0</v>
      </c>
      <c r="L408" s="3">
        <v>0</v>
      </c>
      <c r="M408" s="3">
        <v>735</v>
      </c>
      <c r="N408">
        <f t="shared" si="20"/>
        <v>59890</v>
      </c>
      <c r="O408" s="12">
        <f t="shared" si="21"/>
        <v>0.73008094402184509</v>
      </c>
    </row>
    <row r="409" spans="1:15" x14ac:dyDescent="0.2">
      <c r="A409" t="s">
        <v>759</v>
      </c>
      <c r="B409" t="s">
        <v>760</v>
      </c>
      <c r="C409" s="3">
        <v>13</v>
      </c>
      <c r="D409" t="s">
        <v>202</v>
      </c>
      <c r="E409" s="3">
        <v>65258</v>
      </c>
      <c r="F409" s="3">
        <v>17280</v>
      </c>
      <c r="G409" s="3">
        <v>13379</v>
      </c>
      <c r="H409" s="3">
        <v>7783</v>
      </c>
      <c r="I409" s="3">
        <v>1878</v>
      </c>
      <c r="J409" s="3">
        <v>1245</v>
      </c>
      <c r="K409" s="3">
        <v>0</v>
      </c>
      <c r="L409" s="3">
        <v>0</v>
      </c>
      <c r="M409" s="3">
        <v>1008</v>
      </c>
      <c r="N409">
        <f t="shared" si="20"/>
        <v>42573</v>
      </c>
      <c r="O409" s="12">
        <f t="shared" si="21"/>
        <v>0.65237978485396431</v>
      </c>
    </row>
    <row r="410" spans="1:15" x14ac:dyDescent="0.2">
      <c r="A410" t="s">
        <v>761</v>
      </c>
      <c r="B410" t="s">
        <v>1503</v>
      </c>
      <c r="C410" s="3">
        <v>13</v>
      </c>
      <c r="D410" t="s">
        <v>202</v>
      </c>
      <c r="E410" s="3">
        <v>73649</v>
      </c>
      <c r="F410" s="3">
        <v>10902</v>
      </c>
      <c r="G410" s="3">
        <v>13650</v>
      </c>
      <c r="H410" s="3">
        <v>13960</v>
      </c>
      <c r="I410" s="3">
        <v>1145</v>
      </c>
      <c r="J410" s="3">
        <v>7095</v>
      </c>
      <c r="K410" s="3">
        <v>0</v>
      </c>
      <c r="L410" s="3">
        <v>0</v>
      </c>
      <c r="M410" s="3">
        <v>799</v>
      </c>
      <c r="N410">
        <f t="shared" si="20"/>
        <v>47551</v>
      </c>
      <c r="O410" s="12">
        <f t="shared" si="21"/>
        <v>0.64564352537033765</v>
      </c>
    </row>
    <row r="411" spans="1:15" x14ac:dyDescent="0.2">
      <c r="A411" t="s">
        <v>789</v>
      </c>
      <c r="B411" t="s">
        <v>790</v>
      </c>
      <c r="C411" s="3">
        <v>13</v>
      </c>
      <c r="D411" t="s">
        <v>236</v>
      </c>
      <c r="E411" s="3">
        <v>70316</v>
      </c>
      <c r="F411" s="3">
        <v>18133</v>
      </c>
      <c r="G411" s="3">
        <v>13272</v>
      </c>
      <c r="H411" s="3">
        <v>8816</v>
      </c>
      <c r="I411" s="3">
        <v>3007</v>
      </c>
      <c r="J411" s="3">
        <v>523</v>
      </c>
      <c r="K411" s="3">
        <v>0</v>
      </c>
      <c r="L411" s="3">
        <v>0</v>
      </c>
      <c r="M411" s="3">
        <v>1176</v>
      </c>
      <c r="N411">
        <f t="shared" si="20"/>
        <v>44927</v>
      </c>
      <c r="O411" s="12">
        <f t="shared" si="21"/>
        <v>0.63892997326355305</v>
      </c>
    </row>
    <row r="412" spans="1:15" x14ac:dyDescent="0.2">
      <c r="A412" t="s">
        <v>966</v>
      </c>
      <c r="B412" t="s">
        <v>967</v>
      </c>
      <c r="C412" s="3">
        <v>13</v>
      </c>
      <c r="D412" t="s">
        <v>226</v>
      </c>
      <c r="E412" s="3">
        <v>75848</v>
      </c>
      <c r="F412" s="3">
        <v>27125</v>
      </c>
      <c r="G412" s="3">
        <v>8636</v>
      </c>
      <c r="H412" s="3">
        <v>13339</v>
      </c>
      <c r="I412" s="3">
        <v>2361</v>
      </c>
      <c r="J412" s="3">
        <v>1452</v>
      </c>
      <c r="K412" s="3">
        <v>0</v>
      </c>
      <c r="L412" s="3">
        <v>0</v>
      </c>
      <c r="M412" s="3">
        <v>507</v>
      </c>
      <c r="N412">
        <f t="shared" si="20"/>
        <v>53420</v>
      </c>
      <c r="O412" s="12">
        <f t="shared" si="21"/>
        <v>0.70430334352916357</v>
      </c>
    </row>
    <row r="413" spans="1:15" x14ac:dyDescent="0.2">
      <c r="A413" t="s">
        <v>968</v>
      </c>
      <c r="B413" t="s">
        <v>969</v>
      </c>
      <c r="C413" s="3">
        <v>13</v>
      </c>
      <c r="D413" t="s">
        <v>226</v>
      </c>
      <c r="E413" s="3">
        <v>76687</v>
      </c>
      <c r="F413" s="3">
        <v>25475</v>
      </c>
      <c r="G413" s="3">
        <v>8812</v>
      </c>
      <c r="H413" s="3">
        <v>16347</v>
      </c>
      <c r="I413" s="3">
        <v>3156</v>
      </c>
      <c r="J413" s="3">
        <v>1103</v>
      </c>
      <c r="K413" s="3">
        <v>0</v>
      </c>
      <c r="L413" s="3">
        <v>0</v>
      </c>
      <c r="M413" s="3">
        <v>0</v>
      </c>
      <c r="N413">
        <f t="shared" si="20"/>
        <v>54893</v>
      </c>
      <c r="O413" s="12">
        <f t="shared" si="21"/>
        <v>0.71580580802482818</v>
      </c>
    </row>
    <row r="414" spans="1:15" x14ac:dyDescent="0.2">
      <c r="A414" t="s">
        <v>970</v>
      </c>
      <c r="B414" t="s">
        <v>1524</v>
      </c>
      <c r="C414" s="3">
        <v>13</v>
      </c>
      <c r="D414" t="s">
        <v>226</v>
      </c>
      <c r="E414" s="3">
        <v>72498</v>
      </c>
      <c r="F414" s="3">
        <v>24550</v>
      </c>
      <c r="G414" s="3">
        <v>7368</v>
      </c>
      <c r="H414" s="3">
        <v>15861</v>
      </c>
      <c r="I414" s="3">
        <v>3637</v>
      </c>
      <c r="J414" s="3">
        <v>0</v>
      </c>
      <c r="K414" s="3">
        <v>0</v>
      </c>
      <c r="L414" s="3">
        <v>0</v>
      </c>
      <c r="M414" s="3">
        <v>0</v>
      </c>
      <c r="N414">
        <f t="shared" si="20"/>
        <v>51416</v>
      </c>
      <c r="O414" s="12">
        <f t="shared" si="21"/>
        <v>0.70920577119368811</v>
      </c>
    </row>
    <row r="415" spans="1:15" x14ac:dyDescent="0.2">
      <c r="A415" t="s">
        <v>972</v>
      </c>
      <c r="B415" t="s">
        <v>973</v>
      </c>
      <c r="C415" s="3">
        <v>13</v>
      </c>
      <c r="D415" t="s">
        <v>226</v>
      </c>
      <c r="E415" s="3">
        <v>74413</v>
      </c>
      <c r="F415" s="3">
        <v>24312</v>
      </c>
      <c r="G415" s="3">
        <v>7089</v>
      </c>
      <c r="H415" s="3">
        <v>11262</v>
      </c>
      <c r="I415" s="3">
        <v>3085</v>
      </c>
      <c r="J415" s="3">
        <v>0</v>
      </c>
      <c r="K415" s="3">
        <v>0</v>
      </c>
      <c r="L415" s="3">
        <v>0</v>
      </c>
      <c r="M415" s="3">
        <v>2341</v>
      </c>
      <c r="N415">
        <f t="shared" si="20"/>
        <v>48089</v>
      </c>
      <c r="O415" s="12">
        <f t="shared" si="21"/>
        <v>0.64624460779702475</v>
      </c>
    </row>
    <row r="416" spans="1:15" x14ac:dyDescent="0.2">
      <c r="A416" t="s">
        <v>1066</v>
      </c>
      <c r="B416" t="s">
        <v>1067</v>
      </c>
      <c r="C416" s="3">
        <v>13</v>
      </c>
      <c r="D416" t="s">
        <v>226</v>
      </c>
      <c r="E416" s="3">
        <v>78532</v>
      </c>
      <c r="F416" s="3">
        <v>20571</v>
      </c>
      <c r="G416" s="3">
        <v>19802</v>
      </c>
      <c r="H416" s="3">
        <v>6811</v>
      </c>
      <c r="I416" s="3">
        <v>2684</v>
      </c>
      <c r="J416" s="3">
        <v>1167</v>
      </c>
      <c r="K416" s="3">
        <v>0</v>
      </c>
      <c r="L416" s="3">
        <v>0</v>
      </c>
      <c r="M416" s="3">
        <v>106</v>
      </c>
      <c r="N416">
        <f t="shared" si="20"/>
        <v>51141</v>
      </c>
      <c r="O416" s="12">
        <f t="shared" si="21"/>
        <v>0.65121224469006267</v>
      </c>
    </row>
    <row r="417" spans="1:15" x14ac:dyDescent="0.2">
      <c r="A417" t="s">
        <v>1072</v>
      </c>
      <c r="B417" t="s">
        <v>1073</v>
      </c>
      <c r="C417" s="3">
        <v>13</v>
      </c>
      <c r="D417" t="s">
        <v>309</v>
      </c>
      <c r="E417" s="3">
        <v>76857</v>
      </c>
      <c r="F417" s="3">
        <v>24918</v>
      </c>
      <c r="G417" s="3">
        <v>13131</v>
      </c>
      <c r="H417" s="3">
        <v>8848</v>
      </c>
      <c r="I417" s="3">
        <v>1636</v>
      </c>
      <c r="J417" s="3">
        <v>480</v>
      </c>
      <c r="K417" s="3">
        <v>0</v>
      </c>
      <c r="L417" s="3">
        <v>0</v>
      </c>
      <c r="M417" s="3">
        <v>2648</v>
      </c>
      <c r="N417">
        <f t="shared" si="20"/>
        <v>51661</v>
      </c>
      <c r="O417" s="12">
        <f t="shared" si="21"/>
        <v>0.6721703943687628</v>
      </c>
    </row>
    <row r="418" spans="1:15" x14ac:dyDescent="0.2">
      <c r="A418" t="s">
        <v>32</v>
      </c>
      <c r="B418" t="s">
        <v>33</v>
      </c>
      <c r="C418" s="3">
        <v>14</v>
      </c>
      <c r="D418" t="s">
        <v>34</v>
      </c>
      <c r="E418" s="3">
        <v>77934</v>
      </c>
      <c r="F418" s="3">
        <v>27736</v>
      </c>
      <c r="G418" s="3">
        <v>6695</v>
      </c>
      <c r="H418" s="3">
        <v>15118</v>
      </c>
      <c r="I418" s="3">
        <v>3613</v>
      </c>
      <c r="J418" s="3">
        <v>0</v>
      </c>
      <c r="K418" s="3">
        <v>0</v>
      </c>
      <c r="L418" s="3">
        <v>0</v>
      </c>
      <c r="M418" s="3">
        <v>0</v>
      </c>
      <c r="N418">
        <f t="shared" si="20"/>
        <v>53162</v>
      </c>
      <c r="O418" s="12">
        <f t="shared" si="21"/>
        <v>0.68214129904791232</v>
      </c>
    </row>
    <row r="419" spans="1:15" x14ac:dyDescent="0.2">
      <c r="A419" t="s">
        <v>49</v>
      </c>
      <c r="B419" t="s">
        <v>50</v>
      </c>
      <c r="C419" s="3">
        <v>14</v>
      </c>
      <c r="D419" t="s">
        <v>51</v>
      </c>
      <c r="E419" s="3">
        <v>65482</v>
      </c>
      <c r="F419" s="3">
        <v>21922</v>
      </c>
      <c r="G419" s="3">
        <v>9584</v>
      </c>
      <c r="H419" s="3">
        <v>6538</v>
      </c>
      <c r="I419" s="3">
        <v>1591</v>
      </c>
      <c r="J419" s="3">
        <v>0</v>
      </c>
      <c r="K419" s="3">
        <v>0</v>
      </c>
      <c r="L419" s="3">
        <v>1934</v>
      </c>
      <c r="M419" s="3">
        <v>0</v>
      </c>
      <c r="N419">
        <f t="shared" si="20"/>
        <v>41569</v>
      </c>
      <c r="O419" s="12">
        <f t="shared" si="21"/>
        <v>0.63481567453651389</v>
      </c>
    </row>
    <row r="420" spans="1:15" x14ac:dyDescent="0.2">
      <c r="A420" t="s">
        <v>52</v>
      </c>
      <c r="B420" t="s">
        <v>53</v>
      </c>
      <c r="C420" s="3">
        <v>14</v>
      </c>
      <c r="D420" t="s">
        <v>51</v>
      </c>
      <c r="E420" s="3">
        <v>71815</v>
      </c>
      <c r="F420" s="3">
        <v>19624</v>
      </c>
      <c r="G420" s="3">
        <v>13852</v>
      </c>
      <c r="H420" s="3">
        <v>5977</v>
      </c>
      <c r="I420" s="3">
        <v>2639</v>
      </c>
      <c r="J420" s="3">
        <v>0</v>
      </c>
      <c r="K420" s="3">
        <v>0</v>
      </c>
      <c r="L420" s="3">
        <v>0</v>
      </c>
      <c r="M420" s="3">
        <v>2643</v>
      </c>
      <c r="N420">
        <f t="shared" si="20"/>
        <v>44735</v>
      </c>
      <c r="O420" s="12">
        <f t="shared" si="21"/>
        <v>0.62292000278493354</v>
      </c>
    </row>
    <row r="421" spans="1:15" x14ac:dyDescent="0.2">
      <c r="A421" t="s">
        <v>67</v>
      </c>
      <c r="B421" t="s">
        <v>68</v>
      </c>
      <c r="C421" s="3">
        <v>14</v>
      </c>
      <c r="D421" t="s">
        <v>34</v>
      </c>
      <c r="E421" s="3">
        <v>74982</v>
      </c>
      <c r="F421" s="3">
        <v>32053</v>
      </c>
      <c r="G421" s="3">
        <v>6135</v>
      </c>
      <c r="H421" s="3">
        <v>10271</v>
      </c>
      <c r="I421" s="3">
        <v>2597</v>
      </c>
      <c r="J421" s="3">
        <v>768</v>
      </c>
      <c r="K421" s="3">
        <v>0</v>
      </c>
      <c r="L421" s="3">
        <v>0</v>
      </c>
      <c r="M421" s="3">
        <v>666</v>
      </c>
      <c r="N421">
        <f t="shared" si="20"/>
        <v>52490</v>
      </c>
      <c r="O421" s="12">
        <f t="shared" si="21"/>
        <v>0.7000346749886639</v>
      </c>
    </row>
    <row r="422" spans="1:15" x14ac:dyDescent="0.2">
      <c r="A422" t="s">
        <v>171</v>
      </c>
      <c r="B422" t="s">
        <v>1433</v>
      </c>
      <c r="C422" s="3">
        <v>14</v>
      </c>
      <c r="D422" t="s">
        <v>51</v>
      </c>
      <c r="E422" s="3">
        <v>71162</v>
      </c>
      <c r="F422" s="3">
        <v>25901</v>
      </c>
      <c r="G422" s="3">
        <v>9780</v>
      </c>
      <c r="H422" s="3">
        <v>9247</v>
      </c>
      <c r="I422" s="3">
        <v>2477</v>
      </c>
      <c r="J422" s="3">
        <v>718</v>
      </c>
      <c r="K422" s="3">
        <v>0</v>
      </c>
      <c r="L422" s="3">
        <v>0</v>
      </c>
      <c r="M422" s="3">
        <v>1080</v>
      </c>
      <c r="N422">
        <f t="shared" si="20"/>
        <v>49203</v>
      </c>
      <c r="O422" s="12">
        <f t="shared" si="21"/>
        <v>0.69142238835333469</v>
      </c>
    </row>
    <row r="423" spans="1:15" x14ac:dyDescent="0.2">
      <c r="A423" t="s">
        <v>181</v>
      </c>
      <c r="B423" t="s">
        <v>182</v>
      </c>
      <c r="C423" s="3">
        <v>14</v>
      </c>
      <c r="D423" t="s">
        <v>51</v>
      </c>
      <c r="E423" s="3">
        <v>73224</v>
      </c>
      <c r="F423" s="3">
        <v>28793</v>
      </c>
      <c r="G423" s="3">
        <v>4992</v>
      </c>
      <c r="H423" s="3">
        <v>11872</v>
      </c>
      <c r="I423" s="3">
        <v>2037</v>
      </c>
      <c r="J423" s="3">
        <v>584</v>
      </c>
      <c r="K423" s="3">
        <v>0</v>
      </c>
      <c r="L423" s="3">
        <v>0</v>
      </c>
      <c r="M423" s="3">
        <v>2314</v>
      </c>
      <c r="N423">
        <f t="shared" si="20"/>
        <v>50592</v>
      </c>
      <c r="O423" s="12">
        <f t="shared" si="21"/>
        <v>0.69092100950508029</v>
      </c>
    </row>
    <row r="424" spans="1:15" x14ac:dyDescent="0.2">
      <c r="A424" t="s">
        <v>208</v>
      </c>
      <c r="B424" t="s">
        <v>209</v>
      </c>
      <c r="C424" s="3">
        <v>14</v>
      </c>
      <c r="D424" t="s">
        <v>210</v>
      </c>
      <c r="E424" s="3">
        <v>71391</v>
      </c>
      <c r="F424" s="3">
        <v>26844</v>
      </c>
      <c r="G424" s="3">
        <v>8040</v>
      </c>
      <c r="H424" s="3">
        <v>6107</v>
      </c>
      <c r="I424" s="3">
        <v>1890</v>
      </c>
      <c r="J424" s="3">
        <v>0</v>
      </c>
      <c r="K424" s="3">
        <v>0</v>
      </c>
      <c r="L424" s="3">
        <v>0</v>
      </c>
      <c r="M424" s="3">
        <v>2777</v>
      </c>
      <c r="N424">
        <f t="shared" si="20"/>
        <v>45658</v>
      </c>
      <c r="O424" s="12">
        <f t="shared" si="21"/>
        <v>0.6395484024596938</v>
      </c>
    </row>
    <row r="425" spans="1:15" x14ac:dyDescent="0.2">
      <c r="A425" t="s">
        <v>213</v>
      </c>
      <c r="B425" t="s">
        <v>214</v>
      </c>
      <c r="C425" s="3">
        <v>14</v>
      </c>
      <c r="D425" t="s">
        <v>34</v>
      </c>
      <c r="E425" s="3">
        <v>74996</v>
      </c>
      <c r="F425" s="3">
        <v>22860</v>
      </c>
      <c r="G425" s="3">
        <v>0</v>
      </c>
      <c r="H425" s="3">
        <v>0</v>
      </c>
      <c r="I425" s="3">
        <v>8401</v>
      </c>
      <c r="J425" s="3">
        <v>0</v>
      </c>
      <c r="K425" s="3">
        <v>0</v>
      </c>
      <c r="L425" s="3">
        <v>10331</v>
      </c>
      <c r="M425" s="3">
        <v>6743</v>
      </c>
      <c r="N425">
        <f t="shared" si="20"/>
        <v>48335</v>
      </c>
      <c r="O425" s="12">
        <f t="shared" si="21"/>
        <v>0.6445010400554696</v>
      </c>
    </row>
    <row r="426" spans="1:15" x14ac:dyDescent="0.2">
      <c r="A426" t="s">
        <v>254</v>
      </c>
      <c r="B426" t="s">
        <v>255</v>
      </c>
      <c r="C426" s="3">
        <v>14</v>
      </c>
      <c r="D426" t="s">
        <v>51</v>
      </c>
      <c r="E426" s="3">
        <v>67284</v>
      </c>
      <c r="F426" s="3">
        <v>19806</v>
      </c>
      <c r="G426" s="3">
        <v>6609</v>
      </c>
      <c r="H426" s="3">
        <v>4232</v>
      </c>
      <c r="I426" s="3">
        <v>0</v>
      </c>
      <c r="J426" s="3">
        <v>0</v>
      </c>
      <c r="K426" s="3">
        <v>0</v>
      </c>
      <c r="L426" s="3">
        <v>12174</v>
      </c>
      <c r="M426" s="3">
        <v>2205</v>
      </c>
      <c r="N426">
        <f t="shared" si="20"/>
        <v>45026</v>
      </c>
      <c r="O426" s="12">
        <f t="shared" si="21"/>
        <v>0.66919327031686582</v>
      </c>
    </row>
    <row r="427" spans="1:15" x14ac:dyDescent="0.2">
      <c r="A427" t="s">
        <v>262</v>
      </c>
      <c r="B427" t="s">
        <v>263</v>
      </c>
      <c r="C427" s="3">
        <v>14</v>
      </c>
      <c r="D427" t="s">
        <v>51</v>
      </c>
      <c r="E427" s="3">
        <v>77529</v>
      </c>
      <c r="F427" s="3">
        <v>25207</v>
      </c>
      <c r="G427" s="3">
        <v>5980</v>
      </c>
      <c r="H427" s="3">
        <v>20097</v>
      </c>
      <c r="I427" s="3">
        <v>1527</v>
      </c>
      <c r="J427" s="3">
        <v>476</v>
      </c>
      <c r="K427" s="3">
        <v>0</v>
      </c>
      <c r="L427" s="3">
        <v>0</v>
      </c>
      <c r="M427" s="3">
        <v>1306</v>
      </c>
      <c r="N427">
        <f t="shared" si="20"/>
        <v>54593</v>
      </c>
      <c r="O427" s="12">
        <f t="shared" si="21"/>
        <v>0.70416231345689995</v>
      </c>
    </row>
    <row r="428" spans="1:15" x14ac:dyDescent="0.2">
      <c r="A428" t="s">
        <v>270</v>
      </c>
      <c r="B428" t="s">
        <v>271</v>
      </c>
      <c r="C428" s="3">
        <v>14</v>
      </c>
      <c r="D428" t="s">
        <v>34</v>
      </c>
      <c r="E428" s="3">
        <v>70333</v>
      </c>
      <c r="F428" s="3">
        <v>31658</v>
      </c>
      <c r="G428" s="3">
        <v>2942</v>
      </c>
      <c r="H428" s="3">
        <v>14948</v>
      </c>
      <c r="I428" s="3">
        <v>2129</v>
      </c>
      <c r="J428" s="3">
        <v>767</v>
      </c>
      <c r="K428" s="3">
        <v>0</v>
      </c>
      <c r="L428" s="3">
        <v>0</v>
      </c>
      <c r="M428" s="3">
        <v>0</v>
      </c>
      <c r="N428">
        <f t="shared" si="20"/>
        <v>52444</v>
      </c>
      <c r="O428" s="12">
        <f t="shared" si="21"/>
        <v>0.74565282299916114</v>
      </c>
    </row>
    <row r="429" spans="1:15" x14ac:dyDescent="0.2">
      <c r="A429" t="s">
        <v>295</v>
      </c>
      <c r="B429" t="s">
        <v>296</v>
      </c>
      <c r="C429" s="3">
        <v>14</v>
      </c>
      <c r="D429" t="s">
        <v>51</v>
      </c>
      <c r="E429" s="3">
        <v>67194</v>
      </c>
      <c r="F429" s="3">
        <v>22867</v>
      </c>
      <c r="G429" s="3">
        <v>10799</v>
      </c>
      <c r="H429" s="3">
        <v>5577</v>
      </c>
      <c r="I429" s="3">
        <v>0</v>
      </c>
      <c r="J429" s="3">
        <v>535</v>
      </c>
      <c r="K429" s="3">
        <v>0</v>
      </c>
      <c r="L429" s="3">
        <v>0</v>
      </c>
      <c r="M429" s="3">
        <v>3345</v>
      </c>
      <c r="N429">
        <f t="shared" si="20"/>
        <v>43123</v>
      </c>
      <c r="O429" s="12">
        <f t="shared" si="21"/>
        <v>0.6417686102925857</v>
      </c>
    </row>
    <row r="430" spans="1:15" x14ac:dyDescent="0.2">
      <c r="A430" t="s">
        <v>299</v>
      </c>
      <c r="B430" t="s">
        <v>1449</v>
      </c>
      <c r="C430" s="3">
        <v>14</v>
      </c>
      <c r="D430" t="s">
        <v>51</v>
      </c>
      <c r="E430" s="3">
        <v>74062</v>
      </c>
      <c r="F430" s="3">
        <v>15169</v>
      </c>
      <c r="G430" s="3">
        <v>5680</v>
      </c>
      <c r="H430" s="3">
        <v>22151</v>
      </c>
      <c r="I430" s="3">
        <v>1350</v>
      </c>
      <c r="J430" s="3">
        <v>694</v>
      </c>
      <c r="K430" s="3">
        <v>0</v>
      </c>
      <c r="L430" s="3">
        <v>0</v>
      </c>
      <c r="M430" s="3">
        <v>1095</v>
      </c>
      <c r="N430">
        <f t="shared" si="20"/>
        <v>46139</v>
      </c>
      <c r="O430" s="12">
        <f t="shared" si="21"/>
        <v>0.62297804542140367</v>
      </c>
    </row>
    <row r="431" spans="1:15" x14ac:dyDescent="0.2">
      <c r="A431" t="s">
        <v>432</v>
      </c>
      <c r="B431" t="s">
        <v>433</v>
      </c>
      <c r="C431" s="3">
        <v>14</v>
      </c>
      <c r="D431" t="s">
        <v>51</v>
      </c>
      <c r="E431" s="3">
        <v>72198</v>
      </c>
      <c r="F431" s="3">
        <v>25148</v>
      </c>
      <c r="G431" s="3">
        <v>6641</v>
      </c>
      <c r="H431" s="3">
        <v>10017</v>
      </c>
      <c r="I431" s="3">
        <v>1852</v>
      </c>
      <c r="J431" s="3">
        <v>659</v>
      </c>
      <c r="K431" s="3">
        <v>0</v>
      </c>
      <c r="L431" s="3">
        <v>0</v>
      </c>
      <c r="M431" s="3">
        <v>2267</v>
      </c>
      <c r="N431">
        <f t="shared" si="20"/>
        <v>46584</v>
      </c>
      <c r="O431" s="12">
        <f t="shared" si="21"/>
        <v>0.64522562951882323</v>
      </c>
    </row>
    <row r="432" spans="1:15" x14ac:dyDescent="0.2">
      <c r="A432" t="s">
        <v>513</v>
      </c>
      <c r="B432" t="s">
        <v>514</v>
      </c>
      <c r="C432" s="3">
        <v>14</v>
      </c>
      <c r="D432" t="s">
        <v>51</v>
      </c>
      <c r="E432" s="3">
        <v>67439</v>
      </c>
      <c r="F432" s="3">
        <v>19691</v>
      </c>
      <c r="G432" s="3">
        <v>14766</v>
      </c>
      <c r="H432" s="3">
        <v>5990</v>
      </c>
      <c r="I432" s="3">
        <v>1591</v>
      </c>
      <c r="J432" s="3">
        <v>0</v>
      </c>
      <c r="K432" s="3">
        <v>0</v>
      </c>
      <c r="L432" s="3">
        <v>0</v>
      </c>
      <c r="M432" s="3">
        <v>1840</v>
      </c>
      <c r="N432">
        <f t="shared" si="20"/>
        <v>43878</v>
      </c>
      <c r="O432" s="12">
        <f t="shared" si="21"/>
        <v>0.65063242337519833</v>
      </c>
    </row>
    <row r="433" spans="1:15" x14ac:dyDescent="0.2">
      <c r="A433" t="s">
        <v>526</v>
      </c>
      <c r="B433" t="s">
        <v>527</v>
      </c>
      <c r="C433" s="3">
        <v>14</v>
      </c>
      <c r="D433" t="s">
        <v>51</v>
      </c>
      <c r="E433" s="3">
        <v>70743</v>
      </c>
      <c r="F433" s="3">
        <v>23001</v>
      </c>
      <c r="G433" s="3">
        <v>9774</v>
      </c>
      <c r="H433" s="3">
        <v>11554</v>
      </c>
      <c r="I433" s="3">
        <v>2527</v>
      </c>
      <c r="J433" s="3">
        <v>909</v>
      </c>
      <c r="K433" s="3">
        <v>0</v>
      </c>
      <c r="L433" s="3">
        <v>0</v>
      </c>
      <c r="M433" s="3">
        <v>1235</v>
      </c>
      <c r="N433">
        <f t="shared" si="20"/>
        <v>49000</v>
      </c>
      <c r="O433" s="12">
        <f t="shared" si="21"/>
        <v>0.69264803584806978</v>
      </c>
    </row>
    <row r="434" spans="1:15" x14ac:dyDescent="0.2">
      <c r="A434" t="s">
        <v>537</v>
      </c>
      <c r="B434" t="s">
        <v>538</v>
      </c>
      <c r="C434" s="3">
        <v>14</v>
      </c>
      <c r="D434" t="s">
        <v>210</v>
      </c>
      <c r="E434" s="3">
        <v>72754</v>
      </c>
      <c r="F434" s="3">
        <v>24721</v>
      </c>
      <c r="G434" s="3">
        <v>10295</v>
      </c>
      <c r="H434" s="3">
        <v>11315</v>
      </c>
      <c r="I434" s="3">
        <v>1254</v>
      </c>
      <c r="J434" s="3">
        <v>0</v>
      </c>
      <c r="K434" s="3">
        <v>0</v>
      </c>
      <c r="L434" s="3">
        <v>0</v>
      </c>
      <c r="M434" s="3">
        <v>1886</v>
      </c>
      <c r="N434">
        <f t="shared" si="20"/>
        <v>49471</v>
      </c>
      <c r="O434" s="12">
        <f t="shared" si="21"/>
        <v>0.67997635868818207</v>
      </c>
    </row>
    <row r="435" spans="1:15" x14ac:dyDescent="0.2">
      <c r="A435" t="s">
        <v>549</v>
      </c>
      <c r="B435" t="s">
        <v>550</v>
      </c>
      <c r="C435" s="3">
        <v>14</v>
      </c>
      <c r="D435" t="s">
        <v>210</v>
      </c>
      <c r="E435" s="3">
        <v>78459</v>
      </c>
      <c r="F435" s="3">
        <v>29810</v>
      </c>
      <c r="G435" s="3">
        <v>7620</v>
      </c>
      <c r="H435" s="3">
        <v>14373</v>
      </c>
      <c r="I435" s="3">
        <v>1716</v>
      </c>
      <c r="J435" s="3">
        <v>0</v>
      </c>
      <c r="K435" s="3">
        <v>0</v>
      </c>
      <c r="L435" s="3">
        <v>0</v>
      </c>
      <c r="M435" s="3">
        <v>1858</v>
      </c>
      <c r="N435">
        <f t="shared" si="20"/>
        <v>55377</v>
      </c>
      <c r="O435" s="12">
        <f t="shared" si="21"/>
        <v>0.70580812908652923</v>
      </c>
    </row>
    <row r="436" spans="1:15" x14ac:dyDescent="0.2">
      <c r="A436" t="s">
        <v>551</v>
      </c>
      <c r="B436" t="s">
        <v>552</v>
      </c>
      <c r="C436" s="3">
        <v>14</v>
      </c>
      <c r="D436" t="s">
        <v>210</v>
      </c>
      <c r="E436" s="3">
        <v>72200</v>
      </c>
      <c r="F436" s="3">
        <v>26995</v>
      </c>
      <c r="G436" s="3">
        <v>8291</v>
      </c>
      <c r="H436" s="3">
        <v>11801</v>
      </c>
      <c r="I436" s="3">
        <v>2075</v>
      </c>
      <c r="J436" s="3">
        <v>875</v>
      </c>
      <c r="K436" s="3">
        <v>0</v>
      </c>
      <c r="L436" s="3">
        <v>0</v>
      </c>
      <c r="M436" s="3">
        <v>388</v>
      </c>
      <c r="N436">
        <f t="shared" si="20"/>
        <v>50425</v>
      </c>
      <c r="O436" s="12">
        <f t="shared" si="21"/>
        <v>0.69840720221606645</v>
      </c>
    </row>
    <row r="437" spans="1:15" x14ac:dyDescent="0.2">
      <c r="A437" t="s">
        <v>553</v>
      </c>
      <c r="B437" t="s">
        <v>554</v>
      </c>
      <c r="C437" s="3">
        <v>14</v>
      </c>
      <c r="D437" t="s">
        <v>210</v>
      </c>
      <c r="E437" s="3">
        <v>78248</v>
      </c>
      <c r="F437" s="3">
        <v>30773</v>
      </c>
      <c r="G437" s="3">
        <v>6526</v>
      </c>
      <c r="H437" s="3">
        <v>15853</v>
      </c>
      <c r="I437" s="3">
        <v>1450</v>
      </c>
      <c r="J437" s="3">
        <v>0</v>
      </c>
      <c r="K437" s="3">
        <v>0</v>
      </c>
      <c r="L437" s="3">
        <v>0</v>
      </c>
      <c r="M437" s="3">
        <v>2148</v>
      </c>
      <c r="N437">
        <f t="shared" si="20"/>
        <v>56750</v>
      </c>
      <c r="O437" s="12">
        <f t="shared" si="21"/>
        <v>0.72525815356303036</v>
      </c>
    </row>
    <row r="438" spans="1:15" x14ac:dyDescent="0.2">
      <c r="A438" t="s">
        <v>555</v>
      </c>
      <c r="B438" t="s">
        <v>1481</v>
      </c>
      <c r="C438" s="3">
        <v>14</v>
      </c>
      <c r="D438" t="s">
        <v>210</v>
      </c>
      <c r="E438" s="3">
        <v>73062</v>
      </c>
      <c r="F438" s="3">
        <v>26476</v>
      </c>
      <c r="G438" s="3">
        <v>8871</v>
      </c>
      <c r="H438" s="3">
        <v>8210</v>
      </c>
      <c r="I438" s="3">
        <v>1712</v>
      </c>
      <c r="J438" s="3">
        <v>604</v>
      </c>
      <c r="K438" s="3">
        <v>0</v>
      </c>
      <c r="L438" s="3">
        <v>0</v>
      </c>
      <c r="M438" s="3">
        <v>1397</v>
      </c>
      <c r="N438">
        <f t="shared" si="20"/>
        <v>47270</v>
      </c>
      <c r="O438" s="12">
        <f t="shared" si="21"/>
        <v>0.64698475267580957</v>
      </c>
    </row>
    <row r="439" spans="1:15" x14ac:dyDescent="0.2">
      <c r="A439" t="s">
        <v>563</v>
      </c>
      <c r="B439" t="s">
        <v>564</v>
      </c>
      <c r="C439" s="3">
        <v>14</v>
      </c>
      <c r="D439" t="s">
        <v>210</v>
      </c>
      <c r="E439" s="3">
        <v>73851</v>
      </c>
      <c r="F439" s="3">
        <v>29869</v>
      </c>
      <c r="G439" s="3">
        <v>7413</v>
      </c>
      <c r="H439" s="3">
        <v>14598</v>
      </c>
      <c r="I439" s="3">
        <v>1663</v>
      </c>
      <c r="J439" s="3">
        <v>807</v>
      </c>
      <c r="K439" s="3">
        <v>0</v>
      </c>
      <c r="L439" s="3">
        <v>0</v>
      </c>
      <c r="M439" s="3">
        <v>357</v>
      </c>
      <c r="N439">
        <f t="shared" si="20"/>
        <v>54707</v>
      </c>
      <c r="O439" s="12">
        <f t="shared" si="21"/>
        <v>0.74077534495132091</v>
      </c>
    </row>
    <row r="440" spans="1:15" x14ac:dyDescent="0.2">
      <c r="A440" t="s">
        <v>692</v>
      </c>
      <c r="B440" t="s">
        <v>693</v>
      </c>
      <c r="C440" s="3">
        <v>14</v>
      </c>
      <c r="D440" t="s">
        <v>51</v>
      </c>
      <c r="E440" s="3">
        <v>68861</v>
      </c>
      <c r="F440" s="3">
        <v>28661</v>
      </c>
      <c r="G440" s="3">
        <v>6070</v>
      </c>
      <c r="H440" s="3">
        <v>9254</v>
      </c>
      <c r="I440" s="3">
        <v>2446</v>
      </c>
      <c r="J440" s="3">
        <v>0</v>
      </c>
      <c r="K440" s="3">
        <v>0</v>
      </c>
      <c r="L440" s="3">
        <v>0</v>
      </c>
      <c r="M440" s="3">
        <v>1464</v>
      </c>
      <c r="N440">
        <f t="shared" si="20"/>
        <v>47895</v>
      </c>
      <c r="O440" s="12">
        <f t="shared" si="21"/>
        <v>0.69553157810662058</v>
      </c>
    </row>
    <row r="441" spans="1:15" x14ac:dyDescent="0.2">
      <c r="A441" t="s">
        <v>710</v>
      </c>
      <c r="B441" t="s">
        <v>711</v>
      </c>
      <c r="C441" s="3">
        <v>14</v>
      </c>
      <c r="D441" t="s">
        <v>34</v>
      </c>
      <c r="E441" s="3">
        <v>85841</v>
      </c>
      <c r="F441" s="3">
        <v>23419</v>
      </c>
      <c r="G441" s="3">
        <v>14458</v>
      </c>
      <c r="H441" s="3">
        <v>11894</v>
      </c>
      <c r="I441" s="3">
        <v>1772</v>
      </c>
      <c r="J441" s="3">
        <v>733</v>
      </c>
      <c r="K441" s="3">
        <v>0</v>
      </c>
      <c r="L441" s="3">
        <v>0</v>
      </c>
      <c r="M441" s="3">
        <v>1612</v>
      </c>
      <c r="N441">
        <f t="shared" si="20"/>
        <v>53888</v>
      </c>
      <c r="O441" s="12">
        <f t="shared" si="21"/>
        <v>0.62776528698407519</v>
      </c>
    </row>
    <row r="442" spans="1:15" x14ac:dyDescent="0.2">
      <c r="A442" t="s">
        <v>712</v>
      </c>
      <c r="B442" t="s">
        <v>713</v>
      </c>
      <c r="C442" s="3">
        <v>14</v>
      </c>
      <c r="D442" t="s">
        <v>34</v>
      </c>
      <c r="E442" s="3">
        <v>90487</v>
      </c>
      <c r="F442" s="3">
        <v>23034</v>
      </c>
      <c r="G442" s="3">
        <v>17833</v>
      </c>
      <c r="H442" s="3">
        <v>9787</v>
      </c>
      <c r="I442" s="3">
        <v>2074</v>
      </c>
      <c r="J442" s="3">
        <v>774</v>
      </c>
      <c r="K442" s="3">
        <v>0</v>
      </c>
      <c r="L442" s="3">
        <v>0</v>
      </c>
      <c r="M442" s="3">
        <v>1831</v>
      </c>
      <c r="N442">
        <f t="shared" si="20"/>
        <v>55333</v>
      </c>
      <c r="O442" s="12">
        <f t="shared" si="21"/>
        <v>0.611502204736592</v>
      </c>
    </row>
    <row r="443" spans="1:15" x14ac:dyDescent="0.2">
      <c r="A443" t="s">
        <v>809</v>
      </c>
      <c r="B443" t="s">
        <v>810</v>
      </c>
      <c r="C443" s="3">
        <v>14</v>
      </c>
      <c r="D443" t="s">
        <v>51</v>
      </c>
      <c r="E443" s="3">
        <v>75905</v>
      </c>
      <c r="F443" s="3">
        <v>30257</v>
      </c>
      <c r="G443" s="3">
        <v>7577</v>
      </c>
      <c r="H443" s="3">
        <v>7919</v>
      </c>
      <c r="I443" s="3">
        <v>2211</v>
      </c>
      <c r="J443" s="3">
        <v>0</v>
      </c>
      <c r="K443" s="3">
        <v>0</v>
      </c>
      <c r="L443" s="3">
        <v>0</v>
      </c>
      <c r="M443" s="3">
        <v>4379</v>
      </c>
      <c r="N443">
        <f t="shared" si="20"/>
        <v>52343</v>
      </c>
      <c r="O443" s="12">
        <f t="shared" si="21"/>
        <v>0.68958566629339302</v>
      </c>
    </row>
    <row r="444" spans="1:15" x14ac:dyDescent="0.2">
      <c r="A444" t="s">
        <v>834</v>
      </c>
      <c r="B444" t="s">
        <v>835</v>
      </c>
      <c r="C444" s="3">
        <v>14</v>
      </c>
      <c r="D444" t="s">
        <v>51</v>
      </c>
      <c r="E444" s="3">
        <v>71080</v>
      </c>
      <c r="F444" s="3">
        <v>19509</v>
      </c>
      <c r="G444" s="3">
        <v>8459</v>
      </c>
      <c r="H444" s="3">
        <v>8084</v>
      </c>
      <c r="I444" s="3">
        <v>2405</v>
      </c>
      <c r="J444" s="3">
        <v>707</v>
      </c>
      <c r="K444" s="3">
        <v>0</v>
      </c>
      <c r="L444" s="3">
        <v>0</v>
      </c>
      <c r="M444" s="3">
        <v>2467</v>
      </c>
      <c r="N444">
        <f t="shared" si="20"/>
        <v>41631</v>
      </c>
      <c r="O444" s="12">
        <f t="shared" si="21"/>
        <v>0.5856921778277997</v>
      </c>
    </row>
    <row r="445" spans="1:15" x14ac:dyDescent="0.2">
      <c r="A445" t="s">
        <v>856</v>
      </c>
      <c r="B445" t="s">
        <v>857</v>
      </c>
      <c r="C445" s="3">
        <v>14</v>
      </c>
      <c r="D445" t="s">
        <v>51</v>
      </c>
      <c r="E445" s="3">
        <v>76035</v>
      </c>
      <c r="F445" s="3">
        <v>30155</v>
      </c>
      <c r="G445" s="3">
        <v>5288</v>
      </c>
      <c r="H445" s="3">
        <v>14913</v>
      </c>
      <c r="I445" s="3">
        <v>2228</v>
      </c>
      <c r="J445" s="3">
        <v>735</v>
      </c>
      <c r="K445" s="3">
        <v>0</v>
      </c>
      <c r="L445" s="3">
        <v>0</v>
      </c>
      <c r="M445" s="3">
        <v>1050</v>
      </c>
      <c r="N445">
        <f t="shared" si="20"/>
        <v>54369</v>
      </c>
      <c r="O445" s="12">
        <f t="shared" si="21"/>
        <v>0.71505227855592823</v>
      </c>
    </row>
    <row r="446" spans="1:15" x14ac:dyDescent="0.2">
      <c r="A446" t="s">
        <v>916</v>
      </c>
      <c r="B446" t="s">
        <v>917</v>
      </c>
      <c r="C446" s="3">
        <v>14</v>
      </c>
      <c r="D446" t="s">
        <v>51</v>
      </c>
      <c r="E446" s="3">
        <v>66527</v>
      </c>
      <c r="F446" s="3">
        <v>20086</v>
      </c>
      <c r="G446" s="3">
        <v>5850</v>
      </c>
      <c r="H446" s="3">
        <v>12816</v>
      </c>
      <c r="I446" s="3">
        <v>1714</v>
      </c>
      <c r="J446" s="3">
        <v>644</v>
      </c>
      <c r="K446" s="3">
        <v>0</v>
      </c>
      <c r="L446" s="3">
        <v>0</v>
      </c>
      <c r="M446" s="3">
        <v>2496</v>
      </c>
      <c r="N446">
        <f t="shared" si="20"/>
        <v>43606</v>
      </c>
      <c r="O446" s="12">
        <f t="shared" si="21"/>
        <v>0.65546319539435116</v>
      </c>
    </row>
    <row r="447" spans="1:15" x14ac:dyDescent="0.2">
      <c r="A447" t="s">
        <v>922</v>
      </c>
      <c r="B447" t="s">
        <v>923</v>
      </c>
      <c r="C447" s="3">
        <v>14</v>
      </c>
      <c r="D447" t="s">
        <v>210</v>
      </c>
      <c r="E447" s="3">
        <v>70058</v>
      </c>
      <c r="F447" s="3">
        <v>21533</v>
      </c>
      <c r="G447" s="3">
        <v>9288</v>
      </c>
      <c r="H447" s="3">
        <v>19228</v>
      </c>
      <c r="I447" s="3">
        <v>2028</v>
      </c>
      <c r="J447" s="3">
        <v>758</v>
      </c>
      <c r="K447" s="3">
        <v>0</v>
      </c>
      <c r="L447" s="3">
        <v>0</v>
      </c>
      <c r="M447" s="3">
        <v>0</v>
      </c>
      <c r="N447">
        <f t="shared" si="20"/>
        <v>52835</v>
      </c>
      <c r="O447" s="12">
        <f t="shared" si="21"/>
        <v>0.75416083816266521</v>
      </c>
    </row>
    <row r="448" spans="1:15" x14ac:dyDescent="0.2">
      <c r="A448" t="s">
        <v>940</v>
      </c>
      <c r="B448" t="s">
        <v>941</v>
      </c>
      <c r="C448" s="3">
        <v>14</v>
      </c>
      <c r="D448" t="s">
        <v>210</v>
      </c>
      <c r="E448" s="3">
        <v>68937</v>
      </c>
      <c r="F448" s="3">
        <v>18491</v>
      </c>
      <c r="G448" s="3">
        <v>14913</v>
      </c>
      <c r="H448" s="3">
        <v>7432</v>
      </c>
      <c r="I448" s="3">
        <v>2004</v>
      </c>
      <c r="J448" s="3">
        <v>0</v>
      </c>
      <c r="K448" s="3">
        <v>0</v>
      </c>
      <c r="L448" s="3">
        <v>0</v>
      </c>
      <c r="M448" s="3">
        <v>1811</v>
      </c>
      <c r="N448">
        <f t="shared" si="20"/>
        <v>44651</v>
      </c>
      <c r="O448" s="12">
        <f t="shared" si="21"/>
        <v>0.64770732697970612</v>
      </c>
    </row>
    <row r="449" spans="1:15" x14ac:dyDescent="0.2">
      <c r="A449" t="s">
        <v>1010</v>
      </c>
      <c r="B449" t="s">
        <v>1011</v>
      </c>
      <c r="C449" s="3">
        <v>14</v>
      </c>
      <c r="D449" t="s">
        <v>51</v>
      </c>
      <c r="E449" s="3">
        <v>77758</v>
      </c>
      <c r="F449" s="3">
        <v>16869</v>
      </c>
      <c r="G449" s="3">
        <v>16777</v>
      </c>
      <c r="H449" s="3">
        <v>4901</v>
      </c>
      <c r="I449" s="3">
        <v>3390</v>
      </c>
      <c r="J449" s="3">
        <v>0</v>
      </c>
      <c r="K449" s="3">
        <v>0</v>
      </c>
      <c r="L449" s="3">
        <v>3618</v>
      </c>
      <c r="M449" s="3">
        <v>266</v>
      </c>
      <c r="N449">
        <f t="shared" si="20"/>
        <v>45821</v>
      </c>
      <c r="O449" s="12">
        <f t="shared" si="21"/>
        <v>0.58927698757684099</v>
      </c>
    </row>
    <row r="450" spans="1:15" x14ac:dyDescent="0.2">
      <c r="A450" t="s">
        <v>1064</v>
      </c>
      <c r="B450" t="s">
        <v>1065</v>
      </c>
      <c r="C450" s="3">
        <v>14</v>
      </c>
      <c r="D450" t="s">
        <v>210</v>
      </c>
      <c r="E450" s="3">
        <v>80798</v>
      </c>
      <c r="F450" s="3">
        <v>19291</v>
      </c>
      <c r="G450" s="3">
        <v>14750</v>
      </c>
      <c r="H450" s="3">
        <v>17866</v>
      </c>
      <c r="I450" s="3">
        <v>1199</v>
      </c>
      <c r="J450" s="3">
        <v>885</v>
      </c>
      <c r="K450" s="3">
        <v>0</v>
      </c>
      <c r="L450" s="3">
        <v>0</v>
      </c>
      <c r="M450" s="3">
        <v>1217</v>
      </c>
      <c r="N450">
        <f t="shared" si="20"/>
        <v>55208</v>
      </c>
      <c r="O450" s="12">
        <f t="shared" si="21"/>
        <v>0.68328423970890373</v>
      </c>
    </row>
    <row r="451" spans="1:15" x14ac:dyDescent="0.2">
      <c r="A451" t="s">
        <v>1076</v>
      </c>
      <c r="B451" t="s">
        <v>1077</v>
      </c>
      <c r="C451" s="3">
        <v>14</v>
      </c>
      <c r="D451" t="s">
        <v>210</v>
      </c>
      <c r="E451" s="3">
        <v>72058</v>
      </c>
      <c r="F451" s="3">
        <v>27894</v>
      </c>
      <c r="G451" s="3">
        <v>10471</v>
      </c>
      <c r="H451" s="3">
        <v>8010</v>
      </c>
      <c r="I451" s="3">
        <v>1643</v>
      </c>
      <c r="J451" s="3">
        <v>796</v>
      </c>
      <c r="K451" s="3">
        <v>0</v>
      </c>
      <c r="L451" s="3">
        <v>0</v>
      </c>
      <c r="M451" s="3">
        <v>158</v>
      </c>
      <c r="N451">
        <f t="shared" si="20"/>
        <v>48972</v>
      </c>
      <c r="O451" s="12">
        <f t="shared" si="21"/>
        <v>0.67961919564795026</v>
      </c>
    </row>
    <row r="452" spans="1:15" x14ac:dyDescent="0.2">
      <c r="A452" t="s">
        <v>1108</v>
      </c>
      <c r="B452" t="s">
        <v>1109</v>
      </c>
      <c r="C452" s="3">
        <v>14</v>
      </c>
      <c r="D452" t="s">
        <v>51</v>
      </c>
      <c r="E452" s="3">
        <v>66750</v>
      </c>
      <c r="F452" s="3">
        <v>24448</v>
      </c>
      <c r="G452" s="3">
        <v>8656</v>
      </c>
      <c r="H452" s="3">
        <v>9252</v>
      </c>
      <c r="I452" s="3">
        <v>3060</v>
      </c>
      <c r="J452" s="3">
        <v>1419</v>
      </c>
      <c r="K452" s="3">
        <v>0</v>
      </c>
      <c r="L452" s="3">
        <v>0</v>
      </c>
      <c r="M452" s="3">
        <v>0</v>
      </c>
      <c r="N452">
        <f t="shared" si="20"/>
        <v>46835</v>
      </c>
      <c r="O452" s="12">
        <f t="shared" si="21"/>
        <v>0.70164794007490638</v>
      </c>
    </row>
    <row r="453" spans="1:15" x14ac:dyDescent="0.2">
      <c r="A453" t="s">
        <v>1138</v>
      </c>
      <c r="B453" t="s">
        <v>1139</v>
      </c>
      <c r="C453" s="3">
        <v>14</v>
      </c>
      <c r="D453" t="s">
        <v>34</v>
      </c>
      <c r="E453" s="3">
        <v>74502</v>
      </c>
      <c r="F453" s="3">
        <v>23423</v>
      </c>
      <c r="G453" s="3">
        <v>8326</v>
      </c>
      <c r="H453" s="3">
        <v>13863</v>
      </c>
      <c r="I453" s="3">
        <v>2123</v>
      </c>
      <c r="J453" s="3">
        <v>0</v>
      </c>
      <c r="K453" s="3">
        <v>0</v>
      </c>
      <c r="L453" s="3">
        <v>0</v>
      </c>
      <c r="M453" s="3">
        <v>416</v>
      </c>
      <c r="N453">
        <f t="shared" si="20"/>
        <v>48151</v>
      </c>
      <c r="O453" s="12">
        <f t="shared" si="21"/>
        <v>0.64630479718665268</v>
      </c>
    </row>
    <row r="454" spans="1:15" x14ac:dyDescent="0.2">
      <c r="A454" t="s">
        <v>35</v>
      </c>
      <c r="B454" t="s">
        <v>1419</v>
      </c>
      <c r="C454" s="3">
        <v>15</v>
      </c>
      <c r="D454" t="s">
        <v>37</v>
      </c>
      <c r="E454" s="3">
        <v>86986</v>
      </c>
      <c r="F454" s="3">
        <v>29703</v>
      </c>
      <c r="G454" s="3">
        <v>10773</v>
      </c>
      <c r="H454" s="3">
        <v>11476</v>
      </c>
      <c r="I454" s="3">
        <v>2806</v>
      </c>
      <c r="J454" s="3">
        <v>959</v>
      </c>
      <c r="K454" s="3">
        <v>0</v>
      </c>
      <c r="L454" s="3">
        <v>0</v>
      </c>
      <c r="M454" s="3">
        <v>524</v>
      </c>
      <c r="N454">
        <f t="shared" si="20"/>
        <v>56241</v>
      </c>
      <c r="O454" s="12">
        <f t="shared" si="21"/>
        <v>0.64655231876393904</v>
      </c>
    </row>
    <row r="455" spans="1:15" x14ac:dyDescent="0.2">
      <c r="A455" t="s">
        <v>58</v>
      </c>
      <c r="B455" t="s">
        <v>1421</v>
      </c>
      <c r="C455" s="3">
        <v>15</v>
      </c>
      <c r="D455" t="s">
        <v>60</v>
      </c>
      <c r="E455" s="3">
        <v>65603</v>
      </c>
      <c r="F455" s="3">
        <v>14768</v>
      </c>
      <c r="G455" s="3">
        <v>3251</v>
      </c>
      <c r="H455" s="3">
        <v>26651</v>
      </c>
      <c r="I455" s="3">
        <v>890</v>
      </c>
      <c r="J455" s="3">
        <v>1120</v>
      </c>
      <c r="K455" s="3">
        <v>0</v>
      </c>
      <c r="L455" s="3">
        <v>0</v>
      </c>
      <c r="M455" s="3">
        <v>406</v>
      </c>
      <c r="N455">
        <f t="shared" si="20"/>
        <v>47086</v>
      </c>
      <c r="O455" s="12">
        <f t="shared" si="21"/>
        <v>0.71774156669664502</v>
      </c>
    </row>
    <row r="456" spans="1:15" x14ac:dyDescent="0.2">
      <c r="A456" t="s">
        <v>192</v>
      </c>
      <c r="B456" t="s">
        <v>193</v>
      </c>
      <c r="C456" s="3">
        <v>15</v>
      </c>
      <c r="D456" t="s">
        <v>60</v>
      </c>
      <c r="E456" s="3">
        <v>69448</v>
      </c>
      <c r="F456" s="3">
        <v>12749</v>
      </c>
      <c r="G456" s="3">
        <v>16471</v>
      </c>
      <c r="H456" s="3">
        <v>10993</v>
      </c>
      <c r="I456" s="3">
        <v>1510</v>
      </c>
      <c r="J456" s="3">
        <v>803</v>
      </c>
      <c r="K456" s="3">
        <v>0</v>
      </c>
      <c r="L456" s="3">
        <v>0</v>
      </c>
      <c r="M456" s="3">
        <v>2491</v>
      </c>
      <c r="N456">
        <f t="shared" si="20"/>
        <v>45017</v>
      </c>
      <c r="O456" s="12">
        <f t="shared" si="21"/>
        <v>0.6482116115654879</v>
      </c>
    </row>
    <row r="457" spans="1:15" x14ac:dyDescent="0.2">
      <c r="A457" t="s">
        <v>194</v>
      </c>
      <c r="B457" t="s">
        <v>195</v>
      </c>
      <c r="C457" s="3">
        <v>15</v>
      </c>
      <c r="D457" t="s">
        <v>60</v>
      </c>
      <c r="E457" s="3">
        <v>73469</v>
      </c>
      <c r="F457" s="3">
        <v>19115</v>
      </c>
      <c r="G457" s="3">
        <v>13059</v>
      </c>
      <c r="H457" s="3">
        <v>15841</v>
      </c>
      <c r="I457" s="3">
        <v>1175</v>
      </c>
      <c r="J457" s="3">
        <v>511</v>
      </c>
      <c r="K457" s="3">
        <v>0</v>
      </c>
      <c r="L457" s="3">
        <v>0</v>
      </c>
      <c r="M457" s="3">
        <v>635</v>
      </c>
      <c r="N457">
        <f t="shared" si="20"/>
        <v>50336</v>
      </c>
      <c r="O457" s="12">
        <f t="shared" si="21"/>
        <v>0.68513250486599786</v>
      </c>
    </row>
    <row r="458" spans="1:15" x14ac:dyDescent="0.2">
      <c r="A458" t="s">
        <v>196</v>
      </c>
      <c r="B458" t="s">
        <v>1436</v>
      </c>
      <c r="C458" s="3">
        <v>15</v>
      </c>
      <c r="D458" t="s">
        <v>60</v>
      </c>
      <c r="E458" s="3">
        <v>78579</v>
      </c>
      <c r="F458" s="3">
        <v>11086</v>
      </c>
      <c r="G458" s="3">
        <v>18600</v>
      </c>
      <c r="H458" s="3">
        <v>13866</v>
      </c>
      <c r="I458" s="3">
        <v>1264</v>
      </c>
      <c r="J458" s="3">
        <v>1216</v>
      </c>
      <c r="K458" s="3">
        <v>0</v>
      </c>
      <c r="L458" s="3">
        <v>0</v>
      </c>
      <c r="M458" s="3">
        <v>2345</v>
      </c>
      <c r="N458">
        <f t="shared" ref="N458:N521" si="22">SUM(F458:M458)</f>
        <v>48377</v>
      </c>
      <c r="O458" s="12">
        <f t="shared" ref="O458:O521" si="23">N458/E458</f>
        <v>0.61564794665241351</v>
      </c>
    </row>
    <row r="459" spans="1:15" x14ac:dyDescent="0.2">
      <c r="A459" t="s">
        <v>198</v>
      </c>
      <c r="B459" t="s">
        <v>1437</v>
      </c>
      <c r="C459" s="3">
        <v>15</v>
      </c>
      <c r="D459" t="s">
        <v>60</v>
      </c>
      <c r="E459" s="3">
        <v>82728</v>
      </c>
      <c r="F459" s="3">
        <v>10169</v>
      </c>
      <c r="G459" s="3">
        <v>15227</v>
      </c>
      <c r="H459" s="3">
        <v>26593</v>
      </c>
      <c r="I459" s="3">
        <v>655</v>
      </c>
      <c r="J459" s="3">
        <v>2090</v>
      </c>
      <c r="K459" s="3">
        <v>0</v>
      </c>
      <c r="L459" s="3">
        <v>0</v>
      </c>
      <c r="M459" s="3">
        <v>613</v>
      </c>
      <c r="N459">
        <f t="shared" si="22"/>
        <v>55347</v>
      </c>
      <c r="O459" s="12">
        <f t="shared" si="23"/>
        <v>0.66902378880185664</v>
      </c>
    </row>
    <row r="460" spans="1:15" x14ac:dyDescent="0.2">
      <c r="A460" t="s">
        <v>267</v>
      </c>
      <c r="B460" t="s">
        <v>1446</v>
      </c>
      <c r="C460" s="3">
        <v>15</v>
      </c>
      <c r="D460" t="s">
        <v>269</v>
      </c>
      <c r="E460" s="3">
        <v>78998</v>
      </c>
      <c r="F460" s="3">
        <v>21739</v>
      </c>
      <c r="G460" s="3">
        <v>2703</v>
      </c>
      <c r="H460" s="3">
        <v>26659</v>
      </c>
      <c r="I460" s="3">
        <v>1192</v>
      </c>
      <c r="J460" s="3">
        <v>0</v>
      </c>
      <c r="K460" s="3">
        <v>0</v>
      </c>
      <c r="L460" s="3">
        <v>0</v>
      </c>
      <c r="M460" s="3">
        <v>493</v>
      </c>
      <c r="N460">
        <f t="shared" si="22"/>
        <v>52786</v>
      </c>
      <c r="O460" s="12">
        <f t="shared" si="23"/>
        <v>0.66819413149699991</v>
      </c>
    </row>
    <row r="461" spans="1:15" x14ac:dyDescent="0.2">
      <c r="A461" t="s">
        <v>282</v>
      </c>
      <c r="B461" t="s">
        <v>1448</v>
      </c>
      <c r="C461" s="3">
        <v>15</v>
      </c>
      <c r="D461" t="s">
        <v>284</v>
      </c>
      <c r="E461" s="3">
        <v>72105</v>
      </c>
      <c r="F461" s="3">
        <v>21500</v>
      </c>
      <c r="G461" s="3">
        <v>3620</v>
      </c>
      <c r="H461" s="3">
        <v>23970</v>
      </c>
      <c r="I461" s="3">
        <v>1783</v>
      </c>
      <c r="J461" s="3">
        <v>446</v>
      </c>
      <c r="K461" s="3">
        <v>0</v>
      </c>
      <c r="L461" s="3">
        <v>0</v>
      </c>
      <c r="M461" s="3">
        <v>1066</v>
      </c>
      <c r="N461">
        <f t="shared" si="22"/>
        <v>52385</v>
      </c>
      <c r="O461" s="12">
        <f t="shared" si="23"/>
        <v>0.7265099507662437</v>
      </c>
    </row>
    <row r="462" spans="1:15" x14ac:dyDescent="0.2">
      <c r="A462" t="s">
        <v>314</v>
      </c>
      <c r="B462" t="s">
        <v>315</v>
      </c>
      <c r="C462" s="3">
        <v>15</v>
      </c>
      <c r="D462" t="s">
        <v>269</v>
      </c>
      <c r="E462" s="3">
        <v>76728</v>
      </c>
      <c r="F462" s="3">
        <v>29075</v>
      </c>
      <c r="G462" s="3">
        <v>5886</v>
      </c>
      <c r="H462" s="3">
        <v>16211</v>
      </c>
      <c r="I462" s="3">
        <v>2292</v>
      </c>
      <c r="J462" s="3">
        <v>940</v>
      </c>
      <c r="K462" s="3">
        <v>0</v>
      </c>
      <c r="L462" s="3">
        <v>0</v>
      </c>
      <c r="M462" s="3">
        <v>428</v>
      </c>
      <c r="N462">
        <f t="shared" si="22"/>
        <v>54832</v>
      </c>
      <c r="O462" s="12">
        <f t="shared" si="23"/>
        <v>0.71462829736211031</v>
      </c>
    </row>
    <row r="463" spans="1:15" x14ac:dyDescent="0.2">
      <c r="A463" t="s">
        <v>356</v>
      </c>
      <c r="B463" t="s">
        <v>357</v>
      </c>
      <c r="C463" s="3">
        <v>15</v>
      </c>
      <c r="D463" t="s">
        <v>284</v>
      </c>
      <c r="E463" s="3">
        <v>67374</v>
      </c>
      <c r="F463" s="3">
        <v>25519</v>
      </c>
      <c r="G463" s="3">
        <v>4711</v>
      </c>
      <c r="H463" s="3">
        <v>12514</v>
      </c>
      <c r="I463" s="3">
        <v>2076</v>
      </c>
      <c r="J463" s="3">
        <v>813</v>
      </c>
      <c r="K463" s="3">
        <v>0</v>
      </c>
      <c r="L463" s="3">
        <v>0</v>
      </c>
      <c r="M463" s="3">
        <v>707</v>
      </c>
      <c r="N463">
        <f t="shared" si="22"/>
        <v>46340</v>
      </c>
      <c r="O463" s="12">
        <f t="shared" si="23"/>
        <v>0.68780241636239503</v>
      </c>
    </row>
    <row r="464" spans="1:15" x14ac:dyDescent="0.2">
      <c r="A464" t="s">
        <v>451</v>
      </c>
      <c r="B464" t="s">
        <v>452</v>
      </c>
      <c r="C464" s="3">
        <v>15</v>
      </c>
      <c r="D464" t="s">
        <v>60</v>
      </c>
      <c r="E464" s="3">
        <v>69003</v>
      </c>
      <c r="F464" s="3">
        <v>19686</v>
      </c>
      <c r="G464" s="3">
        <v>12772</v>
      </c>
      <c r="H464" s="3">
        <v>12197</v>
      </c>
      <c r="I464" s="3">
        <v>1506</v>
      </c>
      <c r="J464" s="3">
        <v>441</v>
      </c>
      <c r="K464" s="3">
        <v>0</v>
      </c>
      <c r="L464" s="3">
        <v>0</v>
      </c>
      <c r="M464" s="3">
        <v>1699</v>
      </c>
      <c r="N464">
        <f t="shared" si="22"/>
        <v>48301</v>
      </c>
      <c r="O464" s="12">
        <f t="shared" si="23"/>
        <v>0.69998405866411606</v>
      </c>
    </row>
    <row r="465" spans="1:15" x14ac:dyDescent="0.2">
      <c r="A465" t="s">
        <v>457</v>
      </c>
      <c r="B465" t="s">
        <v>458</v>
      </c>
      <c r="C465" s="3">
        <v>15</v>
      </c>
      <c r="D465" t="s">
        <v>269</v>
      </c>
      <c r="E465" s="3">
        <v>68419</v>
      </c>
      <c r="F465" s="3">
        <v>22853</v>
      </c>
      <c r="G465" s="3">
        <v>11789</v>
      </c>
      <c r="H465" s="3">
        <v>10676</v>
      </c>
      <c r="I465" s="3">
        <v>2522</v>
      </c>
      <c r="J465" s="3">
        <v>923</v>
      </c>
      <c r="K465" s="3">
        <v>0</v>
      </c>
      <c r="L465" s="3">
        <v>0</v>
      </c>
      <c r="M465" s="3">
        <v>0</v>
      </c>
      <c r="N465">
        <f t="shared" si="22"/>
        <v>48763</v>
      </c>
      <c r="O465" s="12">
        <f t="shared" si="23"/>
        <v>0.7127113813414403</v>
      </c>
    </row>
    <row r="466" spans="1:15" x14ac:dyDescent="0.2">
      <c r="A466" t="s">
        <v>471</v>
      </c>
      <c r="B466" t="s">
        <v>472</v>
      </c>
      <c r="C466" s="3">
        <v>15</v>
      </c>
      <c r="D466" t="s">
        <v>269</v>
      </c>
      <c r="E466" s="3">
        <v>79322</v>
      </c>
      <c r="F466" s="3">
        <v>20267</v>
      </c>
      <c r="G466" s="3">
        <v>17847</v>
      </c>
      <c r="H466" s="3">
        <v>9767</v>
      </c>
      <c r="I466" s="3">
        <v>1808</v>
      </c>
      <c r="J466" s="3">
        <v>511</v>
      </c>
      <c r="K466" s="3">
        <v>0</v>
      </c>
      <c r="L466" s="3">
        <v>0</v>
      </c>
      <c r="M466" s="3">
        <v>564</v>
      </c>
      <c r="N466">
        <f t="shared" si="22"/>
        <v>50764</v>
      </c>
      <c r="O466" s="12">
        <f t="shared" si="23"/>
        <v>0.63997377776657172</v>
      </c>
    </row>
    <row r="467" spans="1:15" x14ac:dyDescent="0.2">
      <c r="A467" t="s">
        <v>543</v>
      </c>
      <c r="B467" t="s">
        <v>544</v>
      </c>
      <c r="C467" s="3">
        <v>15</v>
      </c>
      <c r="D467" t="s">
        <v>37</v>
      </c>
      <c r="E467" s="3">
        <v>75005</v>
      </c>
      <c r="F467" s="3">
        <v>30054</v>
      </c>
      <c r="G467" s="3">
        <v>5835</v>
      </c>
      <c r="H467" s="3">
        <v>13466</v>
      </c>
      <c r="I467" s="3">
        <v>1817</v>
      </c>
      <c r="J467" s="3">
        <v>1328</v>
      </c>
      <c r="K467" s="3">
        <v>0</v>
      </c>
      <c r="L467" s="3">
        <v>0</v>
      </c>
      <c r="M467" s="3">
        <v>1020</v>
      </c>
      <c r="N467">
        <f t="shared" si="22"/>
        <v>53520</v>
      </c>
      <c r="O467" s="12">
        <f t="shared" si="23"/>
        <v>0.71355242983801082</v>
      </c>
    </row>
    <row r="468" spans="1:15" x14ac:dyDescent="0.2">
      <c r="A468" t="s">
        <v>620</v>
      </c>
      <c r="B468" t="s">
        <v>621</v>
      </c>
      <c r="C468" s="3">
        <v>15</v>
      </c>
      <c r="D468" t="s">
        <v>60</v>
      </c>
      <c r="E468" s="3">
        <v>66361</v>
      </c>
      <c r="F468" s="3">
        <v>19362</v>
      </c>
      <c r="G468" s="3">
        <v>16917</v>
      </c>
      <c r="H468" s="3">
        <v>8072</v>
      </c>
      <c r="I468" s="3">
        <v>1528</v>
      </c>
      <c r="J468" s="3">
        <v>383</v>
      </c>
      <c r="K468" s="3">
        <v>0</v>
      </c>
      <c r="L468" s="3">
        <v>0</v>
      </c>
      <c r="M468" s="3">
        <v>1644</v>
      </c>
      <c r="N468">
        <f t="shared" si="22"/>
        <v>47906</v>
      </c>
      <c r="O468" s="12">
        <f t="shared" si="23"/>
        <v>0.72189991109235851</v>
      </c>
    </row>
    <row r="469" spans="1:15" x14ac:dyDescent="0.2">
      <c r="A469" t="s">
        <v>779</v>
      </c>
      <c r="B469" t="s">
        <v>780</v>
      </c>
      <c r="C469" s="3">
        <v>15</v>
      </c>
      <c r="D469" t="s">
        <v>37</v>
      </c>
      <c r="E469" s="3">
        <v>81886</v>
      </c>
      <c r="F469" s="3">
        <v>9727</v>
      </c>
      <c r="G469" s="3">
        <v>21938</v>
      </c>
      <c r="H469" s="3">
        <v>17357</v>
      </c>
      <c r="I469" s="3">
        <v>1202</v>
      </c>
      <c r="J469" s="3">
        <v>1238</v>
      </c>
      <c r="K469" s="3">
        <v>0</v>
      </c>
      <c r="L469" s="3">
        <v>0</v>
      </c>
      <c r="M469" s="3">
        <v>189</v>
      </c>
      <c r="N469">
        <f t="shared" si="22"/>
        <v>51651</v>
      </c>
      <c r="O469" s="12">
        <f t="shared" si="23"/>
        <v>0.63076716410619638</v>
      </c>
    </row>
    <row r="470" spans="1:15" x14ac:dyDescent="0.2">
      <c r="A470" t="s">
        <v>781</v>
      </c>
      <c r="B470" t="s">
        <v>782</v>
      </c>
      <c r="C470" s="3">
        <v>15</v>
      </c>
      <c r="D470" t="s">
        <v>37</v>
      </c>
      <c r="E470" s="3">
        <v>86458</v>
      </c>
      <c r="F470" s="3">
        <v>23906</v>
      </c>
      <c r="G470" s="3">
        <v>5999</v>
      </c>
      <c r="H470" s="3">
        <v>23730</v>
      </c>
      <c r="I470" s="3">
        <v>1518</v>
      </c>
      <c r="J470" s="3">
        <v>1184</v>
      </c>
      <c r="K470" s="3">
        <v>0</v>
      </c>
      <c r="L470" s="3">
        <v>0</v>
      </c>
      <c r="M470" s="3">
        <v>143</v>
      </c>
      <c r="N470">
        <f t="shared" si="22"/>
        <v>56480</v>
      </c>
      <c r="O470" s="12">
        <f t="shared" si="23"/>
        <v>0.65326516921511024</v>
      </c>
    </row>
    <row r="471" spans="1:15" x14ac:dyDescent="0.2">
      <c r="A471" t="s">
        <v>860</v>
      </c>
      <c r="B471" t="s">
        <v>861</v>
      </c>
      <c r="C471" s="3">
        <v>15</v>
      </c>
      <c r="D471" t="s">
        <v>284</v>
      </c>
      <c r="E471" s="3">
        <v>67429</v>
      </c>
      <c r="F471" s="3">
        <v>23859</v>
      </c>
      <c r="G471" s="3">
        <v>3690</v>
      </c>
      <c r="H471" s="3">
        <v>17893</v>
      </c>
      <c r="I471" s="3">
        <v>1392</v>
      </c>
      <c r="J471" s="3">
        <v>506</v>
      </c>
      <c r="K471" s="3">
        <v>0</v>
      </c>
      <c r="L471" s="3">
        <v>0</v>
      </c>
      <c r="M471" s="3">
        <v>1141</v>
      </c>
      <c r="N471">
        <f t="shared" si="22"/>
        <v>48481</v>
      </c>
      <c r="O471" s="12">
        <f t="shared" si="23"/>
        <v>0.71899331148318968</v>
      </c>
    </row>
    <row r="472" spans="1:15" x14ac:dyDescent="0.2">
      <c r="A472" t="s">
        <v>902</v>
      </c>
      <c r="B472" t="s">
        <v>903</v>
      </c>
      <c r="C472" s="3">
        <v>15</v>
      </c>
      <c r="D472" t="s">
        <v>60</v>
      </c>
      <c r="E472" s="3">
        <v>77304</v>
      </c>
      <c r="F472" s="3">
        <v>28549</v>
      </c>
      <c r="G472" s="3">
        <v>6448</v>
      </c>
      <c r="H472" s="3">
        <v>20687</v>
      </c>
      <c r="I472" s="3">
        <v>2257</v>
      </c>
      <c r="J472" s="3">
        <v>0</v>
      </c>
      <c r="K472" s="3">
        <v>0</v>
      </c>
      <c r="L472" s="3">
        <v>0</v>
      </c>
      <c r="M472" s="3">
        <v>0</v>
      </c>
      <c r="N472">
        <f t="shared" si="22"/>
        <v>57941</v>
      </c>
      <c r="O472" s="12">
        <f t="shared" si="23"/>
        <v>0.74952137017489395</v>
      </c>
    </row>
    <row r="473" spans="1:15" x14ac:dyDescent="0.2">
      <c r="A473" t="s">
        <v>904</v>
      </c>
      <c r="B473" t="s">
        <v>905</v>
      </c>
      <c r="C473" s="3">
        <v>15</v>
      </c>
      <c r="D473" t="s">
        <v>60</v>
      </c>
      <c r="E473" s="3">
        <v>67412</v>
      </c>
      <c r="F473" s="3">
        <v>21130</v>
      </c>
      <c r="G473" s="3">
        <v>16216</v>
      </c>
      <c r="H473" s="3">
        <v>11433</v>
      </c>
      <c r="I473" s="3">
        <v>1754</v>
      </c>
      <c r="J473" s="3">
        <v>670</v>
      </c>
      <c r="K473" s="3">
        <v>0</v>
      </c>
      <c r="L473" s="3">
        <v>0</v>
      </c>
      <c r="M473" s="3">
        <v>0</v>
      </c>
      <c r="N473">
        <f t="shared" si="22"/>
        <v>51203</v>
      </c>
      <c r="O473" s="12">
        <f t="shared" si="23"/>
        <v>0.75955319527680532</v>
      </c>
    </row>
    <row r="474" spans="1:15" x14ac:dyDescent="0.2">
      <c r="A474" t="s">
        <v>964</v>
      </c>
      <c r="B474" t="s">
        <v>965</v>
      </c>
      <c r="C474" s="3">
        <v>15</v>
      </c>
      <c r="D474" t="s">
        <v>269</v>
      </c>
      <c r="E474" s="3">
        <v>78305</v>
      </c>
      <c r="F474" s="3">
        <v>23679</v>
      </c>
      <c r="G474" s="3">
        <v>22380</v>
      </c>
      <c r="H474" s="3">
        <v>8955</v>
      </c>
      <c r="I474" s="3">
        <v>1301</v>
      </c>
      <c r="J474" s="3">
        <v>1542</v>
      </c>
      <c r="K474" s="3">
        <v>0</v>
      </c>
      <c r="L474" s="3">
        <v>0</v>
      </c>
      <c r="M474" s="3">
        <v>116</v>
      </c>
      <c r="N474">
        <f t="shared" si="22"/>
        <v>57973</v>
      </c>
      <c r="O474" s="12">
        <f t="shared" si="23"/>
        <v>0.74034863674094886</v>
      </c>
    </row>
    <row r="475" spans="1:15" x14ac:dyDescent="0.2">
      <c r="A475" t="s">
        <v>988</v>
      </c>
      <c r="B475" t="s">
        <v>989</v>
      </c>
      <c r="C475" s="3">
        <v>15</v>
      </c>
      <c r="D475" t="s">
        <v>284</v>
      </c>
      <c r="E475" s="3">
        <v>78391</v>
      </c>
      <c r="F475" s="3">
        <v>22408</v>
      </c>
      <c r="G475" s="3">
        <v>15348</v>
      </c>
      <c r="H475" s="3">
        <v>8668</v>
      </c>
      <c r="I475" s="3">
        <v>1842</v>
      </c>
      <c r="J475" s="3">
        <v>487</v>
      </c>
      <c r="K475" s="3">
        <v>0</v>
      </c>
      <c r="L475" s="3">
        <v>0</v>
      </c>
      <c r="M475" s="3">
        <v>1542</v>
      </c>
      <c r="N475">
        <f t="shared" si="22"/>
        <v>50295</v>
      </c>
      <c r="O475" s="12">
        <f t="shared" si="23"/>
        <v>0.6415915092293758</v>
      </c>
    </row>
    <row r="476" spans="1:15" x14ac:dyDescent="0.2">
      <c r="A476" t="s">
        <v>990</v>
      </c>
      <c r="B476" t="s">
        <v>991</v>
      </c>
      <c r="C476" s="3">
        <v>15</v>
      </c>
      <c r="D476" t="s">
        <v>284</v>
      </c>
      <c r="E476" s="3">
        <v>72622</v>
      </c>
      <c r="F476" s="3">
        <v>19687</v>
      </c>
      <c r="G476" s="3">
        <v>16143</v>
      </c>
      <c r="H476" s="3">
        <v>8305</v>
      </c>
      <c r="I476" s="3">
        <v>2029</v>
      </c>
      <c r="J476" s="3">
        <v>619</v>
      </c>
      <c r="K476" s="3">
        <v>0</v>
      </c>
      <c r="L476" s="3">
        <v>0</v>
      </c>
      <c r="M476" s="3">
        <v>336</v>
      </c>
      <c r="N476">
        <f t="shared" si="22"/>
        <v>47119</v>
      </c>
      <c r="O476" s="12">
        <f t="shared" si="23"/>
        <v>0.64882542480240146</v>
      </c>
    </row>
    <row r="477" spans="1:15" x14ac:dyDescent="0.2">
      <c r="A477" t="s">
        <v>1000</v>
      </c>
      <c r="B477" t="s">
        <v>1001</v>
      </c>
      <c r="C477" s="3">
        <v>15</v>
      </c>
      <c r="D477" t="s">
        <v>269</v>
      </c>
      <c r="E477" s="3">
        <v>76655</v>
      </c>
      <c r="F477" s="3">
        <v>25472</v>
      </c>
      <c r="G477" s="3">
        <v>6253</v>
      </c>
      <c r="H477" s="3">
        <v>19162</v>
      </c>
      <c r="I477" s="3">
        <v>2230</v>
      </c>
      <c r="J477" s="3">
        <v>525</v>
      </c>
      <c r="K477" s="3">
        <v>0</v>
      </c>
      <c r="L477" s="3">
        <v>0</v>
      </c>
      <c r="M477" s="3">
        <v>319</v>
      </c>
      <c r="N477">
        <f t="shared" si="22"/>
        <v>53961</v>
      </c>
      <c r="O477" s="12">
        <f t="shared" si="23"/>
        <v>0.70394625269062683</v>
      </c>
    </row>
    <row r="478" spans="1:15" x14ac:dyDescent="0.2">
      <c r="A478" t="s">
        <v>1008</v>
      </c>
      <c r="B478" t="s">
        <v>1530</v>
      </c>
      <c r="C478" s="3">
        <v>15</v>
      </c>
      <c r="D478" t="s">
        <v>60</v>
      </c>
      <c r="E478" s="3">
        <v>64092</v>
      </c>
      <c r="F478" s="3">
        <v>17916</v>
      </c>
      <c r="G478" s="3">
        <v>3385</v>
      </c>
      <c r="H478" s="3">
        <v>25032</v>
      </c>
      <c r="I478" s="3">
        <v>1709</v>
      </c>
      <c r="J478" s="3">
        <v>0</v>
      </c>
      <c r="K478" s="3">
        <v>0</v>
      </c>
      <c r="L478" s="3">
        <v>0</v>
      </c>
      <c r="M478" s="3">
        <v>184</v>
      </c>
      <c r="N478">
        <f t="shared" si="22"/>
        <v>48226</v>
      </c>
      <c r="O478" s="12">
        <f t="shared" si="23"/>
        <v>0.75244960369468894</v>
      </c>
    </row>
    <row r="479" spans="1:15" x14ac:dyDescent="0.2">
      <c r="A479" t="s">
        <v>1050</v>
      </c>
      <c r="B479" t="s">
        <v>1051</v>
      </c>
      <c r="C479" s="3">
        <v>15</v>
      </c>
      <c r="D479" t="s">
        <v>37</v>
      </c>
      <c r="E479" s="3">
        <v>80456</v>
      </c>
      <c r="F479" s="3">
        <v>29284</v>
      </c>
      <c r="G479" s="3">
        <v>7855</v>
      </c>
      <c r="H479" s="3">
        <v>15737</v>
      </c>
      <c r="I479" s="3">
        <v>2421</v>
      </c>
      <c r="J479" s="3">
        <v>1044</v>
      </c>
      <c r="K479" s="3">
        <v>0</v>
      </c>
      <c r="L479" s="3">
        <v>0</v>
      </c>
      <c r="M479" s="3">
        <v>0</v>
      </c>
      <c r="N479">
        <f t="shared" si="22"/>
        <v>56341</v>
      </c>
      <c r="O479" s="12">
        <f t="shared" si="23"/>
        <v>0.70027095555334595</v>
      </c>
    </row>
    <row r="480" spans="1:15" x14ac:dyDescent="0.2">
      <c r="A480" t="s">
        <v>1090</v>
      </c>
      <c r="B480" t="s">
        <v>1091</v>
      </c>
      <c r="C480" s="3">
        <v>15</v>
      </c>
      <c r="D480" t="s">
        <v>60</v>
      </c>
      <c r="E480" s="3">
        <v>78487</v>
      </c>
      <c r="F480" s="3">
        <v>23356</v>
      </c>
      <c r="G480" s="3">
        <v>5772</v>
      </c>
      <c r="H480" s="3">
        <v>20665</v>
      </c>
      <c r="I480" s="3">
        <v>1406</v>
      </c>
      <c r="J480" s="3">
        <v>0</v>
      </c>
      <c r="K480" s="3">
        <v>0</v>
      </c>
      <c r="L480" s="3">
        <v>0</v>
      </c>
      <c r="M480" s="3">
        <v>1517</v>
      </c>
      <c r="N480">
        <f t="shared" si="22"/>
        <v>52716</v>
      </c>
      <c r="O480" s="12">
        <f t="shared" si="23"/>
        <v>0.6716526303719087</v>
      </c>
    </row>
    <row r="481" spans="1:15" x14ac:dyDescent="0.2">
      <c r="A481" t="s">
        <v>1094</v>
      </c>
      <c r="B481" t="s">
        <v>1095</v>
      </c>
      <c r="C481" s="3">
        <v>15</v>
      </c>
      <c r="D481" t="s">
        <v>284</v>
      </c>
      <c r="E481" s="3">
        <v>66313</v>
      </c>
      <c r="F481" s="3">
        <v>25114</v>
      </c>
      <c r="G481" s="3">
        <v>3239</v>
      </c>
      <c r="H481" s="3">
        <v>17631</v>
      </c>
      <c r="I481" s="3">
        <v>1908</v>
      </c>
      <c r="J481" s="3">
        <v>599</v>
      </c>
      <c r="K481" s="3">
        <v>0</v>
      </c>
      <c r="L481" s="3">
        <v>0</v>
      </c>
      <c r="M481" s="3">
        <v>208</v>
      </c>
      <c r="N481">
        <f t="shared" si="22"/>
        <v>48699</v>
      </c>
      <c r="O481" s="12">
        <f t="shared" si="23"/>
        <v>0.73438089062476442</v>
      </c>
    </row>
    <row r="482" spans="1:15" x14ac:dyDescent="0.2">
      <c r="A482" t="s">
        <v>1096</v>
      </c>
      <c r="B482" t="s">
        <v>1097</v>
      </c>
      <c r="C482" s="3">
        <v>15</v>
      </c>
      <c r="D482" t="s">
        <v>284</v>
      </c>
      <c r="E482" s="3">
        <v>71645</v>
      </c>
      <c r="F482" s="3">
        <v>25321</v>
      </c>
      <c r="G482" s="3">
        <v>5613</v>
      </c>
      <c r="H482" s="3">
        <v>14954</v>
      </c>
      <c r="I482" s="3">
        <v>2684</v>
      </c>
      <c r="J482" s="3">
        <v>0</v>
      </c>
      <c r="K482" s="3">
        <v>0</v>
      </c>
      <c r="L482" s="3">
        <v>0</v>
      </c>
      <c r="M482" s="3">
        <v>446</v>
      </c>
      <c r="N482">
        <f t="shared" si="22"/>
        <v>49018</v>
      </c>
      <c r="O482" s="12">
        <f t="shared" si="23"/>
        <v>0.68417893781841022</v>
      </c>
    </row>
    <row r="483" spans="1:15" x14ac:dyDescent="0.2">
      <c r="A483" t="s">
        <v>1110</v>
      </c>
      <c r="B483" t="s">
        <v>1111</v>
      </c>
      <c r="C483" s="3">
        <v>15</v>
      </c>
      <c r="D483" t="s">
        <v>37</v>
      </c>
      <c r="E483" s="3">
        <v>78766</v>
      </c>
      <c r="F483" s="3">
        <v>33973</v>
      </c>
      <c r="G483" s="3">
        <v>7511</v>
      </c>
      <c r="H483" s="3">
        <v>11233</v>
      </c>
      <c r="I483" s="3">
        <v>2001</v>
      </c>
      <c r="J483" s="3">
        <v>2385</v>
      </c>
      <c r="K483" s="3">
        <v>0</v>
      </c>
      <c r="L483" s="3">
        <v>0</v>
      </c>
      <c r="M483" s="3">
        <v>666</v>
      </c>
      <c r="N483">
        <f t="shared" si="22"/>
        <v>57769</v>
      </c>
      <c r="O483" s="12">
        <f t="shared" si="23"/>
        <v>0.73342558972145344</v>
      </c>
    </row>
    <row r="484" spans="1:15" x14ac:dyDescent="0.2">
      <c r="A484" t="s">
        <v>38</v>
      </c>
      <c r="B484" t="s">
        <v>39</v>
      </c>
      <c r="C484" s="3">
        <v>16</v>
      </c>
      <c r="D484" t="s">
        <v>40</v>
      </c>
      <c r="E484" s="3">
        <v>73864</v>
      </c>
      <c r="F484" s="3">
        <v>8073</v>
      </c>
      <c r="G484" s="3">
        <v>24628</v>
      </c>
      <c r="H484" s="3">
        <v>3719</v>
      </c>
      <c r="I484" s="3">
        <v>1300</v>
      </c>
      <c r="J484" s="3">
        <v>317</v>
      </c>
      <c r="K484" s="3">
        <v>0</v>
      </c>
      <c r="L484" s="3">
        <v>6620</v>
      </c>
      <c r="M484" s="3">
        <v>686</v>
      </c>
      <c r="N484">
        <f t="shared" si="22"/>
        <v>45343</v>
      </c>
      <c r="O484" s="12">
        <f t="shared" si="23"/>
        <v>0.6138714394021445</v>
      </c>
    </row>
    <row r="485" spans="1:15" x14ac:dyDescent="0.2">
      <c r="A485" t="s">
        <v>87</v>
      </c>
      <c r="B485" t="s">
        <v>88</v>
      </c>
      <c r="C485" s="3">
        <v>16</v>
      </c>
      <c r="D485" t="s">
        <v>89</v>
      </c>
      <c r="E485" s="3">
        <v>81243</v>
      </c>
      <c r="F485" s="3">
        <v>7071</v>
      </c>
      <c r="G485" s="3">
        <v>21784</v>
      </c>
      <c r="H485" s="3">
        <v>10210</v>
      </c>
      <c r="I485" s="3">
        <v>0</v>
      </c>
      <c r="J485" s="3">
        <v>856</v>
      </c>
      <c r="K485" s="3">
        <v>0</v>
      </c>
      <c r="L485" s="3">
        <v>8532</v>
      </c>
      <c r="M485" s="3">
        <v>2275</v>
      </c>
      <c r="N485">
        <f t="shared" si="22"/>
        <v>50728</v>
      </c>
      <c r="O485" s="12">
        <f t="shared" si="23"/>
        <v>0.62439840970914418</v>
      </c>
    </row>
    <row r="486" spans="1:15" x14ac:dyDescent="0.2">
      <c r="A486" t="s">
        <v>173</v>
      </c>
      <c r="B486" t="s">
        <v>1434</v>
      </c>
      <c r="C486" s="3">
        <v>16</v>
      </c>
      <c r="D486" t="s">
        <v>175</v>
      </c>
      <c r="E486" s="3">
        <v>74076</v>
      </c>
      <c r="F486" s="3">
        <v>5067</v>
      </c>
      <c r="G486" s="3">
        <v>18681</v>
      </c>
      <c r="H486" s="3">
        <v>20026</v>
      </c>
      <c r="I486" s="3">
        <v>0</v>
      </c>
      <c r="J486" s="3">
        <v>668</v>
      </c>
      <c r="K486" s="3">
        <v>0</v>
      </c>
      <c r="L486" s="3">
        <v>0</v>
      </c>
      <c r="M486" s="3">
        <v>881</v>
      </c>
      <c r="N486">
        <f t="shared" si="22"/>
        <v>45323</v>
      </c>
      <c r="O486" s="12">
        <f t="shared" si="23"/>
        <v>0.61184459204060693</v>
      </c>
    </row>
    <row r="487" spans="1:15" x14ac:dyDescent="0.2">
      <c r="A487" t="s">
        <v>176</v>
      </c>
      <c r="B487" t="s">
        <v>177</v>
      </c>
      <c r="C487" s="3">
        <v>16</v>
      </c>
      <c r="D487" t="s">
        <v>175</v>
      </c>
      <c r="E487" s="3">
        <v>83896</v>
      </c>
      <c r="F487" s="3">
        <v>16486</v>
      </c>
      <c r="G487" s="3">
        <v>24514</v>
      </c>
      <c r="H487" s="3">
        <v>8879</v>
      </c>
      <c r="I487" s="3">
        <v>380</v>
      </c>
      <c r="J487" s="3">
        <v>725</v>
      </c>
      <c r="K487" s="3">
        <v>0</v>
      </c>
      <c r="L487" s="3">
        <v>0</v>
      </c>
      <c r="M487" s="3">
        <v>1314</v>
      </c>
      <c r="N487">
        <f t="shared" si="22"/>
        <v>52298</v>
      </c>
      <c r="O487" s="12">
        <f t="shared" si="23"/>
        <v>0.62336702584151804</v>
      </c>
    </row>
    <row r="488" spans="1:15" x14ac:dyDescent="0.2">
      <c r="A488" t="s">
        <v>264</v>
      </c>
      <c r="B488" t="s">
        <v>265</v>
      </c>
      <c r="C488" s="3">
        <v>16</v>
      </c>
      <c r="D488" t="s">
        <v>266</v>
      </c>
      <c r="E488" s="3">
        <v>66295</v>
      </c>
      <c r="F488" s="3">
        <v>24093</v>
      </c>
      <c r="G488" s="3">
        <v>7371</v>
      </c>
      <c r="H488" s="3">
        <v>6473</v>
      </c>
      <c r="I488" s="3">
        <v>478</v>
      </c>
      <c r="J488" s="3">
        <v>671</v>
      </c>
      <c r="K488" s="3">
        <v>0</v>
      </c>
      <c r="L488" s="3">
        <v>0</v>
      </c>
      <c r="M488" s="3">
        <v>770</v>
      </c>
      <c r="N488">
        <f t="shared" si="22"/>
        <v>39856</v>
      </c>
      <c r="O488" s="12">
        <f t="shared" si="23"/>
        <v>0.60119164341202203</v>
      </c>
    </row>
    <row r="489" spans="1:15" x14ac:dyDescent="0.2">
      <c r="A489" t="s">
        <v>279</v>
      </c>
      <c r="B489" t="s">
        <v>280</v>
      </c>
      <c r="C489" s="3">
        <v>16</v>
      </c>
      <c r="D489" t="s">
        <v>281</v>
      </c>
      <c r="E489" s="3">
        <v>64831</v>
      </c>
      <c r="F489" s="3">
        <v>22743</v>
      </c>
      <c r="G489" s="3">
        <v>9780</v>
      </c>
      <c r="H489" s="3">
        <v>7242</v>
      </c>
      <c r="I489" s="3">
        <v>1133</v>
      </c>
      <c r="J489" s="3">
        <v>650</v>
      </c>
      <c r="K489" s="3">
        <v>0</v>
      </c>
      <c r="L489" s="3">
        <v>0</v>
      </c>
      <c r="M489" s="3">
        <v>1558</v>
      </c>
      <c r="N489">
        <f t="shared" si="22"/>
        <v>43106</v>
      </c>
      <c r="O489" s="12">
        <f t="shared" si="23"/>
        <v>0.66489796547947744</v>
      </c>
    </row>
    <row r="490" spans="1:15" x14ac:dyDescent="0.2">
      <c r="A490" t="s">
        <v>285</v>
      </c>
      <c r="B490" t="s">
        <v>286</v>
      </c>
      <c r="C490" s="3">
        <v>16</v>
      </c>
      <c r="D490" t="s">
        <v>287</v>
      </c>
      <c r="E490" s="3">
        <v>77798</v>
      </c>
      <c r="F490" s="3">
        <v>24700</v>
      </c>
      <c r="G490" s="3">
        <v>12773</v>
      </c>
      <c r="H490" s="3">
        <v>10202</v>
      </c>
      <c r="I490" s="3">
        <v>1442</v>
      </c>
      <c r="J490" s="3">
        <v>1021</v>
      </c>
      <c r="K490" s="3">
        <v>0</v>
      </c>
      <c r="L490" s="3">
        <v>0</v>
      </c>
      <c r="M490" s="3">
        <v>470</v>
      </c>
      <c r="N490">
        <f t="shared" si="22"/>
        <v>50608</v>
      </c>
      <c r="O490" s="12">
        <f t="shared" si="23"/>
        <v>0.65050515437414846</v>
      </c>
    </row>
    <row r="491" spans="1:15" x14ac:dyDescent="0.2">
      <c r="A491" t="s">
        <v>292</v>
      </c>
      <c r="B491" t="s">
        <v>293</v>
      </c>
      <c r="C491" s="3">
        <v>16</v>
      </c>
      <c r="D491" t="s">
        <v>294</v>
      </c>
      <c r="E491" s="3">
        <v>66489</v>
      </c>
      <c r="F491" s="3">
        <v>19264</v>
      </c>
      <c r="G491" s="3">
        <v>8188</v>
      </c>
      <c r="H491" s="3">
        <v>7574</v>
      </c>
      <c r="I491" s="3">
        <v>664</v>
      </c>
      <c r="J491" s="3">
        <v>778</v>
      </c>
      <c r="K491" s="3">
        <v>0</v>
      </c>
      <c r="L491" s="3">
        <v>0</v>
      </c>
      <c r="M491" s="3">
        <v>463</v>
      </c>
      <c r="N491">
        <f t="shared" si="22"/>
        <v>36931</v>
      </c>
      <c r="O491" s="12">
        <f t="shared" si="23"/>
        <v>0.55544526162222319</v>
      </c>
    </row>
    <row r="492" spans="1:15" x14ac:dyDescent="0.2">
      <c r="A492" t="s">
        <v>334</v>
      </c>
      <c r="B492" t="s">
        <v>335</v>
      </c>
      <c r="C492" s="3">
        <v>16</v>
      </c>
      <c r="D492" t="s">
        <v>40</v>
      </c>
      <c r="E492" s="3">
        <v>69764</v>
      </c>
      <c r="F492" s="3">
        <v>15183</v>
      </c>
      <c r="G492" s="3">
        <v>17813</v>
      </c>
      <c r="H492" s="3">
        <v>3806</v>
      </c>
      <c r="I492" s="3">
        <v>1569</v>
      </c>
      <c r="J492" s="3">
        <v>296</v>
      </c>
      <c r="K492" s="3">
        <v>0</v>
      </c>
      <c r="L492" s="3">
        <v>4952</v>
      </c>
      <c r="M492" s="3">
        <v>613</v>
      </c>
      <c r="N492">
        <f t="shared" si="22"/>
        <v>44232</v>
      </c>
      <c r="O492" s="12">
        <f t="shared" si="23"/>
        <v>0.63402327848173845</v>
      </c>
    </row>
    <row r="493" spans="1:15" x14ac:dyDescent="0.2">
      <c r="A493" t="s">
        <v>409</v>
      </c>
      <c r="B493" t="s">
        <v>410</v>
      </c>
      <c r="C493" s="3">
        <v>16</v>
      </c>
      <c r="D493" t="s">
        <v>411</v>
      </c>
      <c r="E493" s="3">
        <v>90675</v>
      </c>
      <c r="F493" s="3">
        <v>7645</v>
      </c>
      <c r="G493" s="3">
        <v>35471</v>
      </c>
      <c r="H493" s="3">
        <v>5849</v>
      </c>
      <c r="I493" s="3">
        <v>0</v>
      </c>
      <c r="J493" s="3">
        <v>586</v>
      </c>
      <c r="K493" s="3">
        <v>0</v>
      </c>
      <c r="L493" s="3">
        <v>0</v>
      </c>
      <c r="M493" s="3">
        <v>822</v>
      </c>
      <c r="N493">
        <f t="shared" si="22"/>
        <v>50373</v>
      </c>
      <c r="O493" s="12">
        <f t="shared" si="23"/>
        <v>0.55553349875930524</v>
      </c>
    </row>
    <row r="494" spans="1:15" x14ac:dyDescent="0.2">
      <c r="A494" t="s">
        <v>418</v>
      </c>
      <c r="B494" t="s">
        <v>1466</v>
      </c>
      <c r="C494" s="3">
        <v>16</v>
      </c>
      <c r="D494" t="s">
        <v>420</v>
      </c>
      <c r="E494" s="3">
        <v>63902</v>
      </c>
      <c r="F494" s="3">
        <v>12052</v>
      </c>
      <c r="G494" s="3">
        <v>21665</v>
      </c>
      <c r="H494" s="3">
        <v>4252</v>
      </c>
      <c r="I494" s="3">
        <v>1036</v>
      </c>
      <c r="J494" s="3">
        <v>516</v>
      </c>
      <c r="K494" s="3">
        <v>0</v>
      </c>
      <c r="L494" s="3">
        <v>0</v>
      </c>
      <c r="M494" s="3">
        <v>856</v>
      </c>
      <c r="N494">
        <f t="shared" si="22"/>
        <v>40377</v>
      </c>
      <c r="O494" s="12">
        <f t="shared" si="23"/>
        <v>0.63185815780413757</v>
      </c>
    </row>
    <row r="495" spans="1:15" x14ac:dyDescent="0.2">
      <c r="A495" t="s">
        <v>428</v>
      </c>
      <c r="B495" t="s">
        <v>1468</v>
      </c>
      <c r="C495" s="3">
        <v>16</v>
      </c>
      <c r="D495" t="s">
        <v>420</v>
      </c>
      <c r="E495" s="3">
        <v>66258</v>
      </c>
      <c r="F495" s="3">
        <v>18804</v>
      </c>
      <c r="G495" s="3">
        <v>17112</v>
      </c>
      <c r="H495" s="3">
        <v>5403</v>
      </c>
      <c r="I495" s="3">
        <v>938</v>
      </c>
      <c r="J495" s="3">
        <v>489</v>
      </c>
      <c r="K495" s="3">
        <v>0</v>
      </c>
      <c r="L495" s="3">
        <v>0</v>
      </c>
      <c r="M495" s="3">
        <v>1707</v>
      </c>
      <c r="N495">
        <f t="shared" si="22"/>
        <v>44453</v>
      </c>
      <c r="O495" s="12">
        <f t="shared" si="23"/>
        <v>0.67090766398019863</v>
      </c>
    </row>
    <row r="496" spans="1:15" x14ac:dyDescent="0.2">
      <c r="A496" t="s">
        <v>430</v>
      </c>
      <c r="B496" t="s">
        <v>431</v>
      </c>
      <c r="C496" s="3">
        <v>16</v>
      </c>
      <c r="D496" t="s">
        <v>420</v>
      </c>
      <c r="E496" s="3">
        <v>64138</v>
      </c>
      <c r="F496" s="3">
        <v>21928</v>
      </c>
      <c r="G496" s="3">
        <v>14302</v>
      </c>
      <c r="H496" s="3">
        <v>6124</v>
      </c>
      <c r="I496" s="3">
        <v>505</v>
      </c>
      <c r="J496" s="3">
        <v>632</v>
      </c>
      <c r="K496" s="3">
        <v>0</v>
      </c>
      <c r="L496" s="3">
        <v>0</v>
      </c>
      <c r="M496" s="3">
        <v>861</v>
      </c>
      <c r="N496">
        <f t="shared" si="22"/>
        <v>44352</v>
      </c>
      <c r="O496" s="12">
        <f t="shared" si="23"/>
        <v>0.69150893386136147</v>
      </c>
    </row>
    <row r="497" spans="1:15" x14ac:dyDescent="0.2">
      <c r="A497" t="s">
        <v>453</v>
      </c>
      <c r="B497" t="s">
        <v>454</v>
      </c>
      <c r="C497" s="3">
        <v>16</v>
      </c>
      <c r="D497" t="s">
        <v>287</v>
      </c>
      <c r="E497" s="3">
        <v>77198</v>
      </c>
      <c r="F497" s="3">
        <v>21688</v>
      </c>
      <c r="G497" s="3">
        <v>15879</v>
      </c>
      <c r="H497" s="3">
        <v>8036</v>
      </c>
      <c r="I497" s="3">
        <v>817</v>
      </c>
      <c r="J497" s="3">
        <v>737</v>
      </c>
      <c r="K497" s="3">
        <v>0</v>
      </c>
      <c r="L497" s="3">
        <v>0</v>
      </c>
      <c r="M497" s="3">
        <v>0</v>
      </c>
      <c r="N497">
        <f t="shared" si="22"/>
        <v>47157</v>
      </c>
      <c r="O497" s="12">
        <f t="shared" si="23"/>
        <v>0.61085779424337416</v>
      </c>
    </row>
    <row r="498" spans="1:15" x14ac:dyDescent="0.2">
      <c r="A498" t="s">
        <v>487</v>
      </c>
      <c r="B498" t="s">
        <v>488</v>
      </c>
      <c r="C498" s="3">
        <v>16</v>
      </c>
      <c r="D498" t="s">
        <v>489</v>
      </c>
      <c r="E498" s="3">
        <v>73874</v>
      </c>
      <c r="F498" s="3">
        <v>6759</v>
      </c>
      <c r="G498" s="3">
        <v>25553</v>
      </c>
      <c r="H498" s="3">
        <v>11092</v>
      </c>
      <c r="I498" s="3">
        <v>0</v>
      </c>
      <c r="J498" s="3">
        <v>2133</v>
      </c>
      <c r="K498" s="3">
        <v>0</v>
      </c>
      <c r="L498" s="3">
        <v>0</v>
      </c>
      <c r="M498" s="3">
        <v>951</v>
      </c>
      <c r="N498">
        <f t="shared" si="22"/>
        <v>46488</v>
      </c>
      <c r="O498" s="12">
        <f t="shared" si="23"/>
        <v>0.62928770609416029</v>
      </c>
    </row>
    <row r="499" spans="1:15" x14ac:dyDescent="0.2">
      <c r="A499" t="s">
        <v>490</v>
      </c>
      <c r="B499" t="s">
        <v>491</v>
      </c>
      <c r="C499" s="3">
        <v>16</v>
      </c>
      <c r="D499" t="s">
        <v>489</v>
      </c>
      <c r="E499" s="3">
        <v>72816</v>
      </c>
      <c r="F499" s="3">
        <v>5800</v>
      </c>
      <c r="G499" s="3">
        <v>23888</v>
      </c>
      <c r="H499" s="3">
        <v>9600</v>
      </c>
      <c r="I499" s="3">
        <v>651</v>
      </c>
      <c r="J499" s="3">
        <v>1493</v>
      </c>
      <c r="K499" s="3">
        <v>0</v>
      </c>
      <c r="L499" s="3">
        <v>0</v>
      </c>
      <c r="M499" s="3">
        <v>1426</v>
      </c>
      <c r="N499">
        <f t="shared" si="22"/>
        <v>42858</v>
      </c>
      <c r="O499" s="12">
        <f t="shared" si="23"/>
        <v>0.58857943309162819</v>
      </c>
    </row>
    <row r="500" spans="1:15" x14ac:dyDescent="0.2">
      <c r="A500" t="s">
        <v>500</v>
      </c>
      <c r="B500" t="s">
        <v>501</v>
      </c>
      <c r="C500" s="3">
        <v>16</v>
      </c>
      <c r="D500" t="s">
        <v>266</v>
      </c>
      <c r="E500" s="3">
        <v>72348</v>
      </c>
      <c r="F500" s="3">
        <v>17261</v>
      </c>
      <c r="G500" s="3">
        <v>20810</v>
      </c>
      <c r="H500" s="3">
        <v>7567</v>
      </c>
      <c r="I500" s="3">
        <v>551</v>
      </c>
      <c r="J500" s="3">
        <v>696</v>
      </c>
      <c r="K500" s="3">
        <v>0</v>
      </c>
      <c r="L500" s="3">
        <v>0</v>
      </c>
      <c r="M500" s="3">
        <v>567</v>
      </c>
      <c r="N500">
        <f t="shared" si="22"/>
        <v>47452</v>
      </c>
      <c r="O500" s="12">
        <f t="shared" si="23"/>
        <v>0.65588544258307069</v>
      </c>
    </row>
    <row r="501" spans="1:15" x14ac:dyDescent="0.2">
      <c r="A501" t="s">
        <v>508</v>
      </c>
      <c r="B501" t="s">
        <v>1478</v>
      </c>
      <c r="C501" s="3">
        <v>16</v>
      </c>
      <c r="D501" t="s">
        <v>510</v>
      </c>
      <c r="E501" s="3">
        <v>79713</v>
      </c>
      <c r="F501" s="3">
        <v>17290</v>
      </c>
      <c r="G501" s="3">
        <v>17332</v>
      </c>
      <c r="H501" s="3">
        <v>16491</v>
      </c>
      <c r="I501" s="3">
        <v>408</v>
      </c>
      <c r="J501" s="3">
        <v>759</v>
      </c>
      <c r="K501" s="3">
        <v>0</v>
      </c>
      <c r="L501" s="3">
        <v>0</v>
      </c>
      <c r="M501" s="3">
        <v>542</v>
      </c>
      <c r="N501">
        <f t="shared" si="22"/>
        <v>52822</v>
      </c>
      <c r="O501" s="12">
        <f t="shared" si="23"/>
        <v>0.66265226500068997</v>
      </c>
    </row>
    <row r="502" spans="1:15" x14ac:dyDescent="0.2">
      <c r="A502" t="s">
        <v>518</v>
      </c>
      <c r="B502" t="s">
        <v>519</v>
      </c>
      <c r="C502" s="3">
        <v>16</v>
      </c>
      <c r="D502" t="s">
        <v>520</v>
      </c>
      <c r="E502" s="3">
        <v>68554</v>
      </c>
      <c r="F502" s="3">
        <v>21435</v>
      </c>
      <c r="G502" s="3">
        <v>18032</v>
      </c>
      <c r="H502" s="3">
        <v>6850</v>
      </c>
      <c r="I502" s="3">
        <v>896</v>
      </c>
      <c r="J502" s="3">
        <v>793</v>
      </c>
      <c r="K502" s="3">
        <v>0</v>
      </c>
      <c r="L502" s="3">
        <v>0</v>
      </c>
      <c r="M502" s="3">
        <v>0</v>
      </c>
      <c r="N502">
        <f t="shared" si="22"/>
        <v>48006</v>
      </c>
      <c r="O502" s="12">
        <f t="shared" si="23"/>
        <v>0.70026548414388656</v>
      </c>
    </row>
    <row r="503" spans="1:15" x14ac:dyDescent="0.2">
      <c r="A503" t="s">
        <v>521</v>
      </c>
      <c r="B503" t="s">
        <v>522</v>
      </c>
      <c r="C503" s="3">
        <v>16</v>
      </c>
      <c r="D503" t="s">
        <v>520</v>
      </c>
      <c r="E503" s="3">
        <v>71510</v>
      </c>
      <c r="F503" s="3">
        <v>16968</v>
      </c>
      <c r="G503" s="3">
        <v>20111</v>
      </c>
      <c r="H503" s="3">
        <v>7458</v>
      </c>
      <c r="I503" s="3">
        <v>954</v>
      </c>
      <c r="J503" s="3">
        <v>625</v>
      </c>
      <c r="K503" s="3">
        <v>0</v>
      </c>
      <c r="L503" s="3">
        <v>0</v>
      </c>
      <c r="M503" s="3">
        <v>0</v>
      </c>
      <c r="N503">
        <f t="shared" si="22"/>
        <v>46116</v>
      </c>
      <c r="O503" s="12">
        <f t="shared" si="23"/>
        <v>0.64488882673751924</v>
      </c>
    </row>
    <row r="504" spans="1:15" x14ac:dyDescent="0.2">
      <c r="A504" t="s">
        <v>541</v>
      </c>
      <c r="B504" t="s">
        <v>542</v>
      </c>
      <c r="C504" s="3">
        <v>16</v>
      </c>
      <c r="D504" t="s">
        <v>287</v>
      </c>
      <c r="E504" s="3">
        <v>78923</v>
      </c>
      <c r="F504" s="3">
        <v>19635</v>
      </c>
      <c r="G504" s="3">
        <v>19529</v>
      </c>
      <c r="H504" s="3">
        <v>5734</v>
      </c>
      <c r="I504" s="3">
        <v>958</v>
      </c>
      <c r="J504" s="3">
        <v>518</v>
      </c>
      <c r="K504" s="3">
        <v>0</v>
      </c>
      <c r="L504" s="3">
        <v>0</v>
      </c>
      <c r="M504" s="3">
        <v>0</v>
      </c>
      <c r="N504">
        <f t="shared" si="22"/>
        <v>46374</v>
      </c>
      <c r="O504" s="12">
        <f t="shared" si="23"/>
        <v>0.58758536801692784</v>
      </c>
    </row>
    <row r="505" spans="1:15" x14ac:dyDescent="0.2">
      <c r="A505" t="s">
        <v>565</v>
      </c>
      <c r="B505" t="s">
        <v>1483</v>
      </c>
      <c r="C505" s="3">
        <v>16</v>
      </c>
      <c r="D505" t="s">
        <v>510</v>
      </c>
      <c r="E505" s="3">
        <v>86863</v>
      </c>
      <c r="F505" s="3">
        <v>11134</v>
      </c>
      <c r="G505" s="3">
        <v>25198</v>
      </c>
      <c r="H505" s="3">
        <v>15256</v>
      </c>
      <c r="I505" s="3">
        <v>587</v>
      </c>
      <c r="J505" s="3">
        <v>1480</v>
      </c>
      <c r="K505" s="3">
        <v>0</v>
      </c>
      <c r="L505" s="3">
        <v>0</v>
      </c>
      <c r="M505" s="3">
        <v>994</v>
      </c>
      <c r="N505">
        <f t="shared" si="22"/>
        <v>54649</v>
      </c>
      <c r="O505" s="12">
        <f t="shared" si="23"/>
        <v>0.62914014022080744</v>
      </c>
    </row>
    <row r="506" spans="1:15" x14ac:dyDescent="0.2">
      <c r="A506" t="s">
        <v>567</v>
      </c>
      <c r="B506" t="s">
        <v>568</v>
      </c>
      <c r="C506" s="3">
        <v>16</v>
      </c>
      <c r="D506" t="s">
        <v>569</v>
      </c>
      <c r="E506" s="3">
        <v>78487</v>
      </c>
      <c r="F506" s="3">
        <v>27469</v>
      </c>
      <c r="G506" s="3">
        <v>11098</v>
      </c>
      <c r="H506" s="3">
        <v>7426</v>
      </c>
      <c r="I506" s="3">
        <v>2848</v>
      </c>
      <c r="J506" s="3">
        <v>542</v>
      </c>
      <c r="K506" s="3">
        <v>0</v>
      </c>
      <c r="L506" s="3">
        <v>3421</v>
      </c>
      <c r="M506" s="3">
        <v>586</v>
      </c>
      <c r="N506">
        <f t="shared" si="22"/>
        <v>53390</v>
      </c>
      <c r="O506" s="12">
        <f t="shared" si="23"/>
        <v>0.68024003975180602</v>
      </c>
    </row>
    <row r="507" spans="1:15" x14ac:dyDescent="0.2">
      <c r="A507" t="s">
        <v>570</v>
      </c>
      <c r="B507" t="s">
        <v>1484</v>
      </c>
      <c r="C507" s="3">
        <v>16</v>
      </c>
      <c r="D507" t="s">
        <v>572</v>
      </c>
      <c r="E507" s="3">
        <v>79916</v>
      </c>
      <c r="F507" s="3">
        <v>9174</v>
      </c>
      <c r="G507" s="3">
        <v>18720</v>
      </c>
      <c r="H507" s="3">
        <v>25595</v>
      </c>
      <c r="I507" s="3">
        <v>0</v>
      </c>
      <c r="J507" s="3">
        <v>1261</v>
      </c>
      <c r="K507" s="3">
        <v>0</v>
      </c>
      <c r="L507" s="3">
        <v>0</v>
      </c>
      <c r="M507" s="3">
        <v>292</v>
      </c>
      <c r="N507">
        <f t="shared" si="22"/>
        <v>55042</v>
      </c>
      <c r="O507" s="12">
        <f t="shared" si="23"/>
        <v>0.68874818559487461</v>
      </c>
    </row>
    <row r="508" spans="1:15" x14ac:dyDescent="0.2">
      <c r="A508" t="s">
        <v>591</v>
      </c>
      <c r="B508" t="s">
        <v>1487</v>
      </c>
      <c r="C508" s="3">
        <v>16</v>
      </c>
      <c r="D508" t="s">
        <v>593</v>
      </c>
      <c r="E508" s="3">
        <v>72372</v>
      </c>
      <c r="F508" s="3">
        <v>21506</v>
      </c>
      <c r="G508" s="3">
        <v>16102</v>
      </c>
      <c r="H508" s="3">
        <v>5966</v>
      </c>
      <c r="I508" s="3">
        <v>871</v>
      </c>
      <c r="J508" s="3">
        <v>572</v>
      </c>
      <c r="K508" s="3">
        <v>0</v>
      </c>
      <c r="L508" s="3">
        <v>0</v>
      </c>
      <c r="M508" s="3">
        <v>2001</v>
      </c>
      <c r="N508">
        <f t="shared" si="22"/>
        <v>47018</v>
      </c>
      <c r="O508" s="12">
        <f t="shared" si="23"/>
        <v>0.64967114353617417</v>
      </c>
    </row>
    <row r="509" spans="1:15" x14ac:dyDescent="0.2">
      <c r="A509" t="s">
        <v>594</v>
      </c>
      <c r="B509" t="s">
        <v>595</v>
      </c>
      <c r="C509" s="3">
        <v>16</v>
      </c>
      <c r="D509" t="s">
        <v>593</v>
      </c>
      <c r="E509" s="3">
        <v>86220</v>
      </c>
      <c r="F509" s="3">
        <v>14014</v>
      </c>
      <c r="G509" s="3">
        <v>25301</v>
      </c>
      <c r="H509" s="3">
        <v>8679</v>
      </c>
      <c r="I509" s="3">
        <v>1132</v>
      </c>
      <c r="J509" s="3">
        <v>1319</v>
      </c>
      <c r="K509" s="3">
        <v>0</v>
      </c>
      <c r="L509" s="3">
        <v>0</v>
      </c>
      <c r="M509" s="3">
        <v>746</v>
      </c>
      <c r="N509">
        <f t="shared" si="22"/>
        <v>51191</v>
      </c>
      <c r="O509" s="12">
        <f t="shared" si="23"/>
        <v>0.59372535374623059</v>
      </c>
    </row>
    <row r="510" spans="1:15" x14ac:dyDescent="0.2">
      <c r="A510" t="s">
        <v>600</v>
      </c>
      <c r="B510" t="s">
        <v>601</v>
      </c>
      <c r="C510" s="3">
        <v>16</v>
      </c>
      <c r="D510" t="s">
        <v>602</v>
      </c>
      <c r="E510" s="3">
        <v>68120</v>
      </c>
      <c r="F510" s="3">
        <v>6339</v>
      </c>
      <c r="G510" s="3">
        <v>24276</v>
      </c>
      <c r="H510" s="3">
        <v>11875</v>
      </c>
      <c r="I510" s="3">
        <v>716</v>
      </c>
      <c r="J510" s="3">
        <v>1348</v>
      </c>
      <c r="K510" s="3">
        <v>0</v>
      </c>
      <c r="L510" s="3">
        <v>0</v>
      </c>
      <c r="M510" s="3">
        <v>0</v>
      </c>
      <c r="N510">
        <f t="shared" si="22"/>
        <v>44554</v>
      </c>
      <c r="O510" s="12">
        <f t="shared" si="23"/>
        <v>0.65405167351732241</v>
      </c>
    </row>
    <row r="511" spans="1:15" x14ac:dyDescent="0.2">
      <c r="A511" t="s">
        <v>603</v>
      </c>
      <c r="B511" t="s">
        <v>604</v>
      </c>
      <c r="C511" s="3">
        <v>16</v>
      </c>
      <c r="D511" t="s">
        <v>602</v>
      </c>
      <c r="E511" s="3">
        <v>67649</v>
      </c>
      <c r="F511" s="3">
        <v>8449</v>
      </c>
      <c r="G511" s="3">
        <v>18407</v>
      </c>
      <c r="H511" s="3">
        <v>14838</v>
      </c>
      <c r="I511" s="3">
        <v>701</v>
      </c>
      <c r="J511" s="3">
        <v>710</v>
      </c>
      <c r="K511" s="3">
        <v>0</v>
      </c>
      <c r="L511" s="3">
        <v>0</v>
      </c>
      <c r="M511" s="3">
        <v>450</v>
      </c>
      <c r="N511">
        <f t="shared" si="22"/>
        <v>43555</v>
      </c>
      <c r="O511" s="12">
        <f t="shared" si="23"/>
        <v>0.643838046386495</v>
      </c>
    </row>
    <row r="512" spans="1:15" x14ac:dyDescent="0.2">
      <c r="A512" t="s">
        <v>612</v>
      </c>
      <c r="B512" t="s">
        <v>1488</v>
      </c>
      <c r="C512" s="3">
        <v>16</v>
      </c>
      <c r="D512" t="s">
        <v>614</v>
      </c>
      <c r="E512" s="3">
        <v>65961</v>
      </c>
      <c r="F512" s="3">
        <v>17595</v>
      </c>
      <c r="G512" s="3">
        <v>8979</v>
      </c>
      <c r="H512" s="3">
        <v>6872</v>
      </c>
      <c r="I512" s="3">
        <v>754</v>
      </c>
      <c r="J512" s="3">
        <v>753</v>
      </c>
      <c r="K512" s="3">
        <v>0</v>
      </c>
      <c r="L512" s="3">
        <v>0</v>
      </c>
      <c r="M512" s="3">
        <v>197</v>
      </c>
      <c r="N512">
        <f t="shared" si="22"/>
        <v>35150</v>
      </c>
      <c r="O512" s="12">
        <f t="shared" si="23"/>
        <v>0.53289064750382797</v>
      </c>
    </row>
    <row r="513" spans="1:15" x14ac:dyDescent="0.2">
      <c r="A513" t="s">
        <v>659</v>
      </c>
      <c r="B513" t="s">
        <v>660</v>
      </c>
      <c r="C513" s="3">
        <v>16</v>
      </c>
      <c r="D513" t="s">
        <v>281</v>
      </c>
      <c r="E513" s="3">
        <v>63541</v>
      </c>
      <c r="F513" s="3">
        <v>8928</v>
      </c>
      <c r="G513" s="3">
        <v>17511</v>
      </c>
      <c r="H513" s="3">
        <v>11095</v>
      </c>
      <c r="I513" s="3">
        <v>1080</v>
      </c>
      <c r="J513" s="3">
        <v>562</v>
      </c>
      <c r="K513" s="3">
        <v>0</v>
      </c>
      <c r="L513" s="3">
        <v>0</v>
      </c>
      <c r="M513" s="3">
        <v>983</v>
      </c>
      <c r="N513">
        <f t="shared" si="22"/>
        <v>40159</v>
      </c>
      <c r="O513" s="12">
        <f t="shared" si="23"/>
        <v>0.63201712280259992</v>
      </c>
    </row>
    <row r="514" spans="1:15" x14ac:dyDescent="0.2">
      <c r="A514" t="s">
        <v>797</v>
      </c>
      <c r="B514" t="s">
        <v>798</v>
      </c>
      <c r="C514" s="3">
        <v>16</v>
      </c>
      <c r="D514" t="s">
        <v>89</v>
      </c>
      <c r="E514" s="3">
        <v>74956</v>
      </c>
      <c r="F514" s="3">
        <v>12649</v>
      </c>
      <c r="G514" s="3">
        <v>18679</v>
      </c>
      <c r="H514" s="3">
        <v>5209</v>
      </c>
      <c r="I514" s="3">
        <v>565</v>
      </c>
      <c r="J514" s="3">
        <v>449</v>
      </c>
      <c r="K514" s="3">
        <v>0</v>
      </c>
      <c r="L514" s="3">
        <v>8160</v>
      </c>
      <c r="M514" s="3">
        <v>989</v>
      </c>
      <c r="N514">
        <f t="shared" si="22"/>
        <v>46700</v>
      </c>
      <c r="O514" s="12">
        <f t="shared" si="23"/>
        <v>0.62303217887827522</v>
      </c>
    </row>
    <row r="515" spans="1:15" x14ac:dyDescent="0.2">
      <c r="A515" t="s">
        <v>836</v>
      </c>
      <c r="B515" t="s">
        <v>837</v>
      </c>
      <c r="C515" s="3">
        <v>16</v>
      </c>
      <c r="D515" t="s">
        <v>569</v>
      </c>
      <c r="E515" s="3">
        <v>71193</v>
      </c>
      <c r="F515" s="3">
        <v>26031</v>
      </c>
      <c r="G515" s="3">
        <v>9077</v>
      </c>
      <c r="H515" s="3">
        <v>5572</v>
      </c>
      <c r="I515" s="3">
        <v>2050</v>
      </c>
      <c r="J515" s="3">
        <v>447</v>
      </c>
      <c r="K515" s="3">
        <v>0</v>
      </c>
      <c r="L515" s="3">
        <v>2438</v>
      </c>
      <c r="M515" s="3">
        <v>866</v>
      </c>
      <c r="N515">
        <f t="shared" si="22"/>
        <v>46481</v>
      </c>
      <c r="O515" s="12">
        <f t="shared" si="23"/>
        <v>0.65288722205834848</v>
      </c>
    </row>
    <row r="516" spans="1:15" x14ac:dyDescent="0.2">
      <c r="A516" t="s">
        <v>1022</v>
      </c>
      <c r="B516" t="s">
        <v>1023</v>
      </c>
      <c r="C516" s="3">
        <v>16</v>
      </c>
      <c r="D516" t="s">
        <v>572</v>
      </c>
      <c r="E516" s="3">
        <v>69933</v>
      </c>
      <c r="F516" s="3">
        <v>6064</v>
      </c>
      <c r="G516" s="3">
        <v>24128</v>
      </c>
      <c r="H516" s="3">
        <v>7197</v>
      </c>
      <c r="I516" s="3">
        <v>466</v>
      </c>
      <c r="J516" s="3">
        <v>980</v>
      </c>
      <c r="K516" s="3">
        <v>0</v>
      </c>
      <c r="L516" s="3">
        <v>0</v>
      </c>
      <c r="M516" s="3">
        <v>1852</v>
      </c>
      <c r="N516">
        <f t="shared" si="22"/>
        <v>40687</v>
      </c>
      <c r="O516" s="12">
        <f t="shared" si="23"/>
        <v>0.58179972259162338</v>
      </c>
    </row>
    <row r="517" spans="1:15" x14ac:dyDescent="0.2">
      <c r="A517" t="s">
        <v>1046</v>
      </c>
      <c r="B517" t="s">
        <v>1047</v>
      </c>
      <c r="C517" s="3">
        <v>16</v>
      </c>
      <c r="D517" t="s">
        <v>281</v>
      </c>
      <c r="E517" s="3">
        <v>64625</v>
      </c>
      <c r="F517" s="3">
        <v>5734</v>
      </c>
      <c r="G517" s="3">
        <v>21252</v>
      </c>
      <c r="H517" s="3">
        <v>11774</v>
      </c>
      <c r="I517" s="3">
        <v>823</v>
      </c>
      <c r="J517" s="3">
        <v>767</v>
      </c>
      <c r="K517" s="3">
        <v>0</v>
      </c>
      <c r="L517" s="3">
        <v>0</v>
      </c>
      <c r="M517" s="3">
        <v>644</v>
      </c>
      <c r="N517">
        <f t="shared" si="22"/>
        <v>40994</v>
      </c>
      <c r="O517" s="12">
        <f t="shared" si="23"/>
        <v>0.63433655705996128</v>
      </c>
    </row>
    <row r="518" spans="1:15" x14ac:dyDescent="0.2">
      <c r="A518" t="s">
        <v>1084</v>
      </c>
      <c r="B518" t="s">
        <v>1085</v>
      </c>
      <c r="C518" s="3">
        <v>16</v>
      </c>
      <c r="D518" t="s">
        <v>411</v>
      </c>
      <c r="E518" s="3">
        <v>85313</v>
      </c>
      <c r="F518" s="3">
        <v>6888</v>
      </c>
      <c r="G518" s="3">
        <v>29422</v>
      </c>
      <c r="H518" s="3">
        <v>5392</v>
      </c>
      <c r="I518" s="3">
        <v>766</v>
      </c>
      <c r="J518" s="3">
        <v>645</v>
      </c>
      <c r="K518" s="3">
        <v>0</v>
      </c>
      <c r="L518" s="3">
        <v>0</v>
      </c>
      <c r="M518" s="3">
        <v>3838</v>
      </c>
      <c r="N518">
        <f t="shared" si="22"/>
        <v>46951</v>
      </c>
      <c r="O518" s="12">
        <f t="shared" si="23"/>
        <v>0.55033816651624023</v>
      </c>
    </row>
    <row r="519" spans="1:15" x14ac:dyDescent="0.2">
      <c r="A519" t="s">
        <v>1086</v>
      </c>
      <c r="B519" t="s">
        <v>1087</v>
      </c>
      <c r="C519" s="3">
        <v>16</v>
      </c>
      <c r="D519" t="s">
        <v>294</v>
      </c>
      <c r="E519" s="3">
        <v>66739</v>
      </c>
      <c r="F519" s="3">
        <v>15251</v>
      </c>
      <c r="G519" s="3">
        <v>17377</v>
      </c>
      <c r="H519" s="3">
        <v>5513</v>
      </c>
      <c r="I519" s="3">
        <v>315</v>
      </c>
      <c r="J519" s="3">
        <v>478</v>
      </c>
      <c r="K519" s="3">
        <v>0</v>
      </c>
      <c r="L519" s="3">
        <v>0</v>
      </c>
      <c r="M519" s="3">
        <v>664</v>
      </c>
      <c r="N519">
        <f t="shared" si="22"/>
        <v>39598</v>
      </c>
      <c r="O519" s="12">
        <f t="shared" si="23"/>
        <v>0.59332624102848408</v>
      </c>
    </row>
    <row r="520" spans="1:15" x14ac:dyDescent="0.2">
      <c r="A520" t="s">
        <v>64</v>
      </c>
      <c r="B520" t="s">
        <v>65</v>
      </c>
      <c r="C520" s="3">
        <v>17</v>
      </c>
      <c r="D520" t="s">
        <v>66</v>
      </c>
      <c r="E520" s="3">
        <v>74300</v>
      </c>
      <c r="F520" s="3">
        <v>23103</v>
      </c>
      <c r="G520" s="3">
        <v>17126</v>
      </c>
      <c r="H520" s="3">
        <v>7176</v>
      </c>
      <c r="I520" s="3">
        <v>505</v>
      </c>
      <c r="J520" s="3">
        <v>559</v>
      </c>
      <c r="K520" s="3">
        <v>0</v>
      </c>
      <c r="L520" s="3">
        <v>0</v>
      </c>
      <c r="M520" s="3">
        <v>323</v>
      </c>
      <c r="N520">
        <f t="shared" si="22"/>
        <v>48792</v>
      </c>
      <c r="O520" s="12">
        <f t="shared" si="23"/>
        <v>0.6566890982503365</v>
      </c>
    </row>
    <row r="521" spans="1:15" x14ac:dyDescent="0.2">
      <c r="A521" t="s">
        <v>69</v>
      </c>
      <c r="B521" t="s">
        <v>70</v>
      </c>
      <c r="C521" s="3">
        <v>17</v>
      </c>
      <c r="D521" t="s">
        <v>71</v>
      </c>
      <c r="E521" s="3">
        <v>66219</v>
      </c>
      <c r="F521" s="3">
        <v>27597</v>
      </c>
      <c r="G521" s="3">
        <v>6893</v>
      </c>
      <c r="H521" s="3">
        <v>9813</v>
      </c>
      <c r="I521" s="3">
        <v>1551</v>
      </c>
      <c r="J521" s="3">
        <v>608</v>
      </c>
      <c r="K521" s="3">
        <v>0</v>
      </c>
      <c r="L521" s="3">
        <v>0</v>
      </c>
      <c r="M521" s="3">
        <v>1224</v>
      </c>
      <c r="N521">
        <f t="shared" si="22"/>
        <v>47686</v>
      </c>
      <c r="O521" s="12">
        <f t="shared" si="23"/>
        <v>0.72012564369742826</v>
      </c>
    </row>
    <row r="522" spans="1:15" x14ac:dyDescent="0.2">
      <c r="A522" t="s">
        <v>81</v>
      </c>
      <c r="B522" t="s">
        <v>1422</v>
      </c>
      <c r="C522" s="3">
        <v>17</v>
      </c>
      <c r="D522" t="s">
        <v>83</v>
      </c>
      <c r="E522" s="3">
        <v>77623</v>
      </c>
      <c r="F522" s="3">
        <v>7638</v>
      </c>
      <c r="G522" s="3">
        <v>13060</v>
      </c>
      <c r="H522" s="3">
        <v>21590</v>
      </c>
      <c r="I522" s="3">
        <v>0</v>
      </c>
      <c r="J522" s="3">
        <v>718</v>
      </c>
      <c r="K522" s="3">
        <v>0</v>
      </c>
      <c r="L522" s="3">
        <v>0</v>
      </c>
      <c r="M522" s="3">
        <v>1645</v>
      </c>
      <c r="N522">
        <f t="shared" ref="N522:N585" si="24">SUM(F522:M522)</f>
        <v>44651</v>
      </c>
      <c r="O522" s="12">
        <f t="shared" ref="O522:O585" si="25">N522/E522</f>
        <v>0.57522899140718597</v>
      </c>
    </row>
    <row r="523" spans="1:15" x14ac:dyDescent="0.2">
      <c r="A523" t="s">
        <v>96</v>
      </c>
      <c r="B523" t="s">
        <v>97</v>
      </c>
      <c r="C523" s="3">
        <v>17</v>
      </c>
      <c r="D523" t="s">
        <v>98</v>
      </c>
      <c r="E523" s="3">
        <v>64985</v>
      </c>
      <c r="F523" s="3">
        <v>21794</v>
      </c>
      <c r="G523" s="3">
        <v>11450</v>
      </c>
      <c r="H523" s="3">
        <v>5502</v>
      </c>
      <c r="I523" s="3">
        <v>1557</v>
      </c>
      <c r="J523" s="3">
        <v>371</v>
      </c>
      <c r="K523" s="3">
        <v>0</v>
      </c>
      <c r="L523" s="3">
        <v>0</v>
      </c>
      <c r="M523" s="3">
        <v>2508</v>
      </c>
      <c r="N523">
        <f t="shared" si="24"/>
        <v>43182</v>
      </c>
      <c r="O523" s="12">
        <f t="shared" si="25"/>
        <v>0.66449180580133882</v>
      </c>
    </row>
    <row r="524" spans="1:15" x14ac:dyDescent="0.2">
      <c r="A524" t="s">
        <v>178</v>
      </c>
      <c r="B524" t="s">
        <v>1435</v>
      </c>
      <c r="C524" s="3">
        <v>17</v>
      </c>
      <c r="D524" t="s">
        <v>180</v>
      </c>
      <c r="E524" s="3">
        <v>83546</v>
      </c>
      <c r="F524" s="3">
        <v>20022</v>
      </c>
      <c r="G524" s="3">
        <v>18064</v>
      </c>
      <c r="H524" s="3">
        <v>12718</v>
      </c>
      <c r="I524" s="3">
        <v>863</v>
      </c>
      <c r="J524" s="3">
        <v>787</v>
      </c>
      <c r="K524" s="3">
        <v>0</v>
      </c>
      <c r="L524" s="3">
        <v>0</v>
      </c>
      <c r="M524" s="3">
        <v>1311</v>
      </c>
      <c r="N524">
        <f t="shared" si="24"/>
        <v>53765</v>
      </c>
      <c r="O524" s="12">
        <f t="shared" si="25"/>
        <v>0.64353769181049958</v>
      </c>
    </row>
    <row r="525" spans="1:15" x14ac:dyDescent="0.2">
      <c r="A525" t="s">
        <v>203</v>
      </c>
      <c r="B525" t="s">
        <v>204</v>
      </c>
      <c r="C525" s="3">
        <v>17</v>
      </c>
      <c r="D525" t="s">
        <v>71</v>
      </c>
      <c r="E525" s="3">
        <v>65427</v>
      </c>
      <c r="F525" s="3">
        <v>23569</v>
      </c>
      <c r="G525" s="3">
        <v>7295</v>
      </c>
      <c r="H525" s="3">
        <v>9669</v>
      </c>
      <c r="I525" s="3">
        <v>1451</v>
      </c>
      <c r="J525" s="3">
        <v>607</v>
      </c>
      <c r="K525" s="3">
        <v>0</v>
      </c>
      <c r="L525" s="3">
        <v>0</v>
      </c>
      <c r="M525" s="3">
        <v>1446</v>
      </c>
      <c r="N525">
        <f t="shared" si="24"/>
        <v>44037</v>
      </c>
      <c r="O525" s="12">
        <f t="shared" si="25"/>
        <v>0.6730707506075474</v>
      </c>
    </row>
    <row r="526" spans="1:15" x14ac:dyDescent="0.2">
      <c r="A526" t="s">
        <v>229</v>
      </c>
      <c r="B526" t="s">
        <v>230</v>
      </c>
      <c r="C526" s="3">
        <v>17</v>
      </c>
      <c r="D526" t="s">
        <v>83</v>
      </c>
      <c r="E526" s="3">
        <v>78618</v>
      </c>
      <c r="F526" s="3">
        <v>6080</v>
      </c>
      <c r="G526" s="3">
        <v>27619</v>
      </c>
      <c r="H526" s="3">
        <v>10432</v>
      </c>
      <c r="I526" s="3">
        <v>0</v>
      </c>
      <c r="J526" s="3">
        <v>1361</v>
      </c>
      <c r="K526" s="3">
        <v>0</v>
      </c>
      <c r="L526" s="3">
        <v>0</v>
      </c>
      <c r="M526" s="3">
        <v>1167</v>
      </c>
      <c r="N526">
        <f t="shared" si="24"/>
        <v>46659</v>
      </c>
      <c r="O526" s="12">
        <f t="shared" si="25"/>
        <v>0.5934900404487522</v>
      </c>
    </row>
    <row r="527" spans="1:15" x14ac:dyDescent="0.2">
      <c r="A527" t="s">
        <v>251</v>
      </c>
      <c r="B527" t="s">
        <v>252</v>
      </c>
      <c r="C527" s="3">
        <v>17</v>
      </c>
      <c r="D527" t="s">
        <v>253</v>
      </c>
      <c r="E527" s="3">
        <v>66520</v>
      </c>
      <c r="F527" s="3">
        <v>16920</v>
      </c>
      <c r="G527" s="3">
        <v>4015</v>
      </c>
      <c r="H527" s="3">
        <v>22180</v>
      </c>
      <c r="I527" s="3">
        <v>1348</v>
      </c>
      <c r="J527" s="3">
        <v>355</v>
      </c>
      <c r="K527" s="3">
        <v>0</v>
      </c>
      <c r="L527" s="3">
        <v>0</v>
      </c>
      <c r="M527" s="3">
        <v>1100</v>
      </c>
      <c r="N527">
        <f t="shared" si="24"/>
        <v>45918</v>
      </c>
      <c r="O527" s="12">
        <f t="shared" si="25"/>
        <v>0.69028863499699333</v>
      </c>
    </row>
    <row r="528" spans="1:15" x14ac:dyDescent="0.2">
      <c r="A528" t="s">
        <v>327</v>
      </c>
      <c r="B528" t="s">
        <v>328</v>
      </c>
      <c r="C528" s="3">
        <v>17</v>
      </c>
      <c r="D528" t="s">
        <v>329</v>
      </c>
      <c r="E528" s="3">
        <v>78880</v>
      </c>
      <c r="F528" s="3">
        <v>19657</v>
      </c>
      <c r="G528" s="3">
        <v>16688</v>
      </c>
      <c r="H528" s="3">
        <v>6553</v>
      </c>
      <c r="I528" s="3">
        <v>997</v>
      </c>
      <c r="J528" s="3">
        <v>581</v>
      </c>
      <c r="K528" s="3">
        <v>0</v>
      </c>
      <c r="L528" s="3">
        <v>3239</v>
      </c>
      <c r="M528" s="3">
        <v>2042</v>
      </c>
      <c r="N528">
        <f t="shared" si="24"/>
        <v>49757</v>
      </c>
      <c r="O528" s="12">
        <f t="shared" si="25"/>
        <v>0.63079361054766736</v>
      </c>
    </row>
    <row r="529" spans="1:15" x14ac:dyDescent="0.2">
      <c r="A529" t="s">
        <v>330</v>
      </c>
      <c r="B529" t="s">
        <v>1453</v>
      </c>
      <c r="C529" s="3">
        <v>17</v>
      </c>
      <c r="D529" t="s">
        <v>329</v>
      </c>
      <c r="E529" s="3">
        <v>85212</v>
      </c>
      <c r="F529" s="3">
        <v>12466</v>
      </c>
      <c r="G529" s="3">
        <v>28947</v>
      </c>
      <c r="H529" s="3">
        <v>7226</v>
      </c>
      <c r="I529" s="3">
        <v>891</v>
      </c>
      <c r="J529" s="3">
        <v>1017</v>
      </c>
      <c r="K529" s="3">
        <v>0</v>
      </c>
      <c r="L529" s="3">
        <v>0</v>
      </c>
      <c r="M529" s="3">
        <v>1129</v>
      </c>
      <c r="N529">
        <f t="shared" si="24"/>
        <v>51676</v>
      </c>
      <c r="O529" s="12">
        <f t="shared" si="25"/>
        <v>0.60644040745434913</v>
      </c>
    </row>
    <row r="530" spans="1:15" x14ac:dyDescent="0.2">
      <c r="A530" t="s">
        <v>332</v>
      </c>
      <c r="B530" t="s">
        <v>1454</v>
      </c>
      <c r="C530" s="3">
        <v>17</v>
      </c>
      <c r="D530" t="s">
        <v>329</v>
      </c>
      <c r="E530" s="3">
        <v>81301</v>
      </c>
      <c r="F530" s="3">
        <v>28684</v>
      </c>
      <c r="G530" s="3">
        <v>11287</v>
      </c>
      <c r="H530" s="3">
        <v>12866</v>
      </c>
      <c r="I530" s="3">
        <v>2504</v>
      </c>
      <c r="J530" s="3">
        <v>981</v>
      </c>
      <c r="K530" s="3">
        <v>0</v>
      </c>
      <c r="L530" s="3">
        <v>0</v>
      </c>
      <c r="M530" s="3">
        <v>0</v>
      </c>
      <c r="N530">
        <f t="shared" si="24"/>
        <v>56322</v>
      </c>
      <c r="O530" s="12">
        <f t="shared" si="25"/>
        <v>0.69275900665428469</v>
      </c>
    </row>
    <row r="531" spans="1:15" x14ac:dyDescent="0.2">
      <c r="A531" t="s">
        <v>391</v>
      </c>
      <c r="B531" t="s">
        <v>1461</v>
      </c>
      <c r="C531" s="3">
        <v>17</v>
      </c>
      <c r="D531" t="s">
        <v>393</v>
      </c>
      <c r="E531" s="3">
        <v>72817</v>
      </c>
      <c r="F531" s="3">
        <v>10684</v>
      </c>
      <c r="G531" s="3">
        <v>22461</v>
      </c>
      <c r="H531" s="3">
        <v>13096</v>
      </c>
      <c r="I531" s="3">
        <v>707</v>
      </c>
      <c r="J531" s="3">
        <v>1266</v>
      </c>
      <c r="K531" s="3">
        <v>0</v>
      </c>
      <c r="L531" s="3">
        <v>0</v>
      </c>
      <c r="M531" s="3">
        <v>0</v>
      </c>
      <c r="N531">
        <f t="shared" si="24"/>
        <v>48214</v>
      </c>
      <c r="O531" s="12">
        <f t="shared" si="25"/>
        <v>0.6621256025378689</v>
      </c>
    </row>
    <row r="532" spans="1:15" x14ac:dyDescent="0.2">
      <c r="A532" t="s">
        <v>400</v>
      </c>
      <c r="B532" t="s">
        <v>1462</v>
      </c>
      <c r="C532" s="3">
        <v>17</v>
      </c>
      <c r="D532" t="s">
        <v>402</v>
      </c>
      <c r="E532" s="3">
        <v>63489</v>
      </c>
      <c r="F532" s="3">
        <v>17944</v>
      </c>
      <c r="G532" s="3">
        <v>14228</v>
      </c>
      <c r="H532" s="3">
        <v>13041</v>
      </c>
      <c r="I532" s="3">
        <v>765</v>
      </c>
      <c r="J532" s="3">
        <v>737</v>
      </c>
      <c r="K532" s="3">
        <v>0</v>
      </c>
      <c r="L532" s="3">
        <v>0</v>
      </c>
      <c r="M532" s="3">
        <v>485</v>
      </c>
      <c r="N532">
        <f t="shared" si="24"/>
        <v>47200</v>
      </c>
      <c r="O532" s="12">
        <f t="shared" si="25"/>
        <v>0.74343587078076512</v>
      </c>
    </row>
    <row r="533" spans="1:15" x14ac:dyDescent="0.2">
      <c r="A533" t="s">
        <v>403</v>
      </c>
      <c r="B533" t="s">
        <v>404</v>
      </c>
      <c r="C533" s="3">
        <v>17</v>
      </c>
      <c r="D533" t="s">
        <v>402</v>
      </c>
      <c r="E533" s="3">
        <v>67902</v>
      </c>
      <c r="F533" s="3">
        <v>14722</v>
      </c>
      <c r="G533" s="3">
        <v>24023</v>
      </c>
      <c r="H533" s="3">
        <v>6283</v>
      </c>
      <c r="I533" s="3">
        <v>685</v>
      </c>
      <c r="J533" s="3">
        <v>505</v>
      </c>
      <c r="K533" s="3">
        <v>0</v>
      </c>
      <c r="L533" s="3">
        <v>0</v>
      </c>
      <c r="M533" s="3">
        <v>1460</v>
      </c>
      <c r="N533">
        <f t="shared" si="24"/>
        <v>47678</v>
      </c>
      <c r="O533" s="12">
        <f t="shared" si="25"/>
        <v>0.70215899384406943</v>
      </c>
    </row>
    <row r="534" spans="1:15" x14ac:dyDescent="0.2">
      <c r="A534" t="s">
        <v>405</v>
      </c>
      <c r="B534" t="s">
        <v>406</v>
      </c>
      <c r="C534" s="3">
        <v>17</v>
      </c>
      <c r="D534" t="s">
        <v>402</v>
      </c>
      <c r="E534" s="3">
        <v>60379</v>
      </c>
      <c r="F534" s="3">
        <v>12733</v>
      </c>
      <c r="G534" s="3">
        <v>22024</v>
      </c>
      <c r="H534" s="3">
        <v>6383</v>
      </c>
      <c r="I534" s="3">
        <v>0</v>
      </c>
      <c r="J534" s="3">
        <v>705</v>
      </c>
      <c r="K534" s="3">
        <v>0</v>
      </c>
      <c r="L534" s="3">
        <v>0</v>
      </c>
      <c r="M534" s="3">
        <v>911</v>
      </c>
      <c r="N534">
        <f t="shared" si="24"/>
        <v>42756</v>
      </c>
      <c r="O534" s="12">
        <f t="shared" si="25"/>
        <v>0.70812699779724742</v>
      </c>
    </row>
    <row r="535" spans="1:15" x14ac:dyDescent="0.2">
      <c r="A535" t="s">
        <v>425</v>
      </c>
      <c r="B535" t="s">
        <v>426</v>
      </c>
      <c r="C535" s="3">
        <v>17</v>
      </c>
      <c r="D535" t="s">
        <v>427</v>
      </c>
      <c r="E535" s="3">
        <v>62590</v>
      </c>
      <c r="F535" s="3">
        <v>15753</v>
      </c>
      <c r="G535" s="3">
        <v>17416</v>
      </c>
      <c r="H535" s="3">
        <v>5299</v>
      </c>
      <c r="I535" s="3">
        <v>1011</v>
      </c>
      <c r="J535" s="3">
        <v>419</v>
      </c>
      <c r="K535" s="3">
        <v>0</v>
      </c>
      <c r="L535" s="3">
        <v>0</v>
      </c>
      <c r="M535" s="3">
        <v>2066</v>
      </c>
      <c r="N535">
        <f t="shared" si="24"/>
        <v>41964</v>
      </c>
      <c r="O535" s="12">
        <f t="shared" si="25"/>
        <v>0.67045853970282798</v>
      </c>
    </row>
    <row r="536" spans="1:15" x14ac:dyDescent="0.2">
      <c r="A536" t="s">
        <v>439</v>
      </c>
      <c r="B536" t="s">
        <v>440</v>
      </c>
      <c r="C536" s="3">
        <v>17</v>
      </c>
      <c r="D536" t="s">
        <v>98</v>
      </c>
      <c r="E536" s="3">
        <v>69918</v>
      </c>
      <c r="F536" s="3">
        <v>13365</v>
      </c>
      <c r="G536" s="3">
        <v>19068</v>
      </c>
      <c r="H536" s="3">
        <v>5116</v>
      </c>
      <c r="I536" s="3">
        <v>1139</v>
      </c>
      <c r="J536" s="3">
        <v>322</v>
      </c>
      <c r="K536" s="3">
        <v>0</v>
      </c>
      <c r="L536" s="3">
        <v>2184</v>
      </c>
      <c r="M536" s="3">
        <v>1282</v>
      </c>
      <c r="N536">
        <f t="shared" si="24"/>
        <v>42476</v>
      </c>
      <c r="O536" s="12">
        <f t="shared" si="25"/>
        <v>0.60751165651191397</v>
      </c>
    </row>
    <row r="537" spans="1:15" x14ac:dyDescent="0.2">
      <c r="A537" t="s">
        <v>449</v>
      </c>
      <c r="B537" t="s">
        <v>1472</v>
      </c>
      <c r="C537" s="3">
        <v>17</v>
      </c>
      <c r="D537" t="s">
        <v>180</v>
      </c>
      <c r="E537" s="3">
        <v>81058</v>
      </c>
      <c r="F537" s="3">
        <v>16516</v>
      </c>
      <c r="G537" s="3">
        <v>21174</v>
      </c>
      <c r="H537" s="3">
        <v>6679</v>
      </c>
      <c r="I537" s="3">
        <v>992</v>
      </c>
      <c r="J537" s="3">
        <v>530</v>
      </c>
      <c r="K537" s="3">
        <v>0</v>
      </c>
      <c r="L537" s="3">
        <v>0</v>
      </c>
      <c r="M537" s="3">
        <v>2645</v>
      </c>
      <c r="N537">
        <f t="shared" si="24"/>
        <v>48536</v>
      </c>
      <c r="O537" s="12">
        <f t="shared" si="25"/>
        <v>0.59878111969207237</v>
      </c>
    </row>
    <row r="538" spans="1:15" x14ac:dyDescent="0.2">
      <c r="A538" t="s">
        <v>483</v>
      </c>
      <c r="B538" t="s">
        <v>1474</v>
      </c>
      <c r="C538" s="3">
        <v>17</v>
      </c>
      <c r="D538" t="s">
        <v>427</v>
      </c>
      <c r="E538" s="3">
        <v>65489</v>
      </c>
      <c r="F538" s="3">
        <v>10109</v>
      </c>
      <c r="G538" s="3">
        <v>20262</v>
      </c>
      <c r="H538" s="3">
        <v>7498</v>
      </c>
      <c r="I538" s="3">
        <v>0</v>
      </c>
      <c r="J538" s="3">
        <v>1054</v>
      </c>
      <c r="K538" s="3">
        <v>0</v>
      </c>
      <c r="L538" s="3">
        <v>0</v>
      </c>
      <c r="M538" s="3">
        <v>2265</v>
      </c>
      <c r="N538">
        <f t="shared" si="24"/>
        <v>41188</v>
      </c>
      <c r="O538" s="12">
        <f t="shared" si="25"/>
        <v>0.62893004932126007</v>
      </c>
    </row>
    <row r="539" spans="1:15" x14ac:dyDescent="0.2">
      <c r="A539" t="s">
        <v>532</v>
      </c>
      <c r="B539" t="s">
        <v>533</v>
      </c>
      <c r="C539" s="3">
        <v>17</v>
      </c>
      <c r="D539" t="s">
        <v>534</v>
      </c>
      <c r="E539" s="3">
        <v>70233</v>
      </c>
      <c r="F539" s="3">
        <v>12553</v>
      </c>
      <c r="G539" s="3">
        <v>23377</v>
      </c>
      <c r="H539" s="3">
        <v>3726</v>
      </c>
      <c r="I539" s="3">
        <v>0</v>
      </c>
      <c r="J539" s="3">
        <v>348</v>
      </c>
      <c r="K539" s="3">
        <v>0</v>
      </c>
      <c r="L539" s="3">
        <v>0</v>
      </c>
      <c r="M539" s="3">
        <v>2633</v>
      </c>
      <c r="N539">
        <f t="shared" si="24"/>
        <v>42637</v>
      </c>
      <c r="O539" s="12">
        <f t="shared" si="25"/>
        <v>0.60707929320974474</v>
      </c>
    </row>
    <row r="540" spans="1:15" x14ac:dyDescent="0.2">
      <c r="A540" t="s">
        <v>617</v>
      </c>
      <c r="B540" t="s">
        <v>1489</v>
      </c>
      <c r="C540" s="3">
        <v>17</v>
      </c>
      <c r="D540" t="s">
        <v>619</v>
      </c>
      <c r="E540" s="3">
        <v>81116</v>
      </c>
      <c r="F540" s="3">
        <v>20868</v>
      </c>
      <c r="G540" s="3">
        <v>5337</v>
      </c>
      <c r="H540" s="3">
        <v>28428</v>
      </c>
      <c r="I540" s="3">
        <v>1450</v>
      </c>
      <c r="J540" s="3">
        <v>555</v>
      </c>
      <c r="K540" s="3">
        <v>0</v>
      </c>
      <c r="L540" s="3">
        <v>0</v>
      </c>
      <c r="M540" s="3">
        <v>473</v>
      </c>
      <c r="N540">
        <f t="shared" si="24"/>
        <v>57111</v>
      </c>
      <c r="O540" s="12">
        <f t="shared" si="25"/>
        <v>0.70406578233640715</v>
      </c>
    </row>
    <row r="541" spans="1:15" x14ac:dyDescent="0.2">
      <c r="A541" t="s">
        <v>652</v>
      </c>
      <c r="B541" t="s">
        <v>1495</v>
      </c>
      <c r="C541" s="3">
        <v>17</v>
      </c>
      <c r="D541" t="s">
        <v>654</v>
      </c>
      <c r="E541" s="3">
        <v>67058</v>
      </c>
      <c r="F541" s="3">
        <v>5551</v>
      </c>
      <c r="G541" s="3">
        <v>22132</v>
      </c>
      <c r="H541" s="3">
        <v>9633</v>
      </c>
      <c r="I541" s="3">
        <v>0</v>
      </c>
      <c r="J541" s="3">
        <v>2772</v>
      </c>
      <c r="K541" s="3">
        <v>0</v>
      </c>
      <c r="L541" s="3">
        <v>0</v>
      </c>
      <c r="M541" s="3">
        <v>1132</v>
      </c>
      <c r="N541">
        <f t="shared" si="24"/>
        <v>41220</v>
      </c>
      <c r="O541" s="12">
        <f t="shared" si="25"/>
        <v>0.61469175937248355</v>
      </c>
    </row>
    <row r="542" spans="1:15" x14ac:dyDescent="0.2">
      <c r="A542" t="s">
        <v>655</v>
      </c>
      <c r="B542" t="s">
        <v>656</v>
      </c>
      <c r="C542" s="3">
        <v>17</v>
      </c>
      <c r="D542" t="s">
        <v>654</v>
      </c>
      <c r="E542" s="3">
        <v>65926</v>
      </c>
      <c r="F542" s="3">
        <v>9850</v>
      </c>
      <c r="G542" s="3">
        <v>17966</v>
      </c>
      <c r="H542" s="3">
        <v>11750</v>
      </c>
      <c r="I542" s="3">
        <v>771</v>
      </c>
      <c r="J542" s="3">
        <v>624</v>
      </c>
      <c r="K542" s="3">
        <v>0</v>
      </c>
      <c r="L542" s="3">
        <v>0</v>
      </c>
      <c r="M542" s="3">
        <v>758</v>
      </c>
      <c r="N542">
        <f t="shared" si="24"/>
        <v>41719</v>
      </c>
      <c r="O542" s="12">
        <f t="shared" si="25"/>
        <v>0.6328155811060886</v>
      </c>
    </row>
    <row r="543" spans="1:15" x14ac:dyDescent="0.2">
      <c r="A543" t="s">
        <v>657</v>
      </c>
      <c r="B543" t="s">
        <v>658</v>
      </c>
      <c r="C543" s="3">
        <v>17</v>
      </c>
      <c r="D543" t="s">
        <v>654</v>
      </c>
      <c r="E543" s="3">
        <v>69022</v>
      </c>
      <c r="F543" s="3">
        <v>11489</v>
      </c>
      <c r="G543" s="3">
        <v>18501</v>
      </c>
      <c r="H543" s="3">
        <v>12673</v>
      </c>
      <c r="I543" s="3">
        <v>1117</v>
      </c>
      <c r="J543" s="3">
        <v>931</v>
      </c>
      <c r="K543" s="3">
        <v>0</v>
      </c>
      <c r="L543" s="3">
        <v>0</v>
      </c>
      <c r="M543" s="3">
        <v>317</v>
      </c>
      <c r="N543">
        <f t="shared" si="24"/>
        <v>45028</v>
      </c>
      <c r="O543" s="12">
        <f t="shared" si="25"/>
        <v>0.65237170757149898</v>
      </c>
    </row>
    <row r="544" spans="1:15" x14ac:dyDescent="0.2">
      <c r="A544" t="s">
        <v>714</v>
      </c>
      <c r="B544" t="s">
        <v>715</v>
      </c>
      <c r="C544" s="3">
        <v>17</v>
      </c>
      <c r="D544" t="s">
        <v>716</v>
      </c>
      <c r="E544" s="3">
        <v>65939</v>
      </c>
      <c r="F544" s="3">
        <v>11056</v>
      </c>
      <c r="G544" s="3">
        <v>24722</v>
      </c>
      <c r="H544" s="3">
        <v>5202</v>
      </c>
      <c r="I544" s="3">
        <v>857</v>
      </c>
      <c r="J544" s="3">
        <v>381</v>
      </c>
      <c r="K544" s="3">
        <v>0</v>
      </c>
      <c r="L544" s="3">
        <v>0</v>
      </c>
      <c r="M544" s="3">
        <v>1579</v>
      </c>
      <c r="N544">
        <f t="shared" si="24"/>
        <v>43797</v>
      </c>
      <c r="O544" s="12">
        <f t="shared" si="25"/>
        <v>0.66420479534114862</v>
      </c>
    </row>
    <row r="545" spans="1:15" x14ac:dyDescent="0.2">
      <c r="A545" t="s">
        <v>771</v>
      </c>
      <c r="B545" t="s">
        <v>772</v>
      </c>
      <c r="C545" s="3">
        <v>17</v>
      </c>
      <c r="D545" t="s">
        <v>98</v>
      </c>
      <c r="E545" s="3">
        <v>65665</v>
      </c>
      <c r="F545" s="3">
        <v>24625</v>
      </c>
      <c r="G545" s="3">
        <v>8768</v>
      </c>
      <c r="H545" s="3">
        <v>6996</v>
      </c>
      <c r="I545" s="3">
        <v>1532</v>
      </c>
      <c r="J545" s="3">
        <v>371</v>
      </c>
      <c r="K545" s="3">
        <v>0</v>
      </c>
      <c r="L545" s="3">
        <v>0</v>
      </c>
      <c r="M545" s="3">
        <v>3200</v>
      </c>
      <c r="N545">
        <f t="shared" si="24"/>
        <v>45492</v>
      </c>
      <c r="O545" s="12">
        <f t="shared" si="25"/>
        <v>0.69278915708520517</v>
      </c>
    </row>
    <row r="546" spans="1:15" x14ac:dyDescent="0.2">
      <c r="A546" t="s">
        <v>777</v>
      </c>
      <c r="B546" t="s">
        <v>778</v>
      </c>
      <c r="C546" s="3">
        <v>17</v>
      </c>
      <c r="D546" t="s">
        <v>71</v>
      </c>
      <c r="E546" s="3">
        <v>67732</v>
      </c>
      <c r="F546" s="3">
        <v>29200</v>
      </c>
      <c r="G546" s="3">
        <v>4400</v>
      </c>
      <c r="H546" s="3">
        <v>12000</v>
      </c>
      <c r="I546" s="3">
        <v>1360</v>
      </c>
      <c r="J546" s="3">
        <v>511</v>
      </c>
      <c r="K546" s="3">
        <v>0</v>
      </c>
      <c r="L546" s="3">
        <v>0</v>
      </c>
      <c r="M546" s="3">
        <v>1440</v>
      </c>
      <c r="N546">
        <f t="shared" si="24"/>
        <v>48911</v>
      </c>
      <c r="O546" s="12">
        <f t="shared" si="25"/>
        <v>0.72212543554006969</v>
      </c>
    </row>
    <row r="547" spans="1:15" x14ac:dyDescent="0.2">
      <c r="A547" t="s">
        <v>807</v>
      </c>
      <c r="B547" t="s">
        <v>808</v>
      </c>
      <c r="C547" s="3">
        <v>17</v>
      </c>
      <c r="D547" t="s">
        <v>66</v>
      </c>
      <c r="E547" s="3">
        <v>63370</v>
      </c>
      <c r="F547" s="3">
        <v>21223</v>
      </c>
      <c r="G547" s="3">
        <v>11170</v>
      </c>
      <c r="H547" s="3">
        <v>6907</v>
      </c>
      <c r="I547" s="3">
        <v>435</v>
      </c>
      <c r="J547" s="3">
        <v>591</v>
      </c>
      <c r="K547" s="3">
        <v>0</v>
      </c>
      <c r="L547" s="3">
        <v>0</v>
      </c>
      <c r="M547" s="3">
        <v>459</v>
      </c>
      <c r="N547">
        <f t="shared" si="24"/>
        <v>40785</v>
      </c>
      <c r="O547" s="12">
        <f t="shared" si="25"/>
        <v>0.64360107306296355</v>
      </c>
    </row>
    <row r="548" spans="1:15" x14ac:dyDescent="0.2">
      <c r="A548" t="s">
        <v>827</v>
      </c>
      <c r="B548" t="s">
        <v>828</v>
      </c>
      <c r="C548" s="3">
        <v>17</v>
      </c>
      <c r="D548" t="s">
        <v>829</v>
      </c>
      <c r="E548" s="3">
        <v>77060</v>
      </c>
      <c r="F548" s="3">
        <v>29461</v>
      </c>
      <c r="G548" s="3">
        <v>2979</v>
      </c>
      <c r="H548" s="3">
        <v>25370</v>
      </c>
      <c r="I548" s="3">
        <v>669</v>
      </c>
      <c r="J548" s="3">
        <v>572</v>
      </c>
      <c r="K548" s="3">
        <v>0</v>
      </c>
      <c r="L548" s="3">
        <v>0</v>
      </c>
      <c r="M548" s="3">
        <v>217</v>
      </c>
      <c r="N548">
        <f t="shared" si="24"/>
        <v>59268</v>
      </c>
      <c r="O548" s="12">
        <f t="shared" si="25"/>
        <v>0.76911497534388784</v>
      </c>
    </row>
    <row r="549" spans="1:15" x14ac:dyDescent="0.2">
      <c r="A549" t="s">
        <v>848</v>
      </c>
      <c r="B549" t="s">
        <v>849</v>
      </c>
      <c r="C549" s="3">
        <v>17</v>
      </c>
      <c r="D549" t="s">
        <v>534</v>
      </c>
      <c r="E549" s="3">
        <v>70873</v>
      </c>
      <c r="F549" s="3">
        <v>28866</v>
      </c>
      <c r="G549" s="3">
        <v>9806</v>
      </c>
      <c r="H549" s="3">
        <v>8345</v>
      </c>
      <c r="I549" s="3">
        <v>1351</v>
      </c>
      <c r="J549" s="3">
        <v>740</v>
      </c>
      <c r="K549" s="3">
        <v>0</v>
      </c>
      <c r="L549" s="3">
        <v>0</v>
      </c>
      <c r="M549" s="3">
        <v>1097</v>
      </c>
      <c r="N549">
        <f t="shared" si="24"/>
        <v>50205</v>
      </c>
      <c r="O549" s="12">
        <f t="shared" si="25"/>
        <v>0.7083797779126042</v>
      </c>
    </row>
    <row r="550" spans="1:15" x14ac:dyDescent="0.2">
      <c r="A550" t="s">
        <v>960</v>
      </c>
      <c r="B550" t="s">
        <v>961</v>
      </c>
      <c r="C550" s="3">
        <v>17</v>
      </c>
      <c r="D550" t="s">
        <v>393</v>
      </c>
      <c r="E550" s="3">
        <v>74531</v>
      </c>
      <c r="F550" s="3">
        <v>8578</v>
      </c>
      <c r="G550" s="3">
        <v>20037</v>
      </c>
      <c r="H550" s="3">
        <v>16778</v>
      </c>
      <c r="I550" s="3">
        <v>0</v>
      </c>
      <c r="J550" s="3">
        <v>861</v>
      </c>
      <c r="K550" s="3">
        <v>0</v>
      </c>
      <c r="L550" s="3">
        <v>0</v>
      </c>
      <c r="M550" s="3">
        <v>583</v>
      </c>
      <c r="N550">
        <f t="shared" si="24"/>
        <v>46837</v>
      </c>
      <c r="O550" s="12">
        <f t="shared" si="25"/>
        <v>0.62842307227864913</v>
      </c>
    </row>
    <row r="551" spans="1:15" x14ac:dyDescent="0.2">
      <c r="A551" t="s">
        <v>984</v>
      </c>
      <c r="B551" t="s">
        <v>1525</v>
      </c>
      <c r="C551" s="3">
        <v>17</v>
      </c>
      <c r="D551" t="s">
        <v>253</v>
      </c>
      <c r="E551" s="3">
        <v>66658</v>
      </c>
      <c r="F551" s="3">
        <v>20548</v>
      </c>
      <c r="G551" s="3">
        <v>3376</v>
      </c>
      <c r="H551" s="3">
        <v>22156</v>
      </c>
      <c r="I551" s="3">
        <v>950</v>
      </c>
      <c r="J551" s="3">
        <v>246</v>
      </c>
      <c r="K551" s="3">
        <v>0</v>
      </c>
      <c r="L551" s="3">
        <v>0</v>
      </c>
      <c r="M551" s="3">
        <v>1232</v>
      </c>
      <c r="N551">
        <f t="shared" si="24"/>
        <v>48508</v>
      </c>
      <c r="O551" s="12">
        <f t="shared" si="25"/>
        <v>0.72771460289837675</v>
      </c>
    </row>
    <row r="552" spans="1:15" x14ac:dyDescent="0.2">
      <c r="A552" t="s">
        <v>1016</v>
      </c>
      <c r="B552" t="s">
        <v>1017</v>
      </c>
      <c r="C552" s="3">
        <v>17</v>
      </c>
      <c r="D552" t="s">
        <v>66</v>
      </c>
      <c r="E552" s="3">
        <v>73836</v>
      </c>
      <c r="F552" s="3">
        <v>19514</v>
      </c>
      <c r="G552" s="3">
        <v>22038</v>
      </c>
      <c r="H552" s="3">
        <v>7509</v>
      </c>
      <c r="I552" s="3">
        <v>624</v>
      </c>
      <c r="J552" s="3">
        <v>609</v>
      </c>
      <c r="K552" s="3">
        <v>0</v>
      </c>
      <c r="L552" s="3">
        <v>0</v>
      </c>
      <c r="M552" s="3">
        <v>361</v>
      </c>
      <c r="N552">
        <f t="shared" si="24"/>
        <v>50655</v>
      </c>
      <c r="O552" s="12">
        <f t="shared" si="25"/>
        <v>0.68604745652527221</v>
      </c>
    </row>
    <row r="553" spans="1:15" x14ac:dyDescent="0.2">
      <c r="A553" t="s">
        <v>1028</v>
      </c>
      <c r="B553" t="s">
        <v>1533</v>
      </c>
      <c r="C553" s="3">
        <v>17</v>
      </c>
      <c r="D553" t="s">
        <v>829</v>
      </c>
      <c r="E553" s="3">
        <v>79861</v>
      </c>
      <c r="F553" s="3">
        <v>20343</v>
      </c>
      <c r="G553" s="3">
        <v>4583</v>
      </c>
      <c r="H553" s="3">
        <v>32483</v>
      </c>
      <c r="I553" s="3">
        <v>868</v>
      </c>
      <c r="J553" s="3">
        <v>674</v>
      </c>
      <c r="K553" s="3">
        <v>0</v>
      </c>
      <c r="L553" s="3">
        <v>0</v>
      </c>
      <c r="M553" s="3">
        <v>770</v>
      </c>
      <c r="N553">
        <f t="shared" si="24"/>
        <v>59721</v>
      </c>
      <c r="O553" s="12">
        <f t="shared" si="25"/>
        <v>0.74781182304253646</v>
      </c>
    </row>
    <row r="554" spans="1:15" x14ac:dyDescent="0.2">
      <c r="A554" t="s">
        <v>1034</v>
      </c>
      <c r="B554" t="s">
        <v>1534</v>
      </c>
      <c r="C554" s="3">
        <v>17</v>
      </c>
      <c r="D554" t="s">
        <v>534</v>
      </c>
      <c r="E554" s="3">
        <v>71168</v>
      </c>
      <c r="F554" s="3">
        <v>21758</v>
      </c>
      <c r="G554" s="3">
        <v>10542</v>
      </c>
      <c r="H554" s="3">
        <v>8995</v>
      </c>
      <c r="I554" s="3">
        <v>1234</v>
      </c>
      <c r="J554" s="3">
        <v>477</v>
      </c>
      <c r="K554" s="3">
        <v>0</v>
      </c>
      <c r="L554" s="3">
        <v>0</v>
      </c>
      <c r="M554" s="3">
        <v>2070</v>
      </c>
      <c r="N554">
        <f t="shared" si="24"/>
        <v>45076</v>
      </c>
      <c r="O554" s="12">
        <f t="shared" si="25"/>
        <v>0.63337455035971224</v>
      </c>
    </row>
    <row r="555" spans="1:15" x14ac:dyDescent="0.2">
      <c r="A555" t="s">
        <v>1036</v>
      </c>
      <c r="B555" t="s">
        <v>1037</v>
      </c>
      <c r="C555" s="3">
        <v>17</v>
      </c>
      <c r="D555" t="s">
        <v>393</v>
      </c>
      <c r="E555" s="3">
        <v>74811</v>
      </c>
      <c r="F555" s="3">
        <v>9301</v>
      </c>
      <c r="G555" s="3">
        <v>21498</v>
      </c>
      <c r="H555" s="3">
        <v>10847</v>
      </c>
      <c r="I555" s="3">
        <v>0</v>
      </c>
      <c r="J555" s="3">
        <v>708</v>
      </c>
      <c r="K555" s="3">
        <v>0</v>
      </c>
      <c r="L555" s="3">
        <v>0</v>
      </c>
      <c r="M555" s="3">
        <v>837</v>
      </c>
      <c r="N555">
        <f t="shared" si="24"/>
        <v>43191</v>
      </c>
      <c r="O555" s="12">
        <f t="shared" si="25"/>
        <v>0.57733488390744681</v>
      </c>
    </row>
    <row r="556" spans="1:15" x14ac:dyDescent="0.2">
      <c r="A556" t="s">
        <v>1098</v>
      </c>
      <c r="B556" t="s">
        <v>1099</v>
      </c>
      <c r="C556" s="3">
        <v>17</v>
      </c>
      <c r="D556" t="s">
        <v>716</v>
      </c>
      <c r="E556" s="3">
        <v>65723</v>
      </c>
      <c r="F556" s="3">
        <v>23257</v>
      </c>
      <c r="G556" s="3">
        <v>10550</v>
      </c>
      <c r="H556" s="3">
        <v>11849</v>
      </c>
      <c r="I556" s="3">
        <v>914</v>
      </c>
      <c r="J556" s="3">
        <v>590</v>
      </c>
      <c r="K556" s="3">
        <v>0</v>
      </c>
      <c r="L556" s="3">
        <v>0</v>
      </c>
      <c r="M556" s="3">
        <v>235</v>
      </c>
      <c r="N556">
        <f t="shared" si="24"/>
        <v>47395</v>
      </c>
      <c r="O556" s="12">
        <f t="shared" si="25"/>
        <v>0.72113263241178882</v>
      </c>
    </row>
    <row r="557" spans="1:15" x14ac:dyDescent="0.2">
      <c r="A557" t="s">
        <v>157</v>
      </c>
      <c r="B557" t="s">
        <v>158</v>
      </c>
      <c r="C557" s="3">
        <v>18</v>
      </c>
      <c r="D557" t="s">
        <v>159</v>
      </c>
      <c r="E557" s="3">
        <v>71125</v>
      </c>
      <c r="F557" s="3">
        <v>21320</v>
      </c>
      <c r="G557" s="3">
        <v>5836</v>
      </c>
      <c r="H557" s="3">
        <v>13592</v>
      </c>
      <c r="I557" s="3">
        <v>3027</v>
      </c>
      <c r="J557" s="3">
        <v>0</v>
      </c>
      <c r="K557" s="3">
        <v>0</v>
      </c>
      <c r="L557" s="3">
        <v>0</v>
      </c>
      <c r="M557" s="3">
        <v>249</v>
      </c>
      <c r="N557">
        <f t="shared" si="24"/>
        <v>44024</v>
      </c>
      <c r="O557" s="12">
        <f t="shared" si="25"/>
        <v>0.61896660808435855</v>
      </c>
    </row>
    <row r="558" spans="1:15" x14ac:dyDescent="0.2">
      <c r="A558" t="s">
        <v>160</v>
      </c>
      <c r="B558" t="s">
        <v>161</v>
      </c>
      <c r="C558" s="3">
        <v>18</v>
      </c>
      <c r="D558" t="s">
        <v>159</v>
      </c>
      <c r="E558" s="3">
        <v>71753</v>
      </c>
      <c r="F558" s="3">
        <v>18808</v>
      </c>
      <c r="G558" s="3">
        <v>6171</v>
      </c>
      <c r="H558" s="3">
        <v>13225</v>
      </c>
      <c r="I558" s="3">
        <v>2999</v>
      </c>
      <c r="J558" s="3">
        <v>0</v>
      </c>
      <c r="K558" s="3">
        <v>0</v>
      </c>
      <c r="L558" s="3">
        <v>0</v>
      </c>
      <c r="M558" s="3">
        <v>456</v>
      </c>
      <c r="N558">
        <f t="shared" si="24"/>
        <v>41659</v>
      </c>
      <c r="O558" s="12">
        <f t="shared" si="25"/>
        <v>0.58058896492132728</v>
      </c>
    </row>
    <row r="559" spans="1:15" x14ac:dyDescent="0.2">
      <c r="A559" t="s">
        <v>183</v>
      </c>
      <c r="B559" t="s">
        <v>184</v>
      </c>
      <c r="C559" s="3">
        <v>18</v>
      </c>
      <c r="D559" t="s">
        <v>185</v>
      </c>
      <c r="E559" s="3">
        <v>76560</v>
      </c>
      <c r="F559" s="3">
        <v>24675</v>
      </c>
      <c r="G559" s="3">
        <v>9332</v>
      </c>
      <c r="H559" s="3">
        <v>15426</v>
      </c>
      <c r="I559" s="3">
        <v>2604</v>
      </c>
      <c r="J559" s="3">
        <v>859</v>
      </c>
      <c r="K559" s="3">
        <v>0</v>
      </c>
      <c r="L559" s="3">
        <v>0</v>
      </c>
      <c r="M559" s="3">
        <v>1597</v>
      </c>
      <c r="N559">
        <f t="shared" si="24"/>
        <v>54493</v>
      </c>
      <c r="O559" s="12">
        <f t="shared" si="25"/>
        <v>0.71176854754440966</v>
      </c>
    </row>
    <row r="560" spans="1:15" x14ac:dyDescent="0.2">
      <c r="A560" t="s">
        <v>231</v>
      </c>
      <c r="B560" t="s">
        <v>232</v>
      </c>
      <c r="C560" s="3">
        <v>18</v>
      </c>
      <c r="D560" t="s">
        <v>233</v>
      </c>
      <c r="E560" s="3">
        <v>63968</v>
      </c>
      <c r="F560" s="3">
        <v>15969</v>
      </c>
      <c r="G560" s="3">
        <v>6945</v>
      </c>
      <c r="H560" s="3">
        <v>15903</v>
      </c>
      <c r="I560" s="3">
        <v>2152</v>
      </c>
      <c r="J560" s="3">
        <v>581</v>
      </c>
      <c r="K560" s="3">
        <v>0</v>
      </c>
      <c r="L560" s="3">
        <v>0</v>
      </c>
      <c r="M560" s="3">
        <v>943</v>
      </c>
      <c r="N560">
        <f t="shared" si="24"/>
        <v>42493</v>
      </c>
      <c r="O560" s="12">
        <f t="shared" si="25"/>
        <v>0.6642852676338169</v>
      </c>
    </row>
    <row r="561" spans="1:15" x14ac:dyDescent="0.2">
      <c r="A561" t="s">
        <v>290</v>
      </c>
      <c r="B561" t="s">
        <v>291</v>
      </c>
      <c r="C561" s="3">
        <v>18</v>
      </c>
      <c r="D561" t="s">
        <v>159</v>
      </c>
      <c r="E561" s="3">
        <v>68861</v>
      </c>
      <c r="F561" s="3">
        <v>27888</v>
      </c>
      <c r="G561" s="3">
        <v>4849</v>
      </c>
      <c r="H561" s="3">
        <v>12478</v>
      </c>
      <c r="I561" s="3">
        <v>4201</v>
      </c>
      <c r="J561" s="3">
        <v>0</v>
      </c>
      <c r="K561" s="3">
        <v>0</v>
      </c>
      <c r="L561" s="3">
        <v>0</v>
      </c>
      <c r="M561" s="3">
        <v>0</v>
      </c>
      <c r="N561">
        <f t="shared" si="24"/>
        <v>49416</v>
      </c>
      <c r="O561" s="12">
        <f t="shared" si="25"/>
        <v>0.71761955243171027</v>
      </c>
    </row>
    <row r="562" spans="1:15" x14ac:dyDescent="0.2">
      <c r="A562" t="s">
        <v>310</v>
      </c>
      <c r="B562" t="s">
        <v>1451</v>
      </c>
      <c r="C562" s="3">
        <v>18</v>
      </c>
      <c r="D562" t="s">
        <v>233</v>
      </c>
      <c r="E562" s="3">
        <v>68662</v>
      </c>
      <c r="F562" s="3">
        <v>19531</v>
      </c>
      <c r="G562" s="3">
        <v>1971</v>
      </c>
      <c r="H562" s="3">
        <v>22512</v>
      </c>
      <c r="I562" s="3">
        <v>2300</v>
      </c>
      <c r="J562" s="3">
        <v>0</v>
      </c>
      <c r="K562" s="3">
        <v>0</v>
      </c>
      <c r="L562" s="3">
        <v>0</v>
      </c>
      <c r="M562" s="3">
        <v>530</v>
      </c>
      <c r="N562">
        <f t="shared" si="24"/>
        <v>46844</v>
      </c>
      <c r="O562" s="12">
        <f t="shared" si="25"/>
        <v>0.68224054061926542</v>
      </c>
    </row>
    <row r="563" spans="1:15" x14ac:dyDescent="0.2">
      <c r="A563" t="s">
        <v>312</v>
      </c>
      <c r="B563" t="s">
        <v>313</v>
      </c>
      <c r="C563" s="3">
        <v>18</v>
      </c>
      <c r="D563" t="s">
        <v>233</v>
      </c>
      <c r="E563" s="3">
        <v>72237</v>
      </c>
      <c r="F563" s="3">
        <v>22390</v>
      </c>
      <c r="G563" s="3">
        <v>3507</v>
      </c>
      <c r="H563" s="3">
        <v>19170</v>
      </c>
      <c r="I563" s="3">
        <v>3083</v>
      </c>
      <c r="J563" s="3">
        <v>826</v>
      </c>
      <c r="K563" s="3">
        <v>0</v>
      </c>
      <c r="L563" s="3">
        <v>0</v>
      </c>
      <c r="M563" s="3">
        <v>641</v>
      </c>
      <c r="N563">
        <f t="shared" si="24"/>
        <v>49617</v>
      </c>
      <c r="O563" s="12">
        <f t="shared" si="25"/>
        <v>0.68686407242825698</v>
      </c>
    </row>
    <row r="564" spans="1:15" x14ac:dyDescent="0.2">
      <c r="A564" t="s">
        <v>358</v>
      </c>
      <c r="B564" t="s">
        <v>359</v>
      </c>
      <c r="C564" s="3">
        <v>18</v>
      </c>
      <c r="D564" t="s">
        <v>360</v>
      </c>
      <c r="E564" s="3">
        <v>71204</v>
      </c>
      <c r="F564" s="3">
        <v>27737</v>
      </c>
      <c r="G564" s="3">
        <v>3715</v>
      </c>
      <c r="H564" s="3">
        <v>18507</v>
      </c>
      <c r="I564" s="3">
        <v>2870</v>
      </c>
      <c r="J564" s="3">
        <v>1044</v>
      </c>
      <c r="K564" s="3">
        <v>0</v>
      </c>
      <c r="L564" s="3">
        <v>0</v>
      </c>
      <c r="M564" s="3">
        <v>0</v>
      </c>
      <c r="N564">
        <f t="shared" si="24"/>
        <v>53873</v>
      </c>
      <c r="O564" s="12">
        <f t="shared" si="25"/>
        <v>0.75660075276669847</v>
      </c>
    </row>
    <row r="565" spans="1:15" x14ac:dyDescent="0.2">
      <c r="A565" t="s">
        <v>361</v>
      </c>
      <c r="B565" t="s">
        <v>362</v>
      </c>
      <c r="C565" s="3">
        <v>18</v>
      </c>
      <c r="D565" t="s">
        <v>360</v>
      </c>
      <c r="E565" s="3">
        <v>73109</v>
      </c>
      <c r="F565" s="3">
        <v>25662</v>
      </c>
      <c r="G565" s="3">
        <v>5721</v>
      </c>
      <c r="H565" s="3">
        <v>16548</v>
      </c>
      <c r="I565" s="3">
        <v>4346</v>
      </c>
      <c r="J565" s="3">
        <v>815</v>
      </c>
      <c r="K565" s="3">
        <v>0</v>
      </c>
      <c r="L565" s="3">
        <v>0</v>
      </c>
      <c r="M565" s="3">
        <v>0</v>
      </c>
      <c r="N565">
        <f t="shared" si="24"/>
        <v>53092</v>
      </c>
      <c r="O565" s="12">
        <f t="shared" si="25"/>
        <v>0.72620334021803057</v>
      </c>
    </row>
    <row r="566" spans="1:15" x14ac:dyDescent="0.2">
      <c r="A566" t="s">
        <v>363</v>
      </c>
      <c r="B566" t="s">
        <v>1456</v>
      </c>
      <c r="C566" s="3">
        <v>18</v>
      </c>
      <c r="D566" t="s">
        <v>360</v>
      </c>
      <c r="E566" s="3">
        <v>74508</v>
      </c>
      <c r="F566" s="3">
        <v>18484</v>
      </c>
      <c r="G566" s="3">
        <v>2671</v>
      </c>
      <c r="H566" s="3">
        <v>24305</v>
      </c>
      <c r="I566" s="3">
        <v>3720</v>
      </c>
      <c r="J566" s="3">
        <v>697</v>
      </c>
      <c r="K566" s="3">
        <v>0</v>
      </c>
      <c r="L566" s="3">
        <v>0</v>
      </c>
      <c r="M566" s="3">
        <v>1444</v>
      </c>
      <c r="N566">
        <f t="shared" si="24"/>
        <v>51321</v>
      </c>
      <c r="O566" s="12">
        <f t="shared" si="25"/>
        <v>0.68879851827991623</v>
      </c>
    </row>
    <row r="567" spans="1:15" x14ac:dyDescent="0.2">
      <c r="A567" t="s">
        <v>365</v>
      </c>
      <c r="B567" t="s">
        <v>366</v>
      </c>
      <c r="C567" s="3">
        <v>18</v>
      </c>
      <c r="D567" t="s">
        <v>360</v>
      </c>
      <c r="E567" s="3">
        <v>70059</v>
      </c>
      <c r="F567" s="3">
        <v>27908</v>
      </c>
      <c r="G567" s="3">
        <v>6193</v>
      </c>
      <c r="H567" s="3">
        <v>12034</v>
      </c>
      <c r="I567" s="3">
        <v>3084</v>
      </c>
      <c r="J567" s="3">
        <v>641</v>
      </c>
      <c r="K567" s="3">
        <v>0</v>
      </c>
      <c r="L567" s="3">
        <v>0</v>
      </c>
      <c r="M567" s="3">
        <v>0</v>
      </c>
      <c r="N567">
        <f t="shared" si="24"/>
        <v>49860</v>
      </c>
      <c r="O567" s="12">
        <f t="shared" si="25"/>
        <v>0.7116858647711215</v>
      </c>
    </row>
    <row r="568" spans="1:15" x14ac:dyDescent="0.2">
      <c r="A568" t="s">
        <v>367</v>
      </c>
      <c r="B568" t="s">
        <v>368</v>
      </c>
      <c r="C568" s="3">
        <v>18</v>
      </c>
      <c r="D568" t="s">
        <v>360</v>
      </c>
      <c r="E568" s="3">
        <v>76574</v>
      </c>
      <c r="F568" s="3">
        <v>25230</v>
      </c>
      <c r="G568" s="3">
        <v>2917</v>
      </c>
      <c r="H568" s="3">
        <v>22273</v>
      </c>
      <c r="I568" s="3">
        <v>3021</v>
      </c>
      <c r="J568" s="3">
        <v>1050</v>
      </c>
      <c r="K568" s="3">
        <v>0</v>
      </c>
      <c r="L568" s="3">
        <v>0</v>
      </c>
      <c r="M568" s="3">
        <v>766</v>
      </c>
      <c r="N568">
        <f t="shared" si="24"/>
        <v>55257</v>
      </c>
      <c r="O568" s="12">
        <f t="shared" si="25"/>
        <v>0.72161569201034292</v>
      </c>
    </row>
    <row r="569" spans="1:15" x14ac:dyDescent="0.2">
      <c r="A569" t="s">
        <v>377</v>
      </c>
      <c r="B569" t="s">
        <v>1458</v>
      </c>
      <c r="C569" s="3">
        <v>18</v>
      </c>
      <c r="D569" t="s">
        <v>159</v>
      </c>
      <c r="E569" s="3">
        <v>64660</v>
      </c>
      <c r="F569" s="3">
        <v>20831</v>
      </c>
      <c r="G569" s="3">
        <v>2748</v>
      </c>
      <c r="H569" s="3">
        <v>21100</v>
      </c>
      <c r="I569" s="3">
        <v>2109</v>
      </c>
      <c r="J569" s="3">
        <v>0</v>
      </c>
      <c r="K569" s="3">
        <v>0</v>
      </c>
      <c r="L569" s="3">
        <v>0</v>
      </c>
      <c r="M569" s="3">
        <v>0</v>
      </c>
      <c r="N569">
        <f t="shared" si="24"/>
        <v>46788</v>
      </c>
      <c r="O569" s="12">
        <f t="shared" si="25"/>
        <v>0.72360037117228582</v>
      </c>
    </row>
    <row r="570" spans="1:15" x14ac:dyDescent="0.2">
      <c r="A570" t="s">
        <v>379</v>
      </c>
      <c r="B570" t="s">
        <v>1459</v>
      </c>
      <c r="C570" s="3">
        <v>18</v>
      </c>
      <c r="D570" t="s">
        <v>159</v>
      </c>
      <c r="E570" s="3">
        <v>73698</v>
      </c>
      <c r="F570" s="3">
        <v>27640</v>
      </c>
      <c r="G570" s="3">
        <v>2910</v>
      </c>
      <c r="H570" s="3">
        <v>20015</v>
      </c>
      <c r="I570" s="3">
        <v>2812</v>
      </c>
      <c r="J570" s="3">
        <v>546</v>
      </c>
      <c r="K570" s="3">
        <v>0</v>
      </c>
      <c r="L570" s="3">
        <v>0</v>
      </c>
      <c r="M570" s="3">
        <v>218</v>
      </c>
      <c r="N570">
        <f t="shared" si="24"/>
        <v>54141</v>
      </c>
      <c r="O570" s="12">
        <f t="shared" si="25"/>
        <v>0.73463323292355287</v>
      </c>
    </row>
    <row r="571" spans="1:15" x14ac:dyDescent="0.2">
      <c r="A571" t="s">
        <v>381</v>
      </c>
      <c r="B571" t="s">
        <v>382</v>
      </c>
      <c r="C571" s="3">
        <v>18</v>
      </c>
      <c r="D571" t="s">
        <v>159</v>
      </c>
      <c r="E571" s="3">
        <v>73838</v>
      </c>
      <c r="F571" s="3">
        <v>22667</v>
      </c>
      <c r="G571" s="3">
        <v>15224</v>
      </c>
      <c r="H571" s="3">
        <v>9557</v>
      </c>
      <c r="I571" s="3">
        <v>2034</v>
      </c>
      <c r="J571" s="3">
        <v>595</v>
      </c>
      <c r="K571" s="3">
        <v>0</v>
      </c>
      <c r="L571" s="3">
        <v>0</v>
      </c>
      <c r="M571" s="3">
        <v>233</v>
      </c>
      <c r="N571">
        <f t="shared" si="24"/>
        <v>50310</v>
      </c>
      <c r="O571" s="12">
        <f t="shared" si="25"/>
        <v>0.68135648311167696</v>
      </c>
    </row>
    <row r="572" spans="1:15" x14ac:dyDescent="0.2">
      <c r="A572" t="s">
        <v>383</v>
      </c>
      <c r="B572" t="s">
        <v>384</v>
      </c>
      <c r="C572" s="3">
        <v>18</v>
      </c>
      <c r="D572" t="s">
        <v>159</v>
      </c>
      <c r="E572" s="3">
        <v>76869</v>
      </c>
      <c r="F572" s="3">
        <v>27287</v>
      </c>
      <c r="G572" s="3">
        <v>3815</v>
      </c>
      <c r="H572" s="3">
        <v>23364</v>
      </c>
      <c r="I572" s="3">
        <v>2196</v>
      </c>
      <c r="J572" s="3">
        <v>675</v>
      </c>
      <c r="K572" s="3">
        <v>0</v>
      </c>
      <c r="L572" s="3">
        <v>0</v>
      </c>
      <c r="M572" s="3">
        <v>0</v>
      </c>
      <c r="N572">
        <f t="shared" si="24"/>
        <v>57337</v>
      </c>
      <c r="O572" s="12">
        <f t="shared" si="25"/>
        <v>0.74590537147614777</v>
      </c>
    </row>
    <row r="573" spans="1:15" x14ac:dyDescent="0.2">
      <c r="A573" t="s">
        <v>443</v>
      </c>
      <c r="B573" t="s">
        <v>444</v>
      </c>
      <c r="C573" s="3">
        <v>18</v>
      </c>
      <c r="D573" t="s">
        <v>360</v>
      </c>
      <c r="E573" s="3">
        <v>77157</v>
      </c>
      <c r="F573" s="3">
        <v>17221</v>
      </c>
      <c r="G573" s="3">
        <v>19942</v>
      </c>
      <c r="H573" s="3">
        <v>10581</v>
      </c>
      <c r="I573" s="3">
        <v>1930</v>
      </c>
      <c r="J573" s="3">
        <v>792</v>
      </c>
      <c r="K573" s="3">
        <v>0</v>
      </c>
      <c r="L573" s="3">
        <v>0</v>
      </c>
      <c r="M573" s="3">
        <v>1781</v>
      </c>
      <c r="N573">
        <f t="shared" si="24"/>
        <v>52247</v>
      </c>
      <c r="O573" s="12">
        <f t="shared" si="25"/>
        <v>0.6771517814326633</v>
      </c>
    </row>
    <row r="574" spans="1:15" x14ac:dyDescent="0.2">
      <c r="A574" t="s">
        <v>739</v>
      </c>
      <c r="B574" t="s">
        <v>740</v>
      </c>
      <c r="C574" s="3">
        <v>18</v>
      </c>
      <c r="D574" t="s">
        <v>360</v>
      </c>
      <c r="E574" s="3">
        <v>69343</v>
      </c>
      <c r="F574" s="3">
        <v>20774</v>
      </c>
      <c r="G574" s="3">
        <v>3387</v>
      </c>
      <c r="H574" s="3">
        <v>20251</v>
      </c>
      <c r="I574" s="3">
        <v>3088</v>
      </c>
      <c r="J574" s="3">
        <v>701</v>
      </c>
      <c r="K574" s="3">
        <v>0</v>
      </c>
      <c r="L574" s="3">
        <v>0</v>
      </c>
      <c r="M574" s="3">
        <v>82</v>
      </c>
      <c r="N574">
        <f t="shared" si="24"/>
        <v>48283</v>
      </c>
      <c r="O574" s="12">
        <f t="shared" si="25"/>
        <v>0.69629234385590466</v>
      </c>
    </row>
    <row r="575" spans="1:15" x14ac:dyDescent="0.2">
      <c r="A575" t="s">
        <v>791</v>
      </c>
      <c r="B575" t="s">
        <v>1505</v>
      </c>
      <c r="C575" s="3">
        <v>18</v>
      </c>
      <c r="D575" t="s">
        <v>360</v>
      </c>
      <c r="E575" s="3">
        <v>67261</v>
      </c>
      <c r="F575" s="3">
        <v>13845</v>
      </c>
      <c r="G575" s="3">
        <v>15433</v>
      </c>
      <c r="H575" s="3">
        <v>7016</v>
      </c>
      <c r="I575" s="3">
        <v>3188</v>
      </c>
      <c r="J575" s="3">
        <v>398</v>
      </c>
      <c r="K575" s="3">
        <v>0</v>
      </c>
      <c r="L575" s="3">
        <v>0</v>
      </c>
      <c r="M575" s="3">
        <v>1646</v>
      </c>
      <c r="N575">
        <f t="shared" si="24"/>
        <v>41526</v>
      </c>
      <c r="O575" s="12">
        <f t="shared" si="25"/>
        <v>0.61738600377633401</v>
      </c>
    </row>
    <row r="576" spans="1:15" x14ac:dyDescent="0.2">
      <c r="A576" t="s">
        <v>793</v>
      </c>
      <c r="B576" t="s">
        <v>794</v>
      </c>
      <c r="C576" s="3">
        <v>18</v>
      </c>
      <c r="D576" t="s">
        <v>360</v>
      </c>
      <c r="E576" s="3">
        <v>71035</v>
      </c>
      <c r="F576" s="3">
        <v>15050</v>
      </c>
      <c r="G576" s="3">
        <v>13901</v>
      </c>
      <c r="H576" s="3">
        <v>10829</v>
      </c>
      <c r="I576" s="3">
        <v>2854</v>
      </c>
      <c r="J576" s="3">
        <v>904</v>
      </c>
      <c r="K576" s="3">
        <v>0</v>
      </c>
      <c r="L576" s="3">
        <v>0</v>
      </c>
      <c r="M576" s="3">
        <v>356</v>
      </c>
      <c r="N576">
        <f t="shared" si="24"/>
        <v>43894</v>
      </c>
      <c r="O576" s="12">
        <f t="shared" si="25"/>
        <v>0.61792074329555857</v>
      </c>
    </row>
    <row r="577" spans="1:15" x14ac:dyDescent="0.2">
      <c r="A577" t="s">
        <v>795</v>
      </c>
      <c r="B577" t="s">
        <v>796</v>
      </c>
      <c r="C577" s="3">
        <v>18</v>
      </c>
      <c r="D577" t="s">
        <v>159</v>
      </c>
      <c r="E577" s="3">
        <v>64661</v>
      </c>
      <c r="F577" s="3">
        <v>22532</v>
      </c>
      <c r="G577" s="3">
        <v>6041</v>
      </c>
      <c r="H577" s="3">
        <v>14991</v>
      </c>
      <c r="I577" s="3">
        <v>2507</v>
      </c>
      <c r="J577" s="3">
        <v>0</v>
      </c>
      <c r="K577" s="3">
        <v>0</v>
      </c>
      <c r="L577" s="3">
        <v>0</v>
      </c>
      <c r="M577" s="3">
        <v>1365</v>
      </c>
      <c r="N577">
        <f t="shared" si="24"/>
        <v>47436</v>
      </c>
      <c r="O577" s="12">
        <f t="shared" si="25"/>
        <v>0.73361067722429285</v>
      </c>
    </row>
    <row r="578" spans="1:15" x14ac:dyDescent="0.2">
      <c r="A578" t="s">
        <v>906</v>
      </c>
      <c r="B578" t="s">
        <v>1516</v>
      </c>
      <c r="C578" s="3">
        <v>18</v>
      </c>
      <c r="D578" t="s">
        <v>185</v>
      </c>
      <c r="E578" s="3">
        <v>81548</v>
      </c>
      <c r="F578" s="3">
        <v>26976</v>
      </c>
      <c r="G578" s="3">
        <v>2675</v>
      </c>
      <c r="H578" s="3">
        <v>28793</v>
      </c>
      <c r="I578" s="3">
        <v>1932</v>
      </c>
      <c r="J578" s="3">
        <v>0</v>
      </c>
      <c r="K578" s="3">
        <v>0</v>
      </c>
      <c r="L578" s="3">
        <v>0</v>
      </c>
      <c r="M578" s="3">
        <v>236</v>
      </c>
      <c r="N578">
        <f t="shared" si="24"/>
        <v>60612</v>
      </c>
      <c r="O578" s="12">
        <f t="shared" si="25"/>
        <v>0.7432677686761171</v>
      </c>
    </row>
    <row r="579" spans="1:15" x14ac:dyDescent="0.2">
      <c r="A579" t="s">
        <v>924</v>
      </c>
      <c r="B579" t="s">
        <v>1519</v>
      </c>
      <c r="C579" s="3">
        <v>18</v>
      </c>
      <c r="D579" t="s">
        <v>233</v>
      </c>
      <c r="E579" s="3">
        <v>76346</v>
      </c>
      <c r="F579" s="3">
        <v>18877</v>
      </c>
      <c r="G579" s="3">
        <v>3386</v>
      </c>
      <c r="H579" s="3">
        <v>20189</v>
      </c>
      <c r="I579" s="3">
        <v>1757</v>
      </c>
      <c r="J579" s="3">
        <v>0</v>
      </c>
      <c r="K579" s="3">
        <v>0</v>
      </c>
      <c r="L579" s="3">
        <v>2007</v>
      </c>
      <c r="M579" s="3">
        <v>1022</v>
      </c>
      <c r="N579">
        <f t="shared" si="24"/>
        <v>47238</v>
      </c>
      <c r="O579" s="12">
        <f t="shared" si="25"/>
        <v>0.61873575563880234</v>
      </c>
    </row>
    <row r="580" spans="1:15" x14ac:dyDescent="0.2">
      <c r="A580" t="s">
        <v>930</v>
      </c>
      <c r="B580" t="s">
        <v>1522</v>
      </c>
      <c r="C580" s="3">
        <v>18</v>
      </c>
      <c r="D580" t="s">
        <v>233</v>
      </c>
      <c r="E580" s="3">
        <v>66930</v>
      </c>
      <c r="F580" s="3">
        <v>17900</v>
      </c>
      <c r="G580" s="3">
        <v>3751</v>
      </c>
      <c r="H580" s="3">
        <v>19619</v>
      </c>
      <c r="I580" s="3">
        <v>2560</v>
      </c>
      <c r="J580" s="3">
        <v>1308</v>
      </c>
      <c r="K580" s="3">
        <v>0</v>
      </c>
      <c r="L580" s="3">
        <v>0</v>
      </c>
      <c r="M580" s="3">
        <v>783</v>
      </c>
      <c r="N580">
        <f t="shared" si="24"/>
        <v>45921</v>
      </c>
      <c r="O580" s="12">
        <f t="shared" si="25"/>
        <v>0.68610488570147921</v>
      </c>
    </row>
    <row r="581" spans="1:15" x14ac:dyDescent="0.2">
      <c r="A581" t="s">
        <v>996</v>
      </c>
      <c r="B581" t="s">
        <v>1526</v>
      </c>
      <c r="C581" s="3">
        <v>18</v>
      </c>
      <c r="D581" t="s">
        <v>185</v>
      </c>
      <c r="E581" s="3">
        <v>82537</v>
      </c>
      <c r="F581" s="3">
        <v>24538</v>
      </c>
      <c r="G581" s="3">
        <v>2967</v>
      </c>
      <c r="H581" s="3">
        <v>28531</v>
      </c>
      <c r="I581" s="3">
        <v>2114</v>
      </c>
      <c r="J581" s="3">
        <v>0</v>
      </c>
      <c r="K581" s="3">
        <v>0</v>
      </c>
      <c r="L581" s="3">
        <v>0</v>
      </c>
      <c r="M581" s="3">
        <v>0</v>
      </c>
      <c r="N581">
        <f t="shared" si="24"/>
        <v>58150</v>
      </c>
      <c r="O581" s="12">
        <f t="shared" si="25"/>
        <v>0.70453251269127781</v>
      </c>
    </row>
    <row r="582" spans="1:15" x14ac:dyDescent="0.2">
      <c r="A582" t="s">
        <v>1012</v>
      </c>
      <c r="B582" t="s">
        <v>1013</v>
      </c>
      <c r="C582" s="3">
        <v>18</v>
      </c>
      <c r="D582" t="s">
        <v>360</v>
      </c>
      <c r="E582" s="3">
        <v>76810</v>
      </c>
      <c r="F582" s="3">
        <v>27614</v>
      </c>
      <c r="G582" s="3">
        <v>4907</v>
      </c>
      <c r="H582" s="3">
        <v>18294</v>
      </c>
      <c r="I582" s="3">
        <v>3277</v>
      </c>
      <c r="J582" s="3">
        <v>802</v>
      </c>
      <c r="K582" s="3">
        <v>0</v>
      </c>
      <c r="L582" s="3">
        <v>0</v>
      </c>
      <c r="M582" s="3">
        <v>0</v>
      </c>
      <c r="N582">
        <f t="shared" si="24"/>
        <v>54894</v>
      </c>
      <c r="O582" s="12">
        <f t="shared" si="25"/>
        <v>0.71467256867595363</v>
      </c>
    </row>
    <row r="583" spans="1:15" x14ac:dyDescent="0.2">
      <c r="A583" t="s">
        <v>1018</v>
      </c>
      <c r="B583" t="s">
        <v>1532</v>
      </c>
      <c r="C583" s="3">
        <v>18</v>
      </c>
      <c r="D583" t="s">
        <v>360</v>
      </c>
      <c r="E583" s="3">
        <v>76151</v>
      </c>
      <c r="F583" s="3">
        <v>19048</v>
      </c>
      <c r="G583" s="3">
        <v>3231</v>
      </c>
      <c r="H583" s="3">
        <v>23126</v>
      </c>
      <c r="I583" s="3">
        <v>2628</v>
      </c>
      <c r="J583" s="3">
        <v>468</v>
      </c>
      <c r="K583" s="3">
        <v>0</v>
      </c>
      <c r="L583" s="3">
        <v>0</v>
      </c>
      <c r="M583" s="3">
        <v>709</v>
      </c>
      <c r="N583">
        <f t="shared" si="24"/>
        <v>49210</v>
      </c>
      <c r="O583" s="12">
        <f t="shared" si="25"/>
        <v>0.64621607070163223</v>
      </c>
    </row>
    <row r="584" spans="1:15" x14ac:dyDescent="0.2">
      <c r="A584" t="s">
        <v>1020</v>
      </c>
      <c r="B584" t="s">
        <v>1021</v>
      </c>
      <c r="C584" s="3">
        <v>18</v>
      </c>
      <c r="D584" t="s">
        <v>360</v>
      </c>
      <c r="E584" s="3">
        <v>67937</v>
      </c>
      <c r="F584" s="3">
        <v>21940</v>
      </c>
      <c r="G584" s="3">
        <v>3538</v>
      </c>
      <c r="H584" s="3">
        <v>17013</v>
      </c>
      <c r="I584" s="3">
        <v>2890</v>
      </c>
      <c r="J584" s="3">
        <v>1181</v>
      </c>
      <c r="K584" s="3">
        <v>0</v>
      </c>
      <c r="L584" s="3">
        <v>0</v>
      </c>
      <c r="M584" s="3">
        <v>1281</v>
      </c>
      <c r="N584">
        <f t="shared" si="24"/>
        <v>47843</v>
      </c>
      <c r="O584" s="12">
        <f t="shared" si="25"/>
        <v>0.70422597406420651</v>
      </c>
    </row>
    <row r="585" spans="1:15" x14ac:dyDescent="0.2">
      <c r="A585" t="s">
        <v>1024</v>
      </c>
      <c r="B585" t="s">
        <v>1025</v>
      </c>
      <c r="C585" s="3">
        <v>18</v>
      </c>
      <c r="D585" t="s">
        <v>233</v>
      </c>
      <c r="E585" s="3">
        <v>70598</v>
      </c>
      <c r="F585" s="3">
        <v>20349</v>
      </c>
      <c r="G585" s="3">
        <v>4697</v>
      </c>
      <c r="H585" s="3">
        <v>19914</v>
      </c>
      <c r="I585" s="3">
        <v>1911</v>
      </c>
      <c r="J585" s="3">
        <v>858</v>
      </c>
      <c r="K585" s="3">
        <v>0</v>
      </c>
      <c r="L585" s="3">
        <v>0</v>
      </c>
      <c r="M585" s="3">
        <v>1039</v>
      </c>
      <c r="N585">
        <f t="shared" si="24"/>
        <v>48768</v>
      </c>
      <c r="O585" s="12">
        <f t="shared" si="25"/>
        <v>0.69078444148559448</v>
      </c>
    </row>
    <row r="586" spans="1:15" x14ac:dyDescent="0.2">
      <c r="A586" t="s">
        <v>1074</v>
      </c>
      <c r="B586" t="s">
        <v>1537</v>
      </c>
      <c r="C586" s="3">
        <v>18</v>
      </c>
      <c r="D586" t="s">
        <v>185</v>
      </c>
      <c r="E586" s="3">
        <v>79432</v>
      </c>
      <c r="F586" s="3">
        <v>23760</v>
      </c>
      <c r="G586" s="3">
        <v>4198</v>
      </c>
      <c r="H586" s="3">
        <v>24560</v>
      </c>
      <c r="I586" s="3">
        <v>1711</v>
      </c>
      <c r="J586" s="3">
        <v>631</v>
      </c>
      <c r="K586" s="3">
        <v>0</v>
      </c>
      <c r="L586" s="3">
        <v>0</v>
      </c>
      <c r="M586" s="3">
        <v>1004</v>
      </c>
      <c r="N586">
        <f t="shared" ref="N586:N649" si="26">SUM(F586:M586)</f>
        <v>55864</v>
      </c>
      <c r="O586" s="12">
        <f t="shared" ref="O586:O649" si="27">N586/E586</f>
        <v>0.703293383019438</v>
      </c>
    </row>
    <row r="587" spans="1:15" x14ac:dyDescent="0.2">
      <c r="A587" t="s">
        <v>1146</v>
      </c>
      <c r="B587" t="s">
        <v>1543</v>
      </c>
      <c r="C587" s="3">
        <v>18</v>
      </c>
      <c r="D587" t="s">
        <v>185</v>
      </c>
      <c r="E587" s="3">
        <v>82314</v>
      </c>
      <c r="F587" s="3">
        <v>18807</v>
      </c>
      <c r="G587" s="3">
        <v>2991</v>
      </c>
      <c r="H587" s="3">
        <v>31843</v>
      </c>
      <c r="I587" s="3">
        <v>2357</v>
      </c>
      <c r="J587" s="3">
        <v>0</v>
      </c>
      <c r="K587" s="3">
        <v>0</v>
      </c>
      <c r="L587" s="3">
        <v>0</v>
      </c>
      <c r="M587" s="3">
        <v>1162</v>
      </c>
      <c r="N587">
        <f t="shared" si="26"/>
        <v>57160</v>
      </c>
      <c r="O587" s="12">
        <f t="shared" si="27"/>
        <v>0.69441407294020463</v>
      </c>
    </row>
    <row r="588" spans="1:15" x14ac:dyDescent="0.2">
      <c r="A588" t="s">
        <v>8</v>
      </c>
      <c r="B588" t="s">
        <v>9</v>
      </c>
      <c r="C588" s="3">
        <v>19</v>
      </c>
      <c r="D588" t="s">
        <v>10</v>
      </c>
      <c r="E588" s="3">
        <v>71469</v>
      </c>
      <c r="F588" s="3">
        <v>21203</v>
      </c>
      <c r="G588" s="3">
        <v>5489</v>
      </c>
      <c r="H588" s="3">
        <v>15617</v>
      </c>
      <c r="I588" s="3">
        <v>2041</v>
      </c>
      <c r="J588" s="3">
        <v>0</v>
      </c>
      <c r="K588" s="3">
        <v>0</v>
      </c>
      <c r="L588" s="3">
        <v>0</v>
      </c>
      <c r="M588" s="3">
        <v>1034</v>
      </c>
      <c r="N588">
        <f t="shared" si="26"/>
        <v>45384</v>
      </c>
      <c r="O588" s="12">
        <f t="shared" si="27"/>
        <v>0.6350165806153717</v>
      </c>
    </row>
    <row r="589" spans="1:15" x14ac:dyDescent="0.2">
      <c r="A589" t="s">
        <v>54</v>
      </c>
      <c r="B589" t="s">
        <v>55</v>
      </c>
      <c r="C589" s="3">
        <v>19</v>
      </c>
      <c r="D589" t="s">
        <v>10</v>
      </c>
      <c r="E589" s="3">
        <v>75470</v>
      </c>
      <c r="F589" s="3">
        <v>25590</v>
      </c>
      <c r="G589" s="3">
        <v>10327</v>
      </c>
      <c r="H589" s="3">
        <v>12414</v>
      </c>
      <c r="I589" s="3">
        <v>2076</v>
      </c>
      <c r="J589" s="3">
        <v>0</v>
      </c>
      <c r="K589" s="3">
        <v>0</v>
      </c>
      <c r="L589" s="3">
        <v>0</v>
      </c>
      <c r="M589" s="3">
        <v>247</v>
      </c>
      <c r="N589">
        <f t="shared" si="26"/>
        <v>50654</v>
      </c>
      <c r="O589" s="12">
        <f t="shared" si="27"/>
        <v>0.67118060156353521</v>
      </c>
    </row>
    <row r="590" spans="1:15" x14ac:dyDescent="0.2">
      <c r="A590" t="s">
        <v>162</v>
      </c>
      <c r="B590" t="s">
        <v>163</v>
      </c>
      <c r="C590" s="3">
        <v>19</v>
      </c>
      <c r="D590" t="s">
        <v>164</v>
      </c>
      <c r="E590" s="3">
        <v>76885</v>
      </c>
      <c r="F590" s="3">
        <v>27327</v>
      </c>
      <c r="G590" s="3">
        <v>8755</v>
      </c>
      <c r="H590" s="3">
        <v>11623</v>
      </c>
      <c r="I590" s="3">
        <v>2297</v>
      </c>
      <c r="J590" s="3">
        <v>825</v>
      </c>
      <c r="K590" s="3">
        <v>0</v>
      </c>
      <c r="L590" s="3">
        <v>0</v>
      </c>
      <c r="M590" s="3">
        <v>1309</v>
      </c>
      <c r="N590">
        <f t="shared" si="26"/>
        <v>52136</v>
      </c>
      <c r="O590" s="12">
        <f t="shared" si="27"/>
        <v>0.67810366131234956</v>
      </c>
    </row>
    <row r="591" spans="1:15" x14ac:dyDescent="0.2">
      <c r="A591" t="s">
        <v>414</v>
      </c>
      <c r="B591" t="s">
        <v>1464</v>
      </c>
      <c r="C591" s="3">
        <v>19</v>
      </c>
      <c r="D591" t="s">
        <v>10</v>
      </c>
      <c r="E591" s="3">
        <v>77435</v>
      </c>
      <c r="F591" s="3">
        <v>21102</v>
      </c>
      <c r="G591" s="3">
        <v>5153</v>
      </c>
      <c r="H591" s="3">
        <v>24966</v>
      </c>
      <c r="I591" s="3">
        <v>1933</v>
      </c>
      <c r="J591" s="3">
        <v>0</v>
      </c>
      <c r="K591" s="3">
        <v>0</v>
      </c>
      <c r="L591" s="3">
        <v>0</v>
      </c>
      <c r="M591" s="3">
        <v>496</v>
      </c>
      <c r="N591">
        <f t="shared" si="26"/>
        <v>53650</v>
      </c>
      <c r="O591" s="12">
        <f t="shared" si="27"/>
        <v>0.69283915542067542</v>
      </c>
    </row>
    <row r="592" spans="1:15" x14ac:dyDescent="0.2">
      <c r="A592" t="s">
        <v>434</v>
      </c>
      <c r="B592" t="s">
        <v>435</v>
      </c>
      <c r="C592" s="3">
        <v>19</v>
      </c>
      <c r="D592" t="s">
        <v>436</v>
      </c>
      <c r="E592" s="3">
        <v>78104</v>
      </c>
      <c r="F592" s="3">
        <v>30868</v>
      </c>
      <c r="G592" s="3">
        <v>6538</v>
      </c>
      <c r="H592" s="3">
        <v>14734</v>
      </c>
      <c r="I592" s="3">
        <v>2549</v>
      </c>
      <c r="J592" s="3">
        <v>0</v>
      </c>
      <c r="K592" s="3">
        <v>0</v>
      </c>
      <c r="L592" s="3">
        <v>0</v>
      </c>
      <c r="M592" s="3">
        <v>266</v>
      </c>
      <c r="N592">
        <f t="shared" si="26"/>
        <v>54955</v>
      </c>
      <c r="O592" s="12">
        <f t="shared" si="27"/>
        <v>0.70361313120966917</v>
      </c>
    </row>
    <row r="593" spans="1:15" x14ac:dyDescent="0.2">
      <c r="A593" t="s">
        <v>441</v>
      </c>
      <c r="B593" t="s">
        <v>442</v>
      </c>
      <c r="C593" s="3">
        <v>19</v>
      </c>
      <c r="D593" t="s">
        <v>436</v>
      </c>
      <c r="E593" s="3">
        <v>75338</v>
      </c>
      <c r="F593" s="3">
        <v>32134</v>
      </c>
      <c r="G593" s="3">
        <v>5829</v>
      </c>
      <c r="H593" s="3">
        <v>13541</v>
      </c>
      <c r="I593" s="3">
        <v>1783</v>
      </c>
      <c r="J593" s="3">
        <v>0</v>
      </c>
      <c r="K593" s="3">
        <v>0</v>
      </c>
      <c r="L593" s="3">
        <v>0</v>
      </c>
      <c r="M593" s="3">
        <v>1256</v>
      </c>
      <c r="N593">
        <f t="shared" si="26"/>
        <v>54543</v>
      </c>
      <c r="O593" s="12">
        <f t="shared" si="27"/>
        <v>0.72397727574398041</v>
      </c>
    </row>
    <row r="594" spans="1:15" x14ac:dyDescent="0.2">
      <c r="A594" t="s">
        <v>445</v>
      </c>
      <c r="B594" t="s">
        <v>1470</v>
      </c>
      <c r="C594" s="3">
        <v>19</v>
      </c>
      <c r="D594" t="s">
        <v>10</v>
      </c>
      <c r="E594" s="3">
        <v>75878</v>
      </c>
      <c r="F594" s="3">
        <v>30037</v>
      </c>
      <c r="G594" s="3">
        <v>7719</v>
      </c>
      <c r="H594" s="3">
        <v>12945</v>
      </c>
      <c r="I594" s="3">
        <v>2235</v>
      </c>
      <c r="J594" s="3">
        <v>791</v>
      </c>
      <c r="K594" s="3">
        <v>0</v>
      </c>
      <c r="L594" s="3">
        <v>0</v>
      </c>
      <c r="M594" s="3">
        <v>618</v>
      </c>
      <c r="N594">
        <f t="shared" si="26"/>
        <v>54345</v>
      </c>
      <c r="O594" s="12">
        <f t="shared" si="27"/>
        <v>0.71621550383510368</v>
      </c>
    </row>
    <row r="595" spans="1:15" x14ac:dyDescent="0.2">
      <c r="A595" t="s">
        <v>473</v>
      </c>
      <c r="B595" t="s">
        <v>474</v>
      </c>
      <c r="C595" s="3">
        <v>19</v>
      </c>
      <c r="D595" t="s">
        <v>10</v>
      </c>
      <c r="E595" s="3">
        <v>72720</v>
      </c>
      <c r="F595" s="3">
        <v>24300</v>
      </c>
      <c r="G595" s="3">
        <v>7944</v>
      </c>
      <c r="H595" s="3">
        <v>9887</v>
      </c>
      <c r="I595" s="3">
        <v>1496</v>
      </c>
      <c r="J595" s="3">
        <v>573</v>
      </c>
      <c r="K595" s="3">
        <v>0</v>
      </c>
      <c r="L595" s="3">
        <v>0</v>
      </c>
      <c r="M595" s="3">
        <v>2739</v>
      </c>
      <c r="N595">
        <f t="shared" si="26"/>
        <v>46939</v>
      </c>
      <c r="O595" s="12">
        <f t="shared" si="27"/>
        <v>0.64547579757975793</v>
      </c>
    </row>
    <row r="596" spans="1:15" x14ac:dyDescent="0.2">
      <c r="A596" t="s">
        <v>485</v>
      </c>
      <c r="B596" t="s">
        <v>486</v>
      </c>
      <c r="C596" s="3">
        <v>19</v>
      </c>
      <c r="D596" t="s">
        <v>436</v>
      </c>
      <c r="E596" s="3">
        <v>77082</v>
      </c>
      <c r="F596" s="3">
        <v>29618</v>
      </c>
      <c r="G596" s="3">
        <v>2812</v>
      </c>
      <c r="H596" s="3">
        <v>21836</v>
      </c>
      <c r="I596" s="3">
        <v>1021</v>
      </c>
      <c r="J596" s="3">
        <v>0</v>
      </c>
      <c r="K596" s="3">
        <v>0</v>
      </c>
      <c r="L596" s="3">
        <v>0</v>
      </c>
      <c r="M596" s="3">
        <v>280</v>
      </c>
      <c r="N596">
        <f t="shared" si="26"/>
        <v>55567</v>
      </c>
      <c r="O596" s="12">
        <f t="shared" si="27"/>
        <v>0.72088165849355235</v>
      </c>
    </row>
    <row r="597" spans="1:15" x14ac:dyDescent="0.2">
      <c r="A597" t="s">
        <v>502</v>
      </c>
      <c r="B597" t="s">
        <v>503</v>
      </c>
      <c r="C597" s="3">
        <v>19</v>
      </c>
      <c r="D597" t="s">
        <v>10</v>
      </c>
      <c r="E597" s="3">
        <v>72250</v>
      </c>
      <c r="F597" s="3">
        <v>29137</v>
      </c>
      <c r="G597" s="3">
        <v>4043</v>
      </c>
      <c r="H597" s="3">
        <v>15640</v>
      </c>
      <c r="I597" s="3">
        <v>1477</v>
      </c>
      <c r="J597" s="3">
        <v>0</v>
      </c>
      <c r="K597" s="3">
        <v>0</v>
      </c>
      <c r="L597" s="3">
        <v>0</v>
      </c>
      <c r="M597" s="3">
        <v>1020</v>
      </c>
      <c r="N597">
        <f t="shared" si="26"/>
        <v>51317</v>
      </c>
      <c r="O597" s="12">
        <f t="shared" si="27"/>
        <v>0.71026989619377168</v>
      </c>
    </row>
    <row r="598" spans="1:15" x14ac:dyDescent="0.2">
      <c r="A598" t="s">
        <v>504</v>
      </c>
      <c r="B598" t="s">
        <v>1476</v>
      </c>
      <c r="C598" s="3">
        <v>19</v>
      </c>
      <c r="D598" t="s">
        <v>10</v>
      </c>
      <c r="E598" s="3">
        <v>72196</v>
      </c>
      <c r="F598" s="3">
        <v>32075</v>
      </c>
      <c r="G598" s="3">
        <v>5173</v>
      </c>
      <c r="H598" s="3">
        <v>13478</v>
      </c>
      <c r="I598" s="3">
        <v>2213</v>
      </c>
      <c r="J598" s="3">
        <v>0</v>
      </c>
      <c r="K598" s="3">
        <v>0</v>
      </c>
      <c r="L598" s="3">
        <v>0</v>
      </c>
      <c r="M598" s="3">
        <v>0</v>
      </c>
      <c r="N598">
        <f t="shared" si="26"/>
        <v>52939</v>
      </c>
      <c r="O598" s="12">
        <f t="shared" si="27"/>
        <v>0.73326777106764918</v>
      </c>
    </row>
    <row r="599" spans="1:15" x14ac:dyDescent="0.2">
      <c r="A599" t="s">
        <v>506</v>
      </c>
      <c r="B599" t="s">
        <v>1477</v>
      </c>
      <c r="C599" s="3">
        <v>19</v>
      </c>
      <c r="D599" t="s">
        <v>10</v>
      </c>
      <c r="E599" s="3">
        <v>76040</v>
      </c>
      <c r="F599" s="3">
        <v>31072</v>
      </c>
      <c r="G599" s="3">
        <v>6980</v>
      </c>
      <c r="H599" s="3">
        <v>12489</v>
      </c>
      <c r="I599" s="3">
        <v>2751</v>
      </c>
      <c r="J599" s="3">
        <v>0</v>
      </c>
      <c r="K599" s="3">
        <v>0</v>
      </c>
      <c r="L599" s="3">
        <v>0</v>
      </c>
      <c r="M599" s="3">
        <v>0</v>
      </c>
      <c r="N599">
        <f t="shared" si="26"/>
        <v>53292</v>
      </c>
      <c r="O599" s="12">
        <f t="shared" si="27"/>
        <v>0.70084166228300893</v>
      </c>
    </row>
    <row r="600" spans="1:15" x14ac:dyDescent="0.2">
      <c r="A600" t="s">
        <v>530</v>
      </c>
      <c r="B600" t="s">
        <v>1479</v>
      </c>
      <c r="C600" s="3">
        <v>19</v>
      </c>
      <c r="D600" t="s">
        <v>10</v>
      </c>
      <c r="E600" s="3">
        <v>69712</v>
      </c>
      <c r="F600" s="3">
        <v>22433</v>
      </c>
      <c r="G600" s="3">
        <v>7777</v>
      </c>
      <c r="H600" s="3">
        <v>10273</v>
      </c>
      <c r="I600" s="3">
        <v>2611</v>
      </c>
      <c r="J600" s="3">
        <v>0</v>
      </c>
      <c r="K600" s="3">
        <v>0</v>
      </c>
      <c r="L600" s="3">
        <v>0</v>
      </c>
      <c r="M600" s="3">
        <v>809</v>
      </c>
      <c r="N600">
        <f t="shared" si="26"/>
        <v>43903</v>
      </c>
      <c r="O600" s="12">
        <f t="shared" si="27"/>
        <v>0.62977679596052327</v>
      </c>
    </row>
    <row r="601" spans="1:15" x14ac:dyDescent="0.2">
      <c r="A601" t="s">
        <v>598</v>
      </c>
      <c r="B601" t="s">
        <v>599</v>
      </c>
      <c r="C601" s="3">
        <v>19</v>
      </c>
      <c r="D601" t="s">
        <v>10</v>
      </c>
      <c r="E601" s="3">
        <v>109966</v>
      </c>
      <c r="F601" s="3">
        <v>32810</v>
      </c>
      <c r="G601" s="3">
        <v>8169</v>
      </c>
      <c r="H601" s="3">
        <v>22283</v>
      </c>
      <c r="I601" s="3">
        <v>2435</v>
      </c>
      <c r="J601" s="3">
        <v>931</v>
      </c>
      <c r="K601" s="3">
        <v>0</v>
      </c>
      <c r="L601" s="3">
        <v>0</v>
      </c>
      <c r="M601" s="3">
        <v>3636</v>
      </c>
      <c r="N601">
        <f t="shared" si="26"/>
        <v>70264</v>
      </c>
      <c r="O601" s="12">
        <f t="shared" si="27"/>
        <v>0.6389611334412455</v>
      </c>
    </row>
    <row r="602" spans="1:15" x14ac:dyDescent="0.2">
      <c r="A602" t="s">
        <v>686</v>
      </c>
      <c r="B602" t="s">
        <v>687</v>
      </c>
      <c r="C602" s="3">
        <v>19</v>
      </c>
      <c r="D602" t="s">
        <v>164</v>
      </c>
      <c r="E602" s="3">
        <v>72844</v>
      </c>
      <c r="F602" s="3">
        <v>31937</v>
      </c>
      <c r="G602" s="3">
        <v>3795</v>
      </c>
      <c r="H602" s="3">
        <v>15168</v>
      </c>
      <c r="I602" s="3">
        <v>1243</v>
      </c>
      <c r="J602" s="3">
        <v>482</v>
      </c>
      <c r="K602" s="3">
        <v>0</v>
      </c>
      <c r="L602" s="3">
        <v>0</v>
      </c>
      <c r="M602" s="3">
        <v>1095</v>
      </c>
      <c r="N602">
        <f t="shared" si="26"/>
        <v>53720</v>
      </c>
      <c r="O602" s="12">
        <f t="shared" si="27"/>
        <v>0.73746636648179675</v>
      </c>
    </row>
    <row r="603" spans="1:15" x14ac:dyDescent="0.2">
      <c r="A603" t="s">
        <v>702</v>
      </c>
      <c r="B603" t="s">
        <v>703</v>
      </c>
      <c r="C603" s="3">
        <v>19</v>
      </c>
      <c r="D603" t="s">
        <v>10</v>
      </c>
      <c r="E603" s="3">
        <v>70488</v>
      </c>
      <c r="F603" s="3">
        <v>28818</v>
      </c>
      <c r="G603" s="3">
        <v>3266</v>
      </c>
      <c r="H603" s="3">
        <v>16693</v>
      </c>
      <c r="I603" s="3">
        <v>1490</v>
      </c>
      <c r="J603" s="3">
        <v>0</v>
      </c>
      <c r="K603" s="3">
        <v>0</v>
      </c>
      <c r="L603" s="3">
        <v>0</v>
      </c>
      <c r="M603" s="3">
        <v>971</v>
      </c>
      <c r="N603">
        <f t="shared" si="26"/>
        <v>51238</v>
      </c>
      <c r="O603" s="12">
        <f t="shared" si="27"/>
        <v>0.72690387016229718</v>
      </c>
    </row>
    <row r="604" spans="1:15" x14ac:dyDescent="0.2">
      <c r="A604" t="s">
        <v>717</v>
      </c>
      <c r="B604" t="s">
        <v>718</v>
      </c>
      <c r="C604" s="3">
        <v>19</v>
      </c>
      <c r="D604" t="s">
        <v>436</v>
      </c>
      <c r="E604" s="3">
        <v>72612</v>
      </c>
      <c r="F604" s="3">
        <v>31263</v>
      </c>
      <c r="G604" s="3">
        <v>3804</v>
      </c>
      <c r="H604" s="3">
        <v>15610</v>
      </c>
      <c r="I604" s="3">
        <v>2752</v>
      </c>
      <c r="J604" s="3">
        <v>895</v>
      </c>
      <c r="K604" s="3">
        <v>0</v>
      </c>
      <c r="L604" s="3">
        <v>0</v>
      </c>
      <c r="M604" s="3">
        <v>0</v>
      </c>
      <c r="N604">
        <f t="shared" si="26"/>
        <v>54324</v>
      </c>
      <c r="O604" s="12">
        <f t="shared" si="27"/>
        <v>0.74814080317302922</v>
      </c>
    </row>
    <row r="605" spans="1:15" x14ac:dyDescent="0.2">
      <c r="A605" t="s">
        <v>723</v>
      </c>
      <c r="B605" t="s">
        <v>724</v>
      </c>
      <c r="C605" s="3">
        <v>19</v>
      </c>
      <c r="D605" t="s">
        <v>10</v>
      </c>
      <c r="E605" s="3">
        <v>72858</v>
      </c>
      <c r="F605" s="3">
        <v>26443</v>
      </c>
      <c r="G605" s="3">
        <v>4915</v>
      </c>
      <c r="H605" s="3">
        <v>15136</v>
      </c>
      <c r="I605" s="3">
        <v>2518</v>
      </c>
      <c r="J605" s="3">
        <v>1024</v>
      </c>
      <c r="K605" s="3">
        <v>0</v>
      </c>
      <c r="L605" s="3">
        <v>0</v>
      </c>
      <c r="M605" s="3">
        <v>0</v>
      </c>
      <c r="N605">
        <f t="shared" si="26"/>
        <v>50036</v>
      </c>
      <c r="O605" s="12">
        <f t="shared" si="27"/>
        <v>0.68676054791512253</v>
      </c>
    </row>
    <row r="606" spans="1:15" x14ac:dyDescent="0.2">
      <c r="A606" t="s">
        <v>725</v>
      </c>
      <c r="B606" t="s">
        <v>726</v>
      </c>
      <c r="C606" s="3">
        <v>19</v>
      </c>
      <c r="D606" t="s">
        <v>10</v>
      </c>
      <c r="E606" s="3">
        <v>68332</v>
      </c>
      <c r="F606" s="3">
        <v>27980</v>
      </c>
      <c r="G606" s="3">
        <v>4666</v>
      </c>
      <c r="H606" s="3">
        <v>11084</v>
      </c>
      <c r="I606" s="3">
        <v>2783</v>
      </c>
      <c r="J606" s="3">
        <v>1059</v>
      </c>
      <c r="K606" s="3">
        <v>0</v>
      </c>
      <c r="L606" s="3">
        <v>0</v>
      </c>
      <c r="M606" s="3">
        <v>0</v>
      </c>
      <c r="N606">
        <f t="shared" si="26"/>
        <v>47572</v>
      </c>
      <c r="O606" s="12">
        <f t="shared" si="27"/>
        <v>0.69618919393549139</v>
      </c>
    </row>
    <row r="607" spans="1:15" x14ac:dyDescent="0.2">
      <c r="A607" t="s">
        <v>729</v>
      </c>
      <c r="B607" t="s">
        <v>730</v>
      </c>
      <c r="C607" s="3">
        <v>19</v>
      </c>
      <c r="D607" t="s">
        <v>164</v>
      </c>
      <c r="E607" s="3">
        <v>78329</v>
      </c>
      <c r="F607" s="3">
        <v>33057</v>
      </c>
      <c r="G607" s="3">
        <v>2505</v>
      </c>
      <c r="H607" s="3">
        <v>20809</v>
      </c>
      <c r="I607" s="3">
        <v>1475</v>
      </c>
      <c r="J607" s="3">
        <v>490</v>
      </c>
      <c r="K607" s="3">
        <v>0</v>
      </c>
      <c r="L607" s="3">
        <v>0</v>
      </c>
      <c r="M607" s="3">
        <v>253</v>
      </c>
      <c r="N607">
        <f t="shared" si="26"/>
        <v>58589</v>
      </c>
      <c r="O607" s="12">
        <f t="shared" si="27"/>
        <v>0.74798605880325297</v>
      </c>
    </row>
    <row r="608" spans="1:15" x14ac:dyDescent="0.2">
      <c r="A608" t="s">
        <v>799</v>
      </c>
      <c r="B608" t="s">
        <v>800</v>
      </c>
      <c r="C608" s="3">
        <v>19</v>
      </c>
      <c r="D608" t="s">
        <v>10</v>
      </c>
      <c r="E608" s="3">
        <v>70329</v>
      </c>
      <c r="F608" s="3">
        <v>19533</v>
      </c>
      <c r="G608" s="3">
        <v>12244</v>
      </c>
      <c r="H608" s="3">
        <v>8874</v>
      </c>
      <c r="I608" s="3">
        <v>1812</v>
      </c>
      <c r="J608" s="3">
        <v>461</v>
      </c>
      <c r="K608" s="3">
        <v>0</v>
      </c>
      <c r="L608" s="3">
        <v>0</v>
      </c>
      <c r="M608" s="3">
        <v>1194</v>
      </c>
      <c r="N608">
        <f t="shared" si="26"/>
        <v>44118</v>
      </c>
      <c r="O608" s="12">
        <f t="shared" si="27"/>
        <v>0.62730879153691932</v>
      </c>
    </row>
    <row r="609" spans="1:15" x14ac:dyDescent="0.2">
      <c r="A609" t="s">
        <v>801</v>
      </c>
      <c r="B609" t="s">
        <v>1506</v>
      </c>
      <c r="C609" s="3">
        <v>19</v>
      </c>
      <c r="D609" t="s">
        <v>10</v>
      </c>
      <c r="E609" s="3">
        <v>70242</v>
      </c>
      <c r="F609" s="3">
        <v>13721</v>
      </c>
      <c r="G609" s="3">
        <v>5640</v>
      </c>
      <c r="H609" s="3">
        <v>18921</v>
      </c>
      <c r="I609" s="3">
        <v>876</v>
      </c>
      <c r="J609" s="3">
        <v>716</v>
      </c>
      <c r="K609" s="3">
        <v>0</v>
      </c>
      <c r="L609" s="3">
        <v>0</v>
      </c>
      <c r="M609" s="3">
        <v>1390</v>
      </c>
      <c r="N609">
        <f t="shared" si="26"/>
        <v>41264</v>
      </c>
      <c r="O609" s="12">
        <f t="shared" si="27"/>
        <v>0.58745479912303178</v>
      </c>
    </row>
    <row r="610" spans="1:15" x14ac:dyDescent="0.2">
      <c r="A610" t="s">
        <v>811</v>
      </c>
      <c r="B610" t="s">
        <v>812</v>
      </c>
      <c r="C610" s="3">
        <v>19</v>
      </c>
      <c r="D610" t="s">
        <v>164</v>
      </c>
      <c r="E610" s="3">
        <v>74922</v>
      </c>
      <c r="F610" s="3">
        <v>21269</v>
      </c>
      <c r="G610" s="3">
        <v>12729</v>
      </c>
      <c r="H610" s="3">
        <v>13664</v>
      </c>
      <c r="I610" s="3">
        <v>1086</v>
      </c>
      <c r="J610" s="3">
        <v>1069</v>
      </c>
      <c r="K610" s="3">
        <v>0</v>
      </c>
      <c r="L610" s="3">
        <v>0</v>
      </c>
      <c r="M610" s="3">
        <v>168</v>
      </c>
      <c r="N610">
        <f t="shared" si="26"/>
        <v>49985</v>
      </c>
      <c r="O610" s="12">
        <f t="shared" si="27"/>
        <v>0.66716051360081152</v>
      </c>
    </row>
    <row r="611" spans="1:15" x14ac:dyDescent="0.2">
      <c r="A611" t="s">
        <v>813</v>
      </c>
      <c r="B611" t="s">
        <v>814</v>
      </c>
      <c r="C611" s="3">
        <v>19</v>
      </c>
      <c r="D611" t="s">
        <v>164</v>
      </c>
      <c r="E611" s="3">
        <v>72118</v>
      </c>
      <c r="F611" s="3">
        <v>20523</v>
      </c>
      <c r="G611" s="3">
        <v>14519</v>
      </c>
      <c r="H611" s="3">
        <v>9546</v>
      </c>
      <c r="I611" s="3">
        <v>1508</v>
      </c>
      <c r="J611" s="3">
        <v>582</v>
      </c>
      <c r="K611" s="3">
        <v>0</v>
      </c>
      <c r="L611" s="3">
        <v>0</v>
      </c>
      <c r="M611" s="3">
        <v>852</v>
      </c>
      <c r="N611">
        <f t="shared" si="26"/>
        <v>47530</v>
      </c>
      <c r="O611" s="12">
        <f t="shared" si="27"/>
        <v>0.65905876480212988</v>
      </c>
    </row>
    <row r="612" spans="1:15" x14ac:dyDescent="0.2">
      <c r="A612" t="s">
        <v>819</v>
      </c>
      <c r="B612" t="s">
        <v>820</v>
      </c>
      <c r="C612" s="3">
        <v>19</v>
      </c>
      <c r="D612" t="s">
        <v>436</v>
      </c>
      <c r="E612" s="3">
        <v>71604</v>
      </c>
      <c r="F612" s="3">
        <v>26688</v>
      </c>
      <c r="G612" s="3">
        <v>5672</v>
      </c>
      <c r="H612" s="3">
        <v>13097</v>
      </c>
      <c r="I612" s="3">
        <v>2089</v>
      </c>
      <c r="J612" s="3">
        <v>1087</v>
      </c>
      <c r="K612" s="3">
        <v>0</v>
      </c>
      <c r="L612" s="3">
        <v>0</v>
      </c>
      <c r="M612" s="3">
        <v>1345</v>
      </c>
      <c r="N612">
        <f t="shared" si="26"/>
        <v>49978</v>
      </c>
      <c r="O612" s="12">
        <f t="shared" si="27"/>
        <v>0.6979777666052176</v>
      </c>
    </row>
    <row r="613" spans="1:15" x14ac:dyDescent="0.2">
      <c r="A613" t="s">
        <v>838</v>
      </c>
      <c r="B613" t="s">
        <v>839</v>
      </c>
      <c r="C613" s="3">
        <v>19</v>
      </c>
      <c r="D613" t="s">
        <v>10</v>
      </c>
      <c r="E613" s="3">
        <v>66901</v>
      </c>
      <c r="F613" s="3">
        <v>24345</v>
      </c>
      <c r="G613" s="3">
        <v>3116</v>
      </c>
      <c r="H613" s="3">
        <v>20189</v>
      </c>
      <c r="I613" s="3">
        <v>1289</v>
      </c>
      <c r="J613" s="3">
        <v>0</v>
      </c>
      <c r="K613" s="3">
        <v>0</v>
      </c>
      <c r="L613" s="3">
        <v>0</v>
      </c>
      <c r="M613" s="3">
        <v>0</v>
      </c>
      <c r="N613">
        <f t="shared" si="26"/>
        <v>48939</v>
      </c>
      <c r="O613" s="12">
        <f t="shared" si="27"/>
        <v>0.73151372924171532</v>
      </c>
    </row>
    <row r="614" spans="1:15" x14ac:dyDescent="0.2">
      <c r="A614" t="s">
        <v>850</v>
      </c>
      <c r="B614" t="s">
        <v>851</v>
      </c>
      <c r="C614" s="3">
        <v>19</v>
      </c>
      <c r="D614" t="s">
        <v>436</v>
      </c>
      <c r="E614" s="3">
        <v>72566</v>
      </c>
      <c r="F614" s="3">
        <v>26915</v>
      </c>
      <c r="G614" s="3">
        <v>6446</v>
      </c>
      <c r="H614" s="3">
        <v>10406</v>
      </c>
      <c r="I614" s="3">
        <v>3146</v>
      </c>
      <c r="J614" s="3">
        <v>696</v>
      </c>
      <c r="K614" s="3">
        <v>0</v>
      </c>
      <c r="L614" s="3">
        <v>0</v>
      </c>
      <c r="M614" s="3">
        <v>541</v>
      </c>
      <c r="N614">
        <f t="shared" si="26"/>
        <v>48150</v>
      </c>
      <c r="O614" s="12">
        <f t="shared" si="27"/>
        <v>0.66353388639307664</v>
      </c>
    </row>
    <row r="615" spans="1:15" x14ac:dyDescent="0.2">
      <c r="A615" t="s">
        <v>898</v>
      </c>
      <c r="B615" t="s">
        <v>899</v>
      </c>
      <c r="C615" s="3">
        <v>19</v>
      </c>
      <c r="D615" t="s">
        <v>164</v>
      </c>
      <c r="E615" s="3">
        <v>77068</v>
      </c>
      <c r="F615" s="3">
        <v>16361</v>
      </c>
      <c r="G615" s="3">
        <v>21884</v>
      </c>
      <c r="H615" s="3">
        <v>6943</v>
      </c>
      <c r="I615" s="3">
        <v>1517</v>
      </c>
      <c r="J615" s="3">
        <v>542</v>
      </c>
      <c r="K615" s="3">
        <v>0</v>
      </c>
      <c r="L615" s="3">
        <v>0</v>
      </c>
      <c r="M615" s="3">
        <v>495</v>
      </c>
      <c r="N615">
        <f t="shared" si="26"/>
        <v>47742</v>
      </c>
      <c r="O615" s="12">
        <f t="shared" si="27"/>
        <v>0.61947890174910469</v>
      </c>
    </row>
    <row r="616" spans="1:15" x14ac:dyDescent="0.2">
      <c r="A616" t="s">
        <v>912</v>
      </c>
      <c r="B616" t="s">
        <v>1518</v>
      </c>
      <c r="C616" s="3">
        <v>19</v>
      </c>
      <c r="D616" t="s">
        <v>10</v>
      </c>
      <c r="E616" s="3">
        <v>74532</v>
      </c>
      <c r="F616" s="3">
        <v>16134</v>
      </c>
      <c r="G616" s="3">
        <v>16326</v>
      </c>
      <c r="H616" s="3">
        <v>9256</v>
      </c>
      <c r="I616" s="3">
        <v>1928</v>
      </c>
      <c r="J616" s="3">
        <v>600</v>
      </c>
      <c r="K616" s="3">
        <v>0</v>
      </c>
      <c r="L616" s="3">
        <v>0</v>
      </c>
      <c r="M616" s="3">
        <v>168</v>
      </c>
      <c r="N616">
        <f t="shared" si="26"/>
        <v>44412</v>
      </c>
      <c r="O616" s="12">
        <f t="shared" si="27"/>
        <v>0.59587828047013358</v>
      </c>
    </row>
    <row r="617" spans="1:15" x14ac:dyDescent="0.2">
      <c r="A617" t="s">
        <v>914</v>
      </c>
      <c r="B617" t="s">
        <v>915</v>
      </c>
      <c r="C617" s="3">
        <v>19</v>
      </c>
      <c r="D617" t="s">
        <v>10</v>
      </c>
      <c r="E617" s="3">
        <v>71931</v>
      </c>
      <c r="F617" s="3">
        <v>14588</v>
      </c>
      <c r="G617" s="3">
        <v>17001</v>
      </c>
      <c r="H617" s="3">
        <v>9865</v>
      </c>
      <c r="I617" s="3">
        <v>1726</v>
      </c>
      <c r="J617" s="3">
        <v>881</v>
      </c>
      <c r="K617" s="3">
        <v>0</v>
      </c>
      <c r="L617" s="3">
        <v>0</v>
      </c>
      <c r="M617" s="3">
        <v>126</v>
      </c>
      <c r="N617">
        <f t="shared" si="26"/>
        <v>44187</v>
      </c>
      <c r="O617" s="12">
        <f t="shared" si="27"/>
        <v>0.61429703465821417</v>
      </c>
    </row>
    <row r="618" spans="1:15" x14ac:dyDescent="0.2">
      <c r="A618" t="s">
        <v>920</v>
      </c>
      <c r="B618" t="s">
        <v>921</v>
      </c>
      <c r="C618" s="3">
        <v>19</v>
      </c>
      <c r="D618" t="s">
        <v>436</v>
      </c>
      <c r="E618" s="3">
        <v>70479</v>
      </c>
      <c r="F618" s="3">
        <v>22261</v>
      </c>
      <c r="G618" s="3">
        <v>7789</v>
      </c>
      <c r="H618" s="3">
        <v>12242</v>
      </c>
      <c r="I618" s="3">
        <v>4009</v>
      </c>
      <c r="J618" s="3">
        <v>0</v>
      </c>
      <c r="K618" s="3">
        <v>0</v>
      </c>
      <c r="L618" s="3">
        <v>0</v>
      </c>
      <c r="M618" s="3">
        <v>1003</v>
      </c>
      <c r="N618">
        <f t="shared" si="26"/>
        <v>47304</v>
      </c>
      <c r="O618" s="12">
        <f t="shared" si="27"/>
        <v>0.67117864895926449</v>
      </c>
    </row>
    <row r="619" spans="1:15" x14ac:dyDescent="0.2">
      <c r="A619" t="s">
        <v>976</v>
      </c>
      <c r="B619" t="s">
        <v>977</v>
      </c>
      <c r="C619" s="3">
        <v>19</v>
      </c>
      <c r="D619" t="s">
        <v>436</v>
      </c>
      <c r="E619" s="3">
        <v>76855</v>
      </c>
      <c r="F619" s="3">
        <v>31007</v>
      </c>
      <c r="G619" s="3">
        <v>4925</v>
      </c>
      <c r="H619" s="3">
        <v>14133</v>
      </c>
      <c r="I619" s="3">
        <v>3770</v>
      </c>
      <c r="J619" s="3">
        <v>0</v>
      </c>
      <c r="K619" s="3">
        <v>0</v>
      </c>
      <c r="L619" s="3">
        <v>0</v>
      </c>
      <c r="M619" s="3">
        <v>805</v>
      </c>
      <c r="N619">
        <f t="shared" si="26"/>
        <v>54640</v>
      </c>
      <c r="O619" s="12">
        <f t="shared" si="27"/>
        <v>0.71094919003317936</v>
      </c>
    </row>
    <row r="620" spans="1:15" x14ac:dyDescent="0.2">
      <c r="A620" t="s">
        <v>978</v>
      </c>
      <c r="B620" t="s">
        <v>979</v>
      </c>
      <c r="C620" s="3">
        <v>19</v>
      </c>
      <c r="D620" t="s">
        <v>436</v>
      </c>
      <c r="E620" s="3">
        <v>77690</v>
      </c>
      <c r="F620" s="3">
        <v>31326</v>
      </c>
      <c r="G620" s="3">
        <v>5552</v>
      </c>
      <c r="H620" s="3">
        <v>14037</v>
      </c>
      <c r="I620" s="3">
        <v>3432</v>
      </c>
      <c r="J620" s="3">
        <v>0</v>
      </c>
      <c r="K620" s="3">
        <v>0</v>
      </c>
      <c r="L620" s="3">
        <v>0</v>
      </c>
      <c r="M620" s="3">
        <v>0</v>
      </c>
      <c r="N620">
        <f t="shared" si="26"/>
        <v>54347</v>
      </c>
      <c r="O620" s="12">
        <f t="shared" si="27"/>
        <v>0.69953661989960103</v>
      </c>
    </row>
    <row r="621" spans="1:15" x14ac:dyDescent="0.2">
      <c r="A621" t="s">
        <v>980</v>
      </c>
      <c r="B621" t="s">
        <v>981</v>
      </c>
      <c r="C621" s="3">
        <v>19</v>
      </c>
      <c r="D621" t="s">
        <v>436</v>
      </c>
      <c r="E621" s="3">
        <v>77980</v>
      </c>
      <c r="F621" s="3">
        <v>33605</v>
      </c>
      <c r="G621" s="3">
        <v>3419</v>
      </c>
      <c r="H621" s="3">
        <v>17287</v>
      </c>
      <c r="I621" s="3">
        <v>1486</v>
      </c>
      <c r="J621" s="3">
        <v>690</v>
      </c>
      <c r="K621" s="3">
        <v>0</v>
      </c>
      <c r="L621" s="3">
        <v>0</v>
      </c>
      <c r="M621" s="3">
        <v>772</v>
      </c>
      <c r="N621">
        <f t="shared" si="26"/>
        <v>57259</v>
      </c>
      <c r="O621" s="12">
        <f t="shared" si="27"/>
        <v>0.73427802000512954</v>
      </c>
    </row>
    <row r="622" spans="1:15" x14ac:dyDescent="0.2">
      <c r="A622" t="s">
        <v>1100</v>
      </c>
      <c r="B622" t="s">
        <v>1101</v>
      </c>
      <c r="C622" s="3">
        <v>19</v>
      </c>
      <c r="D622" t="s">
        <v>10</v>
      </c>
      <c r="E622" s="3">
        <v>73806</v>
      </c>
      <c r="F622" s="3">
        <v>27155</v>
      </c>
      <c r="G622" s="3">
        <v>3051</v>
      </c>
      <c r="H622" s="3">
        <v>24107</v>
      </c>
      <c r="I622" s="3">
        <v>1139</v>
      </c>
      <c r="J622" s="3">
        <v>0</v>
      </c>
      <c r="K622" s="3">
        <v>0</v>
      </c>
      <c r="L622" s="3">
        <v>0</v>
      </c>
      <c r="M622" s="3">
        <v>503</v>
      </c>
      <c r="N622">
        <f t="shared" si="26"/>
        <v>55955</v>
      </c>
      <c r="O622" s="12">
        <f t="shared" si="27"/>
        <v>0.75813619488930439</v>
      </c>
    </row>
    <row r="623" spans="1:15" x14ac:dyDescent="0.2">
      <c r="A623" t="s">
        <v>1102</v>
      </c>
      <c r="B623" t="s">
        <v>1103</v>
      </c>
      <c r="C623" s="3">
        <v>19</v>
      </c>
      <c r="D623" t="s">
        <v>164</v>
      </c>
      <c r="E623" s="3">
        <v>69511</v>
      </c>
      <c r="F623" s="3">
        <v>30172</v>
      </c>
      <c r="G623" s="3">
        <v>4910</v>
      </c>
      <c r="H623" s="3">
        <v>11118</v>
      </c>
      <c r="I623" s="3">
        <v>1612</v>
      </c>
      <c r="J623" s="3">
        <v>628</v>
      </c>
      <c r="K623" s="3">
        <v>0</v>
      </c>
      <c r="L623" s="3">
        <v>0</v>
      </c>
      <c r="M623" s="3">
        <v>1148</v>
      </c>
      <c r="N623">
        <f t="shared" si="26"/>
        <v>49588</v>
      </c>
      <c r="O623" s="12">
        <f t="shared" si="27"/>
        <v>0.71338349326005956</v>
      </c>
    </row>
    <row r="624" spans="1:15" x14ac:dyDescent="0.2">
      <c r="A624" t="s">
        <v>1112</v>
      </c>
      <c r="B624" t="s">
        <v>1113</v>
      </c>
      <c r="C624" s="3">
        <v>19</v>
      </c>
      <c r="D624" t="s">
        <v>436</v>
      </c>
      <c r="E624" s="3">
        <v>73838</v>
      </c>
      <c r="F624" s="3">
        <v>26551</v>
      </c>
      <c r="G624" s="3">
        <v>4246</v>
      </c>
      <c r="H624" s="3">
        <v>19744</v>
      </c>
      <c r="I624" s="3">
        <v>1997</v>
      </c>
      <c r="J624" s="3">
        <v>0</v>
      </c>
      <c r="K624" s="3">
        <v>0</v>
      </c>
      <c r="L624" s="3">
        <v>0</v>
      </c>
      <c r="M624" s="3">
        <v>248</v>
      </c>
      <c r="N624">
        <f t="shared" si="26"/>
        <v>52786</v>
      </c>
      <c r="O624" s="12">
        <f t="shared" si="27"/>
        <v>0.71488935236599038</v>
      </c>
    </row>
    <row r="625" spans="1:15" x14ac:dyDescent="0.2">
      <c r="A625" t="s">
        <v>1114</v>
      </c>
      <c r="B625" t="s">
        <v>1115</v>
      </c>
      <c r="C625" s="3">
        <v>19</v>
      </c>
      <c r="D625" t="s">
        <v>164</v>
      </c>
      <c r="E625" s="3">
        <v>76219</v>
      </c>
      <c r="F625" s="3">
        <v>28754</v>
      </c>
      <c r="G625" s="3">
        <v>5516</v>
      </c>
      <c r="H625" s="3">
        <v>15262</v>
      </c>
      <c r="I625" s="3">
        <v>1664</v>
      </c>
      <c r="J625" s="3">
        <v>567</v>
      </c>
      <c r="K625" s="3">
        <v>0</v>
      </c>
      <c r="L625" s="3">
        <v>0</v>
      </c>
      <c r="M625" s="3">
        <v>2765</v>
      </c>
      <c r="N625">
        <f t="shared" si="26"/>
        <v>54528</v>
      </c>
      <c r="O625" s="12">
        <f t="shared" si="27"/>
        <v>0.71541216756976611</v>
      </c>
    </row>
    <row r="626" spans="1:15" x14ac:dyDescent="0.2">
      <c r="A626" t="s">
        <v>20</v>
      </c>
      <c r="B626" t="s">
        <v>21</v>
      </c>
      <c r="C626" s="3">
        <v>20</v>
      </c>
      <c r="D626" t="s">
        <v>22</v>
      </c>
      <c r="E626" s="3">
        <v>77564</v>
      </c>
      <c r="F626" s="3">
        <v>32333</v>
      </c>
      <c r="G626" s="3">
        <v>4835</v>
      </c>
      <c r="H626" s="3">
        <v>15642</v>
      </c>
      <c r="I626" s="3">
        <v>3172</v>
      </c>
      <c r="J626" s="3">
        <v>0</v>
      </c>
      <c r="K626" s="3">
        <v>0</v>
      </c>
      <c r="L626" s="3">
        <v>0</v>
      </c>
      <c r="M626" s="3">
        <v>0</v>
      </c>
      <c r="N626">
        <f t="shared" si="26"/>
        <v>55982</v>
      </c>
      <c r="O626" s="12">
        <f t="shared" si="27"/>
        <v>0.7217523593419628</v>
      </c>
    </row>
    <row r="627" spans="1:15" x14ac:dyDescent="0.2">
      <c r="A627" t="s">
        <v>26</v>
      </c>
      <c r="B627" t="s">
        <v>27</v>
      </c>
      <c r="C627" s="3">
        <v>20</v>
      </c>
      <c r="D627" t="s">
        <v>28</v>
      </c>
      <c r="E627" s="3">
        <v>81269</v>
      </c>
      <c r="F627" s="3">
        <v>29878</v>
      </c>
      <c r="G627" s="3">
        <v>9204</v>
      </c>
      <c r="H627" s="3">
        <v>12581</v>
      </c>
      <c r="I627" s="3">
        <v>2508</v>
      </c>
      <c r="J627" s="3">
        <v>1014</v>
      </c>
      <c r="K627" s="3">
        <v>0</v>
      </c>
      <c r="L627" s="3">
        <v>0</v>
      </c>
      <c r="M627" s="3">
        <v>0</v>
      </c>
      <c r="N627">
        <f t="shared" si="26"/>
        <v>55185</v>
      </c>
      <c r="O627" s="12">
        <f t="shared" si="27"/>
        <v>0.67904120882501318</v>
      </c>
    </row>
    <row r="628" spans="1:15" x14ac:dyDescent="0.2">
      <c r="A628" t="s">
        <v>93</v>
      </c>
      <c r="B628" t="s">
        <v>1424</v>
      </c>
      <c r="C628" s="3">
        <v>20</v>
      </c>
      <c r="D628" t="s">
        <v>95</v>
      </c>
      <c r="E628" s="3">
        <v>79208</v>
      </c>
      <c r="F628" s="3">
        <v>28147</v>
      </c>
      <c r="G628" s="3">
        <v>6524</v>
      </c>
      <c r="H628" s="3">
        <v>15267</v>
      </c>
      <c r="I628" s="3">
        <v>0</v>
      </c>
      <c r="J628" s="3">
        <v>0</v>
      </c>
      <c r="K628" s="3">
        <v>0</v>
      </c>
      <c r="L628" s="3">
        <v>2699</v>
      </c>
      <c r="M628" s="3">
        <v>1950</v>
      </c>
      <c r="N628">
        <f t="shared" si="26"/>
        <v>54587</v>
      </c>
      <c r="O628" s="12">
        <f t="shared" si="27"/>
        <v>0.6891601858398142</v>
      </c>
    </row>
    <row r="629" spans="1:15" x14ac:dyDescent="0.2">
      <c r="A629" t="s">
        <v>138</v>
      </c>
      <c r="B629" t="s">
        <v>139</v>
      </c>
      <c r="C629" s="3">
        <v>20</v>
      </c>
      <c r="D629" t="s">
        <v>22</v>
      </c>
      <c r="E629" s="3">
        <v>70812</v>
      </c>
      <c r="F629" s="3">
        <v>24087</v>
      </c>
      <c r="G629" s="3">
        <v>6580</v>
      </c>
      <c r="H629" s="3">
        <v>11024</v>
      </c>
      <c r="I629" s="3">
        <v>3036</v>
      </c>
      <c r="J629" s="3">
        <v>0</v>
      </c>
      <c r="K629" s="3">
        <v>0</v>
      </c>
      <c r="L629" s="3">
        <v>0</v>
      </c>
      <c r="M629" s="3">
        <v>2125</v>
      </c>
      <c r="N629">
        <f t="shared" si="26"/>
        <v>46852</v>
      </c>
      <c r="O629" s="12">
        <f t="shared" si="27"/>
        <v>0.66163927018019542</v>
      </c>
    </row>
    <row r="630" spans="1:15" x14ac:dyDescent="0.2">
      <c r="A630" t="s">
        <v>188</v>
      </c>
      <c r="B630" t="s">
        <v>189</v>
      </c>
      <c r="C630" s="3">
        <v>20</v>
      </c>
      <c r="D630" t="s">
        <v>95</v>
      </c>
      <c r="E630" s="3">
        <v>66017</v>
      </c>
      <c r="F630" s="3">
        <v>16217</v>
      </c>
      <c r="G630" s="3">
        <v>14889</v>
      </c>
      <c r="H630" s="3">
        <v>7691</v>
      </c>
      <c r="I630" s="3">
        <v>1384</v>
      </c>
      <c r="J630" s="3">
        <v>2330</v>
      </c>
      <c r="K630" s="3">
        <v>0</v>
      </c>
      <c r="L630" s="3">
        <v>0</v>
      </c>
      <c r="M630" s="3">
        <v>194</v>
      </c>
      <c r="N630">
        <f t="shared" si="26"/>
        <v>42705</v>
      </c>
      <c r="O630" s="12">
        <f t="shared" si="27"/>
        <v>0.64687883423966552</v>
      </c>
    </row>
    <row r="631" spans="1:15" x14ac:dyDescent="0.2">
      <c r="A631" t="s">
        <v>190</v>
      </c>
      <c r="B631" t="s">
        <v>191</v>
      </c>
      <c r="C631" s="3">
        <v>20</v>
      </c>
      <c r="D631" t="s">
        <v>95</v>
      </c>
      <c r="E631" s="3">
        <v>74004</v>
      </c>
      <c r="F631" s="3">
        <v>12275</v>
      </c>
      <c r="G631" s="3">
        <v>14986</v>
      </c>
      <c r="H631" s="3">
        <v>7159</v>
      </c>
      <c r="I631" s="3">
        <v>948</v>
      </c>
      <c r="J631" s="3">
        <v>16238</v>
      </c>
      <c r="K631" s="3">
        <v>0</v>
      </c>
      <c r="L631" s="3">
        <v>0</v>
      </c>
      <c r="M631" s="3">
        <v>228</v>
      </c>
      <c r="N631">
        <f t="shared" si="26"/>
        <v>51834</v>
      </c>
      <c r="O631" s="12">
        <f t="shared" si="27"/>
        <v>0.70042159883249555</v>
      </c>
    </row>
    <row r="632" spans="1:15" x14ac:dyDescent="0.2">
      <c r="A632" t="s">
        <v>247</v>
      </c>
      <c r="B632" t="s">
        <v>248</v>
      </c>
      <c r="C632" s="3">
        <v>20</v>
      </c>
      <c r="D632" t="s">
        <v>28</v>
      </c>
      <c r="E632" s="3">
        <v>76808</v>
      </c>
      <c r="F632" s="3">
        <v>22050</v>
      </c>
      <c r="G632" s="3">
        <v>7940</v>
      </c>
      <c r="H632" s="3">
        <v>16002</v>
      </c>
      <c r="I632" s="3">
        <v>1907</v>
      </c>
      <c r="J632" s="3">
        <v>1137</v>
      </c>
      <c r="K632" s="3">
        <v>0</v>
      </c>
      <c r="L632" s="3">
        <v>0</v>
      </c>
      <c r="M632" s="3">
        <v>173</v>
      </c>
      <c r="N632">
        <f t="shared" si="26"/>
        <v>49209</v>
      </c>
      <c r="O632" s="12">
        <f t="shared" si="27"/>
        <v>0.64067545047390895</v>
      </c>
    </row>
    <row r="633" spans="1:15" x14ac:dyDescent="0.2">
      <c r="A633" t="s">
        <v>258</v>
      </c>
      <c r="B633" t="s">
        <v>259</v>
      </c>
      <c r="C633" s="3">
        <v>20</v>
      </c>
      <c r="D633" t="s">
        <v>28</v>
      </c>
      <c r="E633" s="3">
        <v>71122</v>
      </c>
      <c r="F633" s="3">
        <v>20230</v>
      </c>
      <c r="G633" s="3">
        <v>14161</v>
      </c>
      <c r="H633" s="3">
        <v>5832</v>
      </c>
      <c r="I633" s="3">
        <v>1314</v>
      </c>
      <c r="J633" s="3">
        <v>396</v>
      </c>
      <c r="K633" s="3">
        <v>0</v>
      </c>
      <c r="L633" s="3">
        <v>0</v>
      </c>
      <c r="M633" s="3">
        <v>1874</v>
      </c>
      <c r="N633">
        <f t="shared" si="26"/>
        <v>43807</v>
      </c>
      <c r="O633" s="12">
        <f t="shared" si="27"/>
        <v>0.61594162143921716</v>
      </c>
    </row>
    <row r="634" spans="1:15" x14ac:dyDescent="0.2">
      <c r="A634" t="s">
        <v>277</v>
      </c>
      <c r="B634" t="s">
        <v>278</v>
      </c>
      <c r="C634" s="3">
        <v>20</v>
      </c>
      <c r="D634" t="s">
        <v>22</v>
      </c>
      <c r="E634" s="3">
        <v>81462</v>
      </c>
      <c r="F634" s="3">
        <v>31427</v>
      </c>
      <c r="G634" s="3">
        <v>5937</v>
      </c>
      <c r="H634" s="3">
        <v>15550</v>
      </c>
      <c r="I634" s="3">
        <v>3873</v>
      </c>
      <c r="J634" s="3">
        <v>0</v>
      </c>
      <c r="K634" s="3">
        <v>0</v>
      </c>
      <c r="L634" s="3">
        <v>0</v>
      </c>
      <c r="M634" s="3">
        <v>0</v>
      </c>
      <c r="N634">
        <f t="shared" si="26"/>
        <v>56787</v>
      </c>
      <c r="O634" s="12">
        <f t="shared" si="27"/>
        <v>0.69709803343890397</v>
      </c>
    </row>
    <row r="635" spans="1:15" x14ac:dyDescent="0.2">
      <c r="A635" t="s">
        <v>323</v>
      </c>
      <c r="B635" t="s">
        <v>324</v>
      </c>
      <c r="C635" s="3">
        <v>20</v>
      </c>
      <c r="D635" t="s">
        <v>22</v>
      </c>
      <c r="E635" s="3">
        <v>72781</v>
      </c>
      <c r="F635" s="3">
        <v>21264</v>
      </c>
      <c r="G635" s="3">
        <v>15336</v>
      </c>
      <c r="H635" s="3">
        <v>6844</v>
      </c>
      <c r="I635" s="3">
        <v>1382</v>
      </c>
      <c r="J635" s="3">
        <v>598</v>
      </c>
      <c r="K635" s="3">
        <v>0</v>
      </c>
      <c r="L635" s="3">
        <v>0</v>
      </c>
      <c r="M635" s="3">
        <v>2080</v>
      </c>
      <c r="N635">
        <f t="shared" si="26"/>
        <v>47504</v>
      </c>
      <c r="O635" s="12">
        <f t="shared" si="27"/>
        <v>0.65269781948585481</v>
      </c>
    </row>
    <row r="636" spans="1:15" x14ac:dyDescent="0.2">
      <c r="A636" t="s">
        <v>338</v>
      </c>
      <c r="B636" t="s">
        <v>339</v>
      </c>
      <c r="C636" s="3">
        <v>20</v>
      </c>
      <c r="D636" t="s">
        <v>28</v>
      </c>
      <c r="E636" s="3">
        <v>76271</v>
      </c>
      <c r="F636" s="3">
        <v>24428</v>
      </c>
      <c r="G636" s="3">
        <v>13800</v>
      </c>
      <c r="H636" s="3">
        <v>7361</v>
      </c>
      <c r="I636" s="3">
        <v>1842</v>
      </c>
      <c r="J636" s="3">
        <v>0</v>
      </c>
      <c r="K636" s="3">
        <v>0</v>
      </c>
      <c r="L636" s="3">
        <v>0</v>
      </c>
      <c r="M636" s="3">
        <v>2649</v>
      </c>
      <c r="N636">
        <f t="shared" si="26"/>
        <v>50080</v>
      </c>
      <c r="O636" s="12">
        <f t="shared" si="27"/>
        <v>0.65660604948145429</v>
      </c>
    </row>
    <row r="637" spans="1:15" x14ac:dyDescent="0.2">
      <c r="A637" t="s">
        <v>385</v>
      </c>
      <c r="B637" t="s">
        <v>386</v>
      </c>
      <c r="C637" s="3">
        <v>20</v>
      </c>
      <c r="D637" t="s">
        <v>28</v>
      </c>
      <c r="E637" s="3">
        <v>71832</v>
      </c>
      <c r="F637" s="3">
        <v>22174</v>
      </c>
      <c r="G637" s="3">
        <v>16900</v>
      </c>
      <c r="H637" s="3">
        <v>7962</v>
      </c>
      <c r="I637" s="3">
        <v>1747</v>
      </c>
      <c r="J637" s="3">
        <v>0</v>
      </c>
      <c r="K637" s="3">
        <v>0</v>
      </c>
      <c r="L637" s="3">
        <v>0</v>
      </c>
      <c r="M637" s="3">
        <v>1602</v>
      </c>
      <c r="N637">
        <f t="shared" si="26"/>
        <v>50385</v>
      </c>
      <c r="O637" s="12">
        <f t="shared" si="27"/>
        <v>0.70142833277647842</v>
      </c>
    </row>
    <row r="638" spans="1:15" x14ac:dyDescent="0.2">
      <c r="A638" t="s">
        <v>412</v>
      </c>
      <c r="B638" t="s">
        <v>1463</v>
      </c>
      <c r="C638" s="3">
        <v>20</v>
      </c>
      <c r="D638" t="s">
        <v>95</v>
      </c>
      <c r="E638" s="3">
        <v>77840</v>
      </c>
      <c r="F638" s="3">
        <v>21223</v>
      </c>
      <c r="G638" s="3">
        <v>2497</v>
      </c>
      <c r="H638" s="3">
        <v>24658</v>
      </c>
      <c r="I638" s="3">
        <v>1305</v>
      </c>
      <c r="J638" s="3">
        <v>0</v>
      </c>
      <c r="K638" s="3">
        <v>0</v>
      </c>
      <c r="L638" s="3">
        <v>1327</v>
      </c>
      <c r="M638" s="3">
        <v>1114</v>
      </c>
      <c r="N638">
        <f t="shared" si="26"/>
        <v>52124</v>
      </c>
      <c r="O638" s="12">
        <f t="shared" si="27"/>
        <v>0.66963001027749225</v>
      </c>
    </row>
    <row r="639" spans="1:15" x14ac:dyDescent="0.2">
      <c r="A639" t="s">
        <v>447</v>
      </c>
      <c r="B639" t="s">
        <v>1471</v>
      </c>
      <c r="C639" s="3">
        <v>20</v>
      </c>
      <c r="D639" t="s">
        <v>28</v>
      </c>
      <c r="E639" s="3">
        <v>68858</v>
      </c>
      <c r="F639" s="3">
        <v>26250</v>
      </c>
      <c r="G639" s="3">
        <v>7748</v>
      </c>
      <c r="H639" s="3">
        <v>9162</v>
      </c>
      <c r="I639" s="3">
        <v>1722</v>
      </c>
      <c r="J639" s="3">
        <v>890</v>
      </c>
      <c r="K639" s="3">
        <v>0</v>
      </c>
      <c r="L639" s="3">
        <v>0</v>
      </c>
      <c r="M639" s="3">
        <v>940</v>
      </c>
      <c r="N639">
        <f t="shared" si="26"/>
        <v>46712</v>
      </c>
      <c r="O639" s="12">
        <f t="shared" si="27"/>
        <v>0.678381596909582</v>
      </c>
    </row>
    <row r="640" spans="1:15" x14ac:dyDescent="0.2">
      <c r="A640" t="s">
        <v>455</v>
      </c>
      <c r="B640" t="s">
        <v>456</v>
      </c>
      <c r="C640" s="3">
        <v>20</v>
      </c>
      <c r="D640" t="s">
        <v>28</v>
      </c>
      <c r="E640" s="3">
        <v>78003</v>
      </c>
      <c r="F640" s="3">
        <v>26109</v>
      </c>
      <c r="G640" s="3">
        <v>5719</v>
      </c>
      <c r="H640" s="3">
        <v>15987</v>
      </c>
      <c r="I640" s="3">
        <v>2439</v>
      </c>
      <c r="J640" s="3">
        <v>637</v>
      </c>
      <c r="K640" s="3">
        <v>0</v>
      </c>
      <c r="L640" s="3">
        <v>0</v>
      </c>
      <c r="M640" s="3">
        <v>1909</v>
      </c>
      <c r="N640">
        <f t="shared" si="26"/>
        <v>52800</v>
      </c>
      <c r="O640" s="12">
        <f t="shared" si="27"/>
        <v>0.67689704242144533</v>
      </c>
    </row>
    <row r="641" spans="1:15" x14ac:dyDescent="0.2">
      <c r="A641" t="s">
        <v>469</v>
      </c>
      <c r="B641" t="s">
        <v>470</v>
      </c>
      <c r="C641" s="3">
        <v>20</v>
      </c>
      <c r="D641" t="s">
        <v>28</v>
      </c>
      <c r="E641" s="3">
        <v>70865</v>
      </c>
      <c r="F641" s="3">
        <v>21624</v>
      </c>
      <c r="G641" s="3">
        <v>12944</v>
      </c>
      <c r="H641" s="3">
        <v>8484</v>
      </c>
      <c r="I641" s="3">
        <v>1515</v>
      </c>
      <c r="J641" s="3">
        <v>356</v>
      </c>
      <c r="K641" s="3">
        <v>0</v>
      </c>
      <c r="L641" s="3">
        <v>0</v>
      </c>
      <c r="M641" s="3">
        <v>1863</v>
      </c>
      <c r="N641">
        <f t="shared" si="26"/>
        <v>46786</v>
      </c>
      <c r="O641" s="12">
        <f t="shared" si="27"/>
        <v>0.66021308121075284</v>
      </c>
    </row>
    <row r="642" spans="1:15" x14ac:dyDescent="0.2">
      <c r="A642" t="s">
        <v>477</v>
      </c>
      <c r="B642" t="s">
        <v>478</v>
      </c>
      <c r="C642" s="3">
        <v>20</v>
      </c>
      <c r="D642" t="s">
        <v>28</v>
      </c>
      <c r="E642" s="3">
        <v>70195</v>
      </c>
      <c r="F642" s="3">
        <v>22956</v>
      </c>
      <c r="G642" s="3">
        <v>13644</v>
      </c>
      <c r="H642" s="3">
        <v>6293</v>
      </c>
      <c r="I642" s="3">
        <v>2265</v>
      </c>
      <c r="J642" s="3">
        <v>675</v>
      </c>
      <c r="K642" s="3">
        <v>0</v>
      </c>
      <c r="L642" s="3">
        <v>0</v>
      </c>
      <c r="M642" s="3">
        <v>1470</v>
      </c>
      <c r="N642">
        <f t="shared" si="26"/>
        <v>47303</v>
      </c>
      <c r="O642" s="12">
        <f t="shared" si="27"/>
        <v>0.67387990597620917</v>
      </c>
    </row>
    <row r="643" spans="1:15" x14ac:dyDescent="0.2">
      <c r="A643" t="s">
        <v>528</v>
      </c>
      <c r="B643" t="s">
        <v>529</v>
      </c>
      <c r="C643" s="3">
        <v>20</v>
      </c>
      <c r="D643" t="s">
        <v>95</v>
      </c>
      <c r="E643" s="3">
        <v>78000</v>
      </c>
      <c r="F643" s="3">
        <v>20468</v>
      </c>
      <c r="G643" s="3">
        <v>18475</v>
      </c>
      <c r="H643" s="3">
        <v>7825</v>
      </c>
      <c r="I643" s="3">
        <v>1397</v>
      </c>
      <c r="J643" s="3">
        <v>0</v>
      </c>
      <c r="K643" s="3">
        <v>0</v>
      </c>
      <c r="L643" s="3">
        <v>0</v>
      </c>
      <c r="M643" s="3">
        <v>1649</v>
      </c>
      <c r="N643">
        <f t="shared" si="26"/>
        <v>49814</v>
      </c>
      <c r="O643" s="12">
        <f t="shared" si="27"/>
        <v>0.63864102564102565</v>
      </c>
    </row>
    <row r="644" spans="1:15" x14ac:dyDescent="0.2">
      <c r="A644" t="s">
        <v>573</v>
      </c>
      <c r="B644" t="s">
        <v>1485</v>
      </c>
      <c r="C644" s="3">
        <v>20</v>
      </c>
      <c r="D644" t="s">
        <v>22</v>
      </c>
      <c r="E644" s="3">
        <v>76835</v>
      </c>
      <c r="F644" s="3">
        <v>29447</v>
      </c>
      <c r="G644" s="3">
        <v>4189</v>
      </c>
      <c r="H644" s="3">
        <v>17987</v>
      </c>
      <c r="I644" s="3">
        <v>2839</v>
      </c>
      <c r="J644" s="3">
        <v>570</v>
      </c>
      <c r="K644" s="3">
        <v>0</v>
      </c>
      <c r="L644" s="3">
        <v>0</v>
      </c>
      <c r="M644" s="3">
        <v>809</v>
      </c>
      <c r="N644">
        <f t="shared" si="26"/>
        <v>55841</v>
      </c>
      <c r="O644" s="12">
        <f t="shared" si="27"/>
        <v>0.7267651460922756</v>
      </c>
    </row>
    <row r="645" spans="1:15" x14ac:dyDescent="0.2">
      <c r="A645" t="s">
        <v>577</v>
      </c>
      <c r="B645" t="s">
        <v>1486</v>
      </c>
      <c r="C645" s="3">
        <v>20</v>
      </c>
      <c r="D645" t="s">
        <v>95</v>
      </c>
      <c r="E645" s="3">
        <v>71708</v>
      </c>
      <c r="F645" s="3">
        <v>18294</v>
      </c>
      <c r="G645" s="3">
        <v>16426</v>
      </c>
      <c r="H645" s="3">
        <v>11240</v>
      </c>
      <c r="I645" s="3">
        <v>1206</v>
      </c>
      <c r="J645" s="3">
        <v>2568</v>
      </c>
      <c r="K645" s="3">
        <v>0</v>
      </c>
      <c r="L645" s="3">
        <v>0</v>
      </c>
      <c r="M645" s="3">
        <v>85</v>
      </c>
      <c r="N645">
        <f t="shared" si="26"/>
        <v>49819</v>
      </c>
      <c r="O645" s="12">
        <f t="shared" si="27"/>
        <v>0.69474814525575945</v>
      </c>
    </row>
    <row r="646" spans="1:15" x14ac:dyDescent="0.2">
      <c r="A646" t="s">
        <v>650</v>
      </c>
      <c r="B646" t="s">
        <v>1494</v>
      </c>
      <c r="C646" s="3">
        <v>20</v>
      </c>
      <c r="D646" t="s">
        <v>95</v>
      </c>
      <c r="E646" s="3">
        <v>68708</v>
      </c>
      <c r="F646" s="3">
        <v>18401</v>
      </c>
      <c r="G646" s="3">
        <v>2508</v>
      </c>
      <c r="H646" s="3">
        <v>26048</v>
      </c>
      <c r="I646" s="3">
        <v>1728</v>
      </c>
      <c r="J646" s="3">
        <v>729</v>
      </c>
      <c r="K646" s="3">
        <v>0</v>
      </c>
      <c r="L646" s="3">
        <v>0</v>
      </c>
      <c r="M646" s="3">
        <v>674</v>
      </c>
      <c r="N646">
        <f t="shared" si="26"/>
        <v>50088</v>
      </c>
      <c r="O646" s="12">
        <f t="shared" si="27"/>
        <v>0.72899807882633749</v>
      </c>
    </row>
    <row r="647" spans="1:15" x14ac:dyDescent="0.2">
      <c r="A647" t="s">
        <v>688</v>
      </c>
      <c r="B647" t="s">
        <v>689</v>
      </c>
      <c r="C647" s="3">
        <v>20</v>
      </c>
      <c r="D647" t="s">
        <v>28</v>
      </c>
      <c r="E647" s="3">
        <v>71041</v>
      </c>
      <c r="F647" s="3">
        <v>23491</v>
      </c>
      <c r="G647" s="3">
        <v>4769</v>
      </c>
      <c r="H647" s="3">
        <v>17602</v>
      </c>
      <c r="I647" s="3">
        <v>1637</v>
      </c>
      <c r="J647" s="3">
        <v>655</v>
      </c>
      <c r="K647" s="3">
        <v>0</v>
      </c>
      <c r="L647" s="3">
        <v>0</v>
      </c>
      <c r="M647" s="3">
        <v>774</v>
      </c>
      <c r="N647">
        <f t="shared" si="26"/>
        <v>48928</v>
      </c>
      <c r="O647" s="12">
        <f t="shared" si="27"/>
        <v>0.68872904379161326</v>
      </c>
    </row>
    <row r="648" spans="1:15" x14ac:dyDescent="0.2">
      <c r="A648" t="s">
        <v>832</v>
      </c>
      <c r="B648" t="s">
        <v>1510</v>
      </c>
      <c r="C648" s="3">
        <v>20</v>
      </c>
      <c r="D648" t="s">
        <v>28</v>
      </c>
      <c r="E648" s="3">
        <v>73882</v>
      </c>
      <c r="F648" s="3">
        <v>23604</v>
      </c>
      <c r="G648" s="3">
        <v>13651</v>
      </c>
      <c r="H648" s="3">
        <v>7800</v>
      </c>
      <c r="I648" s="3">
        <v>0</v>
      </c>
      <c r="J648" s="3">
        <v>734</v>
      </c>
      <c r="K648" s="3">
        <v>0</v>
      </c>
      <c r="L648" s="3">
        <v>0</v>
      </c>
      <c r="M648" s="3">
        <v>2182</v>
      </c>
      <c r="N648">
        <f t="shared" si="26"/>
        <v>47971</v>
      </c>
      <c r="O648" s="12">
        <f t="shared" si="27"/>
        <v>0.64929211445277601</v>
      </c>
    </row>
    <row r="649" spans="1:15" x14ac:dyDescent="0.2">
      <c r="A649" t="s">
        <v>872</v>
      </c>
      <c r="B649" t="s">
        <v>873</v>
      </c>
      <c r="C649" s="3">
        <v>20</v>
      </c>
      <c r="D649" t="s">
        <v>28</v>
      </c>
      <c r="E649" s="3">
        <v>69591</v>
      </c>
      <c r="F649" s="3">
        <v>28076</v>
      </c>
      <c r="G649" s="3">
        <v>6541</v>
      </c>
      <c r="H649" s="3">
        <v>10561</v>
      </c>
      <c r="I649" s="3">
        <v>1782</v>
      </c>
      <c r="J649" s="3">
        <v>0</v>
      </c>
      <c r="K649" s="3">
        <v>0</v>
      </c>
      <c r="L649" s="3">
        <v>0</v>
      </c>
      <c r="M649" s="3">
        <v>2448</v>
      </c>
      <c r="N649">
        <f t="shared" si="26"/>
        <v>49408</v>
      </c>
      <c r="O649" s="12">
        <f t="shared" si="27"/>
        <v>0.70997686482447442</v>
      </c>
    </row>
    <row r="650" spans="1:15" x14ac:dyDescent="0.2">
      <c r="A650" t="s">
        <v>892</v>
      </c>
      <c r="B650" t="s">
        <v>893</v>
      </c>
      <c r="C650" s="3">
        <v>20</v>
      </c>
      <c r="D650" t="s">
        <v>28</v>
      </c>
      <c r="E650" s="3">
        <v>75354</v>
      </c>
      <c r="F650" s="3">
        <v>24313</v>
      </c>
      <c r="G650" s="3">
        <v>11930</v>
      </c>
      <c r="H650" s="3">
        <v>7943</v>
      </c>
      <c r="I650" s="3">
        <v>2610</v>
      </c>
      <c r="J650" s="3">
        <v>0</v>
      </c>
      <c r="K650" s="3">
        <v>0</v>
      </c>
      <c r="L650" s="3">
        <v>0</v>
      </c>
      <c r="M650" s="3">
        <v>1782</v>
      </c>
      <c r="N650">
        <f t="shared" ref="N650:N658" si="28">SUM(F650:M650)</f>
        <v>48578</v>
      </c>
      <c r="O650" s="12">
        <f t="shared" ref="O650:O658" si="29">N650/E650</f>
        <v>0.64466385327918885</v>
      </c>
    </row>
    <row r="651" spans="1:15" x14ac:dyDescent="0.2">
      <c r="A651" t="s">
        <v>982</v>
      </c>
      <c r="B651" t="s">
        <v>983</v>
      </c>
      <c r="C651" s="3">
        <v>20</v>
      </c>
      <c r="D651" t="s">
        <v>22</v>
      </c>
      <c r="E651" s="3">
        <v>77182</v>
      </c>
      <c r="F651" s="3">
        <v>28329</v>
      </c>
      <c r="G651" s="3">
        <v>3689</v>
      </c>
      <c r="H651" s="3">
        <v>20927</v>
      </c>
      <c r="I651" s="3">
        <v>1423</v>
      </c>
      <c r="J651" s="3">
        <v>645</v>
      </c>
      <c r="K651" s="3">
        <v>0</v>
      </c>
      <c r="L651" s="3">
        <v>0</v>
      </c>
      <c r="M651" s="3">
        <v>842</v>
      </c>
      <c r="N651">
        <f t="shared" si="28"/>
        <v>55855</v>
      </c>
      <c r="O651" s="12">
        <f t="shared" si="29"/>
        <v>0.72367909616231763</v>
      </c>
    </row>
    <row r="652" spans="1:15" x14ac:dyDescent="0.2">
      <c r="A652" t="s">
        <v>1002</v>
      </c>
      <c r="B652" t="s">
        <v>1003</v>
      </c>
      <c r="C652" s="3">
        <v>20</v>
      </c>
      <c r="D652" t="s">
        <v>28</v>
      </c>
      <c r="E652" s="3">
        <v>69432</v>
      </c>
      <c r="F652" s="3">
        <v>22826</v>
      </c>
      <c r="G652" s="3">
        <v>9298</v>
      </c>
      <c r="H652" s="3">
        <v>8400</v>
      </c>
      <c r="I652" s="3">
        <v>2819</v>
      </c>
      <c r="J652" s="3">
        <v>0</v>
      </c>
      <c r="K652" s="3">
        <v>0</v>
      </c>
      <c r="L652" s="3">
        <v>0</v>
      </c>
      <c r="M652" s="3">
        <v>0</v>
      </c>
      <c r="N652">
        <f t="shared" si="28"/>
        <v>43343</v>
      </c>
      <c r="O652" s="12">
        <f t="shared" si="29"/>
        <v>0.62425106579098977</v>
      </c>
    </row>
    <row r="653" spans="1:15" x14ac:dyDescent="0.2">
      <c r="A653" t="s">
        <v>1004</v>
      </c>
      <c r="B653" t="s">
        <v>1528</v>
      </c>
      <c r="C653" s="3">
        <v>20</v>
      </c>
      <c r="D653" t="s">
        <v>28</v>
      </c>
      <c r="E653" s="3">
        <v>71596</v>
      </c>
      <c r="F653" s="3">
        <v>22043</v>
      </c>
      <c r="G653" s="3">
        <v>14426</v>
      </c>
      <c r="H653" s="3">
        <v>6935</v>
      </c>
      <c r="I653" s="3">
        <v>2529</v>
      </c>
      <c r="J653" s="3">
        <v>0</v>
      </c>
      <c r="K653" s="3">
        <v>0</v>
      </c>
      <c r="L653" s="3">
        <v>0</v>
      </c>
      <c r="M653" s="3">
        <v>0</v>
      </c>
      <c r="N653">
        <f t="shared" si="28"/>
        <v>45933</v>
      </c>
      <c r="O653" s="12">
        <f t="shared" si="29"/>
        <v>0.64155818760824623</v>
      </c>
    </row>
    <row r="654" spans="1:15" x14ac:dyDescent="0.2">
      <c r="A654" t="s">
        <v>1014</v>
      </c>
      <c r="B654" t="s">
        <v>1531</v>
      </c>
      <c r="C654" s="3">
        <v>20</v>
      </c>
      <c r="D654" t="s">
        <v>28</v>
      </c>
      <c r="E654" s="3">
        <v>71790</v>
      </c>
      <c r="F654" s="3">
        <v>29723</v>
      </c>
      <c r="G654" s="3">
        <v>6476</v>
      </c>
      <c r="H654" s="3">
        <v>11545</v>
      </c>
      <c r="I654" s="3">
        <v>1911</v>
      </c>
      <c r="J654" s="3">
        <v>764</v>
      </c>
      <c r="K654" s="3">
        <v>0</v>
      </c>
      <c r="L654" s="3">
        <v>0</v>
      </c>
      <c r="M654" s="3">
        <v>895</v>
      </c>
      <c r="N654">
        <f t="shared" si="28"/>
        <v>51314</v>
      </c>
      <c r="O654" s="12">
        <f t="shared" si="29"/>
        <v>0.71477921716116455</v>
      </c>
    </row>
    <row r="655" spans="1:15" x14ac:dyDescent="0.2">
      <c r="A655" t="s">
        <v>1026</v>
      </c>
      <c r="B655" t="s">
        <v>1027</v>
      </c>
      <c r="C655" s="3">
        <v>20</v>
      </c>
      <c r="D655" t="s">
        <v>28</v>
      </c>
      <c r="E655" s="3">
        <v>72042</v>
      </c>
      <c r="F655" s="3">
        <v>28302</v>
      </c>
      <c r="G655" s="3">
        <v>5448</v>
      </c>
      <c r="H655" s="3">
        <v>12726</v>
      </c>
      <c r="I655" s="3">
        <v>2054</v>
      </c>
      <c r="J655" s="3">
        <v>914</v>
      </c>
      <c r="K655" s="3">
        <v>0</v>
      </c>
      <c r="L655" s="3">
        <v>0</v>
      </c>
      <c r="M655" s="3">
        <v>876</v>
      </c>
      <c r="N655">
        <f t="shared" si="28"/>
        <v>50320</v>
      </c>
      <c r="O655" s="12">
        <f t="shared" si="29"/>
        <v>0.69848144138141643</v>
      </c>
    </row>
    <row r="656" spans="1:15" x14ac:dyDescent="0.2">
      <c r="A656" t="s">
        <v>1068</v>
      </c>
      <c r="B656" t="s">
        <v>1536</v>
      </c>
      <c r="C656" s="3">
        <v>20</v>
      </c>
      <c r="D656" t="s">
        <v>95</v>
      </c>
      <c r="E656" s="3">
        <v>76537</v>
      </c>
      <c r="F656" s="3">
        <v>31090</v>
      </c>
      <c r="G656" s="3">
        <v>5266</v>
      </c>
      <c r="H656" s="3">
        <v>13911</v>
      </c>
      <c r="I656" s="3">
        <v>3319</v>
      </c>
      <c r="J656" s="3">
        <v>1383</v>
      </c>
      <c r="K656" s="3">
        <v>0</v>
      </c>
      <c r="L656" s="3">
        <v>0</v>
      </c>
      <c r="M656" s="3">
        <v>0</v>
      </c>
      <c r="N656">
        <f t="shared" si="28"/>
        <v>54969</v>
      </c>
      <c r="O656" s="12">
        <f t="shared" si="29"/>
        <v>0.71820165410193759</v>
      </c>
    </row>
    <row r="657" spans="1:15" x14ac:dyDescent="0.2">
      <c r="A657" t="s">
        <v>1132</v>
      </c>
      <c r="B657" t="s">
        <v>1133</v>
      </c>
      <c r="C657" s="3">
        <v>20</v>
      </c>
      <c r="D657" t="s">
        <v>22</v>
      </c>
      <c r="E657" s="3">
        <v>74001</v>
      </c>
      <c r="F657" s="3">
        <v>23458</v>
      </c>
      <c r="G657" s="3">
        <v>8087</v>
      </c>
      <c r="H657" s="3">
        <v>12353</v>
      </c>
      <c r="I657" s="3">
        <v>2984</v>
      </c>
      <c r="J657" s="3">
        <v>1126</v>
      </c>
      <c r="K657" s="3">
        <v>0</v>
      </c>
      <c r="L657" s="3">
        <v>0</v>
      </c>
      <c r="M657" s="3">
        <v>389</v>
      </c>
      <c r="N657">
        <f t="shared" si="28"/>
        <v>48397</v>
      </c>
      <c r="O657" s="12">
        <f t="shared" si="29"/>
        <v>0.65400467561249176</v>
      </c>
    </row>
    <row r="658" spans="1:15" x14ac:dyDescent="0.2">
      <c r="A658" t="s">
        <v>1134</v>
      </c>
      <c r="B658" t="s">
        <v>1135</v>
      </c>
      <c r="C658" s="3">
        <v>20</v>
      </c>
      <c r="D658" t="s">
        <v>22</v>
      </c>
      <c r="E658" s="3">
        <v>75945</v>
      </c>
      <c r="F658" s="3">
        <v>25416</v>
      </c>
      <c r="G658" s="3">
        <v>5800</v>
      </c>
      <c r="H658" s="3">
        <v>13687</v>
      </c>
      <c r="I658" s="3">
        <v>2924</v>
      </c>
      <c r="J658" s="3">
        <v>996</v>
      </c>
      <c r="K658" s="3">
        <v>0</v>
      </c>
      <c r="L658" s="3">
        <v>0</v>
      </c>
      <c r="M658" s="3">
        <v>300</v>
      </c>
      <c r="N658">
        <f t="shared" si="28"/>
        <v>49123</v>
      </c>
      <c r="O658" s="12">
        <f t="shared" si="29"/>
        <v>0.6468233590098097</v>
      </c>
    </row>
  </sheetData>
  <autoFilter ref="A8:M658">
    <sortState ref="A9:M658">
      <sortCondition ref="C8:C658"/>
    </sortState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70"/>
  <sheetViews>
    <sheetView topLeftCell="AB21" zoomScale="85" zoomScaleNormal="85" zoomScalePageLayoutView="85" workbookViewId="0">
      <selection activeCell="AD356" sqref="AD356:AG359"/>
    </sheetView>
  </sheetViews>
  <sheetFormatPr baseColWidth="10" defaultColWidth="8.83203125" defaultRowHeight="15" x14ac:dyDescent="0.2"/>
  <cols>
    <col min="1" max="1" width="38.5" bestFit="1" customWidth="1"/>
    <col min="2" max="2" width="24.1640625" bestFit="1" customWidth="1"/>
    <col min="3" max="3" width="7.1640625" style="3" bestFit="1" customWidth="1"/>
    <col min="4" max="4" width="23.33203125" customWidth="1"/>
    <col min="5" max="6" width="10.6640625" style="5" customWidth="1"/>
    <col min="7" max="7" width="11.33203125" style="5" customWidth="1"/>
    <col min="8" max="8" width="11.1640625" style="5" customWidth="1"/>
    <col min="9" max="9" width="21.1640625" style="5" bestFit="1" customWidth="1"/>
    <col min="10" max="10" width="10.83203125" style="5" bestFit="1" customWidth="1"/>
    <col min="11" max="11" width="12.5" style="5" bestFit="1" customWidth="1"/>
    <col min="12" max="12" width="10.5" style="5" customWidth="1"/>
    <col min="13" max="14" width="8.5" style="5" customWidth="1"/>
    <col min="15" max="15" width="8.83203125" style="74"/>
    <col min="16" max="16" width="11.1640625" style="74" bestFit="1" customWidth="1"/>
    <col min="17" max="20" width="8.83203125" style="74"/>
    <col min="21" max="21" width="13" style="74" customWidth="1"/>
    <col min="22" max="23" width="8.83203125" style="74"/>
    <col min="24" max="24" width="17" style="74" customWidth="1"/>
    <col min="26" max="26" width="21.1640625" bestFit="1" customWidth="1"/>
    <col min="27" max="27" width="10.83203125" style="3" bestFit="1" customWidth="1"/>
    <col min="28" max="28" width="12.5" style="3" bestFit="1" customWidth="1"/>
    <col min="29" max="29" width="9.33203125" style="3" bestFit="1" customWidth="1"/>
    <col min="30" max="30" width="16.1640625" style="7" bestFit="1" customWidth="1"/>
    <col min="31" max="31" width="9.33203125" bestFit="1" customWidth="1"/>
    <col min="32" max="32" width="11.5" bestFit="1" customWidth="1"/>
    <col min="33" max="33" width="12.5" bestFit="1" customWidth="1"/>
    <col min="34" max="34" width="17.83203125" bestFit="1" customWidth="1"/>
    <col min="35" max="35" width="9.33203125" bestFit="1" customWidth="1"/>
    <col min="36" max="36" width="6.1640625" customWidth="1"/>
    <col min="37" max="37" width="7.1640625" bestFit="1" customWidth="1"/>
    <col min="38" max="38" width="10.6640625" bestFit="1" customWidth="1"/>
    <col min="39" max="39" width="9.5" bestFit="1" customWidth="1"/>
    <col min="40" max="40" width="17.83203125" bestFit="1" customWidth="1"/>
    <col min="41" max="41" width="8.1640625" bestFit="1" customWidth="1"/>
    <col min="42" max="42" width="10.6640625" bestFit="1" customWidth="1"/>
    <col min="43" max="43" width="6.1640625" customWidth="1"/>
    <col min="44" max="44" width="9.6640625" style="3" bestFit="1" customWidth="1"/>
    <col min="45" max="45" width="10.1640625" style="74" bestFit="1" customWidth="1"/>
    <col min="46" max="46" width="10.6640625" style="74" bestFit="1" customWidth="1"/>
    <col min="47" max="47" width="7.5" style="74" bestFit="1" customWidth="1"/>
    <col min="48" max="48" width="10.6640625" style="74" bestFit="1" customWidth="1"/>
    <col min="49" max="50" width="6.1640625" customWidth="1"/>
    <col min="51" max="51" width="11.33203125" customWidth="1"/>
    <col min="52" max="52" width="11" bestFit="1" customWidth="1"/>
    <col min="53" max="53" width="6.1640625" customWidth="1"/>
    <col min="54" max="54" width="11" bestFit="1" customWidth="1"/>
    <col min="55" max="55" width="6.1640625" customWidth="1"/>
    <col min="56" max="56" width="11" bestFit="1" customWidth="1"/>
    <col min="57" max="57" width="6.1640625" customWidth="1"/>
    <col min="58" max="58" width="11" bestFit="1" customWidth="1"/>
    <col min="59" max="59" width="6.1640625" customWidth="1"/>
    <col min="60" max="60" width="11" bestFit="1" customWidth="1"/>
    <col min="61" max="61" width="6.1640625" customWidth="1"/>
    <col min="62" max="62" width="11" bestFit="1" customWidth="1"/>
    <col min="63" max="63" width="6.1640625" customWidth="1"/>
    <col min="64" max="64" width="11" bestFit="1" customWidth="1"/>
    <col min="65" max="65" width="6.1640625" customWidth="1"/>
    <col min="66" max="66" width="11" bestFit="1" customWidth="1"/>
    <col min="67" max="67" width="6.1640625" customWidth="1"/>
    <col min="68" max="68" width="11" bestFit="1" customWidth="1"/>
    <col min="69" max="69" width="6.1640625" customWidth="1"/>
    <col min="70" max="70" width="11" bestFit="1" customWidth="1"/>
    <col min="71" max="71" width="11.33203125" bestFit="1" customWidth="1"/>
  </cols>
  <sheetData>
    <row r="1" spans="1:48" ht="29" x14ac:dyDescent="0.35">
      <c r="B1" s="8" t="s">
        <v>1412</v>
      </c>
    </row>
    <row r="4" spans="1:48" x14ac:dyDescent="0.2">
      <c r="AF4" s="75"/>
      <c r="AG4" s="76"/>
      <c r="AH4" s="75"/>
      <c r="AI4" s="75"/>
      <c r="AJ4" s="75"/>
      <c r="AK4" s="76"/>
      <c r="AL4" s="76"/>
      <c r="AM4" s="76"/>
      <c r="AN4" s="77"/>
      <c r="AO4" s="75"/>
      <c r="AP4" s="75"/>
      <c r="AQ4" s="75"/>
      <c r="AR4" s="76"/>
      <c r="AS4" s="78"/>
      <c r="AT4" s="78"/>
      <c r="AU4" s="78"/>
      <c r="AV4" s="78"/>
    </row>
    <row r="5" spans="1:48" s="2" customFormat="1" ht="16" x14ac:dyDescent="0.2">
      <c r="A5" s="79" t="s">
        <v>1413</v>
      </c>
      <c r="B5" s="80" t="s">
        <v>1414</v>
      </c>
      <c r="C5" s="81" t="s">
        <v>0</v>
      </c>
      <c r="D5" s="82" t="s">
        <v>1</v>
      </c>
      <c r="E5" s="83" t="s">
        <v>2</v>
      </c>
      <c r="F5" s="84" t="s">
        <v>1651</v>
      </c>
      <c r="G5" s="85" t="s">
        <v>3</v>
      </c>
      <c r="H5" s="85" t="s">
        <v>4</v>
      </c>
      <c r="I5" s="85" t="s">
        <v>5</v>
      </c>
      <c r="J5" s="85" t="s">
        <v>6</v>
      </c>
      <c r="K5" s="85" t="s">
        <v>7</v>
      </c>
      <c r="L5" s="85" t="s">
        <v>1614</v>
      </c>
      <c r="M5" s="85" t="s">
        <v>1415</v>
      </c>
      <c r="N5" s="84" t="s">
        <v>1416</v>
      </c>
      <c r="O5" s="86" t="s">
        <v>1652</v>
      </c>
      <c r="P5" s="87" t="s">
        <v>1653</v>
      </c>
      <c r="Q5" s="88" t="s">
        <v>1654</v>
      </c>
      <c r="R5" s="88" t="s">
        <v>1655</v>
      </c>
      <c r="S5" s="88" t="s">
        <v>1656</v>
      </c>
      <c r="T5" s="88" t="s">
        <v>1657</v>
      </c>
      <c r="U5" s="88" t="s">
        <v>1658</v>
      </c>
      <c r="V5" s="88" t="s">
        <v>1659</v>
      </c>
      <c r="W5" s="89" t="s">
        <v>1660</v>
      </c>
      <c r="X5" s="86" t="s">
        <v>1661</v>
      </c>
      <c r="AA5" s="90"/>
      <c r="AB5" s="90"/>
      <c r="AC5" s="90"/>
      <c r="AD5" s="91"/>
      <c r="AF5" s="92"/>
      <c r="AG5" s="92"/>
      <c r="AH5" s="92"/>
      <c r="AI5" s="92"/>
      <c r="AJ5" s="90"/>
      <c r="AK5" s="90"/>
      <c r="AL5" s="90"/>
      <c r="AM5" s="90"/>
      <c r="AN5" s="91"/>
      <c r="AO5" s="90"/>
      <c r="AP5" s="90"/>
      <c r="AQ5" s="90"/>
      <c r="AR5" s="90"/>
      <c r="AS5" s="92"/>
      <c r="AT5" s="92"/>
      <c r="AU5" s="92"/>
      <c r="AV5" s="92"/>
    </row>
    <row r="6" spans="1:48" ht="16" x14ac:dyDescent="0.2">
      <c r="A6" s="93" t="s">
        <v>1242</v>
      </c>
      <c r="B6" s="42" t="s">
        <v>1243</v>
      </c>
      <c r="C6" s="94">
        <v>1</v>
      </c>
      <c r="D6" s="41" t="s">
        <v>1244</v>
      </c>
      <c r="E6" s="95">
        <v>67745</v>
      </c>
      <c r="F6" s="96">
        <f t="shared" ref="F6:F69" si="0">SUM(G6:N6)</f>
        <v>43936</v>
      </c>
      <c r="G6" s="97">
        <v>5304</v>
      </c>
      <c r="H6" s="97">
        <v>11397</v>
      </c>
      <c r="I6" s="97">
        <v>2050</v>
      </c>
      <c r="J6" s="97">
        <v>0</v>
      </c>
      <c r="K6" s="97">
        <v>0</v>
      </c>
      <c r="L6" s="97">
        <v>24793</v>
      </c>
      <c r="M6" s="97">
        <v>0</v>
      </c>
      <c r="N6" s="96">
        <v>392</v>
      </c>
      <c r="O6" s="98">
        <f t="shared" ref="O6:O69" si="1">SUM(G6:N6)/E6</f>
        <v>0.64854970846556936</v>
      </c>
      <c r="P6" s="99">
        <f t="shared" ref="P6:P69" si="2">G6/F6</f>
        <v>0.120721048798252</v>
      </c>
      <c r="Q6" s="100">
        <f t="shared" ref="Q6:Q69" si="3">H6/F6</f>
        <v>0.25940003641660597</v>
      </c>
      <c r="R6" s="100">
        <f t="shared" ref="R6:R69" si="4">I6/F6</f>
        <v>4.6658776402039331E-2</v>
      </c>
      <c r="S6" s="100">
        <f t="shared" ref="S6:S69" si="5">J6/F6</f>
        <v>0</v>
      </c>
      <c r="T6" s="100">
        <f t="shared" ref="T6:T69" si="6">K6/F6</f>
        <v>0</v>
      </c>
      <c r="U6" s="100">
        <f t="shared" ref="U6:U69" si="7">L6/F6</f>
        <v>0.56429806991988352</v>
      </c>
      <c r="V6" s="100">
        <f t="shared" ref="V6:V69" si="8">M6/F6</f>
        <v>0</v>
      </c>
      <c r="W6" s="101">
        <f t="shared" ref="W6:W69" si="9">N6/F6</f>
        <v>8.9220684632192286E-3</v>
      </c>
      <c r="X6" s="98" t="str">
        <f>IF(B6='[1]2010 election'!B6,"Incumbent","New")</f>
        <v>New</v>
      </c>
      <c r="AA6" s="76"/>
      <c r="AB6" s="76"/>
      <c r="AC6" s="78"/>
      <c r="AD6" s="77"/>
      <c r="AE6" s="102"/>
      <c r="AF6" s="76"/>
      <c r="AG6" s="76"/>
      <c r="AH6" s="78"/>
      <c r="AI6" s="78"/>
      <c r="AJ6" s="75"/>
      <c r="AK6" s="76"/>
      <c r="AL6" s="76"/>
      <c r="AM6" s="78"/>
      <c r="AN6" s="77"/>
      <c r="AO6" s="75"/>
      <c r="AP6" s="75"/>
      <c r="AQ6" s="75"/>
      <c r="AR6" s="76"/>
      <c r="AS6" s="78"/>
      <c r="AT6" s="78"/>
      <c r="AU6" s="78"/>
      <c r="AV6" s="78"/>
    </row>
    <row r="7" spans="1:48" ht="16" x14ac:dyDescent="0.2">
      <c r="A7" s="93" t="s">
        <v>1245</v>
      </c>
      <c r="B7" s="42" t="s">
        <v>1246</v>
      </c>
      <c r="C7" s="94">
        <v>1</v>
      </c>
      <c r="D7" s="41" t="s">
        <v>1244</v>
      </c>
      <c r="E7" s="95">
        <v>68056</v>
      </c>
      <c r="F7" s="96">
        <f t="shared" si="0"/>
        <v>48551</v>
      </c>
      <c r="G7" s="97">
        <v>11087</v>
      </c>
      <c r="H7" s="97">
        <v>12991</v>
      </c>
      <c r="I7" s="97">
        <v>2252</v>
      </c>
      <c r="J7" s="97">
        <v>897</v>
      </c>
      <c r="K7" s="97">
        <v>964</v>
      </c>
      <c r="L7" s="97">
        <v>20221</v>
      </c>
      <c r="M7" s="97">
        <v>0</v>
      </c>
      <c r="N7" s="96">
        <v>139</v>
      </c>
      <c r="O7" s="98">
        <f t="shared" si="1"/>
        <v>0.71339779005524862</v>
      </c>
      <c r="P7" s="99">
        <f t="shared" si="2"/>
        <v>0.22835780931391733</v>
      </c>
      <c r="Q7" s="100">
        <f t="shared" si="3"/>
        <v>0.26757430330992155</v>
      </c>
      <c r="R7" s="100">
        <f t="shared" si="4"/>
        <v>4.6384214537290684E-2</v>
      </c>
      <c r="S7" s="100">
        <f t="shared" si="5"/>
        <v>1.8475417602109124E-2</v>
      </c>
      <c r="T7" s="100">
        <f t="shared" si="6"/>
        <v>1.9855409775287842E-2</v>
      </c>
      <c r="U7" s="100">
        <f t="shared" si="7"/>
        <v>0.41648987662458031</v>
      </c>
      <c r="V7" s="100">
        <f t="shared" si="8"/>
        <v>0</v>
      </c>
      <c r="W7" s="101">
        <f t="shared" si="9"/>
        <v>2.8629688368931637E-3</v>
      </c>
      <c r="X7" s="98" t="str">
        <f>IF(B7='[1]2010 election'!B7,"Incumbent","New")</f>
        <v>New</v>
      </c>
      <c r="AA7" s="78"/>
      <c r="AB7" s="76"/>
      <c r="AC7" s="78"/>
      <c r="AD7" s="77"/>
      <c r="AF7" s="76"/>
      <c r="AG7" s="76"/>
      <c r="AH7" s="78"/>
      <c r="AI7" s="78"/>
      <c r="AJ7" s="75"/>
      <c r="AK7" s="76"/>
      <c r="AL7" s="76"/>
      <c r="AM7" s="78"/>
      <c r="AN7" s="77"/>
      <c r="AO7" s="75"/>
      <c r="AP7" s="75"/>
      <c r="AQ7" s="75"/>
      <c r="AR7" s="76"/>
      <c r="AS7" s="78"/>
      <c r="AT7" s="78"/>
      <c r="AU7" s="78"/>
      <c r="AV7" s="78"/>
    </row>
    <row r="8" spans="1:48" ht="16" x14ac:dyDescent="0.2">
      <c r="A8" s="93" t="s">
        <v>1247</v>
      </c>
      <c r="B8" s="42" t="s">
        <v>1248</v>
      </c>
      <c r="C8" s="94">
        <v>1</v>
      </c>
      <c r="D8" s="41" t="s">
        <v>1244</v>
      </c>
      <c r="E8" s="95">
        <v>73445</v>
      </c>
      <c r="F8" s="96">
        <f t="shared" si="0"/>
        <v>55196</v>
      </c>
      <c r="G8" s="97">
        <v>15916</v>
      </c>
      <c r="H8" s="97">
        <v>2487</v>
      </c>
      <c r="I8" s="97">
        <v>11812</v>
      </c>
      <c r="J8" s="97">
        <v>1006</v>
      </c>
      <c r="K8" s="97">
        <v>885</v>
      </c>
      <c r="L8" s="97">
        <v>22949</v>
      </c>
      <c r="M8" s="97">
        <v>0</v>
      </c>
      <c r="N8" s="96">
        <v>141</v>
      </c>
      <c r="O8" s="98">
        <f t="shared" si="1"/>
        <v>0.75152835455102462</v>
      </c>
      <c r="P8" s="99">
        <f t="shared" si="2"/>
        <v>0.28835422856728748</v>
      </c>
      <c r="Q8" s="100">
        <f t="shared" si="3"/>
        <v>4.5057612870497865E-2</v>
      </c>
      <c r="R8" s="100">
        <f t="shared" si="4"/>
        <v>0.21400101456627291</v>
      </c>
      <c r="S8" s="100">
        <f t="shared" si="5"/>
        <v>1.8225958402782811E-2</v>
      </c>
      <c r="T8" s="100">
        <f t="shared" si="6"/>
        <v>1.603377056308428E-2</v>
      </c>
      <c r="U8" s="100">
        <f t="shared" si="7"/>
        <v>0.4157728820929053</v>
      </c>
      <c r="V8" s="100">
        <f t="shared" si="8"/>
        <v>0</v>
      </c>
      <c r="W8" s="101">
        <f t="shared" si="9"/>
        <v>2.5545329371693599E-3</v>
      </c>
      <c r="X8" s="98" t="str">
        <f>IF(B8='[1]2010 election'!B8,"Incumbent","New")</f>
        <v>New</v>
      </c>
      <c r="AA8" s="76"/>
      <c r="AB8" s="76"/>
      <c r="AC8" s="78"/>
      <c r="AD8" s="77"/>
      <c r="AF8" s="76"/>
      <c r="AG8" s="76"/>
      <c r="AH8" s="78"/>
      <c r="AI8" s="78"/>
      <c r="AJ8" s="75"/>
      <c r="AK8" s="76"/>
      <c r="AL8" s="76"/>
      <c r="AM8" s="78"/>
      <c r="AN8" s="77"/>
      <c r="AO8" s="75"/>
      <c r="AP8" s="75"/>
      <c r="AQ8" s="75"/>
      <c r="AR8" s="76"/>
      <c r="AS8" s="78"/>
      <c r="AT8" s="78"/>
      <c r="AU8" s="78"/>
      <c r="AV8" s="78"/>
    </row>
    <row r="9" spans="1:48" ht="16" x14ac:dyDescent="0.2">
      <c r="A9" s="93" t="s">
        <v>1252</v>
      </c>
      <c r="B9" s="42" t="s">
        <v>1253</v>
      </c>
      <c r="C9" s="94">
        <v>1</v>
      </c>
      <c r="D9" s="41" t="s">
        <v>1254</v>
      </c>
      <c r="E9" s="95">
        <v>65792</v>
      </c>
      <c r="F9" s="96">
        <f t="shared" si="0"/>
        <v>44485</v>
      </c>
      <c r="G9" s="97">
        <v>12900</v>
      </c>
      <c r="H9" s="97">
        <v>3919</v>
      </c>
      <c r="I9" s="97">
        <v>1216</v>
      </c>
      <c r="J9" s="97">
        <v>1355</v>
      </c>
      <c r="K9" s="97">
        <v>965</v>
      </c>
      <c r="L9" s="97">
        <v>24130</v>
      </c>
      <c r="M9" s="97">
        <v>0</v>
      </c>
      <c r="N9" s="96">
        <v>0</v>
      </c>
      <c r="O9" s="98">
        <f t="shared" si="1"/>
        <v>0.6761460359922179</v>
      </c>
      <c r="P9" s="99">
        <f t="shared" si="2"/>
        <v>0.28998538833314602</v>
      </c>
      <c r="Q9" s="100">
        <f t="shared" si="3"/>
        <v>8.8097111385860405E-2</v>
      </c>
      <c r="R9" s="100">
        <f t="shared" si="4"/>
        <v>2.7335056760705856E-2</v>
      </c>
      <c r="S9" s="100">
        <f t="shared" si="5"/>
        <v>3.0459705518714172E-2</v>
      </c>
      <c r="T9" s="100">
        <f t="shared" si="6"/>
        <v>2.1692705406316737E-2</v>
      </c>
      <c r="U9" s="100">
        <f t="shared" si="7"/>
        <v>0.54243003259525679</v>
      </c>
      <c r="V9" s="100">
        <f t="shared" si="8"/>
        <v>0</v>
      </c>
      <c r="W9" s="101">
        <f t="shared" si="9"/>
        <v>0</v>
      </c>
      <c r="X9" s="98" t="str">
        <f>IF(B9='[1]2010 election'!B9,"Incumbent","New")</f>
        <v>Incumbent</v>
      </c>
      <c r="AA9" s="76"/>
      <c r="AB9" s="76"/>
      <c r="AC9" s="78"/>
      <c r="AD9" s="77"/>
      <c r="AF9" s="76"/>
      <c r="AG9" s="76"/>
      <c r="AH9" s="78"/>
      <c r="AI9" s="78"/>
      <c r="AJ9" s="75"/>
      <c r="AK9" s="76"/>
      <c r="AL9" s="76"/>
      <c r="AM9" s="78"/>
      <c r="AN9" s="77"/>
      <c r="AO9" s="75"/>
      <c r="AP9" s="75"/>
      <c r="AQ9" s="75"/>
      <c r="AR9" s="76"/>
      <c r="AS9" s="103"/>
      <c r="AT9" s="103"/>
      <c r="AU9" s="78"/>
      <c r="AV9" s="78"/>
    </row>
    <row r="10" spans="1:48" ht="16" x14ac:dyDescent="0.2">
      <c r="A10" s="93" t="s">
        <v>1264</v>
      </c>
      <c r="B10" s="42" t="s">
        <v>1265</v>
      </c>
      <c r="C10" s="94">
        <v>1</v>
      </c>
      <c r="D10" s="41" t="s">
        <v>1244</v>
      </c>
      <c r="E10" s="95">
        <v>68609</v>
      </c>
      <c r="F10" s="96">
        <f t="shared" si="0"/>
        <v>45629</v>
      </c>
      <c r="G10" s="97">
        <v>13148</v>
      </c>
      <c r="H10" s="97">
        <v>2647</v>
      </c>
      <c r="I10" s="97">
        <v>2347</v>
      </c>
      <c r="J10" s="97">
        <v>0</v>
      </c>
      <c r="K10" s="97">
        <v>0</v>
      </c>
      <c r="L10" s="97">
        <v>27487</v>
      </c>
      <c r="M10" s="97">
        <v>0</v>
      </c>
      <c r="N10" s="96">
        <v>0</v>
      </c>
      <c r="O10" s="98">
        <f t="shared" si="1"/>
        <v>0.66505852001923949</v>
      </c>
      <c r="P10" s="99">
        <f t="shared" si="2"/>
        <v>0.28815007999298692</v>
      </c>
      <c r="Q10" s="100">
        <f t="shared" si="3"/>
        <v>5.8011352429376058E-2</v>
      </c>
      <c r="R10" s="100">
        <f t="shared" si="4"/>
        <v>5.1436586381467926E-2</v>
      </c>
      <c r="S10" s="100">
        <f t="shared" si="5"/>
        <v>0</v>
      </c>
      <c r="T10" s="100">
        <f t="shared" si="6"/>
        <v>0</v>
      </c>
      <c r="U10" s="100">
        <f t="shared" si="7"/>
        <v>0.60240198119616906</v>
      </c>
      <c r="V10" s="100">
        <f t="shared" si="8"/>
        <v>0</v>
      </c>
      <c r="W10" s="101">
        <f t="shared" si="9"/>
        <v>0</v>
      </c>
      <c r="X10" s="98" t="str">
        <f>IF(B10='[1]2010 election'!B10,"Incumbent","New")</f>
        <v>Incumbent</v>
      </c>
      <c r="AA10" s="76"/>
      <c r="AB10" s="76"/>
      <c r="AC10" s="78"/>
      <c r="AD10" s="77"/>
      <c r="AF10" s="76"/>
      <c r="AG10" s="76"/>
      <c r="AH10" s="78"/>
      <c r="AI10" s="78"/>
      <c r="AJ10" s="75"/>
      <c r="AK10" s="76"/>
      <c r="AL10" s="76"/>
      <c r="AM10" s="78"/>
      <c r="AN10" s="77"/>
      <c r="AO10" s="75"/>
      <c r="AP10" s="75"/>
      <c r="AQ10" s="75"/>
      <c r="AR10" s="76"/>
      <c r="AS10" s="78"/>
      <c r="AT10" s="78"/>
      <c r="AU10" s="78"/>
      <c r="AV10" s="78"/>
    </row>
    <row r="11" spans="1:48" ht="16" x14ac:dyDescent="0.2">
      <c r="A11" s="93" t="s">
        <v>1266</v>
      </c>
      <c r="B11" s="42" t="s">
        <v>1267</v>
      </c>
      <c r="C11" s="94">
        <v>1</v>
      </c>
      <c r="D11" s="41" t="s">
        <v>1268</v>
      </c>
      <c r="E11" s="95">
        <v>74179</v>
      </c>
      <c r="F11" s="96">
        <f t="shared" si="0"/>
        <v>55038</v>
      </c>
      <c r="G11" s="97">
        <v>19817</v>
      </c>
      <c r="H11" s="97">
        <v>2700</v>
      </c>
      <c r="I11" s="97">
        <v>10294</v>
      </c>
      <c r="J11" s="97">
        <v>1316</v>
      </c>
      <c r="K11" s="97">
        <v>631</v>
      </c>
      <c r="L11" s="97">
        <v>20145</v>
      </c>
      <c r="M11" s="97">
        <v>0</v>
      </c>
      <c r="N11" s="96">
        <v>135</v>
      </c>
      <c r="O11" s="98">
        <f t="shared" si="1"/>
        <v>0.74196201081168522</v>
      </c>
      <c r="P11" s="99">
        <f t="shared" si="2"/>
        <v>0.36006032195937354</v>
      </c>
      <c r="Q11" s="100">
        <f t="shared" si="3"/>
        <v>4.9057015153166905E-2</v>
      </c>
      <c r="R11" s="100">
        <f t="shared" si="4"/>
        <v>0.1870344125876667</v>
      </c>
      <c r="S11" s="100">
        <f t="shared" si="5"/>
        <v>2.3910752570950978E-2</v>
      </c>
      <c r="T11" s="100">
        <f t="shared" si="6"/>
        <v>1.1464806133943821E-2</v>
      </c>
      <c r="U11" s="100">
        <f t="shared" si="7"/>
        <v>0.36601984083723971</v>
      </c>
      <c r="V11" s="100">
        <f t="shared" si="8"/>
        <v>0</v>
      </c>
      <c r="W11" s="101">
        <f t="shared" si="9"/>
        <v>2.4528507576583453E-3</v>
      </c>
      <c r="X11" s="98" t="str">
        <f>IF(B11='[1]2010 election'!B11,"Incumbent","New")</f>
        <v>New</v>
      </c>
      <c r="AA11" s="76"/>
      <c r="AB11" s="76"/>
      <c r="AC11" s="78"/>
      <c r="AD11" s="77"/>
      <c r="AF11" s="76"/>
      <c r="AG11" s="76"/>
      <c r="AH11" s="78"/>
      <c r="AI11" s="78"/>
      <c r="AJ11" s="75"/>
      <c r="AK11" s="76"/>
      <c r="AL11" s="76"/>
      <c r="AM11" s="78"/>
      <c r="AN11" s="77"/>
      <c r="AO11" s="75"/>
      <c r="AP11" s="75"/>
      <c r="AQ11" s="75"/>
      <c r="AR11" s="76"/>
      <c r="AS11" s="78"/>
      <c r="AT11" s="78"/>
      <c r="AU11" s="78"/>
      <c r="AV11" s="78"/>
    </row>
    <row r="12" spans="1:48" ht="16" x14ac:dyDescent="0.2">
      <c r="A12" s="93" t="s">
        <v>1269</v>
      </c>
      <c r="B12" s="42" t="s">
        <v>1270</v>
      </c>
      <c r="C12" s="94">
        <v>1</v>
      </c>
      <c r="D12" s="41" t="s">
        <v>1271</v>
      </c>
      <c r="E12" s="95">
        <v>47558</v>
      </c>
      <c r="F12" s="96">
        <f t="shared" si="0"/>
        <v>34186</v>
      </c>
      <c r="G12" s="97">
        <v>2326</v>
      </c>
      <c r="H12" s="97">
        <v>3061</v>
      </c>
      <c r="I12" s="97">
        <v>11987</v>
      </c>
      <c r="J12" s="97">
        <v>981</v>
      </c>
      <c r="K12" s="97">
        <v>0</v>
      </c>
      <c r="L12" s="97">
        <v>15831</v>
      </c>
      <c r="M12" s="97">
        <v>0</v>
      </c>
      <c r="N12" s="96">
        <v>0</v>
      </c>
      <c r="O12" s="98">
        <f t="shared" si="1"/>
        <v>0.71882753690230872</v>
      </c>
      <c r="P12" s="99">
        <f t="shared" si="2"/>
        <v>6.8039548353127005E-2</v>
      </c>
      <c r="Q12" s="100">
        <f t="shared" si="3"/>
        <v>8.9539577604867485E-2</v>
      </c>
      <c r="R12" s="100">
        <f t="shared" si="4"/>
        <v>0.35064061311648043</v>
      </c>
      <c r="S12" s="100">
        <f t="shared" si="5"/>
        <v>2.8695957409465862E-2</v>
      </c>
      <c r="T12" s="100">
        <f t="shared" si="6"/>
        <v>0</v>
      </c>
      <c r="U12" s="100">
        <f t="shared" si="7"/>
        <v>0.46308430351605923</v>
      </c>
      <c r="V12" s="100">
        <f t="shared" si="8"/>
        <v>0</v>
      </c>
      <c r="W12" s="101">
        <f t="shared" si="9"/>
        <v>0</v>
      </c>
      <c r="X12" s="98" t="str">
        <f>IF(B12='[1]2010 election'!B12,"Incumbent","New")</f>
        <v>New</v>
      </c>
      <c r="AA12" s="76"/>
      <c r="AB12" s="76"/>
      <c r="AC12" s="78"/>
      <c r="AD12" s="77"/>
      <c r="AF12" s="76"/>
      <c r="AG12" s="104"/>
      <c r="AH12" s="78"/>
      <c r="AI12" s="78"/>
      <c r="AJ12" s="75"/>
      <c r="AK12" s="76"/>
      <c r="AL12" s="76"/>
      <c r="AM12" s="78"/>
      <c r="AN12" s="77"/>
      <c r="AO12" s="75"/>
      <c r="AP12" s="75"/>
      <c r="AQ12" s="75"/>
      <c r="AR12" s="76"/>
      <c r="AS12" s="78"/>
      <c r="AT12" s="78"/>
      <c r="AU12" s="78"/>
      <c r="AV12" s="78"/>
    </row>
    <row r="13" spans="1:48" ht="16" x14ac:dyDescent="0.2">
      <c r="A13" s="93" t="s">
        <v>1284</v>
      </c>
      <c r="B13" s="42" t="s">
        <v>1285</v>
      </c>
      <c r="C13" s="94">
        <v>1</v>
      </c>
      <c r="D13" s="41" t="s">
        <v>1254</v>
      </c>
      <c r="E13" s="95">
        <v>66960</v>
      </c>
      <c r="F13" s="96">
        <f t="shared" si="0"/>
        <v>48185</v>
      </c>
      <c r="G13" s="97">
        <v>7206</v>
      </c>
      <c r="H13" s="97">
        <v>9603</v>
      </c>
      <c r="I13" s="97">
        <v>1387</v>
      </c>
      <c r="J13" s="97">
        <v>0</v>
      </c>
      <c r="K13" s="97">
        <v>895</v>
      </c>
      <c r="L13" s="97">
        <v>28765</v>
      </c>
      <c r="M13" s="97">
        <v>0</v>
      </c>
      <c r="N13" s="96">
        <v>329</v>
      </c>
      <c r="O13" s="98">
        <f t="shared" si="1"/>
        <v>0.71960872162485068</v>
      </c>
      <c r="P13" s="99">
        <f t="shared" si="2"/>
        <v>0.14954861471412265</v>
      </c>
      <c r="Q13" s="100">
        <f t="shared" si="3"/>
        <v>0.19929438621977794</v>
      </c>
      <c r="R13" s="100">
        <f t="shared" si="4"/>
        <v>2.8784891563764656E-2</v>
      </c>
      <c r="S13" s="100">
        <f t="shared" si="5"/>
        <v>0</v>
      </c>
      <c r="T13" s="100">
        <f t="shared" si="6"/>
        <v>1.8574245097021894E-2</v>
      </c>
      <c r="U13" s="100">
        <f t="shared" si="7"/>
        <v>0.59697001141434058</v>
      </c>
      <c r="V13" s="100">
        <f t="shared" si="8"/>
        <v>0</v>
      </c>
      <c r="W13" s="101">
        <f t="shared" si="9"/>
        <v>6.8278509909722946E-3</v>
      </c>
      <c r="X13" s="98" t="str">
        <f>IF(B13='[1]2010 election'!B13,"Incumbent","New")</f>
        <v>Incumbent</v>
      </c>
      <c r="AA13" s="76"/>
      <c r="AB13" s="76"/>
      <c r="AC13" s="78"/>
      <c r="AD13" s="77"/>
      <c r="AF13" s="76"/>
      <c r="AG13" s="76"/>
      <c r="AH13" s="78"/>
      <c r="AI13" s="78"/>
      <c r="AJ13" s="75"/>
      <c r="AK13" s="76"/>
      <c r="AL13" s="76"/>
      <c r="AM13" s="78"/>
      <c r="AN13" s="77"/>
      <c r="AO13" s="75"/>
      <c r="AP13" s="75"/>
      <c r="AQ13" s="75"/>
      <c r="AR13" s="76"/>
      <c r="AS13" s="78"/>
      <c r="AT13" s="78"/>
      <c r="AU13" s="78"/>
      <c r="AV13" s="78"/>
    </row>
    <row r="14" spans="1:48" ht="16" x14ac:dyDescent="0.2">
      <c r="A14" s="93" t="s">
        <v>1286</v>
      </c>
      <c r="B14" s="42" t="s">
        <v>1287</v>
      </c>
      <c r="C14" s="94">
        <v>1</v>
      </c>
      <c r="D14" s="41" t="s">
        <v>1254</v>
      </c>
      <c r="E14" s="95">
        <v>66287</v>
      </c>
      <c r="F14" s="96">
        <f t="shared" si="0"/>
        <v>44714</v>
      </c>
      <c r="G14" s="97">
        <v>3852</v>
      </c>
      <c r="H14" s="97">
        <v>10592</v>
      </c>
      <c r="I14" s="97">
        <v>1057</v>
      </c>
      <c r="J14" s="97">
        <v>0</v>
      </c>
      <c r="K14" s="97">
        <v>1225</v>
      </c>
      <c r="L14" s="97">
        <v>27684</v>
      </c>
      <c r="M14" s="97">
        <v>0</v>
      </c>
      <c r="N14" s="96">
        <v>304</v>
      </c>
      <c r="O14" s="98">
        <f t="shared" si="1"/>
        <v>0.67455157119797249</v>
      </c>
      <c r="P14" s="99">
        <f t="shared" si="2"/>
        <v>8.6147515319586712E-2</v>
      </c>
      <c r="Q14" s="100">
        <f t="shared" si="3"/>
        <v>0.23688330276870778</v>
      </c>
      <c r="R14" s="100">
        <f t="shared" si="4"/>
        <v>2.3639128684528336E-2</v>
      </c>
      <c r="S14" s="100">
        <f t="shared" si="5"/>
        <v>0</v>
      </c>
      <c r="T14" s="100">
        <f t="shared" si="6"/>
        <v>2.7396341190678533E-2</v>
      </c>
      <c r="U14" s="100">
        <f t="shared" si="7"/>
        <v>0.61913494654917922</v>
      </c>
      <c r="V14" s="100">
        <f t="shared" si="8"/>
        <v>0</v>
      </c>
      <c r="W14" s="101">
        <f t="shared" si="9"/>
        <v>6.7987654873194079E-3</v>
      </c>
      <c r="X14" s="98" t="str">
        <f>IF(B14='[1]2010 election'!B14,"Incumbent","New")</f>
        <v>New</v>
      </c>
      <c r="Z14" t="s">
        <v>1662</v>
      </c>
      <c r="AA14"/>
      <c r="AB14"/>
      <c r="AC14" s="78"/>
      <c r="AD14" s="77"/>
      <c r="AF14" s="76"/>
      <c r="AG14" s="76"/>
      <c r="AH14" s="78"/>
      <c r="AI14" s="78"/>
      <c r="AJ14" s="75"/>
      <c r="AK14" s="76"/>
      <c r="AL14" s="76"/>
      <c r="AM14" s="78"/>
      <c r="AN14" s="77"/>
      <c r="AO14" s="75"/>
      <c r="AP14" s="75"/>
      <c r="AQ14" s="75"/>
      <c r="AR14" s="76"/>
      <c r="AS14" s="78"/>
      <c r="AT14" s="78"/>
      <c r="AU14" s="78"/>
      <c r="AV14" s="78"/>
    </row>
    <row r="15" spans="1:48" ht="16" x14ac:dyDescent="0.2">
      <c r="A15" s="93" t="s">
        <v>1288</v>
      </c>
      <c r="B15" s="42" t="s">
        <v>1289</v>
      </c>
      <c r="C15" s="94">
        <v>1</v>
      </c>
      <c r="D15" s="41" t="s">
        <v>1290</v>
      </c>
      <c r="E15" s="95">
        <v>78037</v>
      </c>
      <c r="F15" s="96">
        <f t="shared" si="0"/>
        <v>55890</v>
      </c>
      <c r="G15" s="97">
        <v>6623</v>
      </c>
      <c r="H15" s="97">
        <v>17744</v>
      </c>
      <c r="I15" s="97">
        <v>2232</v>
      </c>
      <c r="J15" s="97">
        <v>0</v>
      </c>
      <c r="K15" s="97">
        <v>1195</v>
      </c>
      <c r="L15" s="97">
        <v>28096</v>
      </c>
      <c r="M15" s="97">
        <v>0</v>
      </c>
      <c r="N15" s="96">
        <v>0</v>
      </c>
      <c r="O15" s="98">
        <f t="shared" si="1"/>
        <v>0.71619872624524261</v>
      </c>
      <c r="P15" s="99">
        <f t="shared" si="2"/>
        <v>0.11850062623009483</v>
      </c>
      <c r="Q15" s="100">
        <f t="shared" si="3"/>
        <v>0.31748076578994455</v>
      </c>
      <c r="R15" s="100">
        <f t="shared" si="4"/>
        <v>3.9935587761674718E-2</v>
      </c>
      <c r="S15" s="100">
        <f t="shared" si="5"/>
        <v>0</v>
      </c>
      <c r="T15" s="100">
        <f t="shared" si="6"/>
        <v>2.1381284666308821E-2</v>
      </c>
      <c r="U15" s="100">
        <f t="shared" si="7"/>
        <v>0.50270173555197706</v>
      </c>
      <c r="V15" s="100">
        <f t="shared" si="8"/>
        <v>0</v>
      </c>
      <c r="W15" s="101">
        <f t="shared" si="9"/>
        <v>0</v>
      </c>
      <c r="X15" s="98" t="str">
        <f>IF(B15='[1]2010 election'!B15,"Incumbent","New")</f>
        <v>New</v>
      </c>
      <c r="Z15" s="105">
        <v>2015</v>
      </c>
      <c r="AA15" s="106" t="s">
        <v>1663</v>
      </c>
      <c r="AB15" s="107" t="s">
        <v>1664</v>
      </c>
      <c r="AC15" s="78"/>
      <c r="AD15" s="77"/>
      <c r="AF15" s="76"/>
      <c r="AG15" s="76"/>
      <c r="AH15" s="78"/>
      <c r="AI15" s="78"/>
      <c r="AJ15" s="75"/>
      <c r="AK15" s="76"/>
      <c r="AL15" s="76"/>
      <c r="AM15" s="78"/>
      <c r="AN15" s="77"/>
      <c r="AO15" s="75"/>
      <c r="AP15" s="75"/>
      <c r="AQ15" s="75"/>
      <c r="AR15" s="76"/>
      <c r="AS15" s="78"/>
      <c r="AT15" s="78"/>
      <c r="AU15" s="78"/>
      <c r="AV15" s="78"/>
    </row>
    <row r="16" spans="1:48" ht="16" x14ac:dyDescent="0.2">
      <c r="A16" s="93" t="s">
        <v>1293</v>
      </c>
      <c r="B16" s="42" t="s">
        <v>1294</v>
      </c>
      <c r="C16" s="94">
        <v>1</v>
      </c>
      <c r="D16" s="41" t="s">
        <v>1295</v>
      </c>
      <c r="E16" s="95">
        <v>79481</v>
      </c>
      <c r="F16" s="96">
        <f t="shared" si="0"/>
        <v>59014</v>
      </c>
      <c r="G16" s="97">
        <v>11511</v>
      </c>
      <c r="H16" s="97">
        <v>18301</v>
      </c>
      <c r="I16" s="97">
        <v>1517</v>
      </c>
      <c r="J16" s="97">
        <v>1178</v>
      </c>
      <c r="K16" s="97">
        <v>1245</v>
      </c>
      <c r="L16" s="97">
        <v>25104</v>
      </c>
      <c r="M16" s="97">
        <v>0</v>
      </c>
      <c r="N16" s="96">
        <v>158</v>
      </c>
      <c r="O16" s="98">
        <f t="shared" si="1"/>
        <v>0.74249191630704192</v>
      </c>
      <c r="P16" s="99">
        <f t="shared" si="2"/>
        <v>0.19505541058054021</v>
      </c>
      <c r="Q16" s="100">
        <f t="shared" si="3"/>
        <v>0.31011285457688004</v>
      </c>
      <c r="R16" s="100">
        <f t="shared" si="4"/>
        <v>2.5705764733791981E-2</v>
      </c>
      <c r="S16" s="100">
        <f t="shared" si="5"/>
        <v>1.9961365099806824E-2</v>
      </c>
      <c r="T16" s="100">
        <f t="shared" si="6"/>
        <v>2.1096688921272918E-2</v>
      </c>
      <c r="U16" s="100">
        <f t="shared" si="7"/>
        <v>0.42539058528484769</v>
      </c>
      <c r="V16" s="100">
        <f t="shared" si="8"/>
        <v>0</v>
      </c>
      <c r="W16" s="101">
        <f t="shared" si="9"/>
        <v>2.677330802860338E-3</v>
      </c>
      <c r="X16" s="98" t="str">
        <f>IF(B16='[1]2010 election'!B16,"Incumbent","New")</f>
        <v>New</v>
      </c>
      <c r="Z16" s="108" t="s">
        <v>1665</v>
      </c>
      <c r="AA16" s="109">
        <v>197</v>
      </c>
      <c r="AB16" s="110">
        <v>0.30299999999999999</v>
      </c>
      <c r="AC16" s="78"/>
      <c r="AD16" s="77"/>
      <c r="AF16" s="76"/>
      <c r="AG16" s="76"/>
      <c r="AH16" s="78"/>
      <c r="AI16" s="78"/>
      <c r="AJ16" s="75"/>
      <c r="AK16" s="76"/>
      <c r="AL16" s="76"/>
      <c r="AM16" s="78"/>
      <c r="AN16" s="77"/>
      <c r="AO16" s="75"/>
      <c r="AP16" s="75"/>
      <c r="AQ16" s="75"/>
      <c r="AR16" s="76"/>
      <c r="AS16" s="78"/>
      <c r="AT16" s="78"/>
      <c r="AU16" s="78"/>
      <c r="AV16" s="78"/>
    </row>
    <row r="17" spans="1:48" ht="16" x14ac:dyDescent="0.2">
      <c r="A17" s="93" t="s">
        <v>1296</v>
      </c>
      <c r="B17" s="42" t="s">
        <v>1297</v>
      </c>
      <c r="C17" s="94">
        <v>1</v>
      </c>
      <c r="D17" s="41" t="s">
        <v>1295</v>
      </c>
      <c r="E17" s="95">
        <v>66178</v>
      </c>
      <c r="F17" s="96">
        <f t="shared" si="0"/>
        <v>47089</v>
      </c>
      <c r="G17" s="97">
        <v>4670</v>
      </c>
      <c r="H17" s="97">
        <v>14082</v>
      </c>
      <c r="I17" s="97">
        <v>1325</v>
      </c>
      <c r="J17" s="97">
        <v>898</v>
      </c>
      <c r="K17" s="97">
        <v>2809</v>
      </c>
      <c r="L17" s="97">
        <v>23188</v>
      </c>
      <c r="M17" s="97">
        <v>0</v>
      </c>
      <c r="N17" s="96">
        <v>117</v>
      </c>
      <c r="O17" s="98">
        <f t="shared" si="1"/>
        <v>0.71155066638459907</v>
      </c>
      <c r="P17" s="99">
        <f t="shared" si="2"/>
        <v>9.9173904733589585E-2</v>
      </c>
      <c r="Q17" s="100">
        <f t="shared" si="3"/>
        <v>0.29905073371700397</v>
      </c>
      <c r="R17" s="100">
        <f t="shared" si="4"/>
        <v>2.8138206375161928E-2</v>
      </c>
      <c r="S17" s="100">
        <f t="shared" si="5"/>
        <v>1.9070271188600309E-2</v>
      </c>
      <c r="T17" s="100">
        <f t="shared" si="6"/>
        <v>5.9652997515343288E-2</v>
      </c>
      <c r="U17" s="100">
        <f t="shared" si="7"/>
        <v>0.49242922975641867</v>
      </c>
      <c r="V17" s="100">
        <f t="shared" si="8"/>
        <v>0</v>
      </c>
      <c r="W17" s="101">
        <f t="shared" si="9"/>
        <v>2.4846567138822229E-3</v>
      </c>
      <c r="X17" s="98" t="str">
        <f>IF(B17='[1]2010 election'!B17,"Incumbent","New")</f>
        <v>New</v>
      </c>
      <c r="Z17" s="111" t="s">
        <v>1666</v>
      </c>
      <c r="AA17" s="112">
        <v>453</v>
      </c>
      <c r="AB17" s="113">
        <v>0.69699999999999995</v>
      </c>
      <c r="AC17" s="78"/>
      <c r="AD17" s="77"/>
      <c r="AF17" s="76"/>
      <c r="AG17" s="76"/>
      <c r="AH17" s="78"/>
      <c r="AI17" s="78"/>
      <c r="AJ17" s="75"/>
      <c r="AK17" s="76"/>
      <c r="AL17" s="76"/>
      <c r="AM17" s="78"/>
      <c r="AN17" s="77"/>
      <c r="AO17" s="75"/>
      <c r="AP17" s="75"/>
      <c r="AQ17" s="75"/>
      <c r="AR17" s="76"/>
      <c r="AS17" s="78"/>
      <c r="AT17" s="78"/>
      <c r="AU17" s="78"/>
      <c r="AV17" s="78"/>
    </row>
    <row r="18" spans="1:48" ht="16" x14ac:dyDescent="0.2">
      <c r="A18" s="93" t="s">
        <v>1298</v>
      </c>
      <c r="B18" s="42" t="s">
        <v>1299</v>
      </c>
      <c r="C18" s="94">
        <v>1</v>
      </c>
      <c r="D18" s="41" t="s">
        <v>1295</v>
      </c>
      <c r="E18" s="95">
        <v>80978</v>
      </c>
      <c r="F18" s="96">
        <f t="shared" si="0"/>
        <v>58008</v>
      </c>
      <c r="G18" s="97">
        <v>9378</v>
      </c>
      <c r="H18" s="97">
        <v>18145</v>
      </c>
      <c r="I18" s="97">
        <v>2634</v>
      </c>
      <c r="J18" s="97">
        <v>847</v>
      </c>
      <c r="K18" s="97">
        <v>3140</v>
      </c>
      <c r="L18" s="97">
        <v>23742</v>
      </c>
      <c r="M18" s="97">
        <v>0</v>
      </c>
      <c r="N18" s="96">
        <v>122</v>
      </c>
      <c r="O18" s="98">
        <f t="shared" si="1"/>
        <v>0.71634271036577835</v>
      </c>
      <c r="P18" s="99">
        <f t="shared" si="2"/>
        <v>0.16166735622672734</v>
      </c>
      <c r="Q18" s="100">
        <f t="shared" si="3"/>
        <v>0.31280168252654805</v>
      </c>
      <c r="R18" s="100">
        <f t="shared" si="4"/>
        <v>4.5407529995862637E-2</v>
      </c>
      <c r="S18" s="100">
        <f t="shared" si="5"/>
        <v>1.4601434284926216E-2</v>
      </c>
      <c r="T18" s="100">
        <f t="shared" si="6"/>
        <v>5.41304647634809E-2</v>
      </c>
      <c r="U18" s="100">
        <f t="shared" si="7"/>
        <v>0.40928837401737689</v>
      </c>
      <c r="V18" s="100">
        <f t="shared" si="8"/>
        <v>0</v>
      </c>
      <c r="W18" s="101">
        <f t="shared" si="9"/>
        <v>2.1031581850779204E-3</v>
      </c>
      <c r="X18" s="98" t="str">
        <f>IF(B18='[1]2010 election'!B18,"Incumbent","New")</f>
        <v>New</v>
      </c>
      <c r="AA18" s="76"/>
      <c r="AB18" s="76"/>
      <c r="AC18" s="78"/>
      <c r="AD18" s="77"/>
      <c r="AF18" s="76"/>
      <c r="AG18" s="76"/>
      <c r="AH18" s="78"/>
      <c r="AI18" s="78"/>
      <c r="AJ18" s="75"/>
      <c r="AK18" s="76"/>
      <c r="AL18" s="76"/>
      <c r="AM18" s="78"/>
      <c r="AN18" s="77"/>
      <c r="AO18" s="75"/>
      <c r="AP18" s="75"/>
      <c r="AQ18" s="75"/>
      <c r="AR18" s="76"/>
      <c r="AS18" s="78"/>
      <c r="AT18" s="78"/>
      <c r="AU18" s="78"/>
      <c r="AV18" s="78"/>
    </row>
    <row r="19" spans="1:48" ht="16" x14ac:dyDescent="0.2">
      <c r="A19" s="93" t="s">
        <v>1300</v>
      </c>
      <c r="B19" s="42" t="s">
        <v>1301</v>
      </c>
      <c r="C19" s="94">
        <v>1</v>
      </c>
      <c r="D19" s="41" t="s">
        <v>1295</v>
      </c>
      <c r="E19" s="95">
        <v>65846</v>
      </c>
      <c r="F19" s="96">
        <f t="shared" si="0"/>
        <v>49286</v>
      </c>
      <c r="G19" s="97">
        <v>8626</v>
      </c>
      <c r="H19" s="97">
        <v>19293</v>
      </c>
      <c r="I19" s="97">
        <v>1823</v>
      </c>
      <c r="J19" s="97">
        <v>601</v>
      </c>
      <c r="K19" s="97">
        <v>2090</v>
      </c>
      <c r="L19" s="97">
        <v>16656</v>
      </c>
      <c r="M19" s="97">
        <v>0</v>
      </c>
      <c r="N19" s="96">
        <v>197</v>
      </c>
      <c r="O19" s="98">
        <f t="shared" si="1"/>
        <v>0.74850408528991885</v>
      </c>
      <c r="P19" s="99">
        <f t="shared" si="2"/>
        <v>0.17501927525057825</v>
      </c>
      <c r="Q19" s="100">
        <f t="shared" si="3"/>
        <v>0.39144990463823398</v>
      </c>
      <c r="R19" s="100">
        <f t="shared" si="4"/>
        <v>3.6988191372803639E-2</v>
      </c>
      <c r="S19" s="100">
        <f t="shared" si="5"/>
        <v>1.2194132207929229E-2</v>
      </c>
      <c r="T19" s="100">
        <f t="shared" si="6"/>
        <v>4.2405551272166539E-2</v>
      </c>
      <c r="U19" s="100">
        <f t="shared" si="7"/>
        <v>0.33794586698048129</v>
      </c>
      <c r="V19" s="100">
        <f t="shared" si="8"/>
        <v>0</v>
      </c>
      <c r="W19" s="101">
        <f t="shared" si="9"/>
        <v>3.9970782778070849E-3</v>
      </c>
      <c r="X19" s="98" t="str">
        <f>IF(B19='[1]2010 election'!B19,"Incumbent","New")</f>
        <v>Incumbent</v>
      </c>
      <c r="AA19" s="76"/>
      <c r="AB19" s="76"/>
      <c r="AC19" s="78"/>
      <c r="AD19" s="77"/>
      <c r="AF19" s="76"/>
      <c r="AG19" s="76"/>
      <c r="AH19" s="78"/>
      <c r="AI19" s="78"/>
      <c r="AJ19" s="75"/>
      <c r="AK19" s="76"/>
      <c r="AL19" s="76"/>
      <c r="AM19" s="78"/>
      <c r="AN19" s="77"/>
      <c r="AO19" s="75"/>
      <c r="AP19" s="75"/>
      <c r="AQ19" s="75"/>
      <c r="AR19" s="76"/>
      <c r="AS19" s="78"/>
      <c r="AT19" s="78"/>
      <c r="AU19" s="78"/>
      <c r="AV19" s="78"/>
    </row>
    <row r="20" spans="1:48" ht="16" x14ac:dyDescent="0.2">
      <c r="A20" s="93" t="s">
        <v>1302</v>
      </c>
      <c r="B20" s="42" t="s">
        <v>1303</v>
      </c>
      <c r="C20" s="94">
        <v>1</v>
      </c>
      <c r="D20" s="41" t="s">
        <v>1295</v>
      </c>
      <c r="E20" s="95">
        <v>72178</v>
      </c>
      <c r="F20" s="96">
        <f t="shared" si="0"/>
        <v>51602</v>
      </c>
      <c r="G20" s="97">
        <v>10444</v>
      </c>
      <c r="H20" s="97">
        <v>14033</v>
      </c>
      <c r="I20" s="97">
        <v>1920</v>
      </c>
      <c r="J20" s="97">
        <v>1072</v>
      </c>
      <c r="K20" s="97">
        <v>1965</v>
      </c>
      <c r="L20" s="97">
        <v>22168</v>
      </c>
      <c r="M20" s="97">
        <v>0</v>
      </c>
      <c r="N20" s="96">
        <v>0</v>
      </c>
      <c r="O20" s="98">
        <f t="shared" si="1"/>
        <v>0.71492698606223504</v>
      </c>
      <c r="P20" s="99">
        <f t="shared" si="2"/>
        <v>0.20239525599782954</v>
      </c>
      <c r="Q20" s="100">
        <f t="shared" si="3"/>
        <v>0.27194682376652068</v>
      </c>
      <c r="R20" s="100">
        <f t="shared" si="4"/>
        <v>3.7207860160458898E-2</v>
      </c>
      <c r="S20" s="100">
        <f t="shared" si="5"/>
        <v>2.0774388589589552E-2</v>
      </c>
      <c r="T20" s="100">
        <f t="shared" si="6"/>
        <v>3.8079919382969653E-2</v>
      </c>
      <c r="U20" s="100">
        <f t="shared" si="7"/>
        <v>0.42959575210263168</v>
      </c>
      <c r="V20" s="100">
        <f t="shared" si="8"/>
        <v>0</v>
      </c>
      <c r="W20" s="101">
        <f t="shared" si="9"/>
        <v>0</v>
      </c>
      <c r="X20" s="98" t="str">
        <f>IF(B20='[1]2010 election'!B20,"Incumbent","New")</f>
        <v>New</v>
      </c>
      <c r="AA20" s="76"/>
      <c r="AB20" s="76"/>
      <c r="AC20" s="78"/>
      <c r="AD20" s="77"/>
      <c r="AF20" s="76"/>
      <c r="AG20" s="76"/>
      <c r="AH20" s="78"/>
      <c r="AI20" s="78"/>
      <c r="AJ20" s="75"/>
      <c r="AK20" s="76"/>
      <c r="AL20" s="76"/>
      <c r="AM20" s="78"/>
      <c r="AN20" s="77"/>
      <c r="AO20" s="75"/>
      <c r="AP20" s="75"/>
      <c r="AQ20" s="75"/>
      <c r="AR20" s="76"/>
      <c r="AS20" s="78"/>
      <c r="AT20" s="78"/>
      <c r="AU20" s="78"/>
      <c r="AV20" s="78"/>
    </row>
    <row r="21" spans="1:48" ht="16" x14ac:dyDescent="0.2">
      <c r="A21" s="93" t="s">
        <v>1304</v>
      </c>
      <c r="B21" s="42" t="s">
        <v>1305</v>
      </c>
      <c r="C21" s="94">
        <v>1</v>
      </c>
      <c r="D21" s="41" t="s">
        <v>1295</v>
      </c>
      <c r="E21" s="95">
        <v>71749</v>
      </c>
      <c r="F21" s="96">
        <f t="shared" si="0"/>
        <v>54858</v>
      </c>
      <c r="G21" s="97">
        <v>6732</v>
      </c>
      <c r="H21" s="97">
        <v>6425</v>
      </c>
      <c r="I21" s="97">
        <v>18168</v>
      </c>
      <c r="J21" s="97">
        <v>1015</v>
      </c>
      <c r="K21" s="97">
        <v>1140</v>
      </c>
      <c r="L21" s="97">
        <v>21378</v>
      </c>
      <c r="M21" s="97">
        <v>0</v>
      </c>
      <c r="N21" s="96">
        <v>0</v>
      </c>
      <c r="O21" s="98">
        <f t="shared" si="1"/>
        <v>0.76458208476773193</v>
      </c>
      <c r="P21" s="99">
        <f t="shared" si="2"/>
        <v>0.12271683254949141</v>
      </c>
      <c r="Q21" s="100">
        <f t="shared" si="3"/>
        <v>0.11712056582449233</v>
      </c>
      <c r="R21" s="100">
        <f t="shared" si="4"/>
        <v>0.33118232527616753</v>
      </c>
      <c r="S21" s="100">
        <f t="shared" si="5"/>
        <v>1.8502315067993731E-2</v>
      </c>
      <c r="T21" s="100">
        <f t="shared" si="6"/>
        <v>2.0780925298042218E-2</v>
      </c>
      <c r="U21" s="100">
        <f t="shared" si="7"/>
        <v>0.38969703598381278</v>
      </c>
      <c r="V21" s="100">
        <f t="shared" si="8"/>
        <v>0</v>
      </c>
      <c r="W21" s="101">
        <f t="shared" si="9"/>
        <v>0</v>
      </c>
      <c r="X21" s="98" t="str">
        <f>IF(B21='[1]2010 election'!B21,"Incumbent","New")</f>
        <v>New</v>
      </c>
      <c r="AA21" s="76"/>
      <c r="AB21" s="76"/>
      <c r="AC21" s="78"/>
      <c r="AD21" s="77"/>
      <c r="AF21" s="76"/>
      <c r="AG21" s="76"/>
      <c r="AH21" s="78"/>
      <c r="AI21" s="78"/>
      <c r="AJ21" s="75"/>
      <c r="AK21" s="76"/>
      <c r="AL21" s="76"/>
      <c r="AM21" s="78"/>
      <c r="AN21" s="77"/>
      <c r="AO21" s="75"/>
      <c r="AP21" s="75"/>
      <c r="AQ21" s="75"/>
      <c r="AR21" s="76"/>
      <c r="AS21" s="78"/>
      <c r="AT21" s="78"/>
      <c r="AU21" s="78"/>
      <c r="AV21" s="78"/>
    </row>
    <row r="22" spans="1:48" ht="16" x14ac:dyDescent="0.2">
      <c r="A22" s="93" t="s">
        <v>1306</v>
      </c>
      <c r="B22" s="42" t="s">
        <v>1307</v>
      </c>
      <c r="C22" s="94">
        <v>1</v>
      </c>
      <c r="D22" s="41" t="s">
        <v>1308</v>
      </c>
      <c r="E22" s="95">
        <v>83380</v>
      </c>
      <c r="F22" s="96">
        <f t="shared" si="0"/>
        <v>60340</v>
      </c>
      <c r="G22" s="97">
        <v>7325</v>
      </c>
      <c r="H22" s="97">
        <v>15130</v>
      </c>
      <c r="I22" s="97">
        <v>1225</v>
      </c>
      <c r="J22" s="97">
        <v>1829</v>
      </c>
      <c r="K22" s="97">
        <v>0</v>
      </c>
      <c r="L22" s="97">
        <v>34831</v>
      </c>
      <c r="M22" s="97">
        <v>0</v>
      </c>
      <c r="N22" s="96">
        <v>0</v>
      </c>
      <c r="O22" s="98">
        <f t="shared" si="1"/>
        <v>0.72367474214439909</v>
      </c>
      <c r="P22" s="99">
        <f t="shared" si="2"/>
        <v>0.12139542591978787</v>
      </c>
      <c r="Q22" s="100">
        <f t="shared" si="3"/>
        <v>0.25074577394763009</v>
      </c>
      <c r="R22" s="100">
        <f t="shared" si="4"/>
        <v>2.0301624129930394E-2</v>
      </c>
      <c r="S22" s="100">
        <f t="shared" si="5"/>
        <v>3.0311567782565461E-2</v>
      </c>
      <c r="T22" s="100">
        <f t="shared" si="6"/>
        <v>0</v>
      </c>
      <c r="U22" s="100">
        <f t="shared" si="7"/>
        <v>0.57724560822008619</v>
      </c>
      <c r="V22" s="100">
        <f t="shared" si="8"/>
        <v>0</v>
      </c>
      <c r="W22" s="101">
        <f t="shared" si="9"/>
        <v>0</v>
      </c>
      <c r="X22" s="98" t="str">
        <f>IF(B22='[1]2010 election'!B22,"Incumbent","New")</f>
        <v>New</v>
      </c>
      <c r="AA22" s="76"/>
      <c r="AB22" s="76"/>
      <c r="AC22" s="78"/>
      <c r="AD22" s="77"/>
      <c r="AF22" s="76"/>
      <c r="AG22" s="76"/>
      <c r="AH22" s="78"/>
      <c r="AI22" s="78"/>
      <c r="AJ22" s="75"/>
      <c r="AK22" s="76"/>
      <c r="AL22" s="76"/>
      <c r="AM22" s="78"/>
      <c r="AN22" s="77"/>
      <c r="AO22" s="75"/>
      <c r="AP22" s="75"/>
      <c r="AQ22" s="75"/>
      <c r="AR22" s="76"/>
      <c r="AS22" s="78"/>
      <c r="AT22" s="78"/>
      <c r="AU22" s="78"/>
      <c r="AV22" s="78"/>
    </row>
    <row r="23" spans="1:48" ht="16" x14ac:dyDescent="0.2">
      <c r="A23" s="93" t="s">
        <v>1309</v>
      </c>
      <c r="B23" s="42" t="s">
        <v>1310</v>
      </c>
      <c r="C23" s="94">
        <v>1</v>
      </c>
      <c r="D23" s="41" t="s">
        <v>1290</v>
      </c>
      <c r="E23" s="95">
        <v>62003</v>
      </c>
      <c r="F23" s="96">
        <f t="shared" si="0"/>
        <v>45263</v>
      </c>
      <c r="G23" s="97">
        <v>7373</v>
      </c>
      <c r="H23" s="97">
        <v>3476</v>
      </c>
      <c r="I23" s="97">
        <v>14179</v>
      </c>
      <c r="J23" s="97">
        <v>0</v>
      </c>
      <c r="K23" s="97">
        <v>1387</v>
      </c>
      <c r="L23" s="97">
        <v>18523</v>
      </c>
      <c r="M23" s="97">
        <v>0</v>
      </c>
      <c r="N23" s="96">
        <v>325</v>
      </c>
      <c r="O23" s="98">
        <f t="shared" si="1"/>
        <v>0.73001306388400566</v>
      </c>
      <c r="P23" s="99">
        <f t="shared" si="2"/>
        <v>0.1628924286945187</v>
      </c>
      <c r="Q23" s="100">
        <f t="shared" si="3"/>
        <v>7.6795616728895566E-2</v>
      </c>
      <c r="R23" s="100">
        <f t="shared" si="4"/>
        <v>0.3132580695048936</v>
      </c>
      <c r="S23" s="100">
        <f t="shared" si="5"/>
        <v>0</v>
      </c>
      <c r="T23" s="100">
        <f t="shared" si="6"/>
        <v>3.0643130150454015E-2</v>
      </c>
      <c r="U23" s="100">
        <f t="shared" si="7"/>
        <v>0.40923049731568834</v>
      </c>
      <c r="V23" s="100">
        <f t="shared" si="8"/>
        <v>0</v>
      </c>
      <c r="W23" s="101">
        <f t="shared" si="9"/>
        <v>7.1802576055497872E-3</v>
      </c>
      <c r="X23" s="98" t="str">
        <f>IF(B23='[1]2010 election'!B23,"Incumbent","New")</f>
        <v>New</v>
      </c>
      <c r="AA23" s="76"/>
      <c r="AB23" s="76"/>
      <c r="AC23" s="78"/>
      <c r="AD23" s="77"/>
      <c r="AF23" s="76"/>
      <c r="AG23" s="76"/>
      <c r="AH23" s="78"/>
      <c r="AI23" s="78"/>
      <c r="AJ23" s="75"/>
      <c r="AK23" s="76"/>
      <c r="AL23" s="76"/>
      <c r="AM23" s="78"/>
      <c r="AN23" s="77"/>
      <c r="AO23" s="75"/>
      <c r="AP23" s="75"/>
      <c r="AQ23" s="75"/>
      <c r="AR23" s="76"/>
      <c r="AS23" s="78"/>
      <c r="AT23" s="78"/>
      <c r="AU23" s="78"/>
      <c r="AV23" s="78"/>
    </row>
    <row r="24" spans="1:48" ht="16" x14ac:dyDescent="0.2">
      <c r="A24" s="93" t="s">
        <v>1325</v>
      </c>
      <c r="B24" s="42" t="s">
        <v>1326</v>
      </c>
      <c r="C24" s="94">
        <v>1</v>
      </c>
      <c r="D24" s="41" t="s">
        <v>1290</v>
      </c>
      <c r="E24" s="95">
        <v>69781</v>
      </c>
      <c r="F24" s="96">
        <f t="shared" si="0"/>
        <v>47598</v>
      </c>
      <c r="G24" s="97">
        <v>3685</v>
      </c>
      <c r="H24" s="97">
        <v>14562</v>
      </c>
      <c r="I24" s="97">
        <v>892</v>
      </c>
      <c r="J24" s="97">
        <v>0</v>
      </c>
      <c r="K24" s="97">
        <v>0</v>
      </c>
      <c r="L24" s="97">
        <v>28459</v>
      </c>
      <c r="M24" s="97">
        <v>0</v>
      </c>
      <c r="N24" s="96">
        <v>0</v>
      </c>
      <c r="O24" s="98">
        <f t="shared" si="1"/>
        <v>0.68210544417534857</v>
      </c>
      <c r="P24" s="99">
        <f t="shared" si="2"/>
        <v>7.7419219294928357E-2</v>
      </c>
      <c r="Q24" s="100">
        <f t="shared" si="3"/>
        <v>0.30593722425311987</v>
      </c>
      <c r="R24" s="100">
        <f t="shared" si="4"/>
        <v>1.8740283205176688E-2</v>
      </c>
      <c r="S24" s="100">
        <f t="shared" si="5"/>
        <v>0</v>
      </c>
      <c r="T24" s="100">
        <f t="shared" si="6"/>
        <v>0</v>
      </c>
      <c r="U24" s="100">
        <f t="shared" si="7"/>
        <v>0.59790327324677506</v>
      </c>
      <c r="V24" s="100">
        <f t="shared" si="8"/>
        <v>0</v>
      </c>
      <c r="W24" s="101">
        <f t="shared" si="9"/>
        <v>0</v>
      </c>
      <c r="X24" s="98" t="str">
        <f>IF(B24='[1]2010 election'!B24,"Incumbent","New")</f>
        <v>New</v>
      </c>
      <c r="AA24" s="76"/>
      <c r="AB24" s="76"/>
      <c r="AC24" s="78"/>
      <c r="AD24" s="77"/>
      <c r="AF24" s="76"/>
      <c r="AG24" s="76"/>
      <c r="AH24" s="78"/>
      <c r="AI24" s="78"/>
      <c r="AJ24" s="75"/>
      <c r="AK24" s="76"/>
      <c r="AL24" s="76"/>
      <c r="AM24" s="78"/>
      <c r="AN24" s="77"/>
      <c r="AO24" s="75"/>
      <c r="AP24" s="75"/>
      <c r="AQ24" s="75"/>
      <c r="AR24" s="76"/>
      <c r="AS24" s="78"/>
      <c r="AT24" s="78"/>
      <c r="AU24" s="78"/>
      <c r="AV24" s="78"/>
    </row>
    <row r="25" spans="1:48" ht="16" x14ac:dyDescent="0.2">
      <c r="A25" s="93" t="s">
        <v>1327</v>
      </c>
      <c r="B25" s="42" t="s">
        <v>1328</v>
      </c>
      <c r="C25" s="94">
        <v>1</v>
      </c>
      <c r="D25" s="41" t="s">
        <v>1244</v>
      </c>
      <c r="E25" s="95">
        <v>79393</v>
      </c>
      <c r="F25" s="96">
        <f t="shared" si="0"/>
        <v>58161</v>
      </c>
      <c r="G25" s="97">
        <v>6807</v>
      </c>
      <c r="H25" s="97">
        <v>3441</v>
      </c>
      <c r="I25" s="97">
        <v>19030</v>
      </c>
      <c r="J25" s="97">
        <v>1166</v>
      </c>
      <c r="K25" s="97">
        <v>0</v>
      </c>
      <c r="L25" s="97">
        <v>27717</v>
      </c>
      <c r="M25" s="97">
        <v>0</v>
      </c>
      <c r="N25" s="96">
        <v>0</v>
      </c>
      <c r="O25" s="98">
        <f t="shared" si="1"/>
        <v>0.73257088156386585</v>
      </c>
      <c r="P25" s="99">
        <f t="shared" si="2"/>
        <v>0.11703718986950018</v>
      </c>
      <c r="Q25" s="100">
        <f t="shared" si="3"/>
        <v>5.9163356888636713E-2</v>
      </c>
      <c r="R25" s="100">
        <f t="shared" si="4"/>
        <v>0.32719519953233267</v>
      </c>
      <c r="S25" s="100">
        <f t="shared" si="5"/>
        <v>2.0047798352848128E-2</v>
      </c>
      <c r="T25" s="100">
        <f t="shared" si="6"/>
        <v>0</v>
      </c>
      <c r="U25" s="100">
        <f t="shared" si="7"/>
        <v>0.47655645535668234</v>
      </c>
      <c r="V25" s="100">
        <f t="shared" si="8"/>
        <v>0</v>
      </c>
      <c r="W25" s="101">
        <f t="shared" si="9"/>
        <v>0</v>
      </c>
      <c r="X25" s="98" t="str">
        <f>IF(B25='[1]2010 election'!B25,"Incumbent","New")</f>
        <v>New</v>
      </c>
      <c r="AA25" s="76"/>
      <c r="AB25" s="76"/>
      <c r="AC25" s="78"/>
      <c r="AD25" s="77"/>
      <c r="AF25" s="76"/>
      <c r="AG25" s="76"/>
      <c r="AH25" s="78"/>
      <c r="AI25" s="78"/>
      <c r="AJ25" s="75"/>
      <c r="AK25" s="76"/>
      <c r="AL25" s="76"/>
      <c r="AM25" s="78"/>
      <c r="AN25" s="77"/>
      <c r="AO25" s="75"/>
      <c r="AP25" s="75"/>
      <c r="AQ25" s="75"/>
      <c r="AR25" s="76"/>
      <c r="AS25" s="78"/>
      <c r="AT25" s="78"/>
      <c r="AU25" s="78"/>
      <c r="AV25" s="78"/>
    </row>
    <row r="26" spans="1:48" ht="16" x14ac:dyDescent="0.2">
      <c r="A26" s="93" t="s">
        <v>1331</v>
      </c>
      <c r="B26" s="42" t="s">
        <v>1332</v>
      </c>
      <c r="C26" s="94">
        <v>1</v>
      </c>
      <c r="D26" s="41" t="s">
        <v>1271</v>
      </c>
      <c r="E26" s="95">
        <v>77268</v>
      </c>
      <c r="F26" s="96">
        <f t="shared" si="0"/>
        <v>57613</v>
      </c>
      <c r="G26" s="97">
        <v>3410</v>
      </c>
      <c r="H26" s="97">
        <v>4311</v>
      </c>
      <c r="I26" s="97">
        <v>18029</v>
      </c>
      <c r="J26" s="97">
        <v>1236</v>
      </c>
      <c r="K26" s="97">
        <v>1367</v>
      </c>
      <c r="L26" s="97">
        <v>28838</v>
      </c>
      <c r="M26" s="97">
        <v>0</v>
      </c>
      <c r="N26" s="96">
        <v>422</v>
      </c>
      <c r="O26" s="98">
        <f t="shared" si="1"/>
        <v>0.74562561474349021</v>
      </c>
      <c r="P26" s="99">
        <f t="shared" si="2"/>
        <v>5.9188030479232115E-2</v>
      </c>
      <c r="Q26" s="100">
        <f t="shared" si="3"/>
        <v>7.4826861992952978E-2</v>
      </c>
      <c r="R26" s="100">
        <f t="shared" si="4"/>
        <v>0.31293284501761753</v>
      </c>
      <c r="S26" s="100">
        <f t="shared" si="5"/>
        <v>2.1453491399510527E-2</v>
      </c>
      <c r="T26" s="100">
        <f t="shared" si="6"/>
        <v>2.3727283772759619E-2</v>
      </c>
      <c r="U26" s="100">
        <f t="shared" si="7"/>
        <v>0.5005467516012011</v>
      </c>
      <c r="V26" s="100">
        <f t="shared" si="8"/>
        <v>0</v>
      </c>
      <c r="W26" s="101">
        <f t="shared" si="9"/>
        <v>7.3247357367260861E-3</v>
      </c>
      <c r="X26" s="98" t="str">
        <f>IF(B26='[1]2010 election'!B26,"Incumbent","New")</f>
        <v>New</v>
      </c>
    </row>
    <row r="27" spans="1:48" ht="16" x14ac:dyDescent="0.2">
      <c r="A27" s="93" t="s">
        <v>1335</v>
      </c>
      <c r="B27" s="42" t="s">
        <v>1336</v>
      </c>
      <c r="C27" s="94">
        <v>1</v>
      </c>
      <c r="D27" s="41" t="s">
        <v>1290</v>
      </c>
      <c r="E27" s="95">
        <v>75941</v>
      </c>
      <c r="F27" s="96">
        <f t="shared" si="0"/>
        <v>52892</v>
      </c>
      <c r="G27" s="97">
        <v>5223</v>
      </c>
      <c r="H27" s="97">
        <v>17654</v>
      </c>
      <c r="I27" s="97">
        <v>1150</v>
      </c>
      <c r="J27" s="97">
        <v>1237</v>
      </c>
      <c r="K27" s="97">
        <v>0</v>
      </c>
      <c r="L27" s="97">
        <v>27628</v>
      </c>
      <c r="M27" s="97">
        <v>0</v>
      </c>
      <c r="N27" s="96">
        <v>0</v>
      </c>
      <c r="O27" s="98">
        <f t="shared" si="1"/>
        <v>0.69648806310161837</v>
      </c>
      <c r="P27" s="99">
        <f t="shared" si="2"/>
        <v>9.8748392951675118E-2</v>
      </c>
      <c r="Q27" s="100">
        <f t="shared" si="3"/>
        <v>0.33377448385389097</v>
      </c>
      <c r="R27" s="100">
        <f t="shared" si="4"/>
        <v>2.1742418513196703E-2</v>
      </c>
      <c r="S27" s="100">
        <f t="shared" si="5"/>
        <v>2.3387279739847236E-2</v>
      </c>
      <c r="T27" s="100">
        <f t="shared" si="6"/>
        <v>0</v>
      </c>
      <c r="U27" s="100">
        <f t="shared" si="7"/>
        <v>0.52234742494138997</v>
      </c>
      <c r="V27" s="100">
        <f t="shared" si="8"/>
        <v>0</v>
      </c>
      <c r="W27" s="101">
        <f t="shared" si="9"/>
        <v>0</v>
      </c>
      <c r="X27" s="98" t="str">
        <f>IF(B27='[1]2010 election'!B27,"Incumbent","New")</f>
        <v>New</v>
      </c>
    </row>
    <row r="28" spans="1:48" ht="16" x14ac:dyDescent="0.2">
      <c r="A28" s="93" t="s">
        <v>1339</v>
      </c>
      <c r="B28" s="42" t="s">
        <v>1340</v>
      </c>
      <c r="C28" s="94">
        <v>1</v>
      </c>
      <c r="D28" s="41" t="s">
        <v>1295</v>
      </c>
      <c r="E28" s="95">
        <v>86955</v>
      </c>
      <c r="F28" s="96">
        <f t="shared" si="0"/>
        <v>61597</v>
      </c>
      <c r="G28" s="97">
        <v>7384</v>
      </c>
      <c r="H28" s="97">
        <v>19121</v>
      </c>
      <c r="I28" s="97">
        <v>1252</v>
      </c>
      <c r="J28" s="97">
        <v>1682</v>
      </c>
      <c r="K28" s="97">
        <v>0</v>
      </c>
      <c r="L28" s="97">
        <v>32055</v>
      </c>
      <c r="M28" s="97">
        <v>0</v>
      </c>
      <c r="N28" s="96">
        <v>103</v>
      </c>
      <c r="O28" s="98">
        <f t="shared" si="1"/>
        <v>0.70837789661319073</v>
      </c>
      <c r="P28" s="99">
        <f t="shared" si="2"/>
        <v>0.11987596798545384</v>
      </c>
      <c r="Q28" s="100">
        <f t="shared" si="3"/>
        <v>0.3104209620598406</v>
      </c>
      <c r="R28" s="100">
        <f t="shared" si="4"/>
        <v>2.0325665210968066E-2</v>
      </c>
      <c r="S28" s="100">
        <f t="shared" si="5"/>
        <v>2.7306524668409177E-2</v>
      </c>
      <c r="T28" s="100">
        <f t="shared" si="6"/>
        <v>0</v>
      </c>
      <c r="U28" s="100">
        <f t="shared" si="7"/>
        <v>0.52039872071691806</v>
      </c>
      <c r="V28" s="100">
        <f t="shared" si="8"/>
        <v>0</v>
      </c>
      <c r="W28" s="101">
        <f t="shared" si="9"/>
        <v>1.6721593584103122E-3</v>
      </c>
      <c r="X28" s="98" t="str">
        <f>IF(B28='[1]2010 election'!B28,"Incumbent","New")</f>
        <v>New</v>
      </c>
    </row>
    <row r="29" spans="1:48" ht="16" x14ac:dyDescent="0.2">
      <c r="A29" s="93" t="s">
        <v>1341</v>
      </c>
      <c r="B29" s="42" t="s">
        <v>1342</v>
      </c>
      <c r="C29" s="94">
        <v>1</v>
      </c>
      <c r="D29" s="41" t="s">
        <v>1295</v>
      </c>
      <c r="E29" s="95">
        <v>82373</v>
      </c>
      <c r="F29" s="96">
        <f t="shared" si="0"/>
        <v>57547</v>
      </c>
      <c r="G29" s="97">
        <v>5929</v>
      </c>
      <c r="H29" s="97">
        <v>15893</v>
      </c>
      <c r="I29" s="97">
        <v>1232</v>
      </c>
      <c r="J29" s="97">
        <v>1757</v>
      </c>
      <c r="K29" s="97">
        <v>0</v>
      </c>
      <c r="L29" s="97">
        <v>32736</v>
      </c>
      <c r="M29" s="97">
        <v>0</v>
      </c>
      <c r="N29" s="96">
        <v>0</v>
      </c>
      <c r="O29" s="98">
        <f t="shared" si="1"/>
        <v>0.69861483738603669</v>
      </c>
      <c r="P29" s="99">
        <f t="shared" si="2"/>
        <v>0.10302882860965819</v>
      </c>
      <c r="Q29" s="100">
        <f t="shared" si="3"/>
        <v>0.27617425756338299</v>
      </c>
      <c r="R29" s="100">
        <f t="shared" si="4"/>
        <v>2.1408587763045859E-2</v>
      </c>
      <c r="S29" s="100">
        <f t="shared" si="5"/>
        <v>3.0531565502980171E-2</v>
      </c>
      <c r="T29" s="100">
        <f t="shared" si="6"/>
        <v>0</v>
      </c>
      <c r="U29" s="100">
        <f t="shared" si="7"/>
        <v>0.56885676056093282</v>
      </c>
      <c r="V29" s="100">
        <f t="shared" si="8"/>
        <v>0</v>
      </c>
      <c r="W29" s="101">
        <f t="shared" si="9"/>
        <v>0</v>
      </c>
      <c r="X29" s="98" t="str">
        <f>IF(B29='[1]2010 election'!B29,"Incumbent","New")</f>
        <v>New</v>
      </c>
      <c r="AA29" s="3">
        <v>2010</v>
      </c>
      <c r="AB29"/>
      <c r="AC29"/>
      <c r="AD29"/>
      <c r="AE29" s="3"/>
      <c r="AF29" s="3">
        <v>2015</v>
      </c>
      <c r="AG29" s="3"/>
      <c r="AH29" s="7"/>
      <c r="AL29" s="3"/>
      <c r="AM29" s="74"/>
      <c r="AN29" s="74"/>
      <c r="AO29" s="74"/>
      <c r="AP29" s="74"/>
    </row>
    <row r="30" spans="1:48" ht="16" x14ac:dyDescent="0.2">
      <c r="A30" s="93" t="s">
        <v>1343</v>
      </c>
      <c r="B30" s="42" t="s">
        <v>1344</v>
      </c>
      <c r="C30" s="94">
        <v>1</v>
      </c>
      <c r="D30" s="41" t="s">
        <v>1295</v>
      </c>
      <c r="E30" s="95">
        <v>67875</v>
      </c>
      <c r="F30" s="96">
        <f t="shared" si="0"/>
        <v>48331</v>
      </c>
      <c r="G30" s="97">
        <v>5760</v>
      </c>
      <c r="H30" s="97">
        <v>14594</v>
      </c>
      <c r="I30" s="97">
        <v>1132</v>
      </c>
      <c r="J30" s="97">
        <v>1173</v>
      </c>
      <c r="K30" s="97">
        <v>1219</v>
      </c>
      <c r="L30" s="97">
        <v>24453</v>
      </c>
      <c r="M30" s="97">
        <v>0</v>
      </c>
      <c r="N30" s="96">
        <v>0</v>
      </c>
      <c r="O30" s="98">
        <f t="shared" si="1"/>
        <v>0.71205893186003688</v>
      </c>
      <c r="P30" s="99">
        <f t="shared" si="2"/>
        <v>0.11917816722186589</v>
      </c>
      <c r="Q30" s="100">
        <f t="shared" si="3"/>
        <v>0.30195940493679008</v>
      </c>
      <c r="R30" s="100">
        <f t="shared" si="4"/>
        <v>2.3421820363741699E-2</v>
      </c>
      <c r="S30" s="100">
        <f t="shared" si="5"/>
        <v>2.4270137179036231E-2</v>
      </c>
      <c r="T30" s="100">
        <f t="shared" si="6"/>
        <v>2.5221907264488631E-2</v>
      </c>
      <c r="U30" s="100">
        <f t="shared" si="7"/>
        <v>0.50594856303407754</v>
      </c>
      <c r="V30" s="100">
        <f t="shared" si="8"/>
        <v>0</v>
      </c>
      <c r="W30" s="101">
        <f t="shared" si="9"/>
        <v>0</v>
      </c>
      <c r="X30" s="98" t="str">
        <f>IF(B30='[1]2010 election'!B30,"Incumbent","New")</f>
        <v>New</v>
      </c>
      <c r="Z30" s="114" t="s">
        <v>0</v>
      </c>
      <c r="AA30" s="115" t="s">
        <v>1667</v>
      </c>
      <c r="AB30" s="115" t="s">
        <v>1623</v>
      </c>
      <c r="AC30" s="116" t="s">
        <v>1668</v>
      </c>
      <c r="AD30" s="2"/>
      <c r="AE30" s="117" t="s">
        <v>0</v>
      </c>
      <c r="AF30" s="118" t="s">
        <v>1667</v>
      </c>
      <c r="AG30" s="118" t="s">
        <v>1652</v>
      </c>
      <c r="AH30" s="119" t="s">
        <v>1669</v>
      </c>
      <c r="AI30" s="2"/>
      <c r="AJ30" s="2"/>
      <c r="AK30" s="2"/>
      <c r="AL30" s="2"/>
      <c r="AM30" s="120" t="s">
        <v>1616</v>
      </c>
      <c r="AN30" s="120" t="s">
        <v>1617</v>
      </c>
      <c r="AO30" s="120" t="s">
        <v>1625</v>
      </c>
      <c r="AP30" s="120" t="s">
        <v>1614</v>
      </c>
    </row>
    <row r="31" spans="1:48" ht="16" x14ac:dyDescent="0.2">
      <c r="A31" s="93" t="s">
        <v>1345</v>
      </c>
      <c r="B31" s="42" t="s">
        <v>1346</v>
      </c>
      <c r="C31" s="94">
        <v>1</v>
      </c>
      <c r="D31" s="41" t="s">
        <v>1244</v>
      </c>
      <c r="E31" s="95">
        <v>71685</v>
      </c>
      <c r="F31" s="96">
        <f t="shared" si="0"/>
        <v>49280</v>
      </c>
      <c r="G31" s="97">
        <v>15319</v>
      </c>
      <c r="H31" s="97">
        <v>4898</v>
      </c>
      <c r="I31" s="97">
        <v>1395</v>
      </c>
      <c r="J31" s="97">
        <v>1939</v>
      </c>
      <c r="K31" s="97">
        <v>1345</v>
      </c>
      <c r="L31" s="97">
        <v>24384</v>
      </c>
      <c r="M31" s="97">
        <v>0</v>
      </c>
      <c r="N31" s="96">
        <v>0</v>
      </c>
      <c r="O31" s="98">
        <f t="shared" si="1"/>
        <v>0.68745204715072883</v>
      </c>
      <c r="P31" s="99">
        <f t="shared" si="2"/>
        <v>0.31085633116883116</v>
      </c>
      <c r="Q31" s="100">
        <f t="shared" si="3"/>
        <v>9.9391233766233766E-2</v>
      </c>
      <c r="R31" s="100">
        <f t="shared" si="4"/>
        <v>2.8307629870129872E-2</v>
      </c>
      <c r="S31" s="100">
        <f t="shared" si="5"/>
        <v>3.9346590909090907E-2</v>
      </c>
      <c r="T31" s="100">
        <f t="shared" si="6"/>
        <v>2.729301948051948E-2</v>
      </c>
      <c r="U31" s="100">
        <f t="shared" si="7"/>
        <v>0.4948051948051948</v>
      </c>
      <c r="V31" s="100">
        <f t="shared" si="8"/>
        <v>0</v>
      </c>
      <c r="W31" s="101">
        <f t="shared" si="9"/>
        <v>0</v>
      </c>
      <c r="X31" s="98" t="str">
        <f>IF(B31='[1]2010 election'!B31,"Incumbent","New")</f>
        <v>Incumbent</v>
      </c>
      <c r="Z31" s="121">
        <v>1</v>
      </c>
      <c r="AA31" s="122" t="s">
        <v>1617</v>
      </c>
      <c r="AB31" s="100">
        <v>0.64725974864810576</v>
      </c>
      <c r="AC31" s="101">
        <v>0.33390476679999798</v>
      </c>
      <c r="AD31"/>
      <c r="AE31" s="123">
        <v>1</v>
      </c>
      <c r="AF31" s="124" t="s">
        <v>1614</v>
      </c>
      <c r="AG31" s="125">
        <v>0.71798057862943865</v>
      </c>
      <c r="AH31" s="126">
        <v>0.48660703420775892</v>
      </c>
      <c r="AL31" s="3">
        <v>2010</v>
      </c>
      <c r="AM31" s="74">
        <v>0.43759283682231725</v>
      </c>
      <c r="AN31" s="74">
        <v>0.39553253820670797</v>
      </c>
      <c r="AO31" s="74">
        <v>0.25658225952740943</v>
      </c>
      <c r="AP31" s="74">
        <v>0</v>
      </c>
    </row>
    <row r="32" spans="1:48" ht="16" x14ac:dyDescent="0.2">
      <c r="A32" s="93" t="s">
        <v>1349</v>
      </c>
      <c r="B32" s="42" t="s">
        <v>1350</v>
      </c>
      <c r="C32" s="94">
        <v>1</v>
      </c>
      <c r="D32" s="41" t="s">
        <v>1351</v>
      </c>
      <c r="E32" s="95">
        <v>21744</v>
      </c>
      <c r="F32" s="96">
        <f t="shared" si="0"/>
        <v>15938</v>
      </c>
      <c r="G32" s="97">
        <v>1215</v>
      </c>
      <c r="H32" s="97">
        <v>4560</v>
      </c>
      <c r="I32" s="97">
        <v>456</v>
      </c>
      <c r="J32" s="97">
        <v>0</v>
      </c>
      <c r="K32" s="97">
        <v>0</v>
      </c>
      <c r="L32" s="97">
        <v>8662</v>
      </c>
      <c r="M32" s="97">
        <v>1045</v>
      </c>
      <c r="N32" s="96">
        <v>0</v>
      </c>
      <c r="O32" s="98">
        <f t="shared" si="1"/>
        <v>0.73298381162619575</v>
      </c>
      <c r="P32" s="99">
        <f t="shared" si="2"/>
        <v>7.6232902497176555E-2</v>
      </c>
      <c r="Q32" s="100">
        <f t="shared" si="3"/>
        <v>0.28610867110051447</v>
      </c>
      <c r="R32" s="100">
        <f t="shared" si="4"/>
        <v>2.8610867110051449E-2</v>
      </c>
      <c r="S32" s="100">
        <f t="shared" si="5"/>
        <v>0</v>
      </c>
      <c r="T32" s="100">
        <f t="shared" si="6"/>
        <v>0</v>
      </c>
      <c r="U32" s="100">
        <f t="shared" si="7"/>
        <v>0.54348098883172291</v>
      </c>
      <c r="V32" s="100">
        <f t="shared" si="8"/>
        <v>6.5566570460534573E-2</v>
      </c>
      <c r="W32" s="101">
        <f t="shared" si="9"/>
        <v>0</v>
      </c>
      <c r="X32" s="98" t="str">
        <f>IF(B32='[1]2010 election'!B32,"Incumbent","New")</f>
        <v>Incumbent</v>
      </c>
      <c r="Z32" s="121">
        <v>2</v>
      </c>
      <c r="AA32" s="122" t="s">
        <v>1617</v>
      </c>
      <c r="AB32" s="100">
        <v>0.62426368821193834</v>
      </c>
      <c r="AC32" s="101">
        <v>0.52154885517914906</v>
      </c>
      <c r="AD32"/>
      <c r="AE32" s="123">
        <v>2</v>
      </c>
      <c r="AF32" s="124" t="s">
        <v>1614</v>
      </c>
      <c r="AG32" s="125">
        <v>0.70156075076835966</v>
      </c>
      <c r="AH32" s="126">
        <v>0.51945542810627243</v>
      </c>
      <c r="AL32" s="3">
        <v>2015</v>
      </c>
      <c r="AM32" s="74">
        <v>0.47659887741832652</v>
      </c>
      <c r="AN32" s="74">
        <v>0.45005476831346453</v>
      </c>
      <c r="AO32" s="74">
        <v>0.26554931183457203</v>
      </c>
      <c r="AP32" s="74">
        <v>0.50303123115701565</v>
      </c>
    </row>
    <row r="33" spans="1:42" ht="16" x14ac:dyDescent="0.2">
      <c r="A33" s="93" t="s">
        <v>1352</v>
      </c>
      <c r="B33" s="42" t="s">
        <v>1353</v>
      </c>
      <c r="C33" s="94">
        <v>1</v>
      </c>
      <c r="D33" s="41" t="s">
        <v>1308</v>
      </c>
      <c r="E33" s="95">
        <v>77370</v>
      </c>
      <c r="F33" s="96">
        <f t="shared" si="0"/>
        <v>57871</v>
      </c>
      <c r="G33" s="97">
        <v>11987</v>
      </c>
      <c r="H33" s="97">
        <v>16452</v>
      </c>
      <c r="I33" s="97">
        <v>1481</v>
      </c>
      <c r="J33" s="97">
        <v>1331</v>
      </c>
      <c r="K33" s="97">
        <v>0</v>
      </c>
      <c r="L33" s="97">
        <v>26620</v>
      </c>
      <c r="M33" s="97">
        <v>0</v>
      </c>
      <c r="N33" s="96">
        <v>0</v>
      </c>
      <c r="O33" s="98">
        <f t="shared" si="1"/>
        <v>0.74797725216492184</v>
      </c>
      <c r="P33" s="99">
        <f t="shared" si="2"/>
        <v>0.20713310639180246</v>
      </c>
      <c r="Q33" s="100">
        <f t="shared" si="3"/>
        <v>0.28428746695235957</v>
      </c>
      <c r="R33" s="100">
        <f t="shared" si="4"/>
        <v>2.5591401565550967E-2</v>
      </c>
      <c r="S33" s="100">
        <f t="shared" si="5"/>
        <v>2.2999429766204144E-2</v>
      </c>
      <c r="T33" s="100">
        <f t="shared" si="6"/>
        <v>0</v>
      </c>
      <c r="U33" s="100">
        <f t="shared" si="7"/>
        <v>0.45998859532408287</v>
      </c>
      <c r="V33" s="100">
        <f t="shared" si="8"/>
        <v>0</v>
      </c>
      <c r="W33" s="101">
        <f t="shared" si="9"/>
        <v>0</v>
      </c>
      <c r="X33" s="98" t="str">
        <f>IF(B33='[1]2010 election'!B33,"Incumbent","New")</f>
        <v>New</v>
      </c>
      <c r="Z33" s="121">
        <v>3</v>
      </c>
      <c r="AA33" s="127" t="s">
        <v>1625</v>
      </c>
      <c r="AB33" s="100">
        <v>0.57528227276719734</v>
      </c>
      <c r="AC33" s="101">
        <v>0.25658225952740943</v>
      </c>
      <c r="AD33"/>
      <c r="AE33" s="123">
        <v>3</v>
      </c>
      <c r="AF33" s="128" t="s">
        <v>1625</v>
      </c>
      <c r="AG33" s="125">
        <v>0.57998942967241962</v>
      </c>
      <c r="AH33" s="126">
        <v>0.26554931183457203</v>
      </c>
      <c r="AL33" s="3"/>
      <c r="AM33" s="74"/>
      <c r="AN33" s="74"/>
      <c r="AO33" s="74"/>
      <c r="AP33" s="74"/>
    </row>
    <row r="34" spans="1:42" ht="16" x14ac:dyDescent="0.2">
      <c r="A34" s="93" t="s">
        <v>1354</v>
      </c>
      <c r="B34" s="42" t="s">
        <v>1355</v>
      </c>
      <c r="C34" s="94">
        <v>1</v>
      </c>
      <c r="D34" s="41" t="s">
        <v>1354</v>
      </c>
      <c r="E34" s="95">
        <v>34551</v>
      </c>
      <c r="F34" s="96">
        <f t="shared" si="0"/>
        <v>22728</v>
      </c>
      <c r="G34" s="97">
        <v>2025</v>
      </c>
      <c r="H34" s="97">
        <v>1624</v>
      </c>
      <c r="I34" s="97">
        <v>9407</v>
      </c>
      <c r="J34" s="97">
        <v>1082</v>
      </c>
      <c r="K34" s="97">
        <v>0</v>
      </c>
      <c r="L34" s="97">
        <v>8590</v>
      </c>
      <c r="M34" s="97">
        <v>0</v>
      </c>
      <c r="N34" s="96">
        <v>0</v>
      </c>
      <c r="O34" s="98">
        <f t="shared" si="1"/>
        <v>0.65781019362681259</v>
      </c>
      <c r="P34" s="99">
        <f t="shared" si="2"/>
        <v>8.9097148891235475E-2</v>
      </c>
      <c r="Q34" s="100">
        <f t="shared" si="3"/>
        <v>7.1453713481168607E-2</v>
      </c>
      <c r="R34" s="100">
        <f t="shared" si="4"/>
        <v>0.41389475536782822</v>
      </c>
      <c r="S34" s="100">
        <f t="shared" si="5"/>
        <v>4.7606476592749032E-2</v>
      </c>
      <c r="T34" s="100">
        <f t="shared" si="6"/>
        <v>0</v>
      </c>
      <c r="U34" s="100">
        <f t="shared" si="7"/>
        <v>0.37794790566701864</v>
      </c>
      <c r="V34" s="100">
        <f t="shared" si="8"/>
        <v>0</v>
      </c>
      <c r="W34" s="101">
        <f t="shared" si="9"/>
        <v>0</v>
      </c>
      <c r="X34" s="98" t="str">
        <f>IF(B34='[1]2010 election'!B34,"Incumbent","New")</f>
        <v>Incumbent</v>
      </c>
      <c r="Z34" s="121">
        <v>4</v>
      </c>
      <c r="AA34" s="122" t="s">
        <v>1617</v>
      </c>
      <c r="AB34" s="100">
        <v>0.62070282330681592</v>
      </c>
      <c r="AC34" s="101">
        <v>0.41769887663530086</v>
      </c>
      <c r="AD34"/>
      <c r="AE34" s="123">
        <v>4</v>
      </c>
      <c r="AF34" s="129" t="s">
        <v>1617</v>
      </c>
      <c r="AG34" s="125">
        <v>0.62093416768788257</v>
      </c>
      <c r="AH34" s="126">
        <v>0.444169865615686</v>
      </c>
      <c r="AL34" s="3"/>
      <c r="AM34" s="130">
        <v>2010</v>
      </c>
      <c r="AN34" s="130">
        <v>2015</v>
      </c>
      <c r="AO34" s="74"/>
      <c r="AP34" s="74"/>
    </row>
    <row r="35" spans="1:42" ht="16" x14ac:dyDescent="0.2">
      <c r="A35" s="93" t="s">
        <v>1360</v>
      </c>
      <c r="B35" s="42" t="s">
        <v>1361</v>
      </c>
      <c r="C35" s="94">
        <v>1</v>
      </c>
      <c r="D35" s="41" t="s">
        <v>1254</v>
      </c>
      <c r="E35" s="95">
        <v>72447</v>
      </c>
      <c r="F35" s="96">
        <f t="shared" si="0"/>
        <v>54200</v>
      </c>
      <c r="G35" s="97">
        <v>17738</v>
      </c>
      <c r="H35" s="97">
        <v>4413</v>
      </c>
      <c r="I35" s="97">
        <v>2059</v>
      </c>
      <c r="J35" s="97">
        <v>1110</v>
      </c>
      <c r="K35" s="97">
        <v>1146</v>
      </c>
      <c r="L35" s="97">
        <v>27379</v>
      </c>
      <c r="M35" s="97">
        <v>0</v>
      </c>
      <c r="N35" s="96">
        <v>355</v>
      </c>
      <c r="O35" s="98">
        <f t="shared" si="1"/>
        <v>0.74813311800350601</v>
      </c>
      <c r="P35" s="99">
        <f t="shared" si="2"/>
        <v>0.32726937269372691</v>
      </c>
      <c r="Q35" s="100">
        <f t="shared" si="3"/>
        <v>8.1420664206642068E-2</v>
      </c>
      <c r="R35" s="100">
        <f t="shared" si="4"/>
        <v>3.7988929889298896E-2</v>
      </c>
      <c r="S35" s="100">
        <f t="shared" si="5"/>
        <v>2.0479704797047971E-2</v>
      </c>
      <c r="T35" s="100">
        <f t="shared" si="6"/>
        <v>2.1143911439114392E-2</v>
      </c>
      <c r="U35" s="100">
        <f t="shared" si="7"/>
        <v>0.50514760147601478</v>
      </c>
      <c r="V35" s="100">
        <f t="shared" si="8"/>
        <v>0</v>
      </c>
      <c r="W35" s="101">
        <f t="shared" si="9"/>
        <v>6.5498154981549813E-3</v>
      </c>
      <c r="X35" s="98" t="str">
        <f>IF(B35='[1]2010 election'!B35,"Incumbent","New")</f>
        <v>Incumbent</v>
      </c>
      <c r="Z35" s="121">
        <v>5</v>
      </c>
      <c r="AA35" s="122" t="s">
        <v>1617</v>
      </c>
      <c r="AB35" s="100">
        <v>0.62488274254852394</v>
      </c>
      <c r="AC35" s="101">
        <v>0.43958803836475835</v>
      </c>
      <c r="AD35"/>
      <c r="AE35" s="123">
        <v>5</v>
      </c>
      <c r="AF35" s="129" t="s">
        <v>1617</v>
      </c>
      <c r="AG35" s="125">
        <v>0.65176657765491919</v>
      </c>
      <c r="AH35" s="126">
        <v>0.49632513189895283</v>
      </c>
      <c r="AL35" s="3" t="s">
        <v>1670</v>
      </c>
      <c r="AM35" s="74" t="s">
        <v>1616</v>
      </c>
      <c r="AN35" s="74" t="s">
        <v>1616</v>
      </c>
      <c r="AO35" s="74"/>
      <c r="AP35" s="74"/>
    </row>
    <row r="36" spans="1:42" ht="16" x14ac:dyDescent="0.2">
      <c r="A36" s="93" t="s">
        <v>1364</v>
      </c>
      <c r="B36" s="42" t="s">
        <v>1365</v>
      </c>
      <c r="C36" s="94">
        <v>1</v>
      </c>
      <c r="D36" s="41" t="s">
        <v>1271</v>
      </c>
      <c r="E36" s="95">
        <v>54169</v>
      </c>
      <c r="F36" s="96">
        <f t="shared" si="0"/>
        <v>41811</v>
      </c>
      <c r="G36" s="97">
        <v>2598</v>
      </c>
      <c r="H36" s="97">
        <v>2043</v>
      </c>
      <c r="I36" s="97">
        <v>14995</v>
      </c>
      <c r="J36" s="97">
        <v>814</v>
      </c>
      <c r="K36" s="97">
        <v>1051</v>
      </c>
      <c r="L36" s="97">
        <v>20119</v>
      </c>
      <c r="M36" s="97">
        <v>0</v>
      </c>
      <c r="N36" s="96">
        <v>191</v>
      </c>
      <c r="O36" s="98">
        <f t="shared" si="1"/>
        <v>0.77186213516956192</v>
      </c>
      <c r="P36" s="99">
        <f t="shared" si="2"/>
        <v>6.2136758269354955E-2</v>
      </c>
      <c r="Q36" s="100">
        <f t="shared" si="3"/>
        <v>4.886273947047428E-2</v>
      </c>
      <c r="R36" s="100">
        <f t="shared" si="4"/>
        <v>0.35863767907966804</v>
      </c>
      <c r="S36" s="100">
        <f t="shared" si="5"/>
        <v>1.9468560905024992E-2</v>
      </c>
      <c r="T36" s="100">
        <f t="shared" si="6"/>
        <v>2.5136925689411876E-2</v>
      </c>
      <c r="U36" s="100">
        <f t="shared" si="7"/>
        <v>0.48118916074717177</v>
      </c>
      <c r="V36" s="100">
        <f t="shared" si="8"/>
        <v>0</v>
      </c>
      <c r="W36" s="101">
        <f t="shared" si="9"/>
        <v>4.5681758388940712E-3</v>
      </c>
      <c r="X36" s="98" t="str">
        <f>IF(B36='[1]2010 election'!B36,"Incumbent","New")</f>
        <v>New</v>
      </c>
      <c r="Z36" s="121">
        <v>6</v>
      </c>
      <c r="AA36" s="122" t="s">
        <v>1617</v>
      </c>
      <c r="AB36" s="100">
        <v>0.59588155661907716</v>
      </c>
      <c r="AC36" s="101">
        <v>0.40901863707692854</v>
      </c>
      <c r="AD36"/>
      <c r="AE36" s="123">
        <v>6</v>
      </c>
      <c r="AF36" s="129" t="s">
        <v>1617</v>
      </c>
      <c r="AG36" s="125">
        <v>0.61129739723355814</v>
      </c>
      <c r="AH36" s="126">
        <v>0.46541313118024413</v>
      </c>
      <c r="AL36" s="3" t="s">
        <v>1671</v>
      </c>
      <c r="AM36" s="74" t="s">
        <v>1617</v>
      </c>
      <c r="AN36" s="74" t="s">
        <v>1617</v>
      </c>
      <c r="AO36" s="74"/>
      <c r="AP36" s="74"/>
    </row>
    <row r="37" spans="1:42" ht="16" x14ac:dyDescent="0.2">
      <c r="A37" s="93" t="s">
        <v>1368</v>
      </c>
      <c r="B37" s="42" t="s">
        <v>1369</v>
      </c>
      <c r="C37" s="94">
        <v>1</v>
      </c>
      <c r="D37" s="41" t="s">
        <v>1308</v>
      </c>
      <c r="E37" s="95">
        <v>67236</v>
      </c>
      <c r="F37" s="96">
        <f t="shared" si="0"/>
        <v>52135</v>
      </c>
      <c r="G37" s="97">
        <v>12051</v>
      </c>
      <c r="H37" s="97">
        <v>13303</v>
      </c>
      <c r="I37" s="97">
        <v>1392</v>
      </c>
      <c r="J37" s="97">
        <v>0</v>
      </c>
      <c r="K37" s="97">
        <v>1606</v>
      </c>
      <c r="L37" s="97">
        <v>23783</v>
      </c>
      <c r="M37" s="97">
        <v>0</v>
      </c>
      <c r="N37" s="96">
        <v>0</v>
      </c>
      <c r="O37" s="98">
        <f t="shared" si="1"/>
        <v>0.77540305788565644</v>
      </c>
      <c r="P37" s="99">
        <f t="shared" si="2"/>
        <v>0.23114989929989452</v>
      </c>
      <c r="Q37" s="100">
        <f t="shared" si="3"/>
        <v>0.25516447683897575</v>
      </c>
      <c r="R37" s="100">
        <f t="shared" si="4"/>
        <v>2.6699913685623862E-2</v>
      </c>
      <c r="S37" s="100">
        <f t="shared" si="5"/>
        <v>0</v>
      </c>
      <c r="T37" s="100">
        <f t="shared" si="6"/>
        <v>3.0804641795339024E-2</v>
      </c>
      <c r="U37" s="100">
        <f t="shared" si="7"/>
        <v>0.45618106838016687</v>
      </c>
      <c r="V37" s="100">
        <f t="shared" si="8"/>
        <v>0</v>
      </c>
      <c r="W37" s="101">
        <f t="shared" si="9"/>
        <v>0</v>
      </c>
      <c r="X37" s="98" t="str">
        <f>IF(B37='[1]2010 election'!B37,"Incumbent","New")</f>
        <v>New</v>
      </c>
      <c r="Z37" s="121">
        <v>7</v>
      </c>
      <c r="AA37" s="131" t="s">
        <v>1616</v>
      </c>
      <c r="AB37" s="100">
        <v>0.65082627497726309</v>
      </c>
      <c r="AC37" s="101">
        <v>0.32966976117590724</v>
      </c>
      <c r="AD37"/>
      <c r="AE37" s="123">
        <v>7</v>
      </c>
      <c r="AF37" s="129" t="s">
        <v>1617</v>
      </c>
      <c r="AG37" s="125">
        <v>0.65243963249459225</v>
      </c>
      <c r="AH37" s="126">
        <v>0.57217288378791209</v>
      </c>
      <c r="AL37" s="3" t="s">
        <v>1672</v>
      </c>
      <c r="AM37" s="74" t="s">
        <v>1617</v>
      </c>
      <c r="AN37" s="74" t="s">
        <v>1614</v>
      </c>
      <c r="AO37" s="74"/>
      <c r="AP37" s="74"/>
    </row>
    <row r="38" spans="1:42" ht="16" x14ac:dyDescent="0.2">
      <c r="A38" s="93" t="s">
        <v>1249</v>
      </c>
      <c r="B38" s="132" t="s">
        <v>1250</v>
      </c>
      <c r="C38" s="133">
        <v>2</v>
      </c>
      <c r="D38" s="39" t="s">
        <v>1251</v>
      </c>
      <c r="E38" s="134">
        <v>66715</v>
      </c>
      <c r="F38" s="96">
        <f t="shared" si="0"/>
        <v>44286</v>
      </c>
      <c r="G38" s="135">
        <v>3389</v>
      </c>
      <c r="H38" s="135">
        <v>15108</v>
      </c>
      <c r="I38" s="135">
        <v>678</v>
      </c>
      <c r="J38" s="135">
        <v>1088</v>
      </c>
      <c r="K38" s="135">
        <v>0</v>
      </c>
      <c r="L38" s="135">
        <v>23887</v>
      </c>
      <c r="M38" s="135">
        <v>0</v>
      </c>
      <c r="N38" s="136">
        <v>136</v>
      </c>
      <c r="O38" s="137">
        <f t="shared" si="1"/>
        <v>0.66380873866446821</v>
      </c>
      <c r="P38" s="99">
        <f t="shared" si="2"/>
        <v>7.6525312739917806E-2</v>
      </c>
      <c r="Q38" s="100">
        <f t="shared" si="3"/>
        <v>0.34114618615363773</v>
      </c>
      <c r="R38" s="100">
        <f t="shared" si="4"/>
        <v>1.5309578647879692E-2</v>
      </c>
      <c r="S38" s="100">
        <f t="shared" si="5"/>
        <v>2.456758343494558E-2</v>
      </c>
      <c r="T38" s="100">
        <f t="shared" si="6"/>
        <v>0</v>
      </c>
      <c r="U38" s="100">
        <f t="shared" si="7"/>
        <v>0.53938039109425095</v>
      </c>
      <c r="V38" s="100">
        <f t="shared" si="8"/>
        <v>0</v>
      </c>
      <c r="W38" s="101">
        <f t="shared" si="9"/>
        <v>3.0709479293681975E-3</v>
      </c>
      <c r="X38" s="98" t="str">
        <f>IF(B38='[1]2010 election'!B38,"Incumbent","New")</f>
        <v>New</v>
      </c>
      <c r="Z38" s="121">
        <v>8</v>
      </c>
      <c r="AA38" s="122" t="s">
        <v>1617</v>
      </c>
      <c r="AB38" s="100">
        <v>0.61505384294399901</v>
      </c>
      <c r="AC38" s="101">
        <v>0.34168351344202635</v>
      </c>
      <c r="AD38"/>
      <c r="AE38" s="123">
        <v>8</v>
      </c>
      <c r="AF38" s="129" t="s">
        <v>1617</v>
      </c>
      <c r="AG38" s="125">
        <v>0.61354837001691864</v>
      </c>
      <c r="AH38" s="126">
        <v>0.38719764118035044</v>
      </c>
      <c r="AL38" s="3" t="s">
        <v>1673</v>
      </c>
      <c r="AM38" s="74" t="s">
        <v>1625</v>
      </c>
      <c r="AN38" s="74" t="s">
        <v>1625</v>
      </c>
      <c r="AO38" s="74"/>
      <c r="AP38" s="74"/>
    </row>
    <row r="39" spans="1:42" ht="16" x14ac:dyDescent="0.2">
      <c r="A39" s="93" t="s">
        <v>1255</v>
      </c>
      <c r="B39" s="42" t="s">
        <v>1256</v>
      </c>
      <c r="C39" s="94">
        <v>2</v>
      </c>
      <c r="D39" s="41" t="s">
        <v>1255</v>
      </c>
      <c r="E39" s="95">
        <v>68875</v>
      </c>
      <c r="F39" s="96">
        <f t="shared" si="0"/>
        <v>51883</v>
      </c>
      <c r="G39" s="97">
        <v>7733</v>
      </c>
      <c r="H39" s="97">
        <v>5394</v>
      </c>
      <c r="I39" s="97">
        <v>14486</v>
      </c>
      <c r="J39" s="97">
        <v>1311</v>
      </c>
      <c r="K39" s="97">
        <v>0</v>
      </c>
      <c r="L39" s="97">
        <v>22959</v>
      </c>
      <c r="M39" s="97">
        <v>0</v>
      </c>
      <c r="N39" s="96">
        <v>0</v>
      </c>
      <c r="O39" s="98">
        <f t="shared" si="1"/>
        <v>0.7532921960072595</v>
      </c>
      <c r="P39" s="99">
        <f t="shared" si="2"/>
        <v>0.14904689397297766</v>
      </c>
      <c r="Q39" s="100">
        <f t="shared" si="3"/>
        <v>0.10396468978278049</v>
      </c>
      <c r="R39" s="100">
        <f t="shared" si="4"/>
        <v>0.2792051346298402</v>
      </c>
      <c r="S39" s="100">
        <f t="shared" si="5"/>
        <v>2.5268392344313165E-2</v>
      </c>
      <c r="T39" s="100">
        <f t="shared" si="6"/>
        <v>0</v>
      </c>
      <c r="U39" s="100">
        <f t="shared" si="7"/>
        <v>0.44251488927008847</v>
      </c>
      <c r="V39" s="100">
        <f t="shared" si="8"/>
        <v>0</v>
      </c>
      <c r="W39" s="101">
        <f t="shared" si="9"/>
        <v>0</v>
      </c>
      <c r="X39" s="98" t="str">
        <f>IF(B39='[1]2010 election'!B39,"Incumbent","New")</f>
        <v>New</v>
      </c>
      <c r="Z39" s="121">
        <v>9</v>
      </c>
      <c r="AA39" s="122" t="s">
        <v>1617</v>
      </c>
      <c r="AB39" s="100">
        <v>0.61205091980445603</v>
      </c>
      <c r="AC39" s="101">
        <v>0.3845545360663753</v>
      </c>
      <c r="AD39"/>
      <c r="AE39" s="123">
        <v>9</v>
      </c>
      <c r="AF39" s="129" t="s">
        <v>1617</v>
      </c>
      <c r="AG39" s="125">
        <v>0.60182115878981801</v>
      </c>
      <c r="AH39" s="126">
        <v>0.43457327689414665</v>
      </c>
      <c r="AL39" s="3"/>
      <c r="AM39" s="74"/>
      <c r="AN39" s="74"/>
      <c r="AO39" s="74"/>
      <c r="AP39" s="74"/>
    </row>
    <row r="40" spans="1:42" ht="16" x14ac:dyDescent="0.2">
      <c r="A40" s="93" t="s">
        <v>1257</v>
      </c>
      <c r="B40" s="42" t="s">
        <v>1258</v>
      </c>
      <c r="C40" s="94">
        <v>2</v>
      </c>
      <c r="D40" s="41" t="s">
        <v>1259</v>
      </c>
      <c r="E40" s="95">
        <v>72985</v>
      </c>
      <c r="F40" s="96">
        <f t="shared" si="0"/>
        <v>52209</v>
      </c>
      <c r="G40" s="97">
        <v>10355</v>
      </c>
      <c r="H40" s="97">
        <v>14227</v>
      </c>
      <c r="I40" s="97">
        <v>855</v>
      </c>
      <c r="J40" s="97">
        <v>1280</v>
      </c>
      <c r="K40" s="97">
        <v>0</v>
      </c>
      <c r="L40" s="97">
        <v>25492</v>
      </c>
      <c r="M40" s="97">
        <v>0</v>
      </c>
      <c r="N40" s="96">
        <v>0</v>
      </c>
      <c r="O40" s="98">
        <f t="shared" si="1"/>
        <v>0.71533876824004927</v>
      </c>
      <c r="P40" s="99">
        <f t="shared" si="2"/>
        <v>0.19833745139726866</v>
      </c>
      <c r="Q40" s="100">
        <f t="shared" si="3"/>
        <v>0.27250090980482294</v>
      </c>
      <c r="R40" s="100">
        <f t="shared" si="4"/>
        <v>1.6376486812618513E-2</v>
      </c>
      <c r="S40" s="100">
        <f t="shared" si="5"/>
        <v>2.451684575456339E-2</v>
      </c>
      <c r="T40" s="100">
        <f t="shared" si="6"/>
        <v>0</v>
      </c>
      <c r="U40" s="100">
        <f t="shared" si="7"/>
        <v>0.48826830623072648</v>
      </c>
      <c r="V40" s="100">
        <f t="shared" si="8"/>
        <v>0</v>
      </c>
      <c r="W40" s="101">
        <f t="shared" si="9"/>
        <v>0</v>
      </c>
      <c r="X40" s="98" t="str">
        <f>IF(B40='[1]2010 election'!B40,"Incumbent","New")</f>
        <v>New</v>
      </c>
      <c r="Z40" s="121">
        <v>10</v>
      </c>
      <c r="AA40" s="138" t="s">
        <v>1616</v>
      </c>
      <c r="AB40" s="100">
        <v>0.67010287897468945</v>
      </c>
      <c r="AC40" s="101">
        <v>0.38343867577284046</v>
      </c>
      <c r="AD40"/>
      <c r="AE40" s="123">
        <v>10</v>
      </c>
      <c r="AF40" s="139" t="s">
        <v>1616</v>
      </c>
      <c r="AG40" s="125">
        <v>0.66622955184696009</v>
      </c>
      <c r="AH40" s="126">
        <v>0.40696540907881679</v>
      </c>
      <c r="AL40" s="3"/>
      <c r="AM40" s="74"/>
      <c r="AN40" s="74"/>
      <c r="AO40" s="74"/>
      <c r="AP40" s="74"/>
    </row>
    <row r="41" spans="1:42" ht="16" x14ac:dyDescent="0.2">
      <c r="A41" s="93" t="s">
        <v>1260</v>
      </c>
      <c r="B41" s="42" t="s">
        <v>1261</v>
      </c>
      <c r="C41" s="94">
        <v>2</v>
      </c>
      <c r="D41" s="41" t="s">
        <v>1259</v>
      </c>
      <c r="E41" s="95">
        <v>69982</v>
      </c>
      <c r="F41" s="96">
        <f t="shared" si="0"/>
        <v>50774</v>
      </c>
      <c r="G41" s="97">
        <v>8803</v>
      </c>
      <c r="H41" s="97">
        <v>13410</v>
      </c>
      <c r="I41" s="97">
        <v>917</v>
      </c>
      <c r="J41" s="97">
        <v>0</v>
      </c>
      <c r="K41" s="97">
        <v>645</v>
      </c>
      <c r="L41" s="97">
        <v>26999</v>
      </c>
      <c r="M41" s="97">
        <v>0</v>
      </c>
      <c r="N41" s="96">
        <v>0</v>
      </c>
      <c r="O41" s="98">
        <f t="shared" si="1"/>
        <v>0.72552942185133318</v>
      </c>
      <c r="P41" s="99">
        <f t="shared" si="2"/>
        <v>0.17337613739315397</v>
      </c>
      <c r="Q41" s="100">
        <f t="shared" si="3"/>
        <v>0.26411155315712764</v>
      </c>
      <c r="R41" s="100">
        <f t="shared" si="4"/>
        <v>1.8060424626777486E-2</v>
      </c>
      <c r="S41" s="100">
        <f t="shared" si="5"/>
        <v>0</v>
      </c>
      <c r="T41" s="100">
        <f t="shared" si="6"/>
        <v>1.2703352109347303E-2</v>
      </c>
      <c r="U41" s="100">
        <f t="shared" si="7"/>
        <v>0.53174853271359357</v>
      </c>
      <c r="V41" s="100">
        <f t="shared" si="8"/>
        <v>0</v>
      </c>
      <c r="W41" s="101">
        <f t="shared" si="9"/>
        <v>0</v>
      </c>
      <c r="X41" s="98" t="str">
        <f>IF(B41='[1]2010 election'!B41,"Incumbent","New")</f>
        <v>New</v>
      </c>
      <c r="Z41" s="121">
        <v>11</v>
      </c>
      <c r="AA41" s="138" t="s">
        <v>1616</v>
      </c>
      <c r="AB41" s="100">
        <v>0.66770479912002778</v>
      </c>
      <c r="AC41" s="101">
        <v>0.42471190838473327</v>
      </c>
      <c r="AD41"/>
      <c r="AE41" s="123">
        <v>11</v>
      </c>
      <c r="AF41" s="139" t="s">
        <v>1616</v>
      </c>
      <c r="AG41" s="125">
        <v>0.66445332433163407</v>
      </c>
      <c r="AH41" s="126">
        <v>0.46021428549121474</v>
      </c>
      <c r="AL41" s="3"/>
      <c r="AM41" s="74"/>
      <c r="AN41" s="74"/>
      <c r="AO41" s="74"/>
      <c r="AP41" s="74"/>
    </row>
    <row r="42" spans="1:42" ht="16" x14ac:dyDescent="0.2">
      <c r="A42" s="93" t="s">
        <v>1262</v>
      </c>
      <c r="B42" s="42" t="s">
        <v>1263</v>
      </c>
      <c r="C42" s="94">
        <v>2</v>
      </c>
      <c r="D42" s="41" t="s">
        <v>1259</v>
      </c>
      <c r="E42" s="95">
        <v>75772</v>
      </c>
      <c r="F42" s="96">
        <f t="shared" si="0"/>
        <v>53869</v>
      </c>
      <c r="G42" s="97">
        <v>7968</v>
      </c>
      <c r="H42" s="97">
        <v>15068</v>
      </c>
      <c r="I42" s="97">
        <v>896</v>
      </c>
      <c r="J42" s="97">
        <v>1296</v>
      </c>
      <c r="K42" s="97">
        <v>0</v>
      </c>
      <c r="L42" s="97">
        <v>28641</v>
      </c>
      <c r="M42" s="97">
        <v>0</v>
      </c>
      <c r="N42" s="96">
        <v>0</v>
      </c>
      <c r="O42" s="98">
        <f t="shared" si="1"/>
        <v>0.71093543789262525</v>
      </c>
      <c r="P42" s="99">
        <f t="shared" si="2"/>
        <v>0.14791438489669384</v>
      </c>
      <c r="Q42" s="100">
        <f t="shared" si="3"/>
        <v>0.27971560637843657</v>
      </c>
      <c r="R42" s="100">
        <f t="shared" si="4"/>
        <v>1.6632942879949507E-2</v>
      </c>
      <c r="S42" s="100">
        <f t="shared" si="5"/>
        <v>2.4058363808498396E-2</v>
      </c>
      <c r="T42" s="100">
        <f t="shared" si="6"/>
        <v>0</v>
      </c>
      <c r="U42" s="100">
        <f t="shared" si="7"/>
        <v>0.53167870203642165</v>
      </c>
      <c r="V42" s="100">
        <f t="shared" si="8"/>
        <v>0</v>
      </c>
      <c r="W42" s="101">
        <f t="shared" si="9"/>
        <v>0</v>
      </c>
      <c r="X42" s="98" t="str">
        <f>IF(B42='[1]2010 election'!B42,"Incumbent","New")</f>
        <v>New</v>
      </c>
      <c r="Z42" s="121">
        <v>12</v>
      </c>
      <c r="AA42" s="122" t="s">
        <v>1617</v>
      </c>
      <c r="AB42" s="100">
        <v>0.64845719456355677</v>
      </c>
      <c r="AC42" s="101">
        <v>0.36460802391902236</v>
      </c>
      <c r="AD42"/>
      <c r="AE42" s="123">
        <v>12</v>
      </c>
      <c r="AF42" s="129" t="s">
        <v>1617</v>
      </c>
      <c r="AG42" s="125">
        <v>0.65604194915899627</v>
      </c>
      <c r="AH42" s="126">
        <v>0.37052580788361011</v>
      </c>
      <c r="AL42" s="3"/>
      <c r="AM42" s="74"/>
      <c r="AN42" s="74"/>
      <c r="AO42" s="74"/>
      <c r="AP42" s="74"/>
    </row>
    <row r="43" spans="1:42" ht="16" x14ac:dyDescent="0.2">
      <c r="A43" s="93" t="s">
        <v>1272</v>
      </c>
      <c r="B43" s="42" t="s">
        <v>1273</v>
      </c>
      <c r="C43" s="94">
        <v>2</v>
      </c>
      <c r="D43" s="41" t="s">
        <v>1251</v>
      </c>
      <c r="E43" s="95">
        <v>73813</v>
      </c>
      <c r="F43" s="96">
        <f t="shared" si="0"/>
        <v>50698</v>
      </c>
      <c r="G43" s="97">
        <v>3209</v>
      </c>
      <c r="H43" s="97">
        <v>17195</v>
      </c>
      <c r="I43" s="97">
        <v>549</v>
      </c>
      <c r="J43" s="97">
        <v>1049</v>
      </c>
      <c r="K43" s="97">
        <v>0</v>
      </c>
      <c r="L43" s="97">
        <v>28696</v>
      </c>
      <c r="M43" s="97">
        <v>0</v>
      </c>
      <c r="N43" s="96">
        <v>0</v>
      </c>
      <c r="O43" s="98">
        <f t="shared" si="1"/>
        <v>0.68684378090580245</v>
      </c>
      <c r="P43" s="99">
        <f t="shared" si="2"/>
        <v>6.3296382500295872E-2</v>
      </c>
      <c r="Q43" s="100">
        <f t="shared" si="3"/>
        <v>0.33916525306718215</v>
      </c>
      <c r="R43" s="100">
        <f t="shared" si="4"/>
        <v>1.082882953962681E-2</v>
      </c>
      <c r="S43" s="100">
        <f t="shared" si="5"/>
        <v>2.0691151524714978E-2</v>
      </c>
      <c r="T43" s="100">
        <f t="shared" si="6"/>
        <v>0</v>
      </c>
      <c r="U43" s="100">
        <f t="shared" si="7"/>
        <v>0.56601838336818022</v>
      </c>
      <c r="V43" s="100">
        <f t="shared" si="8"/>
        <v>0</v>
      </c>
      <c r="W43" s="101">
        <f t="shared" si="9"/>
        <v>0</v>
      </c>
      <c r="X43" s="98" t="str">
        <f>IF(B43='[1]2010 election'!B43,"Incumbent","New")</f>
        <v>New</v>
      </c>
      <c r="Z43" s="121">
        <v>13</v>
      </c>
      <c r="AA43" s="138" t="s">
        <v>1616</v>
      </c>
      <c r="AB43" s="100">
        <v>0.67736179133304719</v>
      </c>
      <c r="AC43" s="101">
        <v>0.44674643876972098</v>
      </c>
      <c r="AD43"/>
      <c r="AE43" s="123">
        <v>13</v>
      </c>
      <c r="AF43" s="139" t="s">
        <v>1616</v>
      </c>
      <c r="AG43" s="125">
        <v>0.67441890554856565</v>
      </c>
      <c r="AH43" s="126">
        <v>0.47028745328492938</v>
      </c>
      <c r="AL43" s="3"/>
      <c r="AM43" s="74"/>
      <c r="AN43" s="74"/>
      <c r="AO43" s="74"/>
      <c r="AP43" s="74"/>
    </row>
    <row r="44" spans="1:42" ht="16" x14ac:dyDescent="0.2">
      <c r="A44" s="93" t="s">
        <v>1274</v>
      </c>
      <c r="B44" s="42" t="s">
        <v>1275</v>
      </c>
      <c r="C44" s="94">
        <v>2</v>
      </c>
      <c r="D44" s="41" t="s">
        <v>1251</v>
      </c>
      <c r="E44" s="95">
        <v>67009</v>
      </c>
      <c r="F44" s="96">
        <f t="shared" si="0"/>
        <v>49382</v>
      </c>
      <c r="G44" s="97">
        <v>3891</v>
      </c>
      <c r="H44" s="97">
        <v>14820</v>
      </c>
      <c r="I44" s="97">
        <v>1099</v>
      </c>
      <c r="J44" s="97">
        <v>0</v>
      </c>
      <c r="K44" s="97">
        <v>0</v>
      </c>
      <c r="L44" s="97">
        <v>29572</v>
      </c>
      <c r="M44" s="97">
        <v>0</v>
      </c>
      <c r="N44" s="96">
        <v>0</v>
      </c>
      <c r="O44" s="98">
        <f t="shared" si="1"/>
        <v>0.7369457834022296</v>
      </c>
      <c r="P44" s="99">
        <f t="shared" si="2"/>
        <v>7.8793892511441421E-2</v>
      </c>
      <c r="Q44" s="100">
        <f t="shared" si="3"/>
        <v>0.30010935158559798</v>
      </c>
      <c r="R44" s="100">
        <f t="shared" si="4"/>
        <v>2.2255072698554128E-2</v>
      </c>
      <c r="S44" s="100">
        <f t="shared" si="5"/>
        <v>0</v>
      </c>
      <c r="T44" s="100">
        <f t="shared" si="6"/>
        <v>0</v>
      </c>
      <c r="U44" s="100">
        <f t="shared" si="7"/>
        <v>0.59884168320440645</v>
      </c>
      <c r="V44" s="100">
        <f t="shared" si="8"/>
        <v>0</v>
      </c>
      <c r="W44" s="101">
        <f t="shared" si="9"/>
        <v>0</v>
      </c>
      <c r="X44" s="98" t="str">
        <f>IF(B44='[1]2010 election'!B44,"Incumbent","New")</f>
        <v>New</v>
      </c>
      <c r="Z44" s="121">
        <v>14</v>
      </c>
      <c r="AA44" s="138" t="s">
        <v>1616</v>
      </c>
      <c r="AB44" s="100">
        <v>0.67106581381605357</v>
      </c>
      <c r="AC44" s="101">
        <v>0.49798202061658148</v>
      </c>
      <c r="AD44"/>
      <c r="AE44" s="123">
        <v>14</v>
      </c>
      <c r="AF44" s="139" t="s">
        <v>1616</v>
      </c>
      <c r="AG44" s="125">
        <v>0.67981887096519733</v>
      </c>
      <c r="AH44" s="126">
        <v>0.51741365477789691</v>
      </c>
      <c r="AL44" s="3"/>
      <c r="AM44" s="74"/>
      <c r="AN44" s="74"/>
      <c r="AO44" s="74"/>
      <c r="AP44" s="74"/>
    </row>
    <row r="45" spans="1:42" ht="16" x14ac:dyDescent="0.2">
      <c r="A45" s="93" t="s">
        <v>1276</v>
      </c>
      <c r="B45" s="42" t="s">
        <v>1277</v>
      </c>
      <c r="C45" s="94">
        <v>2</v>
      </c>
      <c r="D45" s="41" t="s">
        <v>1276</v>
      </c>
      <c r="E45" s="95">
        <v>75249</v>
      </c>
      <c r="F45" s="96">
        <f t="shared" si="0"/>
        <v>56602</v>
      </c>
      <c r="G45" s="97">
        <v>16926</v>
      </c>
      <c r="H45" s="97">
        <v>13982</v>
      </c>
      <c r="I45" s="97">
        <v>953</v>
      </c>
      <c r="J45" s="97">
        <v>1301</v>
      </c>
      <c r="K45" s="97">
        <v>0</v>
      </c>
      <c r="L45" s="97">
        <v>23440</v>
      </c>
      <c r="M45" s="97">
        <v>0</v>
      </c>
      <c r="N45" s="96">
        <v>0</v>
      </c>
      <c r="O45" s="98">
        <f t="shared" si="1"/>
        <v>0.75219604247232519</v>
      </c>
      <c r="P45" s="99">
        <f t="shared" si="2"/>
        <v>0.29903536977491962</v>
      </c>
      <c r="Q45" s="100">
        <f t="shared" si="3"/>
        <v>0.24702307338963286</v>
      </c>
      <c r="R45" s="100">
        <f t="shared" si="4"/>
        <v>1.6836860888307832E-2</v>
      </c>
      <c r="S45" s="100">
        <f t="shared" si="5"/>
        <v>2.2985053531677326E-2</v>
      </c>
      <c r="T45" s="100">
        <f t="shared" si="6"/>
        <v>0</v>
      </c>
      <c r="U45" s="100">
        <f t="shared" si="7"/>
        <v>0.41411964241546234</v>
      </c>
      <c r="V45" s="100">
        <f t="shared" si="8"/>
        <v>0</v>
      </c>
      <c r="W45" s="101">
        <f t="shared" si="9"/>
        <v>0</v>
      </c>
      <c r="X45" s="98" t="str">
        <f>IF(B45='[1]2010 election'!B45,"Incumbent","New")</f>
        <v>New</v>
      </c>
      <c r="Z45" s="121">
        <v>15</v>
      </c>
      <c r="AA45" s="138" t="s">
        <v>1616</v>
      </c>
      <c r="AB45" s="100">
        <v>0.69302455778469008</v>
      </c>
      <c r="AC45" s="101">
        <v>0.42565388247274616</v>
      </c>
      <c r="AD45"/>
      <c r="AE45" s="123">
        <v>15</v>
      </c>
      <c r="AF45" s="139" t="s">
        <v>1616</v>
      </c>
      <c r="AG45" s="125">
        <v>0.70140971511704187</v>
      </c>
      <c r="AH45" s="126">
        <v>0.46407433722932079</v>
      </c>
      <c r="AL45" s="3"/>
      <c r="AM45" s="74"/>
      <c r="AN45" s="74"/>
      <c r="AO45" s="74"/>
      <c r="AP45" s="74"/>
    </row>
    <row r="46" spans="1:42" ht="16" x14ac:dyDescent="0.2">
      <c r="A46" s="93" t="s">
        <v>1278</v>
      </c>
      <c r="B46" s="42" t="s">
        <v>1279</v>
      </c>
      <c r="C46" s="94">
        <v>2</v>
      </c>
      <c r="D46" s="41" t="s">
        <v>1276</v>
      </c>
      <c r="E46" s="95">
        <v>68483</v>
      </c>
      <c r="F46" s="96">
        <f t="shared" si="0"/>
        <v>52134</v>
      </c>
      <c r="G46" s="97">
        <v>20759</v>
      </c>
      <c r="H46" s="97">
        <v>7711</v>
      </c>
      <c r="I46" s="97">
        <v>1392</v>
      </c>
      <c r="J46" s="97">
        <v>1472</v>
      </c>
      <c r="K46" s="97">
        <v>839</v>
      </c>
      <c r="L46" s="97">
        <v>19961</v>
      </c>
      <c r="M46" s="97">
        <v>0</v>
      </c>
      <c r="N46" s="96">
        <v>0</v>
      </c>
      <c r="O46" s="98">
        <f t="shared" si="1"/>
        <v>0.76126922009841858</v>
      </c>
      <c r="P46" s="99">
        <f t="shared" si="2"/>
        <v>0.39818544519891053</v>
      </c>
      <c r="Q46" s="100">
        <f t="shared" si="3"/>
        <v>0.14790731576322552</v>
      </c>
      <c r="R46" s="100">
        <f t="shared" si="4"/>
        <v>2.6700425825756702E-2</v>
      </c>
      <c r="S46" s="100">
        <f t="shared" si="5"/>
        <v>2.8234933057122033E-2</v>
      </c>
      <c r="T46" s="100">
        <f t="shared" si="6"/>
        <v>1.6093144588943877E-2</v>
      </c>
      <c r="U46" s="100">
        <f t="shared" si="7"/>
        <v>0.38287873556604135</v>
      </c>
      <c r="V46" s="100">
        <f t="shared" si="8"/>
        <v>0</v>
      </c>
      <c r="W46" s="101">
        <f t="shared" si="9"/>
        <v>0</v>
      </c>
      <c r="X46" s="98" t="str">
        <f>IF(B46='[1]2010 election'!B46,"Incumbent","New")</f>
        <v>Incumbent</v>
      </c>
      <c r="Z46" s="121">
        <v>16</v>
      </c>
      <c r="AA46" s="122" t="s">
        <v>1617</v>
      </c>
      <c r="AB46" s="100">
        <v>0.62637216071867652</v>
      </c>
      <c r="AC46" s="101">
        <v>0.41140215764435345</v>
      </c>
      <c r="AD46"/>
      <c r="AE46" s="123">
        <v>16</v>
      </c>
      <c r="AF46" s="129" t="s">
        <v>1617</v>
      </c>
      <c r="AG46" s="125">
        <v>0.63912761129436479</v>
      </c>
      <c r="AH46" s="126">
        <v>0.49055300634426469</v>
      </c>
      <c r="AL46" s="3"/>
      <c r="AM46" s="74"/>
      <c r="AN46" s="74"/>
      <c r="AO46" s="74"/>
      <c r="AP46" s="74"/>
    </row>
    <row r="47" spans="1:42" ht="16" x14ac:dyDescent="0.2">
      <c r="A47" s="93" t="s">
        <v>1280</v>
      </c>
      <c r="B47" s="42" t="s">
        <v>1281</v>
      </c>
      <c r="C47" s="94">
        <v>2</v>
      </c>
      <c r="D47" s="41" t="s">
        <v>1251</v>
      </c>
      <c r="E47" s="95">
        <v>66966</v>
      </c>
      <c r="F47" s="96">
        <f t="shared" si="0"/>
        <v>54871</v>
      </c>
      <c r="G47" s="97">
        <v>4727</v>
      </c>
      <c r="H47" s="97">
        <v>6754</v>
      </c>
      <c r="I47" s="97">
        <v>19926</v>
      </c>
      <c r="J47" s="97">
        <v>567</v>
      </c>
      <c r="K47" s="97">
        <v>804</v>
      </c>
      <c r="L47" s="97">
        <v>22093</v>
      </c>
      <c r="M47" s="97">
        <v>0</v>
      </c>
      <c r="N47" s="96">
        <v>0</v>
      </c>
      <c r="O47" s="98">
        <f t="shared" si="1"/>
        <v>0.81938595705283279</v>
      </c>
      <c r="P47" s="99">
        <f t="shared" si="2"/>
        <v>8.6147509613457018E-2</v>
      </c>
      <c r="Q47" s="100">
        <f t="shared" si="3"/>
        <v>0.12308869894844271</v>
      </c>
      <c r="R47" s="100">
        <f t="shared" si="4"/>
        <v>0.36314264365511839</v>
      </c>
      <c r="S47" s="100">
        <f t="shared" si="5"/>
        <v>1.0333327258478978E-2</v>
      </c>
      <c r="T47" s="100">
        <f t="shared" si="6"/>
        <v>1.4652548705144795E-2</v>
      </c>
      <c r="U47" s="100">
        <f t="shared" si="7"/>
        <v>0.40263527181935815</v>
      </c>
      <c r="V47" s="100">
        <f t="shared" si="8"/>
        <v>0</v>
      </c>
      <c r="W47" s="101">
        <f t="shared" si="9"/>
        <v>0</v>
      </c>
      <c r="X47" s="98" t="str">
        <f>IF(B47='[1]2010 election'!B47,"Incumbent","New")</f>
        <v>New</v>
      </c>
      <c r="Z47" s="121">
        <v>17</v>
      </c>
      <c r="AA47" s="122" t="s">
        <v>1617</v>
      </c>
      <c r="AB47" s="100">
        <v>0.66490602354514305</v>
      </c>
      <c r="AC47" s="101">
        <v>0.33131797693916765</v>
      </c>
      <c r="AD47"/>
      <c r="AE47" s="123">
        <v>17</v>
      </c>
      <c r="AF47" s="129" t="s">
        <v>1617</v>
      </c>
      <c r="AG47" s="125">
        <v>0.67165667522444306</v>
      </c>
      <c r="AH47" s="126">
        <v>0.38956217003601479</v>
      </c>
      <c r="AL47" s="3"/>
      <c r="AM47" s="74"/>
      <c r="AN47" s="74"/>
      <c r="AO47" s="74"/>
      <c r="AP47" s="74"/>
    </row>
    <row r="48" spans="1:42" ht="16" x14ac:dyDescent="0.2">
      <c r="A48" s="93" t="s">
        <v>1282</v>
      </c>
      <c r="B48" s="42" t="s">
        <v>1283</v>
      </c>
      <c r="C48" s="94">
        <v>2</v>
      </c>
      <c r="D48" s="41" t="s">
        <v>1251</v>
      </c>
      <c r="E48" s="95">
        <v>69193</v>
      </c>
      <c r="F48" s="96">
        <f t="shared" si="0"/>
        <v>51141</v>
      </c>
      <c r="G48" s="97">
        <v>3597</v>
      </c>
      <c r="H48" s="97">
        <v>16027</v>
      </c>
      <c r="I48" s="97">
        <v>816</v>
      </c>
      <c r="J48" s="97">
        <v>0</v>
      </c>
      <c r="K48" s="97">
        <v>0</v>
      </c>
      <c r="L48" s="97">
        <v>30198</v>
      </c>
      <c r="M48" s="97">
        <v>0</v>
      </c>
      <c r="N48" s="96">
        <v>503</v>
      </c>
      <c r="O48" s="98">
        <f t="shared" si="1"/>
        <v>0.73910655702166406</v>
      </c>
      <c r="P48" s="99">
        <f t="shared" si="2"/>
        <v>7.0334956297295706E-2</v>
      </c>
      <c r="Q48" s="100">
        <f t="shared" si="3"/>
        <v>0.31338847500048883</v>
      </c>
      <c r="R48" s="100">
        <f t="shared" si="4"/>
        <v>1.5955886666275593E-2</v>
      </c>
      <c r="S48" s="100">
        <f t="shared" si="5"/>
        <v>0</v>
      </c>
      <c r="T48" s="100">
        <f t="shared" si="6"/>
        <v>0</v>
      </c>
      <c r="U48" s="100">
        <f t="shared" si="7"/>
        <v>0.59048512934827246</v>
      </c>
      <c r="V48" s="100">
        <f t="shared" si="8"/>
        <v>0</v>
      </c>
      <c r="W48" s="101">
        <f t="shared" si="9"/>
        <v>9.8355526876674291E-3</v>
      </c>
      <c r="X48" s="98" t="str">
        <f>IF(B48='[1]2010 election'!B48,"Incumbent","New")</f>
        <v>New</v>
      </c>
      <c r="Z48" s="121">
        <v>18</v>
      </c>
      <c r="AA48" s="138" t="s">
        <v>1616</v>
      </c>
      <c r="AB48" s="100">
        <v>0.69036587624427037</v>
      </c>
      <c r="AC48" s="101">
        <v>0.43682891514229699</v>
      </c>
      <c r="AD48"/>
      <c r="AE48" s="123">
        <v>18</v>
      </c>
      <c r="AF48" s="139" t="s">
        <v>1616</v>
      </c>
      <c r="AG48" s="125">
        <v>0.68991957751668587</v>
      </c>
      <c r="AH48" s="126">
        <v>0.47039078193159711</v>
      </c>
      <c r="AL48" s="3"/>
      <c r="AM48" s="74"/>
      <c r="AN48" s="74"/>
      <c r="AO48" s="74"/>
      <c r="AP48" s="74"/>
    </row>
    <row r="49" spans="1:43" ht="16" x14ac:dyDescent="0.2">
      <c r="A49" s="93" t="s">
        <v>1291</v>
      </c>
      <c r="B49" s="42" t="s">
        <v>1292</v>
      </c>
      <c r="C49" s="94">
        <v>2</v>
      </c>
      <c r="D49" s="41" t="s">
        <v>1259</v>
      </c>
      <c r="E49" s="95">
        <v>83071</v>
      </c>
      <c r="F49" s="96">
        <f t="shared" si="0"/>
        <v>60539</v>
      </c>
      <c r="G49" s="97">
        <v>7129</v>
      </c>
      <c r="H49" s="97">
        <v>17151</v>
      </c>
      <c r="I49" s="97">
        <v>1042</v>
      </c>
      <c r="J49" s="97">
        <v>1221</v>
      </c>
      <c r="K49" s="97">
        <v>0</v>
      </c>
      <c r="L49" s="97">
        <v>33678</v>
      </c>
      <c r="M49" s="97">
        <v>0</v>
      </c>
      <c r="N49" s="96">
        <v>318</v>
      </c>
      <c r="O49" s="98">
        <f t="shared" si="1"/>
        <v>0.72876214322687827</v>
      </c>
      <c r="P49" s="99">
        <f t="shared" si="2"/>
        <v>0.11775880011232429</v>
      </c>
      <c r="Q49" s="100">
        <f t="shared" si="3"/>
        <v>0.28330497695700291</v>
      </c>
      <c r="R49" s="100">
        <f t="shared" si="4"/>
        <v>1.7212045127934058E-2</v>
      </c>
      <c r="S49" s="100">
        <f t="shared" si="5"/>
        <v>2.0168816795784535E-2</v>
      </c>
      <c r="T49" s="100">
        <f t="shared" si="6"/>
        <v>0</v>
      </c>
      <c r="U49" s="100">
        <f t="shared" si="7"/>
        <v>0.55630254877021423</v>
      </c>
      <c r="V49" s="100">
        <f t="shared" si="8"/>
        <v>0</v>
      </c>
      <c r="W49" s="101">
        <f t="shared" si="9"/>
        <v>5.2528122367399531E-3</v>
      </c>
      <c r="X49" s="98" t="str">
        <f>IF(B49='[1]2010 election'!B49,"Incumbent","New")</f>
        <v>New</v>
      </c>
      <c r="Z49" s="121">
        <v>19</v>
      </c>
      <c r="AA49" s="138" t="s">
        <v>1616</v>
      </c>
      <c r="AB49" s="100">
        <v>0.68750772685141681</v>
      </c>
      <c r="AC49" s="101">
        <v>0.50991097341928959</v>
      </c>
      <c r="AD49"/>
      <c r="AE49" s="123">
        <v>19</v>
      </c>
      <c r="AF49" s="139" t="s">
        <v>1616</v>
      </c>
      <c r="AG49" s="125">
        <v>0.68519215323087657</v>
      </c>
      <c r="AH49" s="126">
        <v>0.53727014393047723</v>
      </c>
      <c r="AL49" s="3"/>
      <c r="AM49" s="74"/>
      <c r="AN49" s="74"/>
      <c r="AO49" s="74"/>
      <c r="AP49" s="74"/>
    </row>
    <row r="50" spans="1:43" ht="16" x14ac:dyDescent="0.2">
      <c r="A50" s="93" t="s">
        <v>1311</v>
      </c>
      <c r="B50" s="42" t="s">
        <v>1312</v>
      </c>
      <c r="C50" s="94">
        <v>2</v>
      </c>
      <c r="D50" s="41" t="s">
        <v>1251</v>
      </c>
      <c r="E50" s="95">
        <v>70945</v>
      </c>
      <c r="F50" s="96">
        <f t="shared" si="0"/>
        <v>39318</v>
      </c>
      <c r="G50" s="97">
        <v>2359</v>
      </c>
      <c r="H50" s="97">
        <v>12996</v>
      </c>
      <c r="I50" s="97">
        <v>612</v>
      </c>
      <c r="J50" s="97">
        <v>786</v>
      </c>
      <c r="K50" s="97">
        <v>1559</v>
      </c>
      <c r="L50" s="97">
        <v>20658</v>
      </c>
      <c r="M50" s="97">
        <v>0</v>
      </c>
      <c r="N50" s="96">
        <v>348</v>
      </c>
      <c r="O50" s="98">
        <f t="shared" si="1"/>
        <v>0.55420396081471568</v>
      </c>
      <c r="P50" s="99">
        <f t="shared" si="2"/>
        <v>5.99979653085101E-2</v>
      </c>
      <c r="Q50" s="100">
        <f t="shared" si="3"/>
        <v>0.33053563253471691</v>
      </c>
      <c r="R50" s="100">
        <f t="shared" si="4"/>
        <v>1.5565389897756753E-2</v>
      </c>
      <c r="S50" s="100">
        <f t="shared" si="5"/>
        <v>1.9990843888295438E-2</v>
      </c>
      <c r="T50" s="100">
        <f t="shared" si="6"/>
        <v>3.9651050409481664E-2</v>
      </c>
      <c r="U50" s="100">
        <f t="shared" si="7"/>
        <v>0.5254082099801618</v>
      </c>
      <c r="V50" s="100">
        <f t="shared" si="8"/>
        <v>0</v>
      </c>
      <c r="W50" s="101">
        <f t="shared" si="9"/>
        <v>8.8509079810773685E-3</v>
      </c>
      <c r="X50" s="98" t="str">
        <f>IF(B50='[1]2010 election'!B50,"Incumbent","New")</f>
        <v>New</v>
      </c>
      <c r="Z50" s="140">
        <v>20</v>
      </c>
      <c r="AA50" s="141" t="s">
        <v>1616</v>
      </c>
      <c r="AB50" s="142">
        <v>0.67654349606491726</v>
      </c>
      <c r="AC50" s="143">
        <v>0.48339295564673951</v>
      </c>
      <c r="AD50"/>
      <c r="AE50" s="144">
        <v>20</v>
      </c>
      <c r="AF50" s="145" t="s">
        <v>1616</v>
      </c>
      <c r="AG50" s="146">
        <v>0.68313251450470069</v>
      </c>
      <c r="AH50" s="147">
        <v>0.48617495362235918</v>
      </c>
      <c r="AL50" s="3"/>
      <c r="AM50" s="74"/>
      <c r="AN50" s="74"/>
      <c r="AO50" s="74"/>
      <c r="AP50" s="74"/>
    </row>
    <row r="51" spans="1:43" ht="16" x14ac:dyDescent="0.2">
      <c r="A51" s="93" t="s">
        <v>1313</v>
      </c>
      <c r="B51" s="42" t="s">
        <v>1314</v>
      </c>
      <c r="C51" s="94">
        <v>2</v>
      </c>
      <c r="D51" s="41" t="s">
        <v>1251</v>
      </c>
      <c r="E51" s="95">
        <v>70378</v>
      </c>
      <c r="F51" s="96">
        <f t="shared" si="0"/>
        <v>42417</v>
      </c>
      <c r="G51" s="97">
        <v>2544</v>
      </c>
      <c r="H51" s="97">
        <v>13729</v>
      </c>
      <c r="I51" s="97">
        <v>318</v>
      </c>
      <c r="J51" s="97">
        <v>1105</v>
      </c>
      <c r="K51" s="97">
        <v>381</v>
      </c>
      <c r="L51" s="97">
        <v>24116</v>
      </c>
      <c r="M51" s="97">
        <v>0</v>
      </c>
      <c r="N51" s="96">
        <v>224</v>
      </c>
      <c r="O51" s="98">
        <f t="shared" si="1"/>
        <v>0.60270254909204579</v>
      </c>
      <c r="P51" s="99">
        <f t="shared" si="2"/>
        <v>5.9975953037697149E-2</v>
      </c>
      <c r="Q51" s="100">
        <f t="shared" si="3"/>
        <v>0.32366739750571705</v>
      </c>
      <c r="R51" s="100">
        <f t="shared" si="4"/>
        <v>7.4969941297121437E-3</v>
      </c>
      <c r="S51" s="100">
        <f t="shared" si="5"/>
        <v>2.6050875828087794E-2</v>
      </c>
      <c r="T51" s="100">
        <f t="shared" si="6"/>
        <v>8.9822476837117197E-3</v>
      </c>
      <c r="U51" s="100">
        <f t="shared" si="7"/>
        <v>0.56854563028974237</v>
      </c>
      <c r="V51" s="100">
        <f t="shared" si="8"/>
        <v>0</v>
      </c>
      <c r="W51" s="101">
        <f t="shared" si="9"/>
        <v>5.2809015253318242E-3</v>
      </c>
      <c r="X51" s="98" t="str">
        <f>IF(B51='[1]2010 election'!B51,"Incumbent","New")</f>
        <v>New</v>
      </c>
    </row>
    <row r="52" spans="1:43" ht="16" x14ac:dyDescent="0.2">
      <c r="A52" s="93" t="s">
        <v>1315</v>
      </c>
      <c r="B52" s="42" t="s">
        <v>1316</v>
      </c>
      <c r="C52" s="94">
        <v>2</v>
      </c>
      <c r="D52" s="41" t="s">
        <v>1251</v>
      </c>
      <c r="E52" s="95">
        <v>58875</v>
      </c>
      <c r="F52" s="96">
        <f t="shared" si="0"/>
        <v>36922</v>
      </c>
      <c r="G52" s="97">
        <v>2901</v>
      </c>
      <c r="H52" s="97">
        <v>10315</v>
      </c>
      <c r="I52" s="97">
        <v>1012</v>
      </c>
      <c r="J52" s="97">
        <v>486</v>
      </c>
      <c r="K52" s="97">
        <v>2284</v>
      </c>
      <c r="L52" s="97">
        <v>19610</v>
      </c>
      <c r="M52" s="97">
        <v>0</v>
      </c>
      <c r="N52" s="96">
        <v>314</v>
      </c>
      <c r="O52" s="98">
        <f t="shared" si="1"/>
        <v>0.62712526539278135</v>
      </c>
      <c r="P52" s="99">
        <f t="shared" si="2"/>
        <v>7.8571041655381618E-2</v>
      </c>
      <c r="Q52" s="100">
        <f t="shared" si="3"/>
        <v>0.27937273170467469</v>
      </c>
      <c r="R52" s="100">
        <f t="shared" si="4"/>
        <v>2.7409132766372354E-2</v>
      </c>
      <c r="S52" s="100">
        <f t="shared" si="5"/>
        <v>1.3162883917447592E-2</v>
      </c>
      <c r="T52" s="100">
        <f t="shared" si="6"/>
        <v>6.1860137587346299E-2</v>
      </c>
      <c r="U52" s="100">
        <f t="shared" si="7"/>
        <v>0.53111965765668168</v>
      </c>
      <c r="V52" s="100">
        <f t="shared" si="8"/>
        <v>0</v>
      </c>
      <c r="W52" s="101">
        <f t="shared" si="9"/>
        <v>8.5044147120957696E-3</v>
      </c>
      <c r="X52" s="98" t="str">
        <f>IF(B52='[1]2010 election'!B52,"Incumbent","New")</f>
        <v>New</v>
      </c>
      <c r="AD52"/>
    </row>
    <row r="53" spans="1:43" ht="16" x14ac:dyDescent="0.2">
      <c r="A53" s="93" t="s">
        <v>1317</v>
      </c>
      <c r="B53" s="42" t="s">
        <v>1318</v>
      </c>
      <c r="C53" s="94">
        <v>2</v>
      </c>
      <c r="D53" s="41" t="s">
        <v>1251</v>
      </c>
      <c r="E53" s="95">
        <v>66678</v>
      </c>
      <c r="F53" s="96">
        <f t="shared" si="0"/>
        <v>37857</v>
      </c>
      <c r="G53" s="97">
        <v>1769</v>
      </c>
      <c r="H53" s="97">
        <v>12754</v>
      </c>
      <c r="I53" s="97">
        <v>300</v>
      </c>
      <c r="J53" s="97">
        <v>0</v>
      </c>
      <c r="K53" s="97">
        <v>615</v>
      </c>
      <c r="L53" s="97">
        <v>21976</v>
      </c>
      <c r="M53" s="97">
        <v>225</v>
      </c>
      <c r="N53" s="96">
        <v>218</v>
      </c>
      <c r="O53" s="98">
        <f t="shared" si="1"/>
        <v>0.56775848105822013</v>
      </c>
      <c r="P53" s="99">
        <f t="shared" si="2"/>
        <v>4.6728478220672533E-2</v>
      </c>
      <c r="Q53" s="100">
        <f t="shared" si="3"/>
        <v>0.33689938452597934</v>
      </c>
      <c r="R53" s="100">
        <f t="shared" si="4"/>
        <v>7.924558205880023E-3</v>
      </c>
      <c r="S53" s="100">
        <f t="shared" si="5"/>
        <v>0</v>
      </c>
      <c r="T53" s="100">
        <f t="shared" si="6"/>
        <v>1.6245344322054045E-2</v>
      </c>
      <c r="U53" s="100">
        <f t="shared" si="7"/>
        <v>0.58050030377473127</v>
      </c>
      <c r="V53" s="100">
        <f t="shared" si="8"/>
        <v>5.9434186544100164E-3</v>
      </c>
      <c r="W53" s="101">
        <f t="shared" si="9"/>
        <v>5.7585122962728165E-3</v>
      </c>
      <c r="X53" s="98" t="str">
        <f>IF(B53='[1]2010 election'!B53,"Incumbent","New")</f>
        <v>New</v>
      </c>
      <c r="AD53"/>
    </row>
    <row r="54" spans="1:43" ht="16" x14ac:dyDescent="0.2">
      <c r="A54" s="93" t="s">
        <v>1319</v>
      </c>
      <c r="B54" s="42" t="s">
        <v>1320</v>
      </c>
      <c r="C54" s="94">
        <v>2</v>
      </c>
      <c r="D54" s="41" t="s">
        <v>1251</v>
      </c>
      <c r="E54" s="95">
        <v>68418</v>
      </c>
      <c r="F54" s="96">
        <f t="shared" si="0"/>
        <v>43854</v>
      </c>
      <c r="G54" s="97">
        <v>3692</v>
      </c>
      <c r="H54" s="97">
        <v>13544</v>
      </c>
      <c r="I54" s="97">
        <v>1194</v>
      </c>
      <c r="J54" s="97">
        <v>0</v>
      </c>
      <c r="K54" s="97">
        <v>1167</v>
      </c>
      <c r="L54" s="97">
        <v>23908</v>
      </c>
      <c r="M54" s="97">
        <v>0</v>
      </c>
      <c r="N54" s="96">
        <v>349</v>
      </c>
      <c r="O54" s="98">
        <f t="shared" si="1"/>
        <v>0.64097167412084544</v>
      </c>
      <c r="P54" s="99">
        <f t="shared" si="2"/>
        <v>8.4188443471519131E-2</v>
      </c>
      <c r="Q54" s="100">
        <f t="shared" si="3"/>
        <v>0.30884297897569207</v>
      </c>
      <c r="R54" s="100">
        <f t="shared" si="4"/>
        <v>2.7226706799835819E-2</v>
      </c>
      <c r="S54" s="100">
        <f t="shared" si="5"/>
        <v>0</v>
      </c>
      <c r="T54" s="100">
        <f t="shared" si="6"/>
        <v>2.6611027500342044E-2</v>
      </c>
      <c r="U54" s="100">
        <f t="shared" si="7"/>
        <v>0.54517261823322849</v>
      </c>
      <c r="V54" s="100">
        <f t="shared" si="8"/>
        <v>0</v>
      </c>
      <c r="W54" s="101">
        <f t="shared" si="9"/>
        <v>7.9582250193824967E-3</v>
      </c>
      <c r="X54" s="98" t="str">
        <f>IF(B54='[1]2010 election'!B54,"Incumbent","New")</f>
        <v>New</v>
      </c>
    </row>
    <row r="55" spans="1:43" ht="16" x14ac:dyDescent="0.2">
      <c r="A55" s="93" t="s">
        <v>1321</v>
      </c>
      <c r="B55" s="42" t="s">
        <v>1322</v>
      </c>
      <c r="C55" s="94">
        <v>2</v>
      </c>
      <c r="D55" s="41" t="s">
        <v>1251</v>
      </c>
      <c r="E55" s="95">
        <v>74051</v>
      </c>
      <c r="F55" s="96">
        <f t="shared" si="0"/>
        <v>48778</v>
      </c>
      <c r="G55" s="97">
        <v>4752</v>
      </c>
      <c r="H55" s="97">
        <v>14504</v>
      </c>
      <c r="I55" s="97">
        <v>1019</v>
      </c>
      <c r="J55" s="97">
        <v>0</v>
      </c>
      <c r="K55" s="97">
        <v>1431</v>
      </c>
      <c r="L55" s="97">
        <v>26773</v>
      </c>
      <c r="M55" s="97">
        <v>0</v>
      </c>
      <c r="N55" s="96">
        <v>299</v>
      </c>
      <c r="O55" s="98">
        <f t="shared" si="1"/>
        <v>0.65870818760043759</v>
      </c>
      <c r="P55" s="99">
        <f t="shared" si="2"/>
        <v>9.7420968469391939E-2</v>
      </c>
      <c r="Q55" s="100">
        <f t="shared" si="3"/>
        <v>0.29734716470539996</v>
      </c>
      <c r="R55" s="100">
        <f t="shared" si="4"/>
        <v>2.0890565418836361E-2</v>
      </c>
      <c r="S55" s="100">
        <f t="shared" si="5"/>
        <v>0</v>
      </c>
      <c r="T55" s="100">
        <f t="shared" si="6"/>
        <v>2.9336996186805527E-2</v>
      </c>
      <c r="U55" s="100">
        <f t="shared" si="7"/>
        <v>0.54887449259912258</v>
      </c>
      <c r="V55" s="100">
        <f t="shared" si="8"/>
        <v>0</v>
      </c>
      <c r="W55" s="101">
        <f t="shared" si="9"/>
        <v>6.1298126204436428E-3</v>
      </c>
      <c r="X55" s="98" t="str">
        <f>IF(B55='[1]2010 election'!B55,"Incumbent","New")</f>
        <v>New</v>
      </c>
      <c r="AD55" s="148"/>
      <c r="AE55" s="148"/>
      <c r="AF55" s="148"/>
    </row>
    <row r="56" spans="1:43" ht="16" x14ac:dyDescent="0.2">
      <c r="A56" s="93" t="s">
        <v>1323</v>
      </c>
      <c r="B56" s="42" t="s">
        <v>1324</v>
      </c>
      <c r="C56" s="94">
        <v>2</v>
      </c>
      <c r="D56" s="41" t="s">
        <v>1251</v>
      </c>
      <c r="E56" s="95">
        <v>66209</v>
      </c>
      <c r="F56" s="96">
        <f t="shared" si="0"/>
        <v>40921</v>
      </c>
      <c r="G56" s="97">
        <v>2036</v>
      </c>
      <c r="H56" s="97">
        <v>13438</v>
      </c>
      <c r="I56" s="97">
        <v>406</v>
      </c>
      <c r="J56" s="97">
        <v>970</v>
      </c>
      <c r="K56" s="97">
        <v>507</v>
      </c>
      <c r="L56" s="97">
        <v>23388</v>
      </c>
      <c r="M56" s="97">
        <v>0</v>
      </c>
      <c r="N56" s="96">
        <v>176</v>
      </c>
      <c r="O56" s="98">
        <f t="shared" si="1"/>
        <v>0.61805796794997658</v>
      </c>
      <c r="P56" s="99">
        <f t="shared" si="2"/>
        <v>4.9754404828816497E-2</v>
      </c>
      <c r="Q56" s="100">
        <f t="shared" si="3"/>
        <v>0.32838884680237529</v>
      </c>
      <c r="R56" s="100">
        <f t="shared" si="4"/>
        <v>9.9215561692040759E-3</v>
      </c>
      <c r="S56" s="100">
        <f t="shared" si="5"/>
        <v>2.3704210552039296E-2</v>
      </c>
      <c r="T56" s="100">
        <f t="shared" si="6"/>
        <v>1.2389726546272085E-2</v>
      </c>
      <c r="U56" s="100">
        <f t="shared" si="7"/>
        <v>0.57154028493927322</v>
      </c>
      <c r="V56" s="100">
        <f t="shared" si="8"/>
        <v>0</v>
      </c>
      <c r="W56" s="101">
        <f t="shared" si="9"/>
        <v>4.3009701620195006E-3</v>
      </c>
      <c r="X56" s="98" t="str">
        <f>IF(B56='[1]2010 election'!B56,"Incumbent","New")</f>
        <v>New</v>
      </c>
      <c r="AD56" s="148"/>
      <c r="AE56" s="148"/>
      <c r="AF56" s="148"/>
    </row>
    <row r="57" spans="1:43" ht="16" x14ac:dyDescent="0.2">
      <c r="A57" s="93" t="s">
        <v>1329</v>
      </c>
      <c r="B57" s="42" t="s">
        <v>1330</v>
      </c>
      <c r="C57" s="94">
        <v>2</v>
      </c>
      <c r="D57" s="41" t="s">
        <v>1251</v>
      </c>
      <c r="E57" s="95">
        <v>59350</v>
      </c>
      <c r="F57" s="96">
        <f t="shared" si="0"/>
        <v>44607</v>
      </c>
      <c r="G57" s="97">
        <v>4446</v>
      </c>
      <c r="H57" s="97">
        <v>13522</v>
      </c>
      <c r="I57" s="97">
        <v>1106</v>
      </c>
      <c r="J57" s="97">
        <v>715</v>
      </c>
      <c r="K57" s="97">
        <v>0</v>
      </c>
      <c r="L57" s="97">
        <v>24585</v>
      </c>
      <c r="M57" s="97">
        <v>0</v>
      </c>
      <c r="N57" s="96">
        <v>233</v>
      </c>
      <c r="O57" s="98">
        <f t="shared" si="1"/>
        <v>0.75159224936815505</v>
      </c>
      <c r="P57" s="99">
        <f t="shared" si="2"/>
        <v>9.9670455309704753E-2</v>
      </c>
      <c r="Q57" s="100">
        <f t="shared" si="3"/>
        <v>0.30313627905934049</v>
      </c>
      <c r="R57" s="100">
        <f t="shared" si="4"/>
        <v>2.4794314793642254E-2</v>
      </c>
      <c r="S57" s="100">
        <f t="shared" si="5"/>
        <v>1.6028874391911585E-2</v>
      </c>
      <c r="T57" s="100">
        <f t="shared" si="6"/>
        <v>0</v>
      </c>
      <c r="U57" s="100">
        <f t="shared" si="7"/>
        <v>0.55114668101419062</v>
      </c>
      <c r="V57" s="100">
        <f t="shared" si="8"/>
        <v>0</v>
      </c>
      <c r="W57" s="101">
        <f t="shared" si="9"/>
        <v>5.2233954312103483E-3</v>
      </c>
      <c r="X57" s="98" t="str">
        <f>IF(B57='[1]2010 election'!B57,"Incumbent","New")</f>
        <v>New</v>
      </c>
      <c r="AD57" s="148"/>
      <c r="AE57" s="148"/>
      <c r="AF57" s="148"/>
    </row>
    <row r="58" spans="1:43" ht="16" x14ac:dyDescent="0.2">
      <c r="A58" s="93" t="s">
        <v>1333</v>
      </c>
      <c r="B58" s="42" t="s">
        <v>1334</v>
      </c>
      <c r="C58" s="94">
        <v>2</v>
      </c>
      <c r="D58" s="41" t="s">
        <v>1259</v>
      </c>
      <c r="E58" s="95">
        <v>75233</v>
      </c>
      <c r="F58" s="96">
        <f t="shared" si="0"/>
        <v>53903</v>
      </c>
      <c r="G58" s="97">
        <v>6752</v>
      </c>
      <c r="H58" s="97">
        <v>16362</v>
      </c>
      <c r="I58" s="97">
        <v>789</v>
      </c>
      <c r="J58" s="97">
        <v>0</v>
      </c>
      <c r="K58" s="97">
        <v>0</v>
      </c>
      <c r="L58" s="97">
        <v>30000</v>
      </c>
      <c r="M58" s="97">
        <v>0</v>
      </c>
      <c r="N58" s="96">
        <v>0</v>
      </c>
      <c r="O58" s="98">
        <f t="shared" si="1"/>
        <v>0.71648079964909017</v>
      </c>
      <c r="P58" s="99">
        <f t="shared" si="2"/>
        <v>0.12526204478414932</v>
      </c>
      <c r="Q58" s="100">
        <f t="shared" si="3"/>
        <v>0.30354525722130493</v>
      </c>
      <c r="R58" s="100">
        <f t="shared" si="4"/>
        <v>1.4637404226109863E-2</v>
      </c>
      <c r="S58" s="100">
        <f t="shared" si="5"/>
        <v>0</v>
      </c>
      <c r="T58" s="100">
        <f t="shared" si="6"/>
        <v>0</v>
      </c>
      <c r="U58" s="100">
        <f t="shared" si="7"/>
        <v>0.55655529376843593</v>
      </c>
      <c r="V58" s="100">
        <f t="shared" si="8"/>
        <v>0</v>
      </c>
      <c r="W58" s="101">
        <f t="shared" si="9"/>
        <v>0</v>
      </c>
      <c r="X58" s="98" t="str">
        <f>IF(B58='[1]2010 election'!B58,"Incumbent","New")</f>
        <v>New</v>
      </c>
      <c r="AD58" s="148"/>
      <c r="AE58" s="148"/>
      <c r="AF58" s="148"/>
    </row>
    <row r="59" spans="1:43" ht="16" x14ac:dyDescent="0.2">
      <c r="A59" s="93" t="s">
        <v>1337</v>
      </c>
      <c r="B59" s="42" t="s">
        <v>1338</v>
      </c>
      <c r="C59" s="94">
        <v>2</v>
      </c>
      <c r="D59" s="41" t="s">
        <v>1259</v>
      </c>
      <c r="E59" s="95">
        <v>78846</v>
      </c>
      <c r="F59" s="96">
        <f t="shared" si="0"/>
        <v>55258</v>
      </c>
      <c r="G59" s="97">
        <v>8772</v>
      </c>
      <c r="H59" s="97">
        <v>16876</v>
      </c>
      <c r="I59" s="97">
        <v>1203</v>
      </c>
      <c r="J59" s="97">
        <v>1431</v>
      </c>
      <c r="K59" s="97">
        <v>0</v>
      </c>
      <c r="L59" s="97">
        <v>26976</v>
      </c>
      <c r="M59" s="97">
        <v>0</v>
      </c>
      <c r="N59" s="96">
        <v>0</v>
      </c>
      <c r="O59" s="98">
        <f t="shared" si="1"/>
        <v>0.70083453821373309</v>
      </c>
      <c r="P59" s="99">
        <f t="shared" si="2"/>
        <v>0.15874624488761807</v>
      </c>
      <c r="Q59" s="100">
        <f t="shared" si="3"/>
        <v>0.30540374244453294</v>
      </c>
      <c r="R59" s="100">
        <f t="shared" si="4"/>
        <v>2.1770603351550906E-2</v>
      </c>
      <c r="S59" s="100">
        <f t="shared" si="5"/>
        <v>2.589670273987477E-2</v>
      </c>
      <c r="T59" s="100">
        <f t="shared" si="6"/>
        <v>0</v>
      </c>
      <c r="U59" s="100">
        <f t="shared" si="7"/>
        <v>0.48818270657642332</v>
      </c>
      <c r="V59" s="100">
        <f t="shared" si="8"/>
        <v>0</v>
      </c>
      <c r="W59" s="101">
        <f t="shared" si="9"/>
        <v>0</v>
      </c>
      <c r="X59" s="98" t="str">
        <f>IF(B59='[1]2010 election'!B59,"Incumbent","New")</f>
        <v>New</v>
      </c>
      <c r="AD59" s="148"/>
      <c r="AE59" s="148"/>
      <c r="AF59" s="148"/>
    </row>
    <row r="60" spans="1:43" ht="16" x14ac:dyDescent="0.2">
      <c r="A60" s="93" t="s">
        <v>1347</v>
      </c>
      <c r="B60" s="42" t="s">
        <v>1348</v>
      </c>
      <c r="C60" s="94">
        <v>2</v>
      </c>
      <c r="D60" s="41" t="s">
        <v>1251</v>
      </c>
      <c r="E60" s="95">
        <v>70269</v>
      </c>
      <c r="F60" s="96">
        <f t="shared" si="0"/>
        <v>48237</v>
      </c>
      <c r="G60" s="97">
        <v>3695</v>
      </c>
      <c r="H60" s="97">
        <v>15377</v>
      </c>
      <c r="I60" s="97">
        <v>601</v>
      </c>
      <c r="J60" s="97">
        <v>1289</v>
      </c>
      <c r="K60" s="97">
        <v>0</v>
      </c>
      <c r="L60" s="97">
        <v>27275</v>
      </c>
      <c r="M60" s="97">
        <v>0</v>
      </c>
      <c r="N60" s="96">
        <v>0</v>
      </c>
      <c r="O60" s="98">
        <f t="shared" si="1"/>
        <v>0.68646202450582761</v>
      </c>
      <c r="P60" s="99">
        <f t="shared" si="2"/>
        <v>7.6600949478615996E-2</v>
      </c>
      <c r="Q60" s="100">
        <f t="shared" si="3"/>
        <v>0.3187801894811037</v>
      </c>
      <c r="R60" s="100">
        <f t="shared" si="4"/>
        <v>1.2459315463233617E-2</v>
      </c>
      <c r="S60" s="100">
        <f t="shared" si="5"/>
        <v>2.6722225677384581E-2</v>
      </c>
      <c r="T60" s="100">
        <f t="shared" si="6"/>
        <v>0</v>
      </c>
      <c r="U60" s="100">
        <f t="shared" si="7"/>
        <v>0.56543731989966206</v>
      </c>
      <c r="V60" s="100">
        <f t="shared" si="8"/>
        <v>0</v>
      </c>
      <c r="W60" s="101">
        <f t="shared" si="9"/>
        <v>0</v>
      </c>
      <c r="X60" s="98" t="str">
        <f>IF(B60='[1]2010 election'!B60,"Incumbent","New")</f>
        <v>New</v>
      </c>
      <c r="AD60" s="148"/>
      <c r="AE60" s="148"/>
      <c r="AF60" s="148"/>
      <c r="AN60" s="149">
        <f>13.1%-4%</f>
        <v>9.0999999999999998E-2</v>
      </c>
      <c r="AO60" s="149">
        <f>SUM(AN60:AN62)/3</f>
        <v>0.21999999999999997</v>
      </c>
      <c r="AQ60" s="149">
        <f>SUM(AN61:AN62)/2</f>
        <v>0.28449999999999998</v>
      </c>
    </row>
    <row r="61" spans="1:43" ht="16" x14ac:dyDescent="0.2">
      <c r="A61" s="93" t="s">
        <v>1356</v>
      </c>
      <c r="B61" s="42" t="s">
        <v>1357</v>
      </c>
      <c r="C61" s="94">
        <v>2</v>
      </c>
      <c r="D61" s="41" t="s">
        <v>1251</v>
      </c>
      <c r="E61" s="95">
        <v>66206</v>
      </c>
      <c r="F61" s="96">
        <f t="shared" si="0"/>
        <v>50462</v>
      </c>
      <c r="G61" s="97">
        <v>6183</v>
      </c>
      <c r="H61" s="97">
        <v>16525</v>
      </c>
      <c r="I61" s="97">
        <v>1055</v>
      </c>
      <c r="J61" s="97">
        <v>0</v>
      </c>
      <c r="K61" s="97">
        <v>703</v>
      </c>
      <c r="L61" s="97">
        <v>25601</v>
      </c>
      <c r="M61" s="97">
        <v>0</v>
      </c>
      <c r="N61" s="96">
        <v>395</v>
      </c>
      <c r="O61" s="98">
        <f t="shared" si="1"/>
        <v>0.76219677974805911</v>
      </c>
      <c r="P61" s="99">
        <f t="shared" si="2"/>
        <v>0.12252784273314574</v>
      </c>
      <c r="Q61" s="100">
        <f t="shared" si="3"/>
        <v>0.32747413895604616</v>
      </c>
      <c r="R61" s="100">
        <f t="shared" si="4"/>
        <v>2.0906820974198406E-2</v>
      </c>
      <c r="S61" s="100">
        <f t="shared" si="5"/>
        <v>0</v>
      </c>
      <c r="T61" s="100">
        <f t="shared" si="6"/>
        <v>1.3931275018826047E-2</v>
      </c>
      <c r="U61" s="100">
        <f t="shared" si="7"/>
        <v>0.50733225000990845</v>
      </c>
      <c r="V61" s="100">
        <f t="shared" si="8"/>
        <v>0</v>
      </c>
      <c r="W61" s="101">
        <f t="shared" si="9"/>
        <v>7.827672307875233E-3</v>
      </c>
      <c r="X61" s="98" t="str">
        <f>IF(B61='[1]2010 election'!B61,"Incumbent","New")</f>
        <v>New</v>
      </c>
      <c r="AD61" s="148"/>
      <c r="AE61" s="148"/>
      <c r="AF61" s="148"/>
      <c r="AN61" s="149">
        <f>52.2%-29.1%</f>
        <v>0.23099999999999998</v>
      </c>
      <c r="AO61" s="149"/>
      <c r="AQ61" s="149">
        <f>SUM(AN60,AN62)/2</f>
        <v>0.21449999999999997</v>
      </c>
    </row>
    <row r="62" spans="1:43" ht="16" x14ac:dyDescent="0.2">
      <c r="A62" s="93" t="s">
        <v>1358</v>
      </c>
      <c r="B62" s="42" t="s">
        <v>1359</v>
      </c>
      <c r="C62" s="94">
        <v>2</v>
      </c>
      <c r="D62" s="41" t="s">
        <v>1251</v>
      </c>
      <c r="E62" s="95">
        <v>61281</v>
      </c>
      <c r="F62" s="96">
        <f t="shared" si="0"/>
        <v>46226</v>
      </c>
      <c r="G62" s="97">
        <v>3526</v>
      </c>
      <c r="H62" s="97">
        <v>17864</v>
      </c>
      <c r="I62" s="97">
        <v>1010</v>
      </c>
      <c r="J62" s="97">
        <v>0</v>
      </c>
      <c r="K62" s="97">
        <v>0</v>
      </c>
      <c r="L62" s="97">
        <v>23548</v>
      </c>
      <c r="M62" s="97">
        <v>0</v>
      </c>
      <c r="N62" s="96">
        <v>278</v>
      </c>
      <c r="O62" s="98">
        <f t="shared" si="1"/>
        <v>0.75432842153359114</v>
      </c>
      <c r="P62" s="99">
        <f t="shared" si="2"/>
        <v>7.6277419633972221E-2</v>
      </c>
      <c r="Q62" s="100">
        <f t="shared" si="3"/>
        <v>0.38644918444165621</v>
      </c>
      <c r="R62" s="100">
        <f t="shared" si="4"/>
        <v>2.1849175788517285E-2</v>
      </c>
      <c r="S62" s="100">
        <f t="shared" si="5"/>
        <v>0</v>
      </c>
      <c r="T62" s="100">
        <f t="shared" si="6"/>
        <v>0</v>
      </c>
      <c r="U62" s="100">
        <f t="shared" si="7"/>
        <v>0.50941028858218318</v>
      </c>
      <c r="V62" s="100">
        <f t="shared" si="8"/>
        <v>0</v>
      </c>
      <c r="W62" s="101">
        <f t="shared" si="9"/>
        <v>6.0139315536710944E-3</v>
      </c>
      <c r="X62" s="98" t="str">
        <f>IF(B62='[1]2010 election'!B62,"Incumbent","New")</f>
        <v>New</v>
      </c>
      <c r="AD62" s="148"/>
      <c r="AE62" s="148"/>
      <c r="AF62" s="148"/>
      <c r="AN62" s="149">
        <f>51.9%-18.1%</f>
        <v>0.33799999999999997</v>
      </c>
      <c r="AO62" s="149"/>
    </row>
    <row r="63" spans="1:43" ht="16" x14ac:dyDescent="0.2">
      <c r="A63" s="93" t="s">
        <v>1362</v>
      </c>
      <c r="B63" s="42" t="s">
        <v>1363</v>
      </c>
      <c r="C63" s="94">
        <v>2</v>
      </c>
      <c r="D63" s="41" t="s">
        <v>1251</v>
      </c>
      <c r="E63" s="95">
        <v>69982</v>
      </c>
      <c r="F63" s="96">
        <f t="shared" si="0"/>
        <v>56730</v>
      </c>
      <c r="G63" s="97">
        <v>12465</v>
      </c>
      <c r="H63" s="97">
        <v>19295</v>
      </c>
      <c r="I63" s="97">
        <v>1069</v>
      </c>
      <c r="J63" s="97">
        <v>888</v>
      </c>
      <c r="K63" s="97">
        <v>0</v>
      </c>
      <c r="L63" s="97">
        <v>23013</v>
      </c>
      <c r="M63" s="97">
        <v>0</v>
      </c>
      <c r="N63" s="96">
        <v>0</v>
      </c>
      <c r="O63" s="98">
        <f t="shared" si="1"/>
        <v>0.81063702094824386</v>
      </c>
      <c r="P63" s="99">
        <f t="shared" si="2"/>
        <v>0.21972501322051824</v>
      </c>
      <c r="Q63" s="100">
        <f t="shared" si="3"/>
        <v>0.34011986603208177</v>
      </c>
      <c r="R63" s="100">
        <f t="shared" si="4"/>
        <v>1.88436453375639E-2</v>
      </c>
      <c r="S63" s="100">
        <f t="shared" si="5"/>
        <v>1.565309360126917E-2</v>
      </c>
      <c r="T63" s="100">
        <f t="shared" si="6"/>
        <v>0</v>
      </c>
      <c r="U63" s="100">
        <f t="shared" si="7"/>
        <v>0.40565838180856689</v>
      </c>
      <c r="V63" s="100">
        <f t="shared" si="8"/>
        <v>0</v>
      </c>
      <c r="W63" s="101">
        <f t="shared" si="9"/>
        <v>0</v>
      </c>
      <c r="X63" s="98" t="str">
        <f>IF(B63='[1]2010 election'!B63,"Incumbent","New")</f>
        <v>New</v>
      </c>
      <c r="AD63" s="148"/>
      <c r="AE63" s="148"/>
      <c r="AF63" s="148"/>
    </row>
    <row r="64" spans="1:43" ht="16" x14ac:dyDescent="0.2">
      <c r="A64" s="93" t="s">
        <v>1366</v>
      </c>
      <c r="B64" s="42" t="s">
        <v>1367</v>
      </c>
      <c r="C64" s="94">
        <v>2</v>
      </c>
      <c r="D64" s="41" t="s">
        <v>1259</v>
      </c>
      <c r="E64" s="95">
        <v>82701</v>
      </c>
      <c r="F64" s="96">
        <f t="shared" si="0"/>
        <v>57615</v>
      </c>
      <c r="G64" s="97">
        <v>4350</v>
      </c>
      <c r="H64" s="97">
        <v>20304</v>
      </c>
      <c r="I64" s="97">
        <v>1045</v>
      </c>
      <c r="J64" s="97">
        <v>1301</v>
      </c>
      <c r="K64" s="97">
        <v>0</v>
      </c>
      <c r="L64" s="97">
        <v>30279</v>
      </c>
      <c r="M64" s="97">
        <v>0</v>
      </c>
      <c r="N64" s="96">
        <v>336</v>
      </c>
      <c r="O64" s="98">
        <f t="shared" si="1"/>
        <v>0.69666630391410023</v>
      </c>
      <c r="P64" s="99">
        <f t="shared" si="2"/>
        <v>7.5501171569903672E-2</v>
      </c>
      <c r="Q64" s="100">
        <f t="shared" si="3"/>
        <v>0.35240822702421243</v>
      </c>
      <c r="R64" s="100">
        <f t="shared" si="4"/>
        <v>1.8137637767942374E-2</v>
      </c>
      <c r="S64" s="100">
        <f t="shared" si="5"/>
        <v>2.2580925106309119E-2</v>
      </c>
      <c r="T64" s="100">
        <f t="shared" si="6"/>
        <v>0</v>
      </c>
      <c r="U64" s="100">
        <f t="shared" si="7"/>
        <v>0.52554022390002608</v>
      </c>
      <c r="V64" s="100">
        <f t="shared" si="8"/>
        <v>0</v>
      </c>
      <c r="W64" s="101">
        <f t="shared" si="9"/>
        <v>5.8318146316063526E-3</v>
      </c>
      <c r="X64" s="98" t="str">
        <f>IF(B64='[1]2010 election'!B64,"Incumbent","New")</f>
        <v>New</v>
      </c>
      <c r="AD64" s="148"/>
      <c r="AE64" s="148"/>
      <c r="AF64" s="148"/>
    </row>
    <row r="65" spans="1:32" ht="16" x14ac:dyDescent="0.2">
      <c r="A65" s="150" t="s">
        <v>1370</v>
      </c>
      <c r="B65" s="132" t="s">
        <v>1371</v>
      </c>
      <c r="C65" s="133">
        <v>3</v>
      </c>
      <c r="D65" s="39" t="s">
        <v>1372</v>
      </c>
      <c r="E65" s="134">
        <v>62810</v>
      </c>
      <c r="F65" s="96">
        <f t="shared" si="0"/>
        <v>33497</v>
      </c>
      <c r="G65" s="135">
        <v>6308</v>
      </c>
      <c r="H65" s="135">
        <v>1639</v>
      </c>
      <c r="I65" s="135">
        <v>12103</v>
      </c>
      <c r="J65" s="135">
        <v>3660</v>
      </c>
      <c r="K65" s="135">
        <v>0</v>
      </c>
      <c r="L65" s="135">
        <v>2314</v>
      </c>
      <c r="M65" s="135">
        <v>5021</v>
      </c>
      <c r="N65" s="136">
        <v>2452</v>
      </c>
      <c r="O65" s="137">
        <f t="shared" si="1"/>
        <v>0.53330679828052863</v>
      </c>
      <c r="P65" s="99">
        <f t="shared" si="2"/>
        <v>0.18831537152580829</v>
      </c>
      <c r="Q65" s="100">
        <f t="shared" si="3"/>
        <v>4.8929754903424189E-2</v>
      </c>
      <c r="R65" s="100">
        <f t="shared" si="4"/>
        <v>0.36131593874078277</v>
      </c>
      <c r="S65" s="100">
        <f t="shared" si="5"/>
        <v>0.10926351613577336</v>
      </c>
      <c r="T65" s="100">
        <f t="shared" si="6"/>
        <v>0</v>
      </c>
      <c r="U65" s="100">
        <f t="shared" si="7"/>
        <v>6.9080813207152883E-2</v>
      </c>
      <c r="V65" s="100">
        <f t="shared" si="8"/>
        <v>0.14989402036003224</v>
      </c>
      <c r="W65" s="101">
        <f t="shared" si="9"/>
        <v>7.3200585127026305E-2</v>
      </c>
      <c r="X65" s="98" t="str">
        <f>IF(B65='[1]2010 election'!B65,"Incumbent","New")</f>
        <v>Incumbent</v>
      </c>
      <c r="AD65" s="148"/>
      <c r="AE65" s="148"/>
      <c r="AF65" s="148"/>
    </row>
    <row r="66" spans="1:32" ht="16" x14ac:dyDescent="0.2">
      <c r="A66" s="150" t="s">
        <v>1373</v>
      </c>
      <c r="B66" s="42" t="s">
        <v>1374</v>
      </c>
      <c r="C66" s="94">
        <v>3</v>
      </c>
      <c r="D66" s="41" t="s">
        <v>1372</v>
      </c>
      <c r="E66" s="95">
        <v>75874</v>
      </c>
      <c r="F66" s="96">
        <f t="shared" si="0"/>
        <v>41907</v>
      </c>
      <c r="G66" s="97">
        <v>5054</v>
      </c>
      <c r="H66" s="97">
        <v>2925</v>
      </c>
      <c r="I66" s="97">
        <v>18107</v>
      </c>
      <c r="J66" s="97">
        <v>1341</v>
      </c>
      <c r="K66" s="97">
        <v>0</v>
      </c>
      <c r="L66" s="97">
        <v>5143</v>
      </c>
      <c r="M66" s="97">
        <v>6561</v>
      </c>
      <c r="N66" s="96">
        <v>2776</v>
      </c>
      <c r="O66" s="98">
        <f t="shared" si="1"/>
        <v>0.55232358910825841</v>
      </c>
      <c r="P66" s="99">
        <f t="shared" si="2"/>
        <v>0.12060037702531796</v>
      </c>
      <c r="Q66" s="100">
        <f t="shared" si="3"/>
        <v>6.9797408547498038E-2</v>
      </c>
      <c r="R66" s="100">
        <f t="shared" si="4"/>
        <v>0.43207578686138354</v>
      </c>
      <c r="S66" s="100">
        <f t="shared" si="5"/>
        <v>3.1999427303314482E-2</v>
      </c>
      <c r="T66" s="100">
        <f t="shared" si="6"/>
        <v>0</v>
      </c>
      <c r="U66" s="100">
        <f t="shared" si="7"/>
        <v>0.12272412723411363</v>
      </c>
      <c r="V66" s="100">
        <f t="shared" si="8"/>
        <v>0.15656095640346482</v>
      </c>
      <c r="W66" s="101">
        <f t="shared" si="9"/>
        <v>6.6241916624907526E-2</v>
      </c>
      <c r="X66" s="98" t="str">
        <f>IF(B66='[1]2010 election'!B66,"Incumbent","New")</f>
        <v>Incumbent</v>
      </c>
      <c r="AD66" s="148"/>
      <c r="AE66" s="148"/>
      <c r="AF66" s="148"/>
    </row>
    <row r="67" spans="1:32" ht="16" x14ac:dyDescent="0.2">
      <c r="A67" s="150" t="s">
        <v>1375</v>
      </c>
      <c r="B67" s="42" t="s">
        <v>1376</v>
      </c>
      <c r="C67" s="94">
        <v>3</v>
      </c>
      <c r="D67" s="41" t="s">
        <v>1372</v>
      </c>
      <c r="E67" s="95">
        <v>67423</v>
      </c>
      <c r="F67" s="96">
        <f t="shared" si="0"/>
        <v>36523</v>
      </c>
      <c r="G67" s="97">
        <v>11942</v>
      </c>
      <c r="H67" s="97">
        <v>2990</v>
      </c>
      <c r="I67" s="97">
        <v>10993</v>
      </c>
      <c r="J67" s="97">
        <v>0</v>
      </c>
      <c r="K67" s="97">
        <v>0</v>
      </c>
      <c r="L67" s="97">
        <v>4699</v>
      </c>
      <c r="M67" s="97">
        <v>3576</v>
      </c>
      <c r="N67" s="96">
        <v>2323</v>
      </c>
      <c r="O67" s="98">
        <f t="shared" si="1"/>
        <v>0.54169942007920147</v>
      </c>
      <c r="P67" s="99">
        <f t="shared" si="2"/>
        <v>0.32697204501273169</v>
      </c>
      <c r="Q67" s="100">
        <f t="shared" si="3"/>
        <v>8.1866221285217533E-2</v>
      </c>
      <c r="R67" s="100">
        <f t="shared" si="4"/>
        <v>0.30098841825698874</v>
      </c>
      <c r="S67" s="100">
        <f t="shared" si="5"/>
        <v>0</v>
      </c>
      <c r="T67" s="100">
        <f t="shared" si="6"/>
        <v>0</v>
      </c>
      <c r="U67" s="100">
        <f t="shared" si="7"/>
        <v>0.12865865345124991</v>
      </c>
      <c r="V67" s="100">
        <f t="shared" si="8"/>
        <v>9.7910905456835423E-2</v>
      </c>
      <c r="W67" s="101">
        <f t="shared" si="9"/>
        <v>6.3603756536976697E-2</v>
      </c>
      <c r="X67" s="98" t="str">
        <f>IF(B67='[1]2010 election'!B67,"Incumbent","New")</f>
        <v>New</v>
      </c>
      <c r="AD67" s="148"/>
      <c r="AE67" s="148"/>
      <c r="AF67" s="148"/>
    </row>
    <row r="68" spans="1:32" ht="16" x14ac:dyDescent="0.2">
      <c r="A68" s="150" t="s">
        <v>1377</v>
      </c>
      <c r="B68" s="42" t="s">
        <v>1378</v>
      </c>
      <c r="C68" s="94">
        <v>3</v>
      </c>
      <c r="D68" s="41" t="s">
        <v>1372</v>
      </c>
      <c r="E68" s="95">
        <v>63154</v>
      </c>
      <c r="F68" s="96">
        <f t="shared" si="0"/>
        <v>39682</v>
      </c>
      <c r="G68" s="97">
        <v>0</v>
      </c>
      <c r="H68" s="97">
        <v>127</v>
      </c>
      <c r="I68" s="97">
        <v>19575</v>
      </c>
      <c r="J68" s="97">
        <v>0</v>
      </c>
      <c r="K68" s="97">
        <v>1058</v>
      </c>
      <c r="L68" s="97">
        <v>823</v>
      </c>
      <c r="M68" s="97">
        <v>16978</v>
      </c>
      <c r="N68" s="96">
        <v>1121</v>
      </c>
      <c r="O68" s="98">
        <f t="shared" si="1"/>
        <v>0.62833708078664852</v>
      </c>
      <c r="P68" s="99">
        <f t="shared" si="2"/>
        <v>0</v>
      </c>
      <c r="Q68" s="100">
        <f t="shared" si="3"/>
        <v>3.200443526031954E-3</v>
      </c>
      <c r="R68" s="100">
        <f t="shared" si="4"/>
        <v>0.49329670883524018</v>
      </c>
      <c r="S68" s="100">
        <f t="shared" si="5"/>
        <v>0</v>
      </c>
      <c r="T68" s="100">
        <f t="shared" si="6"/>
        <v>2.6661962602691398E-2</v>
      </c>
      <c r="U68" s="100">
        <f t="shared" si="7"/>
        <v>2.0739882062396048E-2</v>
      </c>
      <c r="V68" s="100">
        <f t="shared" si="8"/>
        <v>0.42785141877929539</v>
      </c>
      <c r="W68" s="101">
        <f t="shared" si="9"/>
        <v>2.8249584194345045E-2</v>
      </c>
      <c r="X68" s="98" t="str">
        <f>IF(B68='[1]2010 election'!B68,"Incumbent","New")</f>
        <v>New</v>
      </c>
      <c r="AD68" s="148"/>
      <c r="AE68" s="148"/>
      <c r="AF68" s="148"/>
    </row>
    <row r="69" spans="1:32" ht="16" x14ac:dyDescent="0.2">
      <c r="A69" s="150" t="s">
        <v>1379</v>
      </c>
      <c r="B69" s="42" t="s">
        <v>1380</v>
      </c>
      <c r="C69" s="94">
        <v>3</v>
      </c>
      <c r="D69" s="41" t="s">
        <v>1372</v>
      </c>
      <c r="E69" s="95">
        <v>68552</v>
      </c>
      <c r="F69" s="96">
        <f t="shared" si="0"/>
        <v>40593</v>
      </c>
      <c r="G69" s="97">
        <v>0</v>
      </c>
      <c r="H69" s="97">
        <v>3338</v>
      </c>
      <c r="I69" s="97">
        <v>19096</v>
      </c>
      <c r="J69" s="97">
        <v>0</v>
      </c>
      <c r="K69" s="97">
        <v>0</v>
      </c>
      <c r="L69" s="97">
        <v>13770</v>
      </c>
      <c r="M69" s="97">
        <v>2941</v>
      </c>
      <c r="N69" s="96">
        <v>1448</v>
      </c>
      <c r="O69" s="98">
        <f t="shared" si="1"/>
        <v>0.59214902555724125</v>
      </c>
      <c r="P69" s="99">
        <f t="shared" si="2"/>
        <v>0</v>
      </c>
      <c r="Q69" s="100">
        <f t="shared" si="3"/>
        <v>8.2230926514423666E-2</v>
      </c>
      <c r="R69" s="100">
        <f t="shared" si="4"/>
        <v>0.47042593550612177</v>
      </c>
      <c r="S69" s="100">
        <f t="shared" si="5"/>
        <v>0</v>
      </c>
      <c r="T69" s="100">
        <f t="shared" si="6"/>
        <v>0</v>
      </c>
      <c r="U69" s="100">
        <f t="shared" si="7"/>
        <v>0.33922104796393465</v>
      </c>
      <c r="V69" s="100">
        <f t="shared" si="8"/>
        <v>7.2450915182420611E-2</v>
      </c>
      <c r="W69" s="101">
        <f t="shared" si="9"/>
        <v>3.5671174833099305E-2</v>
      </c>
      <c r="X69" s="98" t="str">
        <f>IF(B69='[1]2010 election'!B69,"Incumbent","New")</f>
        <v>Incumbent</v>
      </c>
      <c r="AD69" s="148"/>
      <c r="AE69" s="148"/>
      <c r="AF69" s="148"/>
    </row>
    <row r="70" spans="1:32" ht="16" x14ac:dyDescent="0.2">
      <c r="A70" s="150" t="s">
        <v>1381</v>
      </c>
      <c r="B70" s="42" t="s">
        <v>1382</v>
      </c>
      <c r="C70" s="94">
        <v>3</v>
      </c>
      <c r="D70" s="41" t="s">
        <v>1372</v>
      </c>
      <c r="E70" s="95">
        <v>64912</v>
      </c>
      <c r="F70" s="96">
        <f t="shared" ref="F70:F133" si="10">SUM(G70:N70)</f>
        <v>38957</v>
      </c>
      <c r="G70" s="97">
        <v>3549</v>
      </c>
      <c r="H70" s="97">
        <v>9560</v>
      </c>
      <c r="I70" s="97">
        <v>8654</v>
      </c>
      <c r="J70" s="97">
        <v>1900</v>
      </c>
      <c r="K70" s="97">
        <v>2238</v>
      </c>
      <c r="L70" s="97">
        <v>5402</v>
      </c>
      <c r="M70" s="97">
        <v>6711</v>
      </c>
      <c r="N70" s="96">
        <v>943</v>
      </c>
      <c r="O70" s="98">
        <f t="shared" ref="O70:O133" si="11">SUM(G70:N70)/E70</f>
        <v>0.60015097362583192</v>
      </c>
      <c r="P70" s="99">
        <f t="shared" ref="P70:P133" si="12">G70/F70</f>
        <v>9.1100444079369555E-2</v>
      </c>
      <c r="Q70" s="100">
        <f t="shared" ref="Q70:Q133" si="13">H70/F70</f>
        <v>0.24539877300613497</v>
      </c>
      <c r="R70" s="100">
        <f t="shared" ref="R70:R133" si="14">I70/F70</f>
        <v>0.22214236209153682</v>
      </c>
      <c r="S70" s="100">
        <f t="shared" ref="S70:S133" si="15">J70/F70</f>
        <v>4.877172266858331E-2</v>
      </c>
      <c r="T70" s="100">
        <f t="shared" ref="T70:T133" si="16">K70/F70</f>
        <v>5.744795543804708E-2</v>
      </c>
      <c r="U70" s="100">
        <f t="shared" ref="U70:U133" si="17">L70/F70</f>
        <v>0.13866570834509845</v>
      </c>
      <c r="V70" s="100">
        <f t="shared" ref="V70:V133" si="18">M70/F70</f>
        <v>0.17226685833098032</v>
      </c>
      <c r="W70" s="101">
        <f t="shared" ref="W70:W133" si="19">N70/F70</f>
        <v>2.4206176040249505E-2</v>
      </c>
      <c r="X70" s="98" t="str">
        <f>IF(B70='[1]2010 election'!B70,"Incumbent","New")</f>
        <v>Incumbent</v>
      </c>
      <c r="AD70" s="148"/>
      <c r="AE70" s="148"/>
      <c r="AF70" s="148"/>
    </row>
    <row r="71" spans="1:32" ht="16" x14ac:dyDescent="0.2">
      <c r="A71" s="150" t="s">
        <v>1383</v>
      </c>
      <c r="B71" s="42" t="s">
        <v>1384</v>
      </c>
      <c r="C71" s="94">
        <v>3</v>
      </c>
      <c r="D71" s="41" t="s">
        <v>1372</v>
      </c>
      <c r="E71" s="95">
        <v>62685</v>
      </c>
      <c r="F71" s="96">
        <f t="shared" si="10"/>
        <v>35329</v>
      </c>
      <c r="G71" s="97">
        <v>1088</v>
      </c>
      <c r="H71" s="97">
        <v>3475</v>
      </c>
      <c r="I71" s="97">
        <v>2773</v>
      </c>
      <c r="J71" s="97">
        <v>765</v>
      </c>
      <c r="K71" s="97">
        <v>0</v>
      </c>
      <c r="L71" s="97">
        <v>19163</v>
      </c>
      <c r="M71" s="97">
        <v>6798</v>
      </c>
      <c r="N71" s="96">
        <v>1267</v>
      </c>
      <c r="O71" s="98">
        <f t="shared" si="11"/>
        <v>0.5635957565605807</v>
      </c>
      <c r="P71" s="99">
        <f t="shared" si="12"/>
        <v>3.0796229726287185E-2</v>
      </c>
      <c r="Q71" s="100">
        <f t="shared" si="13"/>
        <v>9.8361119759970556E-2</v>
      </c>
      <c r="R71" s="100">
        <f t="shared" si="14"/>
        <v>7.849075830054629E-2</v>
      </c>
      <c r="S71" s="100">
        <f t="shared" si="15"/>
        <v>2.1653599026295677E-2</v>
      </c>
      <c r="T71" s="100">
        <f t="shared" si="16"/>
        <v>0</v>
      </c>
      <c r="U71" s="100">
        <f t="shared" si="17"/>
        <v>0.54241557926915562</v>
      </c>
      <c r="V71" s="100">
        <f t="shared" si="18"/>
        <v>0.1924198250728863</v>
      </c>
      <c r="W71" s="101">
        <f t="shared" si="19"/>
        <v>3.5862888844858332E-2</v>
      </c>
      <c r="X71" s="98" t="str">
        <f>IF(B71='[1]2010 election'!B71,"Incumbent","New")</f>
        <v>New</v>
      </c>
      <c r="AD71" s="148"/>
      <c r="AE71" s="148"/>
      <c r="AF71" s="148"/>
    </row>
    <row r="72" spans="1:32" ht="16" x14ac:dyDescent="0.2">
      <c r="A72" s="150" t="s">
        <v>1385</v>
      </c>
      <c r="B72" s="42" t="s">
        <v>1386</v>
      </c>
      <c r="C72" s="94">
        <v>3</v>
      </c>
      <c r="D72" s="41" t="s">
        <v>1387</v>
      </c>
      <c r="E72" s="95">
        <v>64207</v>
      </c>
      <c r="F72" s="96">
        <f t="shared" si="10"/>
        <v>35947</v>
      </c>
      <c r="G72" s="97">
        <v>0</v>
      </c>
      <c r="H72" s="97">
        <v>355</v>
      </c>
      <c r="I72" s="97">
        <v>8487</v>
      </c>
      <c r="J72" s="97">
        <v>1482</v>
      </c>
      <c r="K72" s="97">
        <v>1958</v>
      </c>
      <c r="L72" s="97">
        <v>273</v>
      </c>
      <c r="M72" s="97">
        <v>17689</v>
      </c>
      <c r="N72" s="96">
        <v>5703</v>
      </c>
      <c r="O72" s="98">
        <f t="shared" si="11"/>
        <v>0.55986107433768906</v>
      </c>
      <c r="P72" s="99">
        <f t="shared" si="12"/>
        <v>0</v>
      </c>
      <c r="Q72" s="100">
        <f t="shared" si="13"/>
        <v>9.8756502628870278E-3</v>
      </c>
      <c r="R72" s="100">
        <f t="shared" si="14"/>
        <v>0.2360975881158372</v>
      </c>
      <c r="S72" s="100">
        <f t="shared" si="15"/>
        <v>4.1227362505911483E-2</v>
      </c>
      <c r="T72" s="100">
        <f t="shared" si="16"/>
        <v>5.4469079478120568E-2</v>
      </c>
      <c r="U72" s="100">
        <f t="shared" si="17"/>
        <v>7.5945141458257995E-3</v>
      </c>
      <c r="V72" s="100">
        <f t="shared" si="18"/>
        <v>0.49208557042312295</v>
      </c>
      <c r="W72" s="101">
        <f t="shared" si="19"/>
        <v>0.15865023506829498</v>
      </c>
      <c r="X72" s="98" t="str">
        <f>IF(B72='[1]2010 election'!B72,"Incumbent","New")</f>
        <v>Incumbent</v>
      </c>
      <c r="AD72" s="151"/>
      <c r="AE72" s="151"/>
      <c r="AF72" s="151"/>
    </row>
    <row r="73" spans="1:32" ht="16" x14ac:dyDescent="0.2">
      <c r="A73" s="150" t="s">
        <v>1388</v>
      </c>
      <c r="B73" s="42" t="s">
        <v>1389</v>
      </c>
      <c r="C73" s="94">
        <v>3</v>
      </c>
      <c r="D73" s="41" t="s">
        <v>1387</v>
      </c>
      <c r="E73" s="95">
        <v>75215</v>
      </c>
      <c r="F73" s="96">
        <f t="shared" si="10"/>
        <v>42697</v>
      </c>
      <c r="G73" s="97">
        <v>3964</v>
      </c>
      <c r="H73" s="97">
        <v>18077</v>
      </c>
      <c r="I73" s="97">
        <v>3486</v>
      </c>
      <c r="J73" s="97">
        <v>3044</v>
      </c>
      <c r="K73" s="97">
        <v>0</v>
      </c>
      <c r="L73" s="97">
        <v>12186</v>
      </c>
      <c r="M73" s="97">
        <v>1622</v>
      </c>
      <c r="N73" s="96">
        <v>318</v>
      </c>
      <c r="O73" s="98">
        <f t="shared" si="11"/>
        <v>0.56766602406434885</v>
      </c>
      <c r="P73" s="99">
        <f t="shared" si="12"/>
        <v>9.2840246387333999E-2</v>
      </c>
      <c r="Q73" s="100">
        <f t="shared" si="13"/>
        <v>0.42337869171136144</v>
      </c>
      <c r="R73" s="100">
        <f t="shared" si="14"/>
        <v>8.1645080450617136E-2</v>
      </c>
      <c r="S73" s="100">
        <f t="shared" si="15"/>
        <v>7.1293065086540042E-2</v>
      </c>
      <c r="T73" s="100">
        <f t="shared" si="16"/>
        <v>0</v>
      </c>
      <c r="U73" s="100">
        <f t="shared" si="17"/>
        <v>0.28540646883856008</v>
      </c>
      <c r="V73" s="100">
        <f t="shared" si="18"/>
        <v>3.7988617467269364E-2</v>
      </c>
      <c r="W73" s="101">
        <f t="shared" si="19"/>
        <v>7.4478300583179146E-3</v>
      </c>
      <c r="X73" s="98" t="str">
        <f>IF(B73='[1]2010 election'!B73,"Incumbent","New")</f>
        <v>Incumbent</v>
      </c>
      <c r="AD73"/>
    </row>
    <row r="74" spans="1:32" ht="16" x14ac:dyDescent="0.2">
      <c r="A74" s="150" t="s">
        <v>1390</v>
      </c>
      <c r="B74" s="42" t="s">
        <v>1391</v>
      </c>
      <c r="C74" s="94">
        <v>3</v>
      </c>
      <c r="D74" s="41" t="s">
        <v>1392</v>
      </c>
      <c r="E74" s="95">
        <v>70106</v>
      </c>
      <c r="F74" s="96">
        <f t="shared" si="10"/>
        <v>50864</v>
      </c>
      <c r="G74" s="97">
        <v>23608</v>
      </c>
      <c r="H74" s="97">
        <v>2732</v>
      </c>
      <c r="I74" s="97">
        <v>0</v>
      </c>
      <c r="J74" s="97">
        <v>0</v>
      </c>
      <c r="K74" s="97">
        <v>788</v>
      </c>
      <c r="L74" s="97">
        <v>23078</v>
      </c>
      <c r="M74" s="97">
        <v>0</v>
      </c>
      <c r="N74" s="96">
        <v>658</v>
      </c>
      <c r="O74" s="98">
        <f t="shared" si="11"/>
        <v>0.72552991184777338</v>
      </c>
      <c r="P74" s="99">
        <f t="shared" si="12"/>
        <v>0.46413966656181188</v>
      </c>
      <c r="Q74" s="100">
        <f t="shared" si="13"/>
        <v>5.3711859075180876E-2</v>
      </c>
      <c r="R74" s="100">
        <f t="shared" si="14"/>
        <v>0</v>
      </c>
      <c r="S74" s="100">
        <f t="shared" si="15"/>
        <v>0</v>
      </c>
      <c r="T74" s="100">
        <f t="shared" si="16"/>
        <v>1.5492293173954074E-2</v>
      </c>
      <c r="U74" s="100">
        <f t="shared" si="17"/>
        <v>0.45371972318339099</v>
      </c>
      <c r="V74" s="100">
        <f t="shared" si="18"/>
        <v>0</v>
      </c>
      <c r="W74" s="101">
        <f t="shared" si="19"/>
        <v>1.2936458005662158E-2</v>
      </c>
      <c r="X74" s="98" t="str">
        <f>IF(B74='[1]2010 election'!B74,"Incumbent","New")</f>
        <v>New</v>
      </c>
      <c r="AD74"/>
    </row>
    <row r="75" spans="1:32" ht="16" x14ac:dyDescent="0.2">
      <c r="A75" s="150" t="s">
        <v>1393</v>
      </c>
      <c r="B75" s="42" t="s">
        <v>1394</v>
      </c>
      <c r="C75" s="94">
        <v>3</v>
      </c>
      <c r="D75" s="41" t="s">
        <v>1395</v>
      </c>
      <c r="E75" s="95">
        <v>70035</v>
      </c>
      <c r="F75" s="96">
        <f t="shared" si="10"/>
        <v>37002</v>
      </c>
      <c r="G75" s="97">
        <v>1226</v>
      </c>
      <c r="H75" s="97">
        <v>17725</v>
      </c>
      <c r="I75" s="97">
        <v>4573</v>
      </c>
      <c r="J75" s="97">
        <v>832</v>
      </c>
      <c r="K75" s="97">
        <v>0</v>
      </c>
      <c r="L75" s="97">
        <v>11679</v>
      </c>
      <c r="M75" s="97">
        <v>835</v>
      </c>
      <c r="N75" s="96">
        <v>132</v>
      </c>
      <c r="O75" s="98">
        <f t="shared" si="11"/>
        <v>0.52833583208395807</v>
      </c>
      <c r="P75" s="99">
        <f t="shared" si="12"/>
        <v>3.3133344143559805E-2</v>
      </c>
      <c r="Q75" s="100">
        <f t="shared" si="13"/>
        <v>0.47902816063996539</v>
      </c>
      <c r="R75" s="100">
        <f t="shared" si="14"/>
        <v>0.12358791416680179</v>
      </c>
      <c r="S75" s="100">
        <f t="shared" si="15"/>
        <v>2.2485271066428843E-2</v>
      </c>
      <c r="T75" s="100">
        <f t="shared" si="16"/>
        <v>0</v>
      </c>
      <c r="U75" s="100">
        <f t="shared" si="17"/>
        <v>0.31563158748175774</v>
      </c>
      <c r="V75" s="100">
        <f t="shared" si="18"/>
        <v>2.2566347764985676E-2</v>
      </c>
      <c r="W75" s="101">
        <f t="shared" si="19"/>
        <v>3.5673747365007297E-3</v>
      </c>
      <c r="X75" s="98" t="str">
        <f>IF(B75='[1]2010 election'!B75,"Incumbent","New")</f>
        <v>Incumbent</v>
      </c>
      <c r="AD75"/>
    </row>
    <row r="76" spans="1:32" ht="16" x14ac:dyDescent="0.2">
      <c r="A76" s="150" t="s">
        <v>1396</v>
      </c>
      <c r="B76" s="42" t="s">
        <v>1397</v>
      </c>
      <c r="C76" s="94">
        <v>3</v>
      </c>
      <c r="D76" s="41" t="s">
        <v>1372</v>
      </c>
      <c r="E76" s="95">
        <v>71140</v>
      </c>
      <c r="F76" s="96">
        <f t="shared" si="10"/>
        <v>39795</v>
      </c>
      <c r="G76" s="97">
        <v>6055</v>
      </c>
      <c r="H76" s="97">
        <v>2500</v>
      </c>
      <c r="I76" s="97">
        <v>19055</v>
      </c>
      <c r="J76" s="97">
        <v>2200</v>
      </c>
      <c r="K76" s="97">
        <v>0</v>
      </c>
      <c r="L76" s="97">
        <v>1144</v>
      </c>
      <c r="M76" s="97">
        <v>5544</v>
      </c>
      <c r="N76" s="96">
        <v>3297</v>
      </c>
      <c r="O76" s="98">
        <f t="shared" si="11"/>
        <v>0.55938993533876857</v>
      </c>
      <c r="P76" s="99">
        <f t="shared" si="12"/>
        <v>0.15215479331574319</v>
      </c>
      <c r="Q76" s="100">
        <f t="shared" si="13"/>
        <v>6.2821962558110317E-2</v>
      </c>
      <c r="R76" s="100">
        <f t="shared" si="14"/>
        <v>0.47882899861791683</v>
      </c>
      <c r="S76" s="100">
        <f t="shared" si="15"/>
        <v>5.5283327051137081E-2</v>
      </c>
      <c r="T76" s="100">
        <f t="shared" si="16"/>
        <v>0</v>
      </c>
      <c r="U76" s="100">
        <f t="shared" si="17"/>
        <v>2.8747330066591279E-2</v>
      </c>
      <c r="V76" s="100">
        <f t="shared" si="18"/>
        <v>0.13931398416886542</v>
      </c>
      <c r="W76" s="101">
        <f t="shared" si="19"/>
        <v>8.2849604221635884E-2</v>
      </c>
      <c r="X76" s="98" t="str">
        <f>IF(B76='[1]2010 election'!B76,"Incumbent","New")</f>
        <v>Incumbent</v>
      </c>
      <c r="AD76"/>
    </row>
    <row r="77" spans="1:32" ht="16" x14ac:dyDescent="0.2">
      <c r="A77" s="150" t="s">
        <v>1398</v>
      </c>
      <c r="B77" s="42" t="s">
        <v>1399</v>
      </c>
      <c r="C77" s="94">
        <v>3</v>
      </c>
      <c r="D77" s="41" t="s">
        <v>1395</v>
      </c>
      <c r="E77" s="95">
        <v>66925</v>
      </c>
      <c r="F77" s="96">
        <f t="shared" si="10"/>
        <v>34714</v>
      </c>
      <c r="G77" s="97">
        <v>5333</v>
      </c>
      <c r="H77" s="97">
        <v>4268</v>
      </c>
      <c r="I77" s="97">
        <v>14663</v>
      </c>
      <c r="J77" s="97">
        <v>0</v>
      </c>
      <c r="K77" s="97">
        <v>0</v>
      </c>
      <c r="L77" s="97">
        <v>6859</v>
      </c>
      <c r="M77" s="97">
        <v>2642</v>
      </c>
      <c r="N77" s="96">
        <v>949</v>
      </c>
      <c r="O77" s="98">
        <f t="shared" si="11"/>
        <v>0.51870003735524839</v>
      </c>
      <c r="P77" s="99">
        <f t="shared" si="12"/>
        <v>0.15362677882122486</v>
      </c>
      <c r="Q77" s="100">
        <f t="shared" si="13"/>
        <v>0.1229475139713084</v>
      </c>
      <c r="R77" s="100">
        <f t="shared" si="14"/>
        <v>0.42239442299936625</v>
      </c>
      <c r="S77" s="100">
        <f t="shared" si="15"/>
        <v>0</v>
      </c>
      <c r="T77" s="100">
        <f t="shared" si="16"/>
        <v>0</v>
      </c>
      <c r="U77" s="100">
        <f t="shared" si="17"/>
        <v>0.19758598836204413</v>
      </c>
      <c r="V77" s="100">
        <f t="shared" si="18"/>
        <v>7.6107622284957072E-2</v>
      </c>
      <c r="W77" s="101">
        <f t="shared" si="19"/>
        <v>2.7337673561099268E-2</v>
      </c>
      <c r="X77" s="98" t="str">
        <f>IF(B77='[1]2010 election'!B77,"Incumbent","New")</f>
        <v>Incumbent</v>
      </c>
      <c r="AD77"/>
    </row>
    <row r="78" spans="1:32" ht="16" x14ac:dyDescent="0.2">
      <c r="A78" s="150" t="s">
        <v>1400</v>
      </c>
      <c r="B78" s="42" t="s">
        <v>1401</v>
      </c>
      <c r="C78" s="94">
        <v>3</v>
      </c>
      <c r="D78" s="41" t="s">
        <v>1402</v>
      </c>
      <c r="E78" s="95">
        <v>77622</v>
      </c>
      <c r="F78" s="96">
        <f t="shared" si="10"/>
        <v>49877</v>
      </c>
      <c r="G78" s="97">
        <v>16312</v>
      </c>
      <c r="H78" s="97">
        <v>12026</v>
      </c>
      <c r="I78" s="97">
        <v>0</v>
      </c>
      <c r="J78" s="97">
        <v>0</v>
      </c>
      <c r="K78" s="97">
        <v>0</v>
      </c>
      <c r="L78" s="97">
        <v>20488</v>
      </c>
      <c r="M78" s="97">
        <v>0</v>
      </c>
      <c r="N78" s="96">
        <v>1051</v>
      </c>
      <c r="O78" s="98">
        <f t="shared" si="11"/>
        <v>0.64256267553013324</v>
      </c>
      <c r="P78" s="99">
        <f t="shared" si="12"/>
        <v>0.32704452954267499</v>
      </c>
      <c r="Q78" s="100">
        <f t="shared" si="13"/>
        <v>0.24111313832026787</v>
      </c>
      <c r="R78" s="100">
        <f t="shared" si="14"/>
        <v>0</v>
      </c>
      <c r="S78" s="100">
        <f t="shared" si="15"/>
        <v>0</v>
      </c>
      <c r="T78" s="100">
        <f t="shared" si="16"/>
        <v>0</v>
      </c>
      <c r="U78" s="100">
        <f t="shared" si="17"/>
        <v>0.41077049541873006</v>
      </c>
      <c r="V78" s="100">
        <f t="shared" si="18"/>
        <v>0</v>
      </c>
      <c r="W78" s="101">
        <f t="shared" si="19"/>
        <v>2.1071836718327085E-2</v>
      </c>
      <c r="X78" s="98" t="str">
        <f>IF(B78='[1]2010 election'!B78,"Incumbent","New")</f>
        <v>New</v>
      </c>
      <c r="AD78"/>
    </row>
    <row r="79" spans="1:32" ht="16" x14ac:dyDescent="0.2">
      <c r="A79" s="150" t="s">
        <v>1403</v>
      </c>
      <c r="B79" s="42" t="s">
        <v>1404</v>
      </c>
      <c r="C79" s="94">
        <v>3</v>
      </c>
      <c r="D79" s="41" t="s">
        <v>1387</v>
      </c>
      <c r="E79" s="95">
        <v>64286</v>
      </c>
      <c r="F79" s="96">
        <f t="shared" si="10"/>
        <v>33924</v>
      </c>
      <c r="G79" s="97">
        <v>4868</v>
      </c>
      <c r="H79" s="97">
        <v>2335</v>
      </c>
      <c r="I79" s="97">
        <v>15053</v>
      </c>
      <c r="J79" s="97">
        <v>2237</v>
      </c>
      <c r="K79" s="97">
        <v>0</v>
      </c>
      <c r="L79" s="97">
        <v>876</v>
      </c>
      <c r="M79" s="97">
        <v>4687</v>
      </c>
      <c r="N79" s="96">
        <v>3868</v>
      </c>
      <c r="O79" s="98">
        <f t="shared" si="11"/>
        <v>0.52770432131412748</v>
      </c>
      <c r="P79" s="99">
        <f t="shared" si="12"/>
        <v>0.14349722910034193</v>
      </c>
      <c r="Q79" s="100">
        <f t="shared" si="13"/>
        <v>6.8830326612427786E-2</v>
      </c>
      <c r="R79" s="100">
        <f t="shared" si="14"/>
        <v>0.44372715481664898</v>
      </c>
      <c r="S79" s="100">
        <f t="shared" si="15"/>
        <v>6.5941516330621383E-2</v>
      </c>
      <c r="T79" s="100">
        <f t="shared" si="16"/>
        <v>0</v>
      </c>
      <c r="U79" s="100">
        <f t="shared" si="17"/>
        <v>2.5822426600636716E-2</v>
      </c>
      <c r="V79" s="100">
        <f t="shared" si="18"/>
        <v>0.13816177337578117</v>
      </c>
      <c r="W79" s="101">
        <f t="shared" si="19"/>
        <v>0.11401957316354204</v>
      </c>
      <c r="X79" s="98" t="str">
        <f>IF(B79='[1]2010 election'!B79,"Incumbent","New")</f>
        <v>Incumbent</v>
      </c>
      <c r="AD79"/>
    </row>
    <row r="80" spans="1:32" ht="16" x14ac:dyDescent="0.2">
      <c r="A80" s="150" t="s">
        <v>1405</v>
      </c>
      <c r="B80" s="42" t="s">
        <v>1406</v>
      </c>
      <c r="C80" s="94">
        <v>3</v>
      </c>
      <c r="D80" s="41" t="s">
        <v>1407</v>
      </c>
      <c r="E80" s="95">
        <v>63854</v>
      </c>
      <c r="F80" s="96">
        <f t="shared" si="10"/>
        <v>38654</v>
      </c>
      <c r="G80" s="97">
        <v>6144</v>
      </c>
      <c r="H80" s="97">
        <v>6444</v>
      </c>
      <c r="I80" s="97">
        <v>6747</v>
      </c>
      <c r="J80" s="97">
        <v>0</v>
      </c>
      <c r="K80" s="97">
        <v>780</v>
      </c>
      <c r="L80" s="97">
        <v>16807</v>
      </c>
      <c r="M80" s="97">
        <v>869</v>
      </c>
      <c r="N80" s="96">
        <v>863</v>
      </c>
      <c r="O80" s="98">
        <f t="shared" si="11"/>
        <v>0.60534970401227806</v>
      </c>
      <c r="P80" s="99">
        <f t="shared" si="12"/>
        <v>0.15894862110001554</v>
      </c>
      <c r="Q80" s="100">
        <f t="shared" si="13"/>
        <v>0.1667097842396647</v>
      </c>
      <c r="R80" s="100">
        <f t="shared" si="14"/>
        <v>0.1745485590107104</v>
      </c>
      <c r="S80" s="100">
        <f t="shared" si="15"/>
        <v>0</v>
      </c>
      <c r="T80" s="100">
        <f t="shared" si="16"/>
        <v>2.0179024163087908E-2</v>
      </c>
      <c r="U80" s="100">
        <f t="shared" si="17"/>
        <v>0.43480622962694676</v>
      </c>
      <c r="V80" s="100">
        <f t="shared" si="18"/>
        <v>2.2481502561183836E-2</v>
      </c>
      <c r="W80" s="101">
        <f t="shared" si="19"/>
        <v>2.2326279298390851E-2</v>
      </c>
      <c r="X80" s="98" t="str">
        <f>IF(B80='[1]2010 election'!B80,"Incumbent","New")</f>
        <v>Incumbent</v>
      </c>
      <c r="AD80"/>
    </row>
    <row r="81" spans="1:41" ht="16" x14ac:dyDescent="0.2">
      <c r="A81" s="150" t="s">
        <v>1408</v>
      </c>
      <c r="B81" s="42" t="s">
        <v>1409</v>
      </c>
      <c r="C81" s="94">
        <v>3</v>
      </c>
      <c r="D81" s="41" t="s">
        <v>1407</v>
      </c>
      <c r="E81" s="95">
        <v>67831</v>
      </c>
      <c r="F81" s="96">
        <f t="shared" si="10"/>
        <v>40922</v>
      </c>
      <c r="G81" s="97">
        <v>6318</v>
      </c>
      <c r="H81" s="97">
        <v>5055</v>
      </c>
      <c r="I81" s="97">
        <v>5465</v>
      </c>
      <c r="J81" s="97">
        <v>863</v>
      </c>
      <c r="K81" s="97">
        <v>0</v>
      </c>
      <c r="L81" s="97">
        <v>19935</v>
      </c>
      <c r="M81" s="97">
        <v>1892</v>
      </c>
      <c r="N81" s="96">
        <v>1394</v>
      </c>
      <c r="O81" s="98">
        <f t="shared" si="11"/>
        <v>0.60329347938258315</v>
      </c>
      <c r="P81" s="99">
        <f t="shared" si="12"/>
        <v>0.15439128097355945</v>
      </c>
      <c r="Q81" s="100">
        <f t="shared" si="13"/>
        <v>0.12352768681882606</v>
      </c>
      <c r="R81" s="100">
        <f t="shared" si="14"/>
        <v>0.13354674747079812</v>
      </c>
      <c r="S81" s="100">
        <f t="shared" si="15"/>
        <v>2.1088900835736279E-2</v>
      </c>
      <c r="T81" s="100">
        <f t="shared" si="16"/>
        <v>0</v>
      </c>
      <c r="U81" s="100">
        <f t="shared" si="17"/>
        <v>0.48714627828551882</v>
      </c>
      <c r="V81" s="100">
        <f t="shared" si="18"/>
        <v>4.6234299398856364E-2</v>
      </c>
      <c r="W81" s="101">
        <f t="shared" si="19"/>
        <v>3.4064806216704949E-2</v>
      </c>
      <c r="X81" s="98" t="str">
        <f>IF(B81='[1]2010 election'!B81,"Incumbent","New")</f>
        <v>New</v>
      </c>
      <c r="AD81"/>
    </row>
    <row r="82" spans="1:41" ht="16" x14ac:dyDescent="0.2">
      <c r="A82" s="150" t="s">
        <v>1410</v>
      </c>
      <c r="B82" s="42" t="s">
        <v>1411</v>
      </c>
      <c r="C82" s="94">
        <v>3</v>
      </c>
      <c r="D82" s="41" t="s">
        <v>1402</v>
      </c>
      <c r="E82" s="95">
        <v>80052</v>
      </c>
      <c r="F82" s="96">
        <f t="shared" si="10"/>
        <v>47219</v>
      </c>
      <c r="G82" s="97">
        <v>13166</v>
      </c>
      <c r="H82" s="97">
        <v>4238</v>
      </c>
      <c r="I82" s="97">
        <v>15430</v>
      </c>
      <c r="J82" s="97">
        <v>0</v>
      </c>
      <c r="K82" s="97">
        <v>0</v>
      </c>
      <c r="L82" s="97">
        <v>11593</v>
      </c>
      <c r="M82" s="97">
        <v>1780</v>
      </c>
      <c r="N82" s="96">
        <v>1012</v>
      </c>
      <c r="O82" s="98">
        <f t="shared" si="11"/>
        <v>0.58985409483835505</v>
      </c>
      <c r="P82" s="99">
        <f t="shared" si="12"/>
        <v>0.27882843770516108</v>
      </c>
      <c r="Q82" s="100">
        <f t="shared" si="13"/>
        <v>8.9752006607509691E-2</v>
      </c>
      <c r="R82" s="100">
        <f t="shared" si="14"/>
        <v>0.32677523878099918</v>
      </c>
      <c r="S82" s="100">
        <f t="shared" si="15"/>
        <v>0</v>
      </c>
      <c r="T82" s="100">
        <f t="shared" si="16"/>
        <v>0</v>
      </c>
      <c r="U82" s="100">
        <f t="shared" si="17"/>
        <v>0.24551557635697493</v>
      </c>
      <c r="V82" s="100">
        <f t="shared" si="18"/>
        <v>3.7696689891780849E-2</v>
      </c>
      <c r="W82" s="101">
        <f t="shared" si="19"/>
        <v>2.1432050657574281E-2</v>
      </c>
      <c r="X82" s="98" t="str">
        <f>IF(B82='[1]2010 election'!B82,"Incumbent","New")</f>
        <v>New</v>
      </c>
      <c r="AD82"/>
    </row>
    <row r="83" spans="1:41" ht="16" x14ac:dyDescent="0.2">
      <c r="A83" s="1" t="s">
        <v>46</v>
      </c>
      <c r="B83" s="132" t="s">
        <v>47</v>
      </c>
      <c r="C83" s="133">
        <v>4</v>
      </c>
      <c r="D83" s="39" t="s">
        <v>48</v>
      </c>
      <c r="E83" s="134">
        <v>68338</v>
      </c>
      <c r="F83" s="96">
        <f t="shared" si="10"/>
        <v>43275</v>
      </c>
      <c r="G83" s="135">
        <v>17525</v>
      </c>
      <c r="H83" s="135">
        <v>18320</v>
      </c>
      <c r="I83" s="135">
        <v>1169</v>
      </c>
      <c r="J83" s="135">
        <v>5070</v>
      </c>
      <c r="K83" s="135">
        <v>1061</v>
      </c>
      <c r="L83" s="135">
        <v>0</v>
      </c>
      <c r="M83" s="135">
        <v>0</v>
      </c>
      <c r="N83" s="136">
        <v>130</v>
      </c>
      <c r="O83" s="137">
        <f t="shared" si="11"/>
        <v>0.63324943662384037</v>
      </c>
      <c r="P83" s="99">
        <f t="shared" si="12"/>
        <v>0.4049682264586944</v>
      </c>
      <c r="Q83" s="100">
        <f t="shared" si="13"/>
        <v>0.42333911034084343</v>
      </c>
      <c r="R83" s="100">
        <f t="shared" si="14"/>
        <v>2.7013287117273254E-2</v>
      </c>
      <c r="S83" s="100">
        <f t="shared" si="15"/>
        <v>0.117157712305026</v>
      </c>
      <c r="T83" s="100">
        <f t="shared" si="16"/>
        <v>2.4517619872905835E-2</v>
      </c>
      <c r="U83" s="100">
        <f t="shared" si="17"/>
        <v>0</v>
      </c>
      <c r="V83" s="100">
        <f t="shared" si="18"/>
        <v>0</v>
      </c>
      <c r="W83" s="101">
        <f t="shared" si="19"/>
        <v>3.0040439052570768E-3</v>
      </c>
      <c r="X83" s="98" t="str">
        <f>IF(B83='[1]2010 election'!B83,"Incumbent","New")</f>
        <v>Incumbent</v>
      </c>
      <c r="AD83"/>
    </row>
    <row r="84" spans="1:41" ht="16" x14ac:dyDescent="0.2">
      <c r="A84" s="1" t="s">
        <v>84</v>
      </c>
      <c r="B84" s="42" t="s">
        <v>85</v>
      </c>
      <c r="C84" s="94">
        <v>4</v>
      </c>
      <c r="D84" s="41" t="s">
        <v>86</v>
      </c>
      <c r="E84" s="95">
        <v>58098</v>
      </c>
      <c r="F84" s="96">
        <f t="shared" si="10"/>
        <v>40423</v>
      </c>
      <c r="G84" s="97">
        <v>16603</v>
      </c>
      <c r="H84" s="97">
        <v>6042</v>
      </c>
      <c r="I84" s="97">
        <v>11689</v>
      </c>
      <c r="J84" s="97">
        <v>4513</v>
      </c>
      <c r="K84" s="97">
        <v>1488</v>
      </c>
      <c r="L84" s="97">
        <v>0</v>
      </c>
      <c r="M84" s="97">
        <v>0</v>
      </c>
      <c r="N84" s="96">
        <v>88</v>
      </c>
      <c r="O84" s="98">
        <f t="shared" si="11"/>
        <v>0.69577265998829563</v>
      </c>
      <c r="P84" s="99">
        <f t="shared" si="12"/>
        <v>0.41073151423694432</v>
      </c>
      <c r="Q84" s="100">
        <f t="shared" si="13"/>
        <v>0.14946936150211512</v>
      </c>
      <c r="R84" s="100">
        <f t="shared" si="14"/>
        <v>0.28916705835786555</v>
      </c>
      <c r="S84" s="100">
        <f t="shared" si="15"/>
        <v>0.11164436088365534</v>
      </c>
      <c r="T84" s="100">
        <f t="shared" si="16"/>
        <v>3.6810726566558642E-2</v>
      </c>
      <c r="U84" s="100">
        <f t="shared" si="17"/>
        <v>0</v>
      </c>
      <c r="V84" s="100">
        <f t="shared" si="18"/>
        <v>0</v>
      </c>
      <c r="W84" s="101">
        <f t="shared" si="19"/>
        <v>2.1769784528609948E-3</v>
      </c>
      <c r="X84" s="98" t="str">
        <f>IF(B84='[1]2010 election'!B84,"Incumbent","New")</f>
        <v>New</v>
      </c>
      <c r="AD84"/>
      <c r="AN84" s="149">
        <f>20%-6.5%</f>
        <v>0.13500000000000001</v>
      </c>
    </row>
    <row r="85" spans="1:41" ht="16" x14ac:dyDescent="0.2">
      <c r="A85" s="1" t="s">
        <v>121</v>
      </c>
      <c r="B85" s="42" t="s">
        <v>122</v>
      </c>
      <c r="C85" s="94">
        <v>4</v>
      </c>
      <c r="D85" s="41" t="s">
        <v>123</v>
      </c>
      <c r="E85" s="95">
        <v>66089</v>
      </c>
      <c r="F85" s="96">
        <f t="shared" si="10"/>
        <v>39389</v>
      </c>
      <c r="G85" s="97">
        <v>12799</v>
      </c>
      <c r="H85" s="97">
        <v>16307</v>
      </c>
      <c r="I85" s="97">
        <v>1723</v>
      </c>
      <c r="J85" s="97">
        <v>7015</v>
      </c>
      <c r="K85" s="97">
        <v>1545</v>
      </c>
      <c r="L85" s="97">
        <v>0</v>
      </c>
      <c r="M85" s="97">
        <v>0</v>
      </c>
      <c r="N85" s="96">
        <v>0</v>
      </c>
      <c r="O85" s="98">
        <f t="shared" si="11"/>
        <v>0.59599933423111262</v>
      </c>
      <c r="P85" s="99">
        <f t="shared" si="12"/>
        <v>0.32493843458833682</v>
      </c>
      <c r="Q85" s="100">
        <f t="shared" si="13"/>
        <v>0.41399883216126332</v>
      </c>
      <c r="R85" s="100">
        <f t="shared" si="14"/>
        <v>4.3743177029119805E-2</v>
      </c>
      <c r="S85" s="100">
        <f t="shared" si="15"/>
        <v>0.17809540734722892</v>
      </c>
      <c r="T85" s="100">
        <f t="shared" si="16"/>
        <v>3.922414887405113E-2</v>
      </c>
      <c r="U85" s="100">
        <f t="shared" si="17"/>
        <v>0</v>
      </c>
      <c r="V85" s="100">
        <f t="shared" si="18"/>
        <v>0</v>
      </c>
      <c r="W85" s="101">
        <f t="shared" si="19"/>
        <v>0</v>
      </c>
      <c r="X85" s="98" t="str">
        <f>IF(B85='[1]2010 election'!B85,"Incumbent","New")</f>
        <v>Incumbent</v>
      </c>
      <c r="AD85"/>
      <c r="AN85" s="149">
        <f>13.8%-2.4%</f>
        <v>0.11400000000000002</v>
      </c>
      <c r="AO85" s="149">
        <f>(AN84+AN85)/2</f>
        <v>0.12450000000000001</v>
      </c>
    </row>
    <row r="86" spans="1:41" ht="16" x14ac:dyDescent="0.2">
      <c r="A86" s="1" t="s">
        <v>133</v>
      </c>
      <c r="B86" s="42" t="s">
        <v>134</v>
      </c>
      <c r="C86" s="94">
        <v>4</v>
      </c>
      <c r="D86" s="41" t="s">
        <v>135</v>
      </c>
      <c r="E86" s="95">
        <v>67706</v>
      </c>
      <c r="F86" s="96">
        <f t="shared" si="10"/>
        <v>44936</v>
      </c>
      <c r="G86" s="97">
        <v>7838</v>
      </c>
      <c r="H86" s="97">
        <v>22090</v>
      </c>
      <c r="I86" s="97">
        <v>5497</v>
      </c>
      <c r="J86" s="97">
        <v>7863</v>
      </c>
      <c r="K86" s="97">
        <v>1648</v>
      </c>
      <c r="L86" s="97">
        <v>0</v>
      </c>
      <c r="M86" s="97">
        <v>0</v>
      </c>
      <c r="N86" s="96">
        <v>0</v>
      </c>
      <c r="O86" s="98">
        <f t="shared" si="11"/>
        <v>0.66369302572888667</v>
      </c>
      <c r="P86" s="99">
        <f t="shared" si="12"/>
        <v>0.17442585009791703</v>
      </c>
      <c r="Q86" s="100">
        <f t="shared" si="13"/>
        <v>0.49158803631831938</v>
      </c>
      <c r="R86" s="100">
        <f t="shared" si="14"/>
        <v>0.12232953533914902</v>
      </c>
      <c r="S86" s="100">
        <f t="shared" si="15"/>
        <v>0.17498219690226099</v>
      </c>
      <c r="T86" s="100">
        <f t="shared" si="16"/>
        <v>3.6674381342353568E-2</v>
      </c>
      <c r="U86" s="100">
        <f t="shared" si="17"/>
        <v>0</v>
      </c>
      <c r="V86" s="100">
        <f t="shared" si="18"/>
        <v>0</v>
      </c>
      <c r="W86" s="101">
        <f t="shared" si="19"/>
        <v>0</v>
      </c>
      <c r="X86" s="98" t="str">
        <f>IF(B86='[1]2010 election'!B86,"Incumbent","New")</f>
        <v>Incumbent</v>
      </c>
      <c r="AD86"/>
    </row>
    <row r="87" spans="1:41" ht="16" x14ac:dyDescent="0.2">
      <c r="A87" s="1" t="s">
        <v>136</v>
      </c>
      <c r="B87" s="42" t="s">
        <v>137</v>
      </c>
      <c r="C87" s="94">
        <v>4</v>
      </c>
      <c r="D87" s="41" t="s">
        <v>86</v>
      </c>
      <c r="E87" s="95">
        <v>63958</v>
      </c>
      <c r="F87" s="96">
        <f t="shared" si="10"/>
        <v>38461</v>
      </c>
      <c r="G87" s="97">
        <v>8346</v>
      </c>
      <c r="H87" s="97">
        <v>17813</v>
      </c>
      <c r="I87" s="97">
        <v>2265</v>
      </c>
      <c r="J87" s="97">
        <v>8584</v>
      </c>
      <c r="K87" s="97">
        <v>1453</v>
      </c>
      <c r="L87" s="97">
        <v>0</v>
      </c>
      <c r="M87" s="97">
        <v>0</v>
      </c>
      <c r="N87" s="96">
        <v>0</v>
      </c>
      <c r="O87" s="98">
        <f t="shared" si="11"/>
        <v>0.60134775946715036</v>
      </c>
      <c r="P87" s="99">
        <f t="shared" si="12"/>
        <v>0.21699903798653181</v>
      </c>
      <c r="Q87" s="100">
        <f t="shared" si="13"/>
        <v>0.4631444840227763</v>
      </c>
      <c r="R87" s="100">
        <f t="shared" si="14"/>
        <v>5.8890824471542605E-2</v>
      </c>
      <c r="S87" s="100">
        <f t="shared" si="15"/>
        <v>0.22318712461974469</v>
      </c>
      <c r="T87" s="100">
        <f t="shared" si="16"/>
        <v>3.7778528899404591E-2</v>
      </c>
      <c r="U87" s="100">
        <f t="shared" si="17"/>
        <v>0</v>
      </c>
      <c r="V87" s="100">
        <f t="shared" si="18"/>
        <v>0</v>
      </c>
      <c r="W87" s="101">
        <f t="shared" si="19"/>
        <v>0</v>
      </c>
      <c r="X87" s="98" t="str">
        <f>IF(B87='[1]2010 election'!B87,"Incumbent","New")</f>
        <v>Incumbent</v>
      </c>
      <c r="AD87"/>
    </row>
    <row r="88" spans="1:41" ht="16" x14ac:dyDescent="0.2">
      <c r="A88" s="1" t="s">
        <v>249</v>
      </c>
      <c r="B88" s="42" t="s">
        <v>250</v>
      </c>
      <c r="C88" s="94">
        <v>4</v>
      </c>
      <c r="D88" s="41" t="s">
        <v>48</v>
      </c>
      <c r="E88" s="95">
        <v>65827</v>
      </c>
      <c r="F88" s="96">
        <f t="shared" si="10"/>
        <v>42587</v>
      </c>
      <c r="G88" s="97">
        <v>18873</v>
      </c>
      <c r="H88" s="97">
        <v>16099</v>
      </c>
      <c r="I88" s="97">
        <v>1087</v>
      </c>
      <c r="J88" s="97">
        <v>5277</v>
      </c>
      <c r="K88" s="97">
        <v>1125</v>
      </c>
      <c r="L88" s="97">
        <v>0</v>
      </c>
      <c r="M88" s="97">
        <v>0</v>
      </c>
      <c r="N88" s="96">
        <v>126</v>
      </c>
      <c r="O88" s="98">
        <f t="shared" si="11"/>
        <v>0.64695337779330675</v>
      </c>
      <c r="P88" s="99">
        <f t="shared" si="12"/>
        <v>0.44316340667339799</v>
      </c>
      <c r="Q88" s="100">
        <f t="shared" si="13"/>
        <v>0.37802615821729635</v>
      </c>
      <c r="R88" s="100">
        <f t="shared" si="14"/>
        <v>2.5524221006410407E-2</v>
      </c>
      <c r="S88" s="100">
        <f t="shared" si="15"/>
        <v>0.12391105266865475</v>
      </c>
      <c r="T88" s="100">
        <f t="shared" si="16"/>
        <v>2.6416512081151526E-2</v>
      </c>
      <c r="U88" s="100">
        <f t="shared" si="17"/>
        <v>0</v>
      </c>
      <c r="V88" s="100">
        <f t="shared" si="18"/>
        <v>0</v>
      </c>
      <c r="W88" s="101">
        <f t="shared" si="19"/>
        <v>2.9586493530889706E-3</v>
      </c>
      <c r="X88" s="98" t="str">
        <f>IF(B88='[1]2010 election'!B88,"Incumbent","New")</f>
        <v>Incumbent</v>
      </c>
      <c r="AD88"/>
    </row>
    <row r="89" spans="1:41" ht="16" x14ac:dyDescent="0.2">
      <c r="A89" s="1" t="s">
        <v>305</v>
      </c>
      <c r="B89" s="42" t="s">
        <v>306</v>
      </c>
      <c r="C89" s="94">
        <v>4</v>
      </c>
      <c r="D89" s="41" t="s">
        <v>48</v>
      </c>
      <c r="E89" s="95">
        <v>62119</v>
      </c>
      <c r="F89" s="96">
        <f t="shared" si="10"/>
        <v>39631</v>
      </c>
      <c r="G89" s="97">
        <v>14186</v>
      </c>
      <c r="H89" s="97">
        <v>16750</v>
      </c>
      <c r="I89" s="97">
        <v>1368</v>
      </c>
      <c r="J89" s="97">
        <v>6148</v>
      </c>
      <c r="K89" s="97">
        <v>1179</v>
      </c>
      <c r="L89" s="97">
        <v>0</v>
      </c>
      <c r="M89" s="97">
        <v>0</v>
      </c>
      <c r="N89" s="96">
        <v>0</v>
      </c>
      <c r="O89" s="98">
        <f t="shared" si="11"/>
        <v>0.63798515752024343</v>
      </c>
      <c r="P89" s="99">
        <f t="shared" si="12"/>
        <v>0.35795210819812773</v>
      </c>
      <c r="Q89" s="100">
        <f t="shared" si="13"/>
        <v>0.42264893643864654</v>
      </c>
      <c r="R89" s="100">
        <f t="shared" si="14"/>
        <v>3.4518432540183192E-2</v>
      </c>
      <c r="S89" s="100">
        <f t="shared" si="15"/>
        <v>0.1551310842522268</v>
      </c>
      <c r="T89" s="100">
        <f t="shared" si="16"/>
        <v>2.9749438570815776E-2</v>
      </c>
      <c r="U89" s="100">
        <f t="shared" si="17"/>
        <v>0</v>
      </c>
      <c r="V89" s="100">
        <f t="shared" si="18"/>
        <v>0</v>
      </c>
      <c r="W89" s="101">
        <f t="shared" si="19"/>
        <v>0</v>
      </c>
      <c r="X89" s="98" t="str">
        <f>IF(B89='[1]2010 election'!B89,"Incumbent","New")</f>
        <v>Incumbent</v>
      </c>
      <c r="AD89"/>
    </row>
    <row r="90" spans="1:41" ht="16" x14ac:dyDescent="0.2">
      <c r="A90" s="1" t="s">
        <v>336</v>
      </c>
      <c r="B90" s="42" t="s">
        <v>337</v>
      </c>
      <c r="C90" s="94">
        <v>4</v>
      </c>
      <c r="D90" s="41" t="s">
        <v>123</v>
      </c>
      <c r="E90" s="95">
        <v>65832</v>
      </c>
      <c r="F90" s="96">
        <f t="shared" si="10"/>
        <v>41141</v>
      </c>
      <c r="G90" s="97">
        <v>14479</v>
      </c>
      <c r="H90" s="97">
        <v>17637</v>
      </c>
      <c r="I90" s="97">
        <v>1966</v>
      </c>
      <c r="J90" s="97">
        <v>5392</v>
      </c>
      <c r="K90" s="97">
        <v>1444</v>
      </c>
      <c r="L90" s="97">
        <v>0</v>
      </c>
      <c r="M90" s="97">
        <v>0</v>
      </c>
      <c r="N90" s="96">
        <v>223</v>
      </c>
      <c r="O90" s="98">
        <f t="shared" si="11"/>
        <v>0.62493923927573214</v>
      </c>
      <c r="P90" s="99">
        <f t="shared" si="12"/>
        <v>0.35193602489001241</v>
      </c>
      <c r="Q90" s="100">
        <f t="shared" si="13"/>
        <v>0.42869643421404441</v>
      </c>
      <c r="R90" s="100">
        <f t="shared" si="14"/>
        <v>4.7786879268855886E-2</v>
      </c>
      <c r="S90" s="100">
        <f t="shared" si="15"/>
        <v>0.13106147152475633</v>
      </c>
      <c r="T90" s="100">
        <f t="shared" si="16"/>
        <v>3.5098806543350916E-2</v>
      </c>
      <c r="U90" s="100">
        <f t="shared" si="17"/>
        <v>0</v>
      </c>
      <c r="V90" s="100">
        <f t="shared" si="18"/>
        <v>0</v>
      </c>
      <c r="W90" s="101">
        <f t="shared" si="19"/>
        <v>5.4203835589800931E-3</v>
      </c>
      <c r="X90" s="98" t="str">
        <f>IF(B90='[1]2010 election'!B90,"Incumbent","New")</f>
        <v>Incumbent</v>
      </c>
      <c r="AD90"/>
    </row>
    <row r="91" spans="1:41" ht="16" x14ac:dyDescent="0.2">
      <c r="A91" s="1" t="s">
        <v>394</v>
      </c>
      <c r="B91" s="42" t="s">
        <v>395</v>
      </c>
      <c r="C91" s="94">
        <v>4</v>
      </c>
      <c r="D91" s="41" t="s">
        <v>123</v>
      </c>
      <c r="E91" s="95">
        <v>65373</v>
      </c>
      <c r="F91" s="96">
        <f t="shared" si="10"/>
        <v>40146</v>
      </c>
      <c r="G91" s="97">
        <v>8403</v>
      </c>
      <c r="H91" s="97">
        <v>22047</v>
      </c>
      <c r="I91" s="97">
        <v>2046</v>
      </c>
      <c r="J91" s="97">
        <v>6404</v>
      </c>
      <c r="K91" s="97">
        <v>1246</v>
      </c>
      <c r="L91" s="97">
        <v>0</v>
      </c>
      <c r="M91" s="97">
        <v>0</v>
      </c>
      <c r="N91" s="96">
        <v>0</v>
      </c>
      <c r="O91" s="98">
        <f t="shared" si="11"/>
        <v>0.61410674131522192</v>
      </c>
      <c r="P91" s="99">
        <f t="shared" si="12"/>
        <v>0.20931101479599462</v>
      </c>
      <c r="Q91" s="100">
        <f t="shared" si="13"/>
        <v>0.54917052757435358</v>
      </c>
      <c r="R91" s="100">
        <f t="shared" si="14"/>
        <v>5.0963981467643103E-2</v>
      </c>
      <c r="S91" s="100">
        <f t="shared" si="15"/>
        <v>0.15951776017535993</v>
      </c>
      <c r="T91" s="100">
        <f t="shared" si="16"/>
        <v>3.1036715986648731E-2</v>
      </c>
      <c r="U91" s="100">
        <f t="shared" si="17"/>
        <v>0</v>
      </c>
      <c r="V91" s="100">
        <f t="shared" si="18"/>
        <v>0</v>
      </c>
      <c r="W91" s="101">
        <f t="shared" si="19"/>
        <v>0</v>
      </c>
      <c r="X91" s="98" t="str">
        <f>IF(B91='[1]2010 election'!B91,"Incumbent","New")</f>
        <v>Incumbent</v>
      </c>
      <c r="AD91"/>
    </row>
    <row r="92" spans="1:41" ht="16" x14ac:dyDescent="0.2">
      <c r="A92" s="1" t="s">
        <v>396</v>
      </c>
      <c r="B92" s="42" t="s">
        <v>397</v>
      </c>
      <c r="C92" s="94">
        <v>4</v>
      </c>
      <c r="D92" s="41" t="s">
        <v>123</v>
      </c>
      <c r="E92" s="95">
        <v>69817</v>
      </c>
      <c r="F92" s="96">
        <f t="shared" si="10"/>
        <v>42818</v>
      </c>
      <c r="G92" s="97">
        <v>10018</v>
      </c>
      <c r="H92" s="97">
        <v>20074</v>
      </c>
      <c r="I92" s="97">
        <v>3894</v>
      </c>
      <c r="J92" s="97">
        <v>7265</v>
      </c>
      <c r="K92" s="97">
        <v>1567</v>
      </c>
      <c r="L92" s="97">
        <v>0</v>
      </c>
      <c r="M92" s="97">
        <v>0</v>
      </c>
      <c r="N92" s="96">
        <v>0</v>
      </c>
      <c r="O92" s="98">
        <f t="shared" si="11"/>
        <v>0.6132890270278013</v>
      </c>
      <c r="P92" s="99">
        <f t="shared" si="12"/>
        <v>0.23396702321453594</v>
      </c>
      <c r="Q92" s="100">
        <f t="shared" si="13"/>
        <v>0.46882152365827456</v>
      </c>
      <c r="R92" s="100">
        <f t="shared" si="14"/>
        <v>9.0943061329347472E-2</v>
      </c>
      <c r="S92" s="100">
        <f t="shared" si="15"/>
        <v>0.16967163342519501</v>
      </c>
      <c r="T92" s="100">
        <f t="shared" si="16"/>
        <v>3.6596758372647017E-2</v>
      </c>
      <c r="U92" s="100">
        <f t="shared" si="17"/>
        <v>0</v>
      </c>
      <c r="V92" s="100">
        <f t="shared" si="18"/>
        <v>0</v>
      </c>
      <c r="W92" s="101">
        <f t="shared" si="19"/>
        <v>0</v>
      </c>
      <c r="X92" s="98" t="str">
        <f>IF(B92='[1]2010 election'!B92,"Incumbent","New")</f>
        <v>Incumbent</v>
      </c>
      <c r="AD92"/>
    </row>
    <row r="93" spans="1:41" ht="16" x14ac:dyDescent="0.2">
      <c r="A93" s="1" t="s">
        <v>398</v>
      </c>
      <c r="B93" s="42" t="s">
        <v>399</v>
      </c>
      <c r="C93" s="94">
        <v>4</v>
      </c>
      <c r="D93" s="41" t="s">
        <v>123</v>
      </c>
      <c r="E93" s="95">
        <v>68741</v>
      </c>
      <c r="F93" s="96">
        <f t="shared" si="10"/>
        <v>45669</v>
      </c>
      <c r="G93" s="97">
        <v>10157</v>
      </c>
      <c r="H93" s="97">
        <v>21596</v>
      </c>
      <c r="I93" s="97">
        <v>5153</v>
      </c>
      <c r="J93" s="97">
        <v>5232</v>
      </c>
      <c r="K93" s="97">
        <v>2687</v>
      </c>
      <c r="L93" s="97">
        <v>0</v>
      </c>
      <c r="M93" s="97">
        <v>0</v>
      </c>
      <c r="N93" s="96">
        <v>844</v>
      </c>
      <c r="O93" s="98">
        <f t="shared" si="11"/>
        <v>0.6643633348365604</v>
      </c>
      <c r="P93" s="99">
        <f t="shared" si="12"/>
        <v>0.22240469465063828</v>
      </c>
      <c r="Q93" s="100">
        <f t="shared" si="13"/>
        <v>0.47288094768880423</v>
      </c>
      <c r="R93" s="100">
        <f t="shared" si="14"/>
        <v>0.11283365083535878</v>
      </c>
      <c r="S93" s="100">
        <f t="shared" si="15"/>
        <v>0.11456348945674309</v>
      </c>
      <c r="T93" s="100">
        <f t="shared" si="16"/>
        <v>5.8836409818476425E-2</v>
      </c>
      <c r="U93" s="100">
        <f t="shared" si="17"/>
        <v>0</v>
      </c>
      <c r="V93" s="100">
        <f t="shared" si="18"/>
        <v>0</v>
      </c>
      <c r="W93" s="101">
        <f t="shared" si="19"/>
        <v>1.8480807549979199E-2</v>
      </c>
      <c r="X93" s="98" t="str">
        <f>IF(B93='[1]2010 election'!B93,"Incumbent","New")</f>
        <v>Incumbent</v>
      </c>
      <c r="AD93"/>
    </row>
    <row r="94" spans="1:41" ht="16" x14ac:dyDescent="0.2">
      <c r="A94" s="1" t="s">
        <v>407</v>
      </c>
      <c r="B94" s="42" t="s">
        <v>408</v>
      </c>
      <c r="C94" s="94">
        <v>4</v>
      </c>
      <c r="D94" s="41" t="s">
        <v>123</v>
      </c>
      <c r="E94" s="95">
        <v>61675</v>
      </c>
      <c r="F94" s="96">
        <f t="shared" si="10"/>
        <v>34624</v>
      </c>
      <c r="G94" s="97">
        <v>4478</v>
      </c>
      <c r="H94" s="97">
        <v>21132</v>
      </c>
      <c r="I94" s="97">
        <v>834</v>
      </c>
      <c r="J94" s="97">
        <v>6491</v>
      </c>
      <c r="K94" s="97">
        <v>733</v>
      </c>
      <c r="L94" s="97">
        <v>0</v>
      </c>
      <c r="M94" s="97">
        <v>810</v>
      </c>
      <c r="N94" s="96">
        <v>146</v>
      </c>
      <c r="O94" s="98">
        <f t="shared" si="11"/>
        <v>0.56139440616132952</v>
      </c>
      <c r="P94" s="99">
        <f t="shared" si="12"/>
        <v>0.1293322550831793</v>
      </c>
      <c r="Q94" s="100">
        <f t="shared" si="13"/>
        <v>0.61032809611829941</v>
      </c>
      <c r="R94" s="100">
        <f t="shared" si="14"/>
        <v>2.4087338262476894E-2</v>
      </c>
      <c r="S94" s="100">
        <f t="shared" si="15"/>
        <v>0.18747111829944546</v>
      </c>
      <c r="T94" s="100">
        <f t="shared" si="16"/>
        <v>2.1170286506469502E-2</v>
      </c>
      <c r="U94" s="100">
        <f t="shared" si="17"/>
        <v>0</v>
      </c>
      <c r="V94" s="100">
        <f t="shared" si="18"/>
        <v>2.3394177449168208E-2</v>
      </c>
      <c r="W94" s="101">
        <f t="shared" si="19"/>
        <v>4.2167282809611826E-3</v>
      </c>
      <c r="X94" s="98" t="str">
        <f>IF(B94='[1]2010 election'!B94,"Incumbent","New")</f>
        <v>Incumbent</v>
      </c>
      <c r="AD94"/>
    </row>
    <row r="95" spans="1:41" ht="16" x14ac:dyDescent="0.2">
      <c r="A95" s="1" t="s">
        <v>465</v>
      </c>
      <c r="B95" s="42" t="s">
        <v>466</v>
      </c>
      <c r="C95" s="94">
        <v>4</v>
      </c>
      <c r="D95" s="41" t="s">
        <v>135</v>
      </c>
      <c r="E95" s="95">
        <v>63910</v>
      </c>
      <c r="F95" s="96">
        <f t="shared" si="10"/>
        <v>37949</v>
      </c>
      <c r="G95" s="97">
        <v>5502</v>
      </c>
      <c r="H95" s="97">
        <v>21549</v>
      </c>
      <c r="I95" s="97">
        <v>2585</v>
      </c>
      <c r="J95" s="97">
        <v>6765</v>
      </c>
      <c r="K95" s="97">
        <v>1548</v>
      </c>
      <c r="L95" s="97">
        <v>0</v>
      </c>
      <c r="M95" s="97">
        <v>0</v>
      </c>
      <c r="N95" s="96">
        <v>0</v>
      </c>
      <c r="O95" s="98">
        <f t="shared" si="11"/>
        <v>0.59378813957127208</v>
      </c>
      <c r="P95" s="99">
        <f t="shared" si="12"/>
        <v>0.14498405755092361</v>
      </c>
      <c r="Q95" s="100">
        <f t="shared" si="13"/>
        <v>0.56784104983003503</v>
      </c>
      <c r="R95" s="100">
        <f t="shared" si="14"/>
        <v>6.8117736962765824E-2</v>
      </c>
      <c r="S95" s="100">
        <f t="shared" si="15"/>
        <v>0.17826556694511053</v>
      </c>
      <c r="T95" s="100">
        <f t="shared" si="16"/>
        <v>4.0791588711164985E-2</v>
      </c>
      <c r="U95" s="100">
        <f t="shared" si="17"/>
        <v>0</v>
      </c>
      <c r="V95" s="100">
        <f t="shared" si="18"/>
        <v>0</v>
      </c>
      <c r="W95" s="101">
        <f t="shared" si="19"/>
        <v>0</v>
      </c>
      <c r="X95" s="98" t="str">
        <f>IF(B95='[1]2010 election'!B95,"Incumbent","New")</f>
        <v>Incumbent</v>
      </c>
      <c r="AD95"/>
    </row>
    <row r="96" spans="1:41" ht="16" x14ac:dyDescent="0.2">
      <c r="A96" s="1" t="s">
        <v>523</v>
      </c>
      <c r="B96" s="42" t="s">
        <v>524</v>
      </c>
      <c r="C96" s="94">
        <v>4</v>
      </c>
      <c r="D96" s="41" t="s">
        <v>525</v>
      </c>
      <c r="E96" s="95">
        <v>69516</v>
      </c>
      <c r="F96" s="96">
        <f t="shared" si="10"/>
        <v>39490</v>
      </c>
      <c r="G96" s="97">
        <v>8256</v>
      </c>
      <c r="H96" s="97">
        <v>14076</v>
      </c>
      <c r="I96" s="97">
        <v>761</v>
      </c>
      <c r="J96" s="97">
        <v>11052</v>
      </c>
      <c r="K96" s="97">
        <v>1341</v>
      </c>
      <c r="L96" s="97">
        <v>0</v>
      </c>
      <c r="M96" s="97">
        <v>2954</v>
      </c>
      <c r="N96" s="96">
        <v>1050</v>
      </c>
      <c r="O96" s="98">
        <f t="shared" si="11"/>
        <v>0.56807065999194428</v>
      </c>
      <c r="P96" s="99">
        <f t="shared" si="12"/>
        <v>0.20906558622436061</v>
      </c>
      <c r="Q96" s="100">
        <f t="shared" si="13"/>
        <v>0.35644466953659154</v>
      </c>
      <c r="R96" s="100">
        <f t="shared" si="14"/>
        <v>1.9270701443403392E-2</v>
      </c>
      <c r="S96" s="100">
        <f t="shared" si="15"/>
        <v>0.27986832109394782</v>
      </c>
      <c r="T96" s="100">
        <f t="shared" si="16"/>
        <v>3.3957964041529502E-2</v>
      </c>
      <c r="U96" s="100">
        <f t="shared" si="17"/>
        <v>0</v>
      </c>
      <c r="V96" s="100">
        <f t="shared" si="18"/>
        <v>7.4803747784249183E-2</v>
      </c>
      <c r="W96" s="101">
        <f t="shared" si="19"/>
        <v>2.6589009875917953E-2</v>
      </c>
      <c r="X96" s="98" t="str">
        <f>IF(B96='[1]2010 election'!B96,"Incumbent","New")</f>
        <v>Incumbent</v>
      </c>
      <c r="AD96"/>
    </row>
    <row r="97" spans="1:41" ht="16" x14ac:dyDescent="0.2">
      <c r="A97" s="1" t="s">
        <v>557</v>
      </c>
      <c r="B97" s="42" t="s">
        <v>558</v>
      </c>
      <c r="C97" s="94">
        <v>4</v>
      </c>
      <c r="D97" s="41" t="s">
        <v>86</v>
      </c>
      <c r="E97" s="95">
        <v>60614</v>
      </c>
      <c r="F97" s="96">
        <f t="shared" si="10"/>
        <v>43345</v>
      </c>
      <c r="G97" s="97">
        <v>22834</v>
      </c>
      <c r="H97" s="97">
        <v>10803</v>
      </c>
      <c r="I97" s="97">
        <v>2961</v>
      </c>
      <c r="J97" s="97">
        <v>4302</v>
      </c>
      <c r="K97" s="97">
        <v>2445</v>
      </c>
      <c r="L97" s="97">
        <v>0</v>
      </c>
      <c r="M97" s="97">
        <v>0</v>
      </c>
      <c r="N97" s="96">
        <v>0</v>
      </c>
      <c r="O97" s="98">
        <f t="shared" si="11"/>
        <v>0.71509882205431086</v>
      </c>
      <c r="P97" s="99">
        <f t="shared" si="12"/>
        <v>0.52679663167608726</v>
      </c>
      <c r="Q97" s="100">
        <f t="shared" si="13"/>
        <v>0.24923289883492905</v>
      </c>
      <c r="R97" s="100">
        <f t="shared" si="14"/>
        <v>6.831237743684393E-2</v>
      </c>
      <c r="S97" s="100">
        <f t="shared" si="15"/>
        <v>9.9250201868727655E-2</v>
      </c>
      <c r="T97" s="100">
        <f t="shared" si="16"/>
        <v>5.6407890183412156E-2</v>
      </c>
      <c r="U97" s="100">
        <f t="shared" si="17"/>
        <v>0</v>
      </c>
      <c r="V97" s="100">
        <f t="shared" si="18"/>
        <v>0</v>
      </c>
      <c r="W97" s="101">
        <f t="shared" si="19"/>
        <v>0</v>
      </c>
      <c r="X97" s="98" t="str">
        <f>IF(B97='[1]2010 election'!B97,"Incumbent","New")</f>
        <v>Incumbent</v>
      </c>
      <c r="AD97"/>
    </row>
    <row r="98" spans="1:41" ht="16" x14ac:dyDescent="0.2">
      <c r="A98" s="1" t="s">
        <v>575</v>
      </c>
      <c r="B98" s="42" t="s">
        <v>576</v>
      </c>
      <c r="C98" s="94">
        <v>4</v>
      </c>
      <c r="D98" s="41" t="s">
        <v>135</v>
      </c>
      <c r="E98" s="95">
        <v>68316</v>
      </c>
      <c r="F98" s="96">
        <f t="shared" si="10"/>
        <v>38489</v>
      </c>
      <c r="G98" s="97">
        <v>7105</v>
      </c>
      <c r="H98" s="97">
        <v>21218</v>
      </c>
      <c r="I98" s="97">
        <v>791</v>
      </c>
      <c r="J98" s="97">
        <v>8280</v>
      </c>
      <c r="K98" s="97">
        <v>1095</v>
      </c>
      <c r="L98" s="97">
        <v>0</v>
      </c>
      <c r="M98" s="97">
        <v>0</v>
      </c>
      <c r="N98" s="96">
        <v>0</v>
      </c>
      <c r="O98" s="98">
        <f t="shared" si="11"/>
        <v>0.56339656888576617</v>
      </c>
      <c r="P98" s="99">
        <f t="shared" si="12"/>
        <v>0.18459819688742238</v>
      </c>
      <c r="Q98" s="100">
        <f t="shared" si="13"/>
        <v>0.55127439008547896</v>
      </c>
      <c r="R98" s="100">
        <f t="shared" si="14"/>
        <v>2.055132635298397E-2</v>
      </c>
      <c r="S98" s="100">
        <f t="shared" si="15"/>
        <v>0.2151263997505781</v>
      </c>
      <c r="T98" s="100">
        <f t="shared" si="16"/>
        <v>2.8449686923536596E-2</v>
      </c>
      <c r="U98" s="100">
        <f t="shared" si="17"/>
        <v>0</v>
      </c>
      <c r="V98" s="100">
        <f t="shared" si="18"/>
        <v>0</v>
      </c>
      <c r="W98" s="101">
        <f t="shared" si="19"/>
        <v>0</v>
      </c>
      <c r="X98" s="98" t="str">
        <f>IF(B98='[1]2010 election'!B98,"Incumbent","New")</f>
        <v>Incumbent</v>
      </c>
    </row>
    <row r="99" spans="1:41" ht="16" x14ac:dyDescent="0.2">
      <c r="A99" s="1" t="s">
        <v>605</v>
      </c>
      <c r="B99" s="42" t="s">
        <v>606</v>
      </c>
      <c r="C99" s="94">
        <v>4</v>
      </c>
      <c r="D99" s="41" t="s">
        <v>135</v>
      </c>
      <c r="E99" s="95">
        <v>63882</v>
      </c>
      <c r="F99" s="96">
        <f t="shared" si="10"/>
        <v>38564</v>
      </c>
      <c r="G99" s="97">
        <v>6584</v>
      </c>
      <c r="H99" s="97">
        <v>21464</v>
      </c>
      <c r="I99" s="97">
        <v>1238</v>
      </c>
      <c r="J99" s="97">
        <v>7583</v>
      </c>
      <c r="K99" s="97">
        <v>1310</v>
      </c>
      <c r="L99" s="97">
        <v>0</v>
      </c>
      <c r="M99" s="97">
        <v>0</v>
      </c>
      <c r="N99" s="96">
        <v>385</v>
      </c>
      <c r="O99" s="98">
        <f t="shared" si="11"/>
        <v>0.60367552675244984</v>
      </c>
      <c r="P99" s="99">
        <f t="shared" si="12"/>
        <v>0.17072917747121669</v>
      </c>
      <c r="Q99" s="100">
        <f t="shared" si="13"/>
        <v>0.556581267503371</v>
      </c>
      <c r="R99" s="100">
        <f t="shared" si="14"/>
        <v>3.2102478995954774E-2</v>
      </c>
      <c r="S99" s="100">
        <f t="shared" si="15"/>
        <v>0.19663416658023028</v>
      </c>
      <c r="T99" s="100">
        <f t="shared" si="16"/>
        <v>3.3969505238045844E-2</v>
      </c>
      <c r="U99" s="100">
        <f t="shared" si="17"/>
        <v>0</v>
      </c>
      <c r="V99" s="100">
        <f t="shared" si="18"/>
        <v>0</v>
      </c>
      <c r="W99" s="101">
        <f t="shared" si="19"/>
        <v>9.9834042111814122E-3</v>
      </c>
      <c r="X99" s="98" t="str">
        <f>IF(B99='[1]2010 election'!B99,"Incumbent","New")</f>
        <v>Incumbent</v>
      </c>
    </row>
    <row r="100" spans="1:41" ht="16" x14ac:dyDescent="0.2">
      <c r="A100" s="1" t="s">
        <v>706</v>
      </c>
      <c r="B100" s="42" t="s">
        <v>707</v>
      </c>
      <c r="C100" s="94">
        <v>4</v>
      </c>
      <c r="D100" s="41" t="s">
        <v>525</v>
      </c>
      <c r="E100" s="95">
        <v>61868</v>
      </c>
      <c r="F100" s="96">
        <f t="shared" si="10"/>
        <v>32706</v>
      </c>
      <c r="G100" s="97">
        <v>5388</v>
      </c>
      <c r="H100" s="97">
        <v>18584</v>
      </c>
      <c r="I100" s="97">
        <v>1220</v>
      </c>
      <c r="J100" s="97">
        <v>6107</v>
      </c>
      <c r="K100" s="97">
        <v>1407</v>
      </c>
      <c r="L100" s="97">
        <v>0</v>
      </c>
      <c r="M100" s="97">
        <v>0</v>
      </c>
      <c r="N100" s="96">
        <v>0</v>
      </c>
      <c r="O100" s="98">
        <f t="shared" si="11"/>
        <v>0.52864162410292881</v>
      </c>
      <c r="P100" s="99">
        <f t="shared" si="12"/>
        <v>0.16474041460282518</v>
      </c>
      <c r="Q100" s="100">
        <f t="shared" si="13"/>
        <v>0.5682137834036568</v>
      </c>
      <c r="R100" s="100">
        <f t="shared" si="14"/>
        <v>3.730202409343851E-2</v>
      </c>
      <c r="S100" s="100">
        <f t="shared" si="15"/>
        <v>0.18672414847428606</v>
      </c>
      <c r="T100" s="100">
        <f t="shared" si="16"/>
        <v>4.3019629425793432E-2</v>
      </c>
      <c r="U100" s="100">
        <f t="shared" si="17"/>
        <v>0</v>
      </c>
      <c r="V100" s="100">
        <f t="shared" si="18"/>
        <v>0</v>
      </c>
      <c r="W100" s="101">
        <f t="shared" si="19"/>
        <v>0</v>
      </c>
      <c r="X100" s="98" t="str">
        <f>IF(B100='[1]2010 election'!B100,"Incumbent","New")</f>
        <v>New</v>
      </c>
    </row>
    <row r="101" spans="1:41" ht="16" x14ac:dyDescent="0.2">
      <c r="A101" s="1" t="s">
        <v>708</v>
      </c>
      <c r="B101" s="42" t="s">
        <v>709</v>
      </c>
      <c r="C101" s="94">
        <v>4</v>
      </c>
      <c r="D101" s="41" t="s">
        <v>525</v>
      </c>
      <c r="E101" s="95">
        <v>71153</v>
      </c>
      <c r="F101" s="96">
        <f t="shared" si="10"/>
        <v>45677</v>
      </c>
      <c r="G101" s="97">
        <v>16925</v>
      </c>
      <c r="H101" s="97">
        <v>19193</v>
      </c>
      <c r="I101" s="97">
        <v>1564</v>
      </c>
      <c r="J101" s="97">
        <v>6935</v>
      </c>
      <c r="K101" s="97">
        <v>1060</v>
      </c>
      <c r="L101" s="97">
        <v>0</v>
      </c>
      <c r="M101" s="97">
        <v>0</v>
      </c>
      <c r="N101" s="96">
        <v>0</v>
      </c>
      <c r="O101" s="98">
        <f t="shared" si="11"/>
        <v>0.64195466108245614</v>
      </c>
      <c r="P101" s="99">
        <f t="shared" si="12"/>
        <v>0.37053659390940735</v>
      </c>
      <c r="Q101" s="100">
        <f t="shared" si="13"/>
        <v>0.42018959213608598</v>
      </c>
      <c r="R101" s="100">
        <f t="shared" si="14"/>
        <v>3.4240427348556167E-2</v>
      </c>
      <c r="S101" s="100">
        <f t="shared" si="15"/>
        <v>0.1518269588633229</v>
      </c>
      <c r="T101" s="100">
        <f t="shared" si="16"/>
        <v>2.3206427742627579E-2</v>
      </c>
      <c r="U101" s="100">
        <f t="shared" si="17"/>
        <v>0</v>
      </c>
      <c r="V101" s="100">
        <f t="shared" si="18"/>
        <v>0</v>
      </c>
      <c r="W101" s="101">
        <f t="shared" si="19"/>
        <v>0</v>
      </c>
      <c r="X101" s="98" t="str">
        <f>IF(B101='[1]2010 election'!B101,"Incumbent","New")</f>
        <v>Incumbent</v>
      </c>
    </row>
    <row r="102" spans="1:41" ht="16" x14ac:dyDescent="0.2">
      <c r="A102" s="1" t="s">
        <v>731</v>
      </c>
      <c r="B102" s="42" t="s">
        <v>732</v>
      </c>
      <c r="C102" s="94">
        <v>4</v>
      </c>
      <c r="D102" s="41" t="s">
        <v>135</v>
      </c>
      <c r="E102" s="95">
        <v>61061</v>
      </c>
      <c r="F102" s="96">
        <f t="shared" si="10"/>
        <v>35085</v>
      </c>
      <c r="G102" s="97">
        <v>6628</v>
      </c>
      <c r="H102" s="97">
        <v>19301</v>
      </c>
      <c r="I102" s="97">
        <v>2218</v>
      </c>
      <c r="J102" s="97">
        <v>5214</v>
      </c>
      <c r="K102" s="97">
        <v>1724</v>
      </c>
      <c r="L102" s="97">
        <v>0</v>
      </c>
      <c r="M102" s="97">
        <v>0</v>
      </c>
      <c r="N102" s="96">
        <v>0</v>
      </c>
      <c r="O102" s="98">
        <f t="shared" si="11"/>
        <v>0.57458934508114834</v>
      </c>
      <c r="P102" s="99">
        <f t="shared" si="12"/>
        <v>0.18891264072965655</v>
      </c>
      <c r="Q102" s="100">
        <f t="shared" si="13"/>
        <v>0.5501211343879151</v>
      </c>
      <c r="R102" s="100">
        <f t="shared" si="14"/>
        <v>6.3217899387202514E-2</v>
      </c>
      <c r="S102" s="100">
        <f t="shared" si="15"/>
        <v>0.14861051731509192</v>
      </c>
      <c r="T102" s="100">
        <f t="shared" si="16"/>
        <v>4.9137808180133961E-2</v>
      </c>
      <c r="U102" s="100">
        <f t="shared" si="17"/>
        <v>0</v>
      </c>
      <c r="V102" s="100">
        <f t="shared" si="18"/>
        <v>0</v>
      </c>
      <c r="W102" s="101">
        <f t="shared" si="19"/>
        <v>0</v>
      </c>
      <c r="X102" s="98" t="str">
        <f>IF(B102='[1]2010 election'!B102,"Incumbent","New")</f>
        <v>Incumbent</v>
      </c>
    </row>
    <row r="103" spans="1:41" ht="16" x14ac:dyDescent="0.2">
      <c r="A103" s="1" t="s">
        <v>733</v>
      </c>
      <c r="B103" s="42" t="s">
        <v>734</v>
      </c>
      <c r="C103" s="94">
        <v>4</v>
      </c>
      <c r="D103" s="41" t="s">
        <v>135</v>
      </c>
      <c r="E103" s="95">
        <v>74112</v>
      </c>
      <c r="F103" s="96">
        <f t="shared" si="10"/>
        <v>39222</v>
      </c>
      <c r="G103" s="97">
        <v>6884</v>
      </c>
      <c r="H103" s="97">
        <v>19378</v>
      </c>
      <c r="I103" s="97">
        <v>4332</v>
      </c>
      <c r="J103" s="97">
        <v>4910</v>
      </c>
      <c r="K103" s="97">
        <v>3426</v>
      </c>
      <c r="L103" s="97">
        <v>0</v>
      </c>
      <c r="M103" s="97">
        <v>0</v>
      </c>
      <c r="N103" s="96">
        <v>292</v>
      </c>
      <c r="O103" s="98">
        <f t="shared" si="11"/>
        <v>0.5292260362694301</v>
      </c>
      <c r="P103" s="99">
        <f t="shared" si="12"/>
        <v>0.17551374228749173</v>
      </c>
      <c r="Q103" s="100">
        <f t="shared" si="13"/>
        <v>0.49405945642751514</v>
      </c>
      <c r="R103" s="100">
        <f t="shared" si="14"/>
        <v>0.11044821783692825</v>
      </c>
      <c r="S103" s="100">
        <f t="shared" si="15"/>
        <v>0.12518484523991638</v>
      </c>
      <c r="T103" s="100">
        <f t="shared" si="16"/>
        <v>8.7348936821171785E-2</v>
      </c>
      <c r="U103" s="100">
        <f t="shared" si="17"/>
        <v>0</v>
      </c>
      <c r="V103" s="100">
        <f t="shared" si="18"/>
        <v>0</v>
      </c>
      <c r="W103" s="101">
        <f t="shared" si="19"/>
        <v>7.4448013869766964E-3</v>
      </c>
      <c r="X103" s="98" t="str">
        <f>IF(B103='[1]2010 election'!B103,"Incumbent","New")</f>
        <v>Incumbent</v>
      </c>
    </row>
    <row r="104" spans="1:41" ht="16" x14ac:dyDescent="0.2">
      <c r="A104" s="1" t="s">
        <v>735</v>
      </c>
      <c r="B104" s="42" t="s">
        <v>736</v>
      </c>
      <c r="C104" s="94">
        <v>4</v>
      </c>
      <c r="D104" s="41" t="s">
        <v>135</v>
      </c>
      <c r="E104" s="95">
        <v>67267</v>
      </c>
      <c r="F104" s="96">
        <f t="shared" si="10"/>
        <v>44891</v>
      </c>
      <c r="G104" s="97">
        <v>10536</v>
      </c>
      <c r="H104" s="97">
        <v>20689</v>
      </c>
      <c r="I104" s="97">
        <v>4366</v>
      </c>
      <c r="J104" s="97">
        <v>7447</v>
      </c>
      <c r="K104" s="97">
        <v>1515</v>
      </c>
      <c r="L104" s="97">
        <v>0</v>
      </c>
      <c r="M104" s="97">
        <v>0</v>
      </c>
      <c r="N104" s="96">
        <v>338</v>
      </c>
      <c r="O104" s="98">
        <f t="shared" si="11"/>
        <v>0.66735546404626345</v>
      </c>
      <c r="P104" s="99">
        <f t="shared" si="12"/>
        <v>0.23470183332962063</v>
      </c>
      <c r="Q104" s="100">
        <f t="shared" si="13"/>
        <v>0.46087188968835624</v>
      </c>
      <c r="R104" s="100">
        <f t="shared" si="14"/>
        <v>9.725780223207324E-2</v>
      </c>
      <c r="S104" s="100">
        <f t="shared" si="15"/>
        <v>0.16589071306052439</v>
      </c>
      <c r="T104" s="100">
        <f t="shared" si="16"/>
        <v>3.3748412822169255E-2</v>
      </c>
      <c r="U104" s="100">
        <f t="shared" si="17"/>
        <v>0</v>
      </c>
      <c r="V104" s="100">
        <f t="shared" si="18"/>
        <v>0</v>
      </c>
      <c r="W104" s="101">
        <f t="shared" si="19"/>
        <v>7.5293488672562433E-3</v>
      </c>
      <c r="X104" s="98" t="str">
        <f>IF(B104='[1]2010 election'!B104,"Incumbent","New")</f>
        <v>Incumbent</v>
      </c>
      <c r="AN104" s="149">
        <f>23.2%-8.3%</f>
        <v>0.14899999999999997</v>
      </c>
      <c r="AO104" s="149">
        <f>(AN104+AN105)/2</f>
        <v>0.12349999999999998</v>
      </c>
    </row>
    <row r="105" spans="1:41" ht="16" x14ac:dyDescent="0.2">
      <c r="A105" s="1" t="s">
        <v>787</v>
      </c>
      <c r="B105" s="42" t="s">
        <v>788</v>
      </c>
      <c r="C105" s="94">
        <v>4</v>
      </c>
      <c r="D105" s="41" t="s">
        <v>48</v>
      </c>
      <c r="E105" s="95">
        <v>65209</v>
      </c>
      <c r="F105" s="96">
        <f t="shared" si="10"/>
        <v>43921</v>
      </c>
      <c r="G105" s="97">
        <v>26202</v>
      </c>
      <c r="H105" s="97">
        <v>6308</v>
      </c>
      <c r="I105" s="97">
        <v>3745</v>
      </c>
      <c r="J105" s="97">
        <v>5353</v>
      </c>
      <c r="K105" s="97">
        <v>2313</v>
      </c>
      <c r="L105" s="97">
        <v>0</v>
      </c>
      <c r="M105" s="97">
        <v>0</v>
      </c>
      <c r="N105" s="96">
        <v>0</v>
      </c>
      <c r="O105" s="98">
        <f t="shared" si="11"/>
        <v>0.67354199573678475</v>
      </c>
      <c r="P105" s="99">
        <f t="shared" si="12"/>
        <v>0.59657111632248805</v>
      </c>
      <c r="Q105" s="100">
        <f t="shared" si="13"/>
        <v>0.14362150224266296</v>
      </c>
      <c r="R105" s="100">
        <f t="shared" si="14"/>
        <v>8.5266728899615216E-2</v>
      </c>
      <c r="S105" s="100">
        <f t="shared" si="15"/>
        <v>0.12187791716946335</v>
      </c>
      <c r="T105" s="100">
        <f t="shared" si="16"/>
        <v>5.2662735365770361E-2</v>
      </c>
      <c r="U105" s="100">
        <f t="shared" si="17"/>
        <v>0</v>
      </c>
      <c r="V105" s="100">
        <f t="shared" si="18"/>
        <v>0</v>
      </c>
      <c r="W105" s="101">
        <f t="shared" si="19"/>
        <v>0</v>
      </c>
      <c r="X105" s="98" t="str">
        <f>IF(B105='[1]2010 election'!B105,"Incumbent","New")</f>
        <v>Incumbent</v>
      </c>
      <c r="AN105" s="149">
        <f>12.8%-3%</f>
        <v>9.8000000000000004E-2</v>
      </c>
    </row>
    <row r="106" spans="1:41" ht="16" x14ac:dyDescent="0.2">
      <c r="A106" s="1" t="s">
        <v>815</v>
      </c>
      <c r="B106" s="42" t="s">
        <v>816</v>
      </c>
      <c r="C106" s="94">
        <v>4</v>
      </c>
      <c r="D106" s="41" t="s">
        <v>525</v>
      </c>
      <c r="E106" s="95">
        <v>64825</v>
      </c>
      <c r="F106" s="96">
        <f t="shared" si="10"/>
        <v>40919</v>
      </c>
      <c r="G106" s="97">
        <v>6630</v>
      </c>
      <c r="H106" s="97">
        <v>17946</v>
      </c>
      <c r="I106" s="97">
        <v>7558</v>
      </c>
      <c r="J106" s="97">
        <v>7516</v>
      </c>
      <c r="K106" s="97">
        <v>880</v>
      </c>
      <c r="L106" s="97">
        <v>0</v>
      </c>
      <c r="M106" s="97">
        <v>0</v>
      </c>
      <c r="N106" s="96">
        <v>389</v>
      </c>
      <c r="O106" s="98">
        <f t="shared" si="11"/>
        <v>0.63122252217508679</v>
      </c>
      <c r="P106" s="99">
        <f t="shared" si="12"/>
        <v>0.16202742002492729</v>
      </c>
      <c r="Q106" s="100">
        <f t="shared" si="13"/>
        <v>0.43857376768738238</v>
      </c>
      <c r="R106" s="100">
        <f t="shared" si="14"/>
        <v>0.18470637112343899</v>
      </c>
      <c r="S106" s="100">
        <f t="shared" si="15"/>
        <v>0.1836799530780322</v>
      </c>
      <c r="T106" s="100">
        <f t="shared" si="16"/>
        <v>2.1505901903761088E-2</v>
      </c>
      <c r="U106" s="100">
        <f t="shared" si="17"/>
        <v>0</v>
      </c>
      <c r="V106" s="100">
        <f t="shared" si="18"/>
        <v>0</v>
      </c>
      <c r="W106" s="101">
        <f t="shared" si="19"/>
        <v>9.506586182458027E-3</v>
      </c>
      <c r="X106" s="98" t="str">
        <f>IF(B106='[1]2010 election'!B106,"Incumbent","New")</f>
        <v>New</v>
      </c>
    </row>
    <row r="107" spans="1:41" ht="16" x14ac:dyDescent="0.2">
      <c r="A107" s="1" t="s">
        <v>866</v>
      </c>
      <c r="B107" s="42" t="s">
        <v>867</v>
      </c>
      <c r="C107" s="94">
        <v>4</v>
      </c>
      <c r="D107" s="41" t="s">
        <v>123</v>
      </c>
      <c r="E107" s="95">
        <v>62860</v>
      </c>
      <c r="F107" s="96">
        <f t="shared" si="10"/>
        <v>38716</v>
      </c>
      <c r="G107" s="97">
        <v>11432</v>
      </c>
      <c r="H107" s="97">
        <v>18275</v>
      </c>
      <c r="I107" s="97">
        <v>1370</v>
      </c>
      <c r="J107" s="97">
        <v>6426</v>
      </c>
      <c r="K107" s="97">
        <v>1213</v>
      </c>
      <c r="L107" s="97">
        <v>0</v>
      </c>
      <c r="M107" s="97">
        <v>0</v>
      </c>
      <c r="N107" s="96">
        <v>0</v>
      </c>
      <c r="O107" s="98">
        <f t="shared" si="11"/>
        <v>0.61590836780146352</v>
      </c>
      <c r="P107" s="99">
        <f t="shared" si="12"/>
        <v>0.29527843785515034</v>
      </c>
      <c r="Q107" s="100">
        <f t="shared" si="13"/>
        <v>0.47202706891207769</v>
      </c>
      <c r="R107" s="100">
        <f t="shared" si="14"/>
        <v>3.5385886971794608E-2</v>
      </c>
      <c r="S107" s="100">
        <f t="shared" si="15"/>
        <v>0.16597789027792129</v>
      </c>
      <c r="T107" s="100">
        <f t="shared" si="16"/>
        <v>3.1330715983056104E-2</v>
      </c>
      <c r="U107" s="100">
        <f t="shared" si="17"/>
        <v>0</v>
      </c>
      <c r="V107" s="100">
        <f t="shared" si="18"/>
        <v>0</v>
      </c>
      <c r="W107" s="101">
        <f t="shared" si="19"/>
        <v>0</v>
      </c>
      <c r="X107" s="98" t="str">
        <f>IF(B107='[1]2010 election'!B107,"Incumbent","New")</f>
        <v>Incumbent</v>
      </c>
    </row>
    <row r="108" spans="1:41" ht="16" x14ac:dyDescent="0.2">
      <c r="A108" s="1" t="s">
        <v>910</v>
      </c>
      <c r="B108" s="42" t="s">
        <v>911</v>
      </c>
      <c r="C108" s="94">
        <v>4</v>
      </c>
      <c r="D108" s="41" t="s">
        <v>135</v>
      </c>
      <c r="E108" s="95">
        <v>62730</v>
      </c>
      <c r="F108" s="96">
        <f t="shared" si="10"/>
        <v>36265</v>
      </c>
      <c r="G108" s="97">
        <v>6021</v>
      </c>
      <c r="H108" s="97">
        <v>18589</v>
      </c>
      <c r="I108" s="97">
        <v>639</v>
      </c>
      <c r="J108" s="97">
        <v>7975</v>
      </c>
      <c r="K108" s="97">
        <v>1614</v>
      </c>
      <c r="L108" s="97">
        <v>0</v>
      </c>
      <c r="M108" s="97">
        <v>1427</v>
      </c>
      <c r="N108" s="96">
        <v>0</v>
      </c>
      <c r="O108" s="98">
        <f t="shared" si="11"/>
        <v>0.57811254583134064</v>
      </c>
      <c r="P108" s="99">
        <f t="shared" si="12"/>
        <v>0.16602785054460223</v>
      </c>
      <c r="Q108" s="100">
        <f t="shared" si="13"/>
        <v>0.5125878946642769</v>
      </c>
      <c r="R108" s="100">
        <f t="shared" si="14"/>
        <v>1.7620295050324003E-2</v>
      </c>
      <c r="S108" s="100">
        <f t="shared" si="15"/>
        <v>0.21990900317110162</v>
      </c>
      <c r="T108" s="100">
        <f t="shared" si="16"/>
        <v>4.4505721770301945E-2</v>
      </c>
      <c r="U108" s="100">
        <f t="shared" si="17"/>
        <v>0</v>
      </c>
      <c r="V108" s="100">
        <f t="shared" si="18"/>
        <v>3.9349234799393354E-2</v>
      </c>
      <c r="W108" s="101">
        <f t="shared" si="19"/>
        <v>0</v>
      </c>
      <c r="X108" s="98" t="str">
        <f>IF(B108='[1]2010 election'!B108,"Incumbent","New")</f>
        <v>New</v>
      </c>
    </row>
    <row r="109" spans="1:41" ht="16" x14ac:dyDescent="0.2">
      <c r="A109" s="1" t="s">
        <v>944</v>
      </c>
      <c r="B109" s="42" t="s">
        <v>945</v>
      </c>
      <c r="C109" s="94">
        <v>4</v>
      </c>
      <c r="D109" s="41" t="s">
        <v>525</v>
      </c>
      <c r="E109" s="95">
        <v>66126</v>
      </c>
      <c r="F109" s="96">
        <f t="shared" si="10"/>
        <v>39571</v>
      </c>
      <c r="G109" s="97">
        <v>11069</v>
      </c>
      <c r="H109" s="97">
        <v>19436</v>
      </c>
      <c r="I109" s="97">
        <v>884</v>
      </c>
      <c r="J109" s="97">
        <v>7581</v>
      </c>
      <c r="K109" s="97">
        <v>0</v>
      </c>
      <c r="L109" s="97">
        <v>0</v>
      </c>
      <c r="M109" s="97">
        <v>0</v>
      </c>
      <c r="N109" s="96">
        <v>601</v>
      </c>
      <c r="O109" s="98">
        <f t="shared" si="11"/>
        <v>0.59841817136980913</v>
      </c>
      <c r="P109" s="99">
        <f t="shared" si="12"/>
        <v>0.27972505117383945</v>
      </c>
      <c r="Q109" s="100">
        <f t="shared" si="13"/>
        <v>0.49116777438022796</v>
      </c>
      <c r="R109" s="100">
        <f t="shared" si="14"/>
        <v>2.2339592125546485E-2</v>
      </c>
      <c r="S109" s="100">
        <f t="shared" si="15"/>
        <v>0.19157969219883247</v>
      </c>
      <c r="T109" s="100">
        <f t="shared" si="16"/>
        <v>0</v>
      </c>
      <c r="U109" s="100">
        <f t="shared" si="17"/>
        <v>0</v>
      </c>
      <c r="V109" s="100">
        <f t="shared" si="18"/>
        <v>0</v>
      </c>
      <c r="W109" s="101">
        <f t="shared" si="19"/>
        <v>1.5187890121553664E-2</v>
      </c>
      <c r="X109" s="98" t="str">
        <f>IF(B109='[1]2010 election'!B109,"Incumbent","New")</f>
        <v>Incumbent</v>
      </c>
    </row>
    <row r="110" spans="1:41" ht="16" x14ac:dyDescent="0.2">
      <c r="A110" s="1" t="s">
        <v>946</v>
      </c>
      <c r="B110" s="42" t="s">
        <v>947</v>
      </c>
      <c r="C110" s="94">
        <v>4</v>
      </c>
      <c r="D110" s="41" t="s">
        <v>525</v>
      </c>
      <c r="E110" s="95">
        <v>75109</v>
      </c>
      <c r="F110" s="96">
        <f t="shared" si="10"/>
        <v>51797</v>
      </c>
      <c r="G110" s="97">
        <v>24221</v>
      </c>
      <c r="H110" s="97">
        <v>19175</v>
      </c>
      <c r="I110" s="97">
        <v>1366</v>
      </c>
      <c r="J110" s="97">
        <v>5480</v>
      </c>
      <c r="K110" s="97">
        <v>952</v>
      </c>
      <c r="L110" s="97">
        <v>0</v>
      </c>
      <c r="M110" s="97">
        <v>0</v>
      </c>
      <c r="N110" s="96">
        <v>603</v>
      </c>
      <c r="O110" s="98">
        <f t="shared" si="11"/>
        <v>0.68962441252047024</v>
      </c>
      <c r="P110" s="99">
        <f t="shared" si="12"/>
        <v>0.46761395447612797</v>
      </c>
      <c r="Q110" s="100">
        <f t="shared" si="13"/>
        <v>0.37019518504932719</v>
      </c>
      <c r="R110" s="100">
        <f t="shared" si="14"/>
        <v>2.63721837172037E-2</v>
      </c>
      <c r="S110" s="100">
        <f t="shared" si="15"/>
        <v>0.10579763306755217</v>
      </c>
      <c r="T110" s="100">
        <f t="shared" si="16"/>
        <v>1.8379442824874026E-2</v>
      </c>
      <c r="U110" s="100">
        <f t="shared" si="17"/>
        <v>0</v>
      </c>
      <c r="V110" s="100">
        <f t="shared" si="18"/>
        <v>0</v>
      </c>
      <c r="W110" s="101">
        <f t="shared" si="19"/>
        <v>1.1641600864914956E-2</v>
      </c>
      <c r="X110" s="98" t="str">
        <f>IF(B110='[1]2010 election'!B110,"Incumbent","New")</f>
        <v>Incumbent</v>
      </c>
    </row>
    <row r="111" spans="1:41" ht="16" x14ac:dyDescent="0.2">
      <c r="A111" s="1" t="s">
        <v>974</v>
      </c>
      <c r="B111" s="42" t="s">
        <v>975</v>
      </c>
      <c r="C111" s="94">
        <v>4</v>
      </c>
      <c r="D111" s="41" t="s">
        <v>135</v>
      </c>
      <c r="E111" s="95">
        <v>72933</v>
      </c>
      <c r="F111" s="96">
        <f t="shared" si="10"/>
        <v>41762</v>
      </c>
      <c r="G111" s="97">
        <v>9780</v>
      </c>
      <c r="H111" s="97">
        <v>20959</v>
      </c>
      <c r="I111" s="97">
        <v>1105</v>
      </c>
      <c r="J111" s="97">
        <v>7997</v>
      </c>
      <c r="K111" s="97">
        <v>1706</v>
      </c>
      <c r="L111" s="97">
        <v>0</v>
      </c>
      <c r="M111" s="97">
        <v>0</v>
      </c>
      <c r="N111" s="96">
        <v>215</v>
      </c>
      <c r="O111" s="98">
        <f t="shared" si="11"/>
        <v>0.57260773586716573</v>
      </c>
      <c r="P111" s="99">
        <f t="shared" si="12"/>
        <v>0.23418418658110243</v>
      </c>
      <c r="Q111" s="100">
        <f t="shared" si="13"/>
        <v>0.50186772664144441</v>
      </c>
      <c r="R111" s="100">
        <f t="shared" si="14"/>
        <v>2.6459460753795315E-2</v>
      </c>
      <c r="S111" s="100">
        <f t="shared" si="15"/>
        <v>0.19148987117475216</v>
      </c>
      <c r="T111" s="100">
        <f t="shared" si="16"/>
        <v>4.0850533978257747E-2</v>
      </c>
      <c r="U111" s="100">
        <f t="shared" si="17"/>
        <v>0</v>
      </c>
      <c r="V111" s="100">
        <f t="shared" si="18"/>
        <v>0</v>
      </c>
      <c r="W111" s="101">
        <f t="shared" si="19"/>
        <v>5.1482208706479576E-3</v>
      </c>
      <c r="X111" s="98" t="str">
        <f>IF(B111='[1]2010 election'!B111,"Incumbent","New")</f>
        <v>Incumbent</v>
      </c>
    </row>
    <row r="112" spans="1:41" ht="16" x14ac:dyDescent="0.2">
      <c r="A112" s="1" t="s">
        <v>1030</v>
      </c>
      <c r="B112" s="42" t="s">
        <v>1031</v>
      </c>
      <c r="C112" s="94">
        <v>4</v>
      </c>
      <c r="D112" s="41" t="s">
        <v>135</v>
      </c>
      <c r="E112" s="95">
        <v>77523</v>
      </c>
      <c r="F112" s="96">
        <f t="shared" si="10"/>
        <v>53495</v>
      </c>
      <c r="G112" s="97">
        <v>17551</v>
      </c>
      <c r="H112" s="97">
        <v>25791</v>
      </c>
      <c r="I112" s="97">
        <v>1595</v>
      </c>
      <c r="J112" s="97">
        <v>6541</v>
      </c>
      <c r="K112" s="97">
        <v>2017</v>
      </c>
      <c r="L112" s="97">
        <v>0</v>
      </c>
      <c r="M112" s="97">
        <v>0</v>
      </c>
      <c r="N112" s="96">
        <v>0</v>
      </c>
      <c r="O112" s="98">
        <f t="shared" si="11"/>
        <v>0.69005327451208032</v>
      </c>
      <c r="P112" s="99">
        <f t="shared" si="12"/>
        <v>0.32808673707823161</v>
      </c>
      <c r="Q112" s="100">
        <f t="shared" si="13"/>
        <v>0.48211982428264322</v>
      </c>
      <c r="R112" s="100">
        <f t="shared" si="14"/>
        <v>2.9815870642116087E-2</v>
      </c>
      <c r="S112" s="100">
        <f t="shared" si="15"/>
        <v>0.12227310963641462</v>
      </c>
      <c r="T112" s="100">
        <f t="shared" si="16"/>
        <v>3.7704458360594446E-2</v>
      </c>
      <c r="U112" s="100">
        <f t="shared" si="17"/>
        <v>0</v>
      </c>
      <c r="V112" s="100">
        <f t="shared" si="18"/>
        <v>0</v>
      </c>
      <c r="W112" s="101">
        <f t="shared" si="19"/>
        <v>0</v>
      </c>
      <c r="X112" s="98" t="str">
        <f>IF(B112='[1]2010 election'!B112,"Incumbent","New")</f>
        <v>Incumbent</v>
      </c>
    </row>
    <row r="113" spans="1:33" ht="16" x14ac:dyDescent="0.2">
      <c r="A113" s="1" t="s">
        <v>1032</v>
      </c>
      <c r="B113" s="42" t="s">
        <v>1033</v>
      </c>
      <c r="C113" s="94">
        <v>4</v>
      </c>
      <c r="D113" s="41" t="s">
        <v>135</v>
      </c>
      <c r="E113" s="95">
        <v>79286</v>
      </c>
      <c r="F113" s="96">
        <f t="shared" si="10"/>
        <v>46818</v>
      </c>
      <c r="G113" s="97">
        <v>8997</v>
      </c>
      <c r="H113" s="97">
        <v>26191</v>
      </c>
      <c r="I113" s="97">
        <v>2075</v>
      </c>
      <c r="J113" s="97">
        <v>7618</v>
      </c>
      <c r="K113" s="97">
        <v>1442</v>
      </c>
      <c r="L113" s="97">
        <v>0</v>
      </c>
      <c r="M113" s="97">
        <v>0</v>
      </c>
      <c r="N113" s="96">
        <v>495</v>
      </c>
      <c r="O113" s="98">
        <f t="shared" si="11"/>
        <v>0.59049516938677693</v>
      </c>
      <c r="P113" s="99">
        <f t="shared" si="12"/>
        <v>0.19216967832884788</v>
      </c>
      <c r="Q113" s="100">
        <f t="shared" si="13"/>
        <v>0.55942158998675728</v>
      </c>
      <c r="R113" s="100">
        <f t="shared" si="14"/>
        <v>4.4320560468195991E-2</v>
      </c>
      <c r="S113" s="100">
        <f t="shared" si="15"/>
        <v>0.16271519501046605</v>
      </c>
      <c r="T113" s="100">
        <f t="shared" si="16"/>
        <v>3.0800119612114998E-2</v>
      </c>
      <c r="U113" s="100">
        <f t="shared" si="17"/>
        <v>0</v>
      </c>
      <c r="V113" s="100">
        <f t="shared" si="18"/>
        <v>0</v>
      </c>
      <c r="W113" s="101">
        <f t="shared" si="19"/>
        <v>1.0572856593617839E-2</v>
      </c>
      <c r="X113" s="98" t="str">
        <f>IF(B113='[1]2010 election'!B113,"Incumbent","New")</f>
        <v>Incumbent</v>
      </c>
    </row>
    <row r="114" spans="1:33" ht="16" x14ac:dyDescent="0.2">
      <c r="A114" s="1" t="s">
        <v>1048</v>
      </c>
      <c r="B114" s="42" t="s">
        <v>1049</v>
      </c>
      <c r="C114" s="94">
        <v>4</v>
      </c>
      <c r="D114" s="41" t="s">
        <v>86</v>
      </c>
      <c r="E114" s="95">
        <v>63273</v>
      </c>
      <c r="F114" s="96">
        <f t="shared" si="10"/>
        <v>38528</v>
      </c>
      <c r="G114" s="97">
        <v>8386</v>
      </c>
      <c r="H114" s="97">
        <v>19267</v>
      </c>
      <c r="I114" s="97">
        <v>2407</v>
      </c>
      <c r="J114" s="97">
        <v>7014</v>
      </c>
      <c r="K114" s="97">
        <v>1454</v>
      </c>
      <c r="L114" s="97">
        <v>0</v>
      </c>
      <c r="M114" s="97">
        <v>0</v>
      </c>
      <c r="N114" s="96">
        <v>0</v>
      </c>
      <c r="O114" s="98">
        <f t="shared" si="11"/>
        <v>0.60891691558800753</v>
      </c>
      <c r="P114" s="99">
        <f t="shared" si="12"/>
        <v>0.21765988372093023</v>
      </c>
      <c r="Q114" s="100">
        <f t="shared" si="13"/>
        <v>0.50007786544850497</v>
      </c>
      <c r="R114" s="100">
        <f t="shared" si="14"/>
        <v>6.2474044850498338E-2</v>
      </c>
      <c r="S114" s="100">
        <f t="shared" si="15"/>
        <v>0.18204941860465115</v>
      </c>
      <c r="T114" s="100">
        <f t="shared" si="16"/>
        <v>3.7738787375415285E-2</v>
      </c>
      <c r="U114" s="100">
        <f t="shared" si="17"/>
        <v>0</v>
      </c>
      <c r="V114" s="100">
        <f t="shared" si="18"/>
        <v>0</v>
      </c>
      <c r="W114" s="101">
        <f t="shared" si="19"/>
        <v>0</v>
      </c>
      <c r="X114" s="98" t="str">
        <f>IF(B114='[1]2010 election'!B114,"Incumbent","New")</f>
        <v>Incumbent</v>
      </c>
    </row>
    <row r="115" spans="1:33" ht="16" x14ac:dyDescent="0.2">
      <c r="A115" s="1" t="s">
        <v>1062</v>
      </c>
      <c r="B115" s="42" t="s">
        <v>1063</v>
      </c>
      <c r="C115" s="94">
        <v>4</v>
      </c>
      <c r="D115" s="41" t="s">
        <v>135</v>
      </c>
      <c r="E115" s="95">
        <v>68188</v>
      </c>
      <c r="F115" s="96">
        <f t="shared" si="10"/>
        <v>37257</v>
      </c>
      <c r="G115" s="97">
        <v>7033</v>
      </c>
      <c r="H115" s="97">
        <v>20478</v>
      </c>
      <c r="I115" s="97">
        <v>993</v>
      </c>
      <c r="J115" s="97">
        <v>7321</v>
      </c>
      <c r="K115" s="97">
        <v>1091</v>
      </c>
      <c r="L115" s="97">
        <v>0</v>
      </c>
      <c r="M115" s="97">
        <v>0</v>
      </c>
      <c r="N115" s="96">
        <v>341</v>
      </c>
      <c r="O115" s="98">
        <f t="shared" si="11"/>
        <v>0.54638646096087284</v>
      </c>
      <c r="P115" s="99">
        <f t="shared" si="12"/>
        <v>0.18876989559009044</v>
      </c>
      <c r="Q115" s="100">
        <f t="shared" si="13"/>
        <v>0.54964167807391895</v>
      </c>
      <c r="R115" s="100">
        <f t="shared" si="14"/>
        <v>2.665270955793542E-2</v>
      </c>
      <c r="S115" s="100">
        <f t="shared" si="15"/>
        <v>0.19649998657970313</v>
      </c>
      <c r="T115" s="100">
        <f t="shared" si="16"/>
        <v>2.9283087741900853E-2</v>
      </c>
      <c r="U115" s="100">
        <f t="shared" si="17"/>
        <v>0</v>
      </c>
      <c r="V115" s="100">
        <f t="shared" si="18"/>
        <v>0</v>
      </c>
      <c r="W115" s="101">
        <f t="shared" si="19"/>
        <v>9.1526424564511363E-3</v>
      </c>
      <c r="X115" s="98" t="str">
        <f>IF(B115='[1]2010 election'!B115,"Incumbent","New")</f>
        <v>Incumbent</v>
      </c>
    </row>
    <row r="116" spans="1:33" ht="16" x14ac:dyDescent="0.2">
      <c r="A116" s="1" t="s">
        <v>1088</v>
      </c>
      <c r="B116" s="42" t="s">
        <v>1089</v>
      </c>
      <c r="C116" s="94">
        <v>4</v>
      </c>
      <c r="D116" s="41" t="s">
        <v>48</v>
      </c>
      <c r="E116" s="95">
        <v>65857</v>
      </c>
      <c r="F116" s="96">
        <f t="shared" si="10"/>
        <v>48929</v>
      </c>
      <c r="G116" s="97">
        <v>16245</v>
      </c>
      <c r="H116" s="97">
        <v>2661</v>
      </c>
      <c r="I116" s="97">
        <v>25194</v>
      </c>
      <c r="J116" s="97">
        <v>3031</v>
      </c>
      <c r="K116" s="97">
        <v>1798</v>
      </c>
      <c r="L116" s="97">
        <v>0</v>
      </c>
      <c r="M116" s="97">
        <v>0</v>
      </c>
      <c r="N116" s="96">
        <v>0</v>
      </c>
      <c r="O116" s="98">
        <f t="shared" si="11"/>
        <v>0.74295822767511421</v>
      </c>
      <c r="P116" s="99">
        <f t="shared" si="12"/>
        <v>0.33201169040855116</v>
      </c>
      <c r="Q116" s="100">
        <f t="shared" si="13"/>
        <v>5.4384925095546606E-2</v>
      </c>
      <c r="R116" s="100">
        <f t="shared" si="14"/>
        <v>0.51490935845817409</v>
      </c>
      <c r="S116" s="100">
        <f t="shared" si="15"/>
        <v>6.1946902654867256E-2</v>
      </c>
      <c r="T116" s="100">
        <f t="shared" si="16"/>
        <v>3.6747123382860881E-2</v>
      </c>
      <c r="U116" s="100">
        <f t="shared" si="17"/>
        <v>0</v>
      </c>
      <c r="V116" s="100">
        <f t="shared" si="18"/>
        <v>0</v>
      </c>
      <c r="W116" s="101">
        <f t="shared" si="19"/>
        <v>0</v>
      </c>
      <c r="X116" s="98" t="str">
        <f>IF(B116='[1]2010 election'!B116,"Incumbent","New")</f>
        <v>Incumbent</v>
      </c>
    </row>
    <row r="117" spans="1:33" ht="16" x14ac:dyDescent="0.2">
      <c r="A117" s="1" t="s">
        <v>1128</v>
      </c>
      <c r="B117" s="42" t="s">
        <v>1129</v>
      </c>
      <c r="C117" s="94">
        <v>4</v>
      </c>
      <c r="D117" s="41" t="s">
        <v>48</v>
      </c>
      <c r="E117" s="95">
        <v>58672</v>
      </c>
      <c r="F117" s="96">
        <f t="shared" si="10"/>
        <v>38463</v>
      </c>
      <c r="G117" s="97">
        <v>11596</v>
      </c>
      <c r="H117" s="97">
        <v>16282</v>
      </c>
      <c r="I117" s="97">
        <v>1708</v>
      </c>
      <c r="J117" s="97">
        <v>7538</v>
      </c>
      <c r="K117" s="97">
        <v>1149</v>
      </c>
      <c r="L117" s="97">
        <v>0</v>
      </c>
      <c r="M117" s="97">
        <v>0</v>
      </c>
      <c r="N117" s="96">
        <v>190</v>
      </c>
      <c r="O117" s="98">
        <f t="shared" si="11"/>
        <v>0.65555972184346878</v>
      </c>
      <c r="P117" s="99">
        <f t="shared" si="12"/>
        <v>0.30148454358734367</v>
      </c>
      <c r="Q117" s="100">
        <f t="shared" si="13"/>
        <v>0.42331591399526819</v>
      </c>
      <c r="R117" s="100">
        <f t="shared" si="14"/>
        <v>4.4406312560122715E-2</v>
      </c>
      <c r="S117" s="100">
        <f t="shared" si="15"/>
        <v>0.19598055273899592</v>
      </c>
      <c r="T117" s="100">
        <f t="shared" si="16"/>
        <v>2.9872864831136416E-2</v>
      </c>
      <c r="U117" s="100">
        <f t="shared" si="17"/>
        <v>0</v>
      </c>
      <c r="V117" s="100">
        <f t="shared" si="18"/>
        <v>0</v>
      </c>
      <c r="W117" s="101">
        <f t="shared" si="19"/>
        <v>4.939812287133089E-3</v>
      </c>
      <c r="X117" s="98" t="str">
        <f>IF(B117='[1]2010 election'!B117,"Incumbent","New")</f>
        <v>New</v>
      </c>
    </row>
    <row r="118" spans="1:33" ht="16" x14ac:dyDescent="0.2">
      <c r="A118" s="1" t="s">
        <v>99</v>
      </c>
      <c r="B118" s="132" t="s">
        <v>100</v>
      </c>
      <c r="C118" s="133">
        <v>5</v>
      </c>
      <c r="D118" s="39" t="s">
        <v>101</v>
      </c>
      <c r="E118" s="134">
        <v>62438</v>
      </c>
      <c r="F118" s="96">
        <f t="shared" si="10"/>
        <v>39144</v>
      </c>
      <c r="G118" s="135">
        <v>5816</v>
      </c>
      <c r="H118" s="135">
        <v>26468</v>
      </c>
      <c r="I118" s="135">
        <v>1396</v>
      </c>
      <c r="J118" s="135">
        <v>3838</v>
      </c>
      <c r="K118" s="135">
        <v>1626</v>
      </c>
      <c r="L118" s="135">
        <v>0</v>
      </c>
      <c r="M118" s="135">
        <v>0</v>
      </c>
      <c r="N118" s="136">
        <v>0</v>
      </c>
      <c r="O118" s="137">
        <f t="shared" si="11"/>
        <v>0.62692591050321922</v>
      </c>
      <c r="P118" s="99">
        <f t="shared" si="12"/>
        <v>0.14857960351522584</v>
      </c>
      <c r="Q118" s="100">
        <f t="shared" si="13"/>
        <v>0.67617003883098303</v>
      </c>
      <c r="R118" s="100">
        <f t="shared" si="14"/>
        <v>3.566319231555283E-2</v>
      </c>
      <c r="S118" s="100">
        <f t="shared" si="15"/>
        <v>9.8048232168403845E-2</v>
      </c>
      <c r="T118" s="100">
        <f t="shared" si="16"/>
        <v>4.1538933169834459E-2</v>
      </c>
      <c r="U118" s="100">
        <f t="shared" si="17"/>
        <v>0</v>
      </c>
      <c r="V118" s="100">
        <f t="shared" si="18"/>
        <v>0</v>
      </c>
      <c r="W118" s="101">
        <f t="shared" si="19"/>
        <v>0</v>
      </c>
      <c r="X118" s="98" t="str">
        <f>IF(B118='[1]2010 election'!B118,"Incumbent","New")</f>
        <v>Incumbent</v>
      </c>
    </row>
    <row r="119" spans="1:33" ht="16" x14ac:dyDescent="0.2">
      <c r="A119" s="1" t="s">
        <v>124</v>
      </c>
      <c r="B119" s="42" t="s">
        <v>125</v>
      </c>
      <c r="C119" s="94">
        <v>5</v>
      </c>
      <c r="D119" s="41" t="s">
        <v>126</v>
      </c>
      <c r="E119" s="95">
        <v>73265</v>
      </c>
      <c r="F119" s="96">
        <f t="shared" si="10"/>
        <v>43999</v>
      </c>
      <c r="G119" s="97">
        <v>12002</v>
      </c>
      <c r="H119" s="97">
        <v>24762</v>
      </c>
      <c r="I119" s="97">
        <v>955</v>
      </c>
      <c r="J119" s="97">
        <v>6280</v>
      </c>
      <c r="K119" s="97">
        <v>0</v>
      </c>
      <c r="L119" s="97">
        <v>0</v>
      </c>
      <c r="M119" s="97">
        <v>0</v>
      </c>
      <c r="N119" s="96">
        <v>0</v>
      </c>
      <c r="O119" s="98">
        <f t="shared" si="11"/>
        <v>0.60054596328396914</v>
      </c>
      <c r="P119" s="99">
        <f t="shared" si="12"/>
        <v>0.27277892679379079</v>
      </c>
      <c r="Q119" s="100">
        <f t="shared" si="13"/>
        <v>0.5627855178526785</v>
      </c>
      <c r="R119" s="100">
        <f t="shared" si="14"/>
        <v>2.1705038750880701E-2</v>
      </c>
      <c r="S119" s="100">
        <f t="shared" si="15"/>
        <v>0.14273051660265007</v>
      </c>
      <c r="T119" s="100">
        <f t="shared" si="16"/>
        <v>0</v>
      </c>
      <c r="U119" s="100">
        <f t="shared" si="17"/>
        <v>0</v>
      </c>
      <c r="V119" s="100">
        <f t="shared" si="18"/>
        <v>0</v>
      </c>
      <c r="W119" s="101">
        <f t="shared" si="19"/>
        <v>0</v>
      </c>
      <c r="X119" s="98" t="str">
        <f>IF(B119='[1]2010 election'!B119,"Incumbent","New")</f>
        <v>New</v>
      </c>
    </row>
    <row r="120" spans="1:33" ht="16" x14ac:dyDescent="0.2">
      <c r="A120" s="1" t="s">
        <v>129</v>
      </c>
      <c r="B120" s="42" t="s">
        <v>130</v>
      </c>
      <c r="C120" s="94">
        <v>5</v>
      </c>
      <c r="D120" s="41" t="s">
        <v>126</v>
      </c>
      <c r="E120" s="95">
        <v>62469</v>
      </c>
      <c r="F120" s="96">
        <f t="shared" si="10"/>
        <v>39393</v>
      </c>
      <c r="G120" s="97">
        <v>17508</v>
      </c>
      <c r="H120" s="97">
        <v>14168</v>
      </c>
      <c r="I120" s="97">
        <v>948</v>
      </c>
      <c r="J120" s="97">
        <v>5823</v>
      </c>
      <c r="K120" s="97">
        <v>889</v>
      </c>
      <c r="L120" s="97">
        <v>0</v>
      </c>
      <c r="M120" s="97">
        <v>0</v>
      </c>
      <c r="N120" s="96">
        <v>57</v>
      </c>
      <c r="O120" s="98">
        <f t="shared" si="11"/>
        <v>0.63060077798588099</v>
      </c>
      <c r="P120" s="99">
        <f t="shared" si="12"/>
        <v>0.44444444444444442</v>
      </c>
      <c r="Q120" s="100">
        <f t="shared" si="13"/>
        <v>0.35965780722463381</v>
      </c>
      <c r="R120" s="100">
        <f t="shared" si="14"/>
        <v>2.4065189246820502E-2</v>
      </c>
      <c r="S120" s="100">
        <f t="shared" si="15"/>
        <v>0.14781814027872972</v>
      </c>
      <c r="T120" s="100">
        <f t="shared" si="16"/>
        <v>2.2567461224075342E-2</v>
      </c>
      <c r="U120" s="100">
        <f t="shared" si="17"/>
        <v>0</v>
      </c>
      <c r="V120" s="100">
        <f t="shared" si="18"/>
        <v>0</v>
      </c>
      <c r="W120" s="101">
        <f t="shared" si="19"/>
        <v>1.4469575812961694E-3</v>
      </c>
      <c r="X120" s="98" t="str">
        <f>IF(B120='[1]2010 election'!B120,"Incumbent","New")</f>
        <v>Incumbent</v>
      </c>
    </row>
    <row r="121" spans="1:33" ht="16" x14ac:dyDescent="0.2">
      <c r="A121" s="1" t="s">
        <v>131</v>
      </c>
      <c r="B121" s="42" t="s">
        <v>132</v>
      </c>
      <c r="C121" s="94">
        <v>5</v>
      </c>
      <c r="D121" s="41" t="s">
        <v>126</v>
      </c>
      <c r="E121" s="95">
        <v>57411</v>
      </c>
      <c r="F121" s="96">
        <f t="shared" si="10"/>
        <v>32436</v>
      </c>
      <c r="G121" s="97">
        <v>10963</v>
      </c>
      <c r="H121" s="97">
        <v>13548</v>
      </c>
      <c r="I121" s="97">
        <v>743</v>
      </c>
      <c r="J121" s="97">
        <v>5613</v>
      </c>
      <c r="K121" s="97">
        <v>841</v>
      </c>
      <c r="L121" s="97">
        <v>0</v>
      </c>
      <c r="M121" s="97">
        <v>0</v>
      </c>
      <c r="N121" s="96">
        <v>728</v>
      </c>
      <c r="O121" s="98">
        <f t="shared" si="11"/>
        <v>0.56497883680827721</v>
      </c>
      <c r="P121" s="99">
        <f t="shared" si="12"/>
        <v>0.33798865458132937</v>
      </c>
      <c r="Q121" s="100">
        <f t="shared" si="13"/>
        <v>0.41768405475397707</v>
      </c>
      <c r="R121" s="100">
        <f t="shared" si="14"/>
        <v>2.2906646935503761E-2</v>
      </c>
      <c r="S121" s="100">
        <f t="shared" si="15"/>
        <v>0.17304846466888643</v>
      </c>
      <c r="T121" s="100">
        <f t="shared" si="16"/>
        <v>2.5927981255395239E-2</v>
      </c>
      <c r="U121" s="100">
        <f t="shared" si="17"/>
        <v>0</v>
      </c>
      <c r="V121" s="100">
        <f t="shared" si="18"/>
        <v>0</v>
      </c>
      <c r="W121" s="101">
        <f t="shared" si="19"/>
        <v>2.2444197804908125E-2</v>
      </c>
      <c r="X121" s="98" t="str">
        <f>IF(B121='[1]2010 election'!B121,"Incumbent","New")</f>
        <v>Incumbent</v>
      </c>
    </row>
    <row r="122" spans="1:33" ht="16" x14ac:dyDescent="0.2">
      <c r="A122" s="1" t="s">
        <v>149</v>
      </c>
      <c r="B122" s="42" t="s">
        <v>150</v>
      </c>
      <c r="C122" s="94">
        <v>5</v>
      </c>
      <c r="D122" s="41" t="s">
        <v>101</v>
      </c>
      <c r="E122" s="95">
        <v>70137</v>
      </c>
      <c r="F122" s="96">
        <f t="shared" si="10"/>
        <v>45152</v>
      </c>
      <c r="G122" s="97">
        <v>3639</v>
      </c>
      <c r="H122" s="97">
        <v>33619</v>
      </c>
      <c r="I122" s="97">
        <v>978</v>
      </c>
      <c r="J122" s="97">
        <v>4915</v>
      </c>
      <c r="K122" s="97">
        <v>1501</v>
      </c>
      <c r="L122" s="97">
        <v>0</v>
      </c>
      <c r="M122" s="97">
        <v>0</v>
      </c>
      <c r="N122" s="96">
        <v>500</v>
      </c>
      <c r="O122" s="98">
        <f t="shared" si="11"/>
        <v>0.64376862426394055</v>
      </c>
      <c r="P122" s="99">
        <f t="shared" si="12"/>
        <v>8.059443656980865E-2</v>
      </c>
      <c r="Q122" s="100">
        <f t="shared" si="13"/>
        <v>0.74457388377037559</v>
      </c>
      <c r="R122" s="100">
        <f t="shared" si="14"/>
        <v>2.1660170092133238E-2</v>
      </c>
      <c r="S122" s="100">
        <f t="shared" si="15"/>
        <v>0.1088545357902197</v>
      </c>
      <c r="T122" s="100">
        <f t="shared" si="16"/>
        <v>3.324326718639263E-2</v>
      </c>
      <c r="U122" s="100">
        <f t="shared" si="17"/>
        <v>0</v>
      </c>
      <c r="V122" s="100">
        <f t="shared" si="18"/>
        <v>0</v>
      </c>
      <c r="W122" s="101">
        <f t="shared" si="19"/>
        <v>1.1073706591070162E-2</v>
      </c>
      <c r="X122" s="98" t="str">
        <f>IF(B122='[1]2010 election'!B122,"Incumbent","New")</f>
        <v>New</v>
      </c>
    </row>
    <row r="123" spans="1:33" ht="16" x14ac:dyDescent="0.2">
      <c r="A123" s="1" t="s">
        <v>215</v>
      </c>
      <c r="B123" s="42" t="s">
        <v>216</v>
      </c>
      <c r="C123" s="94">
        <v>5</v>
      </c>
      <c r="D123" s="41" t="s">
        <v>126</v>
      </c>
      <c r="E123" s="95">
        <v>64486</v>
      </c>
      <c r="F123" s="96">
        <f t="shared" si="10"/>
        <v>39746</v>
      </c>
      <c r="G123" s="97">
        <v>5374</v>
      </c>
      <c r="H123" s="97">
        <v>14951</v>
      </c>
      <c r="I123" s="97">
        <v>11707</v>
      </c>
      <c r="J123" s="97">
        <v>6864</v>
      </c>
      <c r="K123" s="97">
        <v>850</v>
      </c>
      <c r="L123" s="97">
        <v>0</v>
      </c>
      <c r="M123" s="97">
        <v>0</v>
      </c>
      <c r="N123" s="96">
        <v>0</v>
      </c>
      <c r="O123" s="98">
        <f t="shared" si="11"/>
        <v>0.61635083584033745</v>
      </c>
      <c r="P123" s="99">
        <f t="shared" si="12"/>
        <v>0.13520857444774317</v>
      </c>
      <c r="Q123" s="100">
        <f t="shared" si="13"/>
        <v>0.37616363910833794</v>
      </c>
      <c r="R123" s="100">
        <f t="shared" si="14"/>
        <v>0.2945453630554018</v>
      </c>
      <c r="S123" s="100">
        <f t="shared" si="15"/>
        <v>0.1726966235596035</v>
      </c>
      <c r="T123" s="100">
        <f t="shared" si="16"/>
        <v>2.1385799828913601E-2</v>
      </c>
      <c r="U123" s="100">
        <f t="shared" si="17"/>
        <v>0</v>
      </c>
      <c r="V123" s="100">
        <f t="shared" si="18"/>
        <v>0</v>
      </c>
      <c r="W123" s="101">
        <f t="shared" si="19"/>
        <v>0</v>
      </c>
      <c r="X123" s="98" t="str">
        <f>IF(B123='[1]2010 election'!B123,"Incumbent","New")</f>
        <v>New</v>
      </c>
    </row>
    <row r="124" spans="1:33" ht="16" x14ac:dyDescent="0.2">
      <c r="A124" s="1" t="s">
        <v>288</v>
      </c>
      <c r="B124" s="42" t="s">
        <v>289</v>
      </c>
      <c r="C124" s="94">
        <v>5</v>
      </c>
      <c r="D124" s="41" t="s">
        <v>126</v>
      </c>
      <c r="E124" s="95">
        <v>74679</v>
      </c>
      <c r="F124" s="96">
        <f t="shared" si="10"/>
        <v>51712</v>
      </c>
      <c r="G124" s="97">
        <v>18792</v>
      </c>
      <c r="H124" s="97">
        <v>23322</v>
      </c>
      <c r="I124" s="97">
        <v>1354</v>
      </c>
      <c r="J124" s="97">
        <v>6995</v>
      </c>
      <c r="K124" s="97">
        <v>1111</v>
      </c>
      <c r="L124" s="97">
        <v>0</v>
      </c>
      <c r="M124" s="97">
        <v>0</v>
      </c>
      <c r="N124" s="96">
        <v>138</v>
      </c>
      <c r="O124" s="98">
        <f t="shared" si="11"/>
        <v>0.69245704950521569</v>
      </c>
      <c r="P124" s="99">
        <f t="shared" si="12"/>
        <v>0.36339727722772275</v>
      </c>
      <c r="Q124" s="100">
        <f t="shared" si="13"/>
        <v>0.45099783415841582</v>
      </c>
      <c r="R124" s="100">
        <f t="shared" si="14"/>
        <v>2.6183477722772276E-2</v>
      </c>
      <c r="S124" s="100">
        <f t="shared" si="15"/>
        <v>0.13526840965346534</v>
      </c>
      <c r="T124" s="100">
        <f t="shared" si="16"/>
        <v>2.1484375E-2</v>
      </c>
      <c r="U124" s="100">
        <f t="shared" si="17"/>
        <v>0</v>
      </c>
      <c r="V124" s="100">
        <f t="shared" si="18"/>
        <v>0</v>
      </c>
      <c r="W124" s="101">
        <f t="shared" si="19"/>
        <v>2.6686262376237626E-3</v>
      </c>
      <c r="X124" s="98" t="str">
        <f>IF(B124='[1]2010 election'!B124,"Incumbent","New")</f>
        <v>Incumbent</v>
      </c>
    </row>
    <row r="125" spans="1:33" ht="16" x14ac:dyDescent="0.2">
      <c r="A125" s="1" t="s">
        <v>459</v>
      </c>
      <c r="B125" s="42" t="s">
        <v>460</v>
      </c>
      <c r="C125" s="94">
        <v>5</v>
      </c>
      <c r="D125" s="41" t="s">
        <v>126</v>
      </c>
      <c r="E125" s="95">
        <v>65679</v>
      </c>
      <c r="F125" s="96">
        <f t="shared" si="10"/>
        <v>43557</v>
      </c>
      <c r="G125" s="97">
        <v>21406</v>
      </c>
      <c r="H125" s="97">
        <v>8182</v>
      </c>
      <c r="I125" s="97">
        <v>1623</v>
      </c>
      <c r="J125" s="97">
        <v>5569</v>
      </c>
      <c r="K125" s="97">
        <v>1381</v>
      </c>
      <c r="L125" s="97">
        <v>0</v>
      </c>
      <c r="M125" s="97">
        <v>5166</v>
      </c>
      <c r="N125" s="96">
        <v>230</v>
      </c>
      <c r="O125" s="98">
        <f t="shared" si="11"/>
        <v>0.66318001187594211</v>
      </c>
      <c r="P125" s="99">
        <f t="shared" si="12"/>
        <v>0.49144798769428566</v>
      </c>
      <c r="Q125" s="100">
        <f t="shared" si="13"/>
        <v>0.18784581123585187</v>
      </c>
      <c r="R125" s="100">
        <f t="shared" si="14"/>
        <v>3.7261519388387628E-2</v>
      </c>
      <c r="S125" s="100">
        <f t="shared" si="15"/>
        <v>0.12785545377321669</v>
      </c>
      <c r="T125" s="100">
        <f t="shared" si="16"/>
        <v>3.1705581192460454E-2</v>
      </c>
      <c r="U125" s="100">
        <f t="shared" si="17"/>
        <v>0</v>
      </c>
      <c r="V125" s="100">
        <f t="shared" si="18"/>
        <v>0.11860320958743716</v>
      </c>
      <c r="W125" s="101">
        <f t="shared" si="19"/>
        <v>5.280437128360539E-3</v>
      </c>
      <c r="X125" s="98" t="str">
        <f>IF(B125='[1]2010 election'!B125,"Incumbent","New")</f>
        <v>Incumbent</v>
      </c>
    </row>
    <row r="126" spans="1:33" ht="16" x14ac:dyDescent="0.2">
      <c r="A126" s="1" t="s">
        <v>463</v>
      </c>
      <c r="B126" s="42" t="s">
        <v>464</v>
      </c>
      <c r="C126" s="94">
        <v>5</v>
      </c>
      <c r="D126" s="41" t="s">
        <v>101</v>
      </c>
      <c r="E126" s="95">
        <v>74063</v>
      </c>
      <c r="F126" s="96">
        <f t="shared" si="10"/>
        <v>48983</v>
      </c>
      <c r="G126" s="97">
        <v>6693</v>
      </c>
      <c r="H126" s="97">
        <v>33839</v>
      </c>
      <c r="I126" s="97">
        <v>2279</v>
      </c>
      <c r="J126" s="97">
        <v>4482</v>
      </c>
      <c r="K126" s="97">
        <v>1690</v>
      </c>
      <c r="L126" s="97">
        <v>0</v>
      </c>
      <c r="M126" s="97">
        <v>0</v>
      </c>
      <c r="N126" s="96">
        <v>0</v>
      </c>
      <c r="O126" s="98">
        <f t="shared" si="11"/>
        <v>0.66136937472152091</v>
      </c>
      <c r="P126" s="99">
        <f t="shared" si="12"/>
        <v>0.13663924218606455</v>
      </c>
      <c r="Q126" s="100">
        <f t="shared" si="13"/>
        <v>0.69083151297388889</v>
      </c>
      <c r="R126" s="100">
        <f t="shared" si="14"/>
        <v>4.6526345875099524E-2</v>
      </c>
      <c r="S126" s="100">
        <f t="shared" si="15"/>
        <v>9.1501133046158867E-2</v>
      </c>
      <c r="T126" s="100">
        <f t="shared" si="16"/>
        <v>3.4501765918788153E-2</v>
      </c>
      <c r="U126" s="100">
        <f t="shared" si="17"/>
        <v>0</v>
      </c>
      <c r="V126" s="100">
        <f t="shared" si="18"/>
        <v>0</v>
      </c>
      <c r="W126" s="101">
        <f t="shared" si="19"/>
        <v>0</v>
      </c>
      <c r="X126" s="98" t="str">
        <f>IF(B126='[1]2010 election'!B126,"Incumbent","New")</f>
        <v>Incumbent</v>
      </c>
    </row>
    <row r="127" spans="1:33" ht="16" x14ac:dyDescent="0.2">
      <c r="A127" s="1" t="s">
        <v>589</v>
      </c>
      <c r="B127" s="42" t="s">
        <v>590</v>
      </c>
      <c r="C127" s="94">
        <v>5</v>
      </c>
      <c r="D127" s="41" t="s">
        <v>126</v>
      </c>
      <c r="E127" s="95">
        <v>68341</v>
      </c>
      <c r="F127" s="96">
        <f t="shared" si="10"/>
        <v>42887</v>
      </c>
      <c r="G127" s="97">
        <v>13676</v>
      </c>
      <c r="H127" s="97">
        <v>18076</v>
      </c>
      <c r="I127" s="97">
        <v>859</v>
      </c>
      <c r="J127" s="97">
        <v>9154</v>
      </c>
      <c r="K127" s="97">
        <v>1122</v>
      </c>
      <c r="L127" s="97">
        <v>0</v>
      </c>
      <c r="M127" s="97">
        <v>0</v>
      </c>
      <c r="N127" s="96">
        <v>0</v>
      </c>
      <c r="O127" s="98">
        <f t="shared" si="11"/>
        <v>0.62754422674529198</v>
      </c>
      <c r="P127" s="99">
        <f t="shared" si="12"/>
        <v>0.31888451045771443</v>
      </c>
      <c r="Q127" s="100">
        <f t="shared" si="13"/>
        <v>0.42147970247394317</v>
      </c>
      <c r="R127" s="100">
        <f t="shared" si="14"/>
        <v>2.0029379532259192E-2</v>
      </c>
      <c r="S127" s="100">
        <f t="shared" si="15"/>
        <v>0.21344463357194488</v>
      </c>
      <c r="T127" s="100">
        <f t="shared" si="16"/>
        <v>2.6161773964138317E-2</v>
      </c>
      <c r="U127" s="100">
        <f t="shared" si="17"/>
        <v>0</v>
      </c>
      <c r="V127" s="100">
        <f t="shared" si="18"/>
        <v>0</v>
      </c>
      <c r="W127" s="101">
        <f t="shared" si="19"/>
        <v>0</v>
      </c>
      <c r="X127" s="98" t="str">
        <f>IF(B127='[1]2010 election'!B127,"Incumbent","New")</f>
        <v>Incumbent</v>
      </c>
      <c r="Z127" s="149"/>
      <c r="AA127" s="74"/>
      <c r="AB127" s="74"/>
      <c r="AC127" s="74"/>
      <c r="AE127" s="149"/>
      <c r="AF127" s="149"/>
      <c r="AG127" s="149"/>
    </row>
    <row r="128" spans="1:33" ht="16" x14ac:dyDescent="0.2">
      <c r="A128" s="1" t="s">
        <v>622</v>
      </c>
      <c r="B128" s="42" t="s">
        <v>623</v>
      </c>
      <c r="C128" s="94">
        <v>5</v>
      </c>
      <c r="D128" s="41" t="s">
        <v>101</v>
      </c>
      <c r="E128" s="95">
        <v>79109</v>
      </c>
      <c r="F128" s="96">
        <f t="shared" si="10"/>
        <v>50728</v>
      </c>
      <c r="G128" s="97">
        <v>3367</v>
      </c>
      <c r="H128" s="97">
        <v>39628</v>
      </c>
      <c r="I128" s="97">
        <v>1490</v>
      </c>
      <c r="J128" s="97">
        <v>4973</v>
      </c>
      <c r="K128" s="97">
        <v>1270</v>
      </c>
      <c r="L128" s="97">
        <v>0</v>
      </c>
      <c r="M128" s="97">
        <v>0</v>
      </c>
      <c r="N128" s="96">
        <v>0</v>
      </c>
      <c r="O128" s="98">
        <f t="shared" si="11"/>
        <v>0.64124183089155473</v>
      </c>
      <c r="P128" s="99">
        <f t="shared" si="12"/>
        <v>6.6373600378489203E-2</v>
      </c>
      <c r="Q128" s="100">
        <f t="shared" si="13"/>
        <v>0.78118593281816751</v>
      </c>
      <c r="R128" s="100">
        <f t="shared" si="14"/>
        <v>2.9372338747831572E-2</v>
      </c>
      <c r="S128" s="100">
        <f t="shared" si="15"/>
        <v>9.8032644693266044E-2</v>
      </c>
      <c r="T128" s="100">
        <f t="shared" si="16"/>
        <v>2.5035483362245703E-2</v>
      </c>
      <c r="U128" s="100">
        <f t="shared" si="17"/>
        <v>0</v>
      </c>
      <c r="V128" s="100">
        <f t="shared" si="18"/>
        <v>0</v>
      </c>
      <c r="W128" s="101">
        <f t="shared" si="19"/>
        <v>0</v>
      </c>
      <c r="X128" s="98" t="str">
        <f>IF(B128='[1]2010 election'!B128,"Incumbent","New")</f>
        <v>Incumbent</v>
      </c>
    </row>
    <row r="129" spans="1:24" ht="16" x14ac:dyDescent="0.2">
      <c r="A129" s="1" t="s">
        <v>624</v>
      </c>
      <c r="B129" s="42" t="s">
        <v>625</v>
      </c>
      <c r="C129" s="94">
        <v>5</v>
      </c>
      <c r="D129" s="41" t="s">
        <v>126</v>
      </c>
      <c r="E129" s="95">
        <v>70945</v>
      </c>
      <c r="F129" s="96">
        <f t="shared" si="10"/>
        <v>49676</v>
      </c>
      <c r="G129" s="97">
        <v>16114</v>
      </c>
      <c r="H129" s="97">
        <v>24474</v>
      </c>
      <c r="I129" s="97">
        <v>1298</v>
      </c>
      <c r="J129" s="97">
        <v>6058</v>
      </c>
      <c r="K129" s="97">
        <v>1582</v>
      </c>
      <c r="L129" s="97">
        <v>0</v>
      </c>
      <c r="M129" s="97">
        <v>0</v>
      </c>
      <c r="N129" s="96">
        <v>150</v>
      </c>
      <c r="O129" s="98">
        <f t="shared" si="11"/>
        <v>0.7002043836774966</v>
      </c>
      <c r="P129" s="99">
        <f t="shared" si="12"/>
        <v>0.32438199532973672</v>
      </c>
      <c r="Q129" s="100">
        <f t="shared" si="13"/>
        <v>0.49267251791609629</v>
      </c>
      <c r="R129" s="100">
        <f t="shared" si="14"/>
        <v>2.6129317980513728E-2</v>
      </c>
      <c r="S129" s="100">
        <f t="shared" si="15"/>
        <v>0.12195023753925437</v>
      </c>
      <c r="T129" s="100">
        <f t="shared" si="16"/>
        <v>3.1846364441581447E-2</v>
      </c>
      <c r="U129" s="100">
        <f t="shared" si="17"/>
        <v>0</v>
      </c>
      <c r="V129" s="100">
        <f t="shared" si="18"/>
        <v>0</v>
      </c>
      <c r="W129" s="101">
        <f t="shared" si="19"/>
        <v>3.0195667928174571E-3</v>
      </c>
      <c r="X129" s="98" t="str">
        <f>IF(B129='[1]2010 election'!B129,"Incumbent","New")</f>
        <v>Incumbent</v>
      </c>
    </row>
    <row r="130" spans="1:24" ht="16" x14ac:dyDescent="0.2">
      <c r="A130" s="1" t="s">
        <v>626</v>
      </c>
      <c r="B130" s="42" t="s">
        <v>627</v>
      </c>
      <c r="C130" s="94">
        <v>5</v>
      </c>
      <c r="D130" s="41" t="s">
        <v>126</v>
      </c>
      <c r="E130" s="95">
        <v>60883</v>
      </c>
      <c r="F130" s="96">
        <f t="shared" si="10"/>
        <v>41738</v>
      </c>
      <c r="G130" s="97">
        <v>16378</v>
      </c>
      <c r="H130" s="97">
        <v>17643</v>
      </c>
      <c r="I130" s="97">
        <v>1390</v>
      </c>
      <c r="J130" s="97">
        <v>4060</v>
      </c>
      <c r="K130" s="97">
        <v>2093</v>
      </c>
      <c r="L130" s="97">
        <v>0</v>
      </c>
      <c r="M130" s="97">
        <v>0</v>
      </c>
      <c r="N130" s="96">
        <v>174</v>
      </c>
      <c r="O130" s="98">
        <f t="shared" si="11"/>
        <v>0.68554440484207413</v>
      </c>
      <c r="P130" s="99">
        <f t="shared" si="12"/>
        <v>0.39240021083904358</v>
      </c>
      <c r="Q130" s="100">
        <f t="shared" si="13"/>
        <v>0.42270832335042408</v>
      </c>
      <c r="R130" s="100">
        <f t="shared" si="14"/>
        <v>3.3302985289184912E-2</v>
      </c>
      <c r="S130" s="100">
        <f t="shared" si="15"/>
        <v>9.7273467823086879E-2</v>
      </c>
      <c r="T130" s="100">
        <f t="shared" si="16"/>
        <v>5.0146149791556856E-2</v>
      </c>
      <c r="U130" s="100">
        <f t="shared" si="17"/>
        <v>0</v>
      </c>
      <c r="V130" s="100">
        <f t="shared" si="18"/>
        <v>0</v>
      </c>
      <c r="W130" s="101">
        <f t="shared" si="19"/>
        <v>4.1688629067037231E-3</v>
      </c>
      <c r="X130" s="98" t="str">
        <f>IF(B130='[1]2010 election'!B130,"Incumbent","New")</f>
        <v>New</v>
      </c>
    </row>
    <row r="131" spans="1:24" ht="16" x14ac:dyDescent="0.2">
      <c r="A131" s="1" t="s">
        <v>665</v>
      </c>
      <c r="B131" s="42" t="s">
        <v>666</v>
      </c>
      <c r="C131" s="94">
        <v>5</v>
      </c>
      <c r="D131" s="41" t="s">
        <v>101</v>
      </c>
      <c r="E131" s="95">
        <v>70950</v>
      </c>
      <c r="F131" s="96">
        <f t="shared" si="10"/>
        <v>44263</v>
      </c>
      <c r="G131" s="97">
        <v>4245</v>
      </c>
      <c r="H131" s="97">
        <v>29835</v>
      </c>
      <c r="I131" s="97">
        <v>1719</v>
      </c>
      <c r="J131" s="97">
        <v>2510</v>
      </c>
      <c r="K131" s="97">
        <v>5372</v>
      </c>
      <c r="L131" s="97">
        <v>0</v>
      </c>
      <c r="M131" s="97">
        <v>0</v>
      </c>
      <c r="N131" s="96">
        <v>582</v>
      </c>
      <c r="O131" s="98">
        <f t="shared" si="11"/>
        <v>0.623861874559549</v>
      </c>
      <c r="P131" s="99">
        <f t="shared" si="12"/>
        <v>9.5904028195106517E-2</v>
      </c>
      <c r="Q131" s="100">
        <f t="shared" si="13"/>
        <v>0.67403926530058966</v>
      </c>
      <c r="R131" s="100">
        <f t="shared" si="14"/>
        <v>3.8836048166640311E-2</v>
      </c>
      <c r="S131" s="100">
        <f t="shared" si="15"/>
        <v>5.6706504303820349E-2</v>
      </c>
      <c r="T131" s="100">
        <f t="shared" si="16"/>
        <v>0.12136547454984976</v>
      </c>
      <c r="U131" s="100">
        <f t="shared" si="17"/>
        <v>0</v>
      </c>
      <c r="V131" s="100">
        <f t="shared" si="18"/>
        <v>0</v>
      </c>
      <c r="W131" s="101">
        <f t="shared" si="19"/>
        <v>1.3148679483993403E-2</v>
      </c>
      <c r="X131" s="98" t="str">
        <f>IF(B131='[1]2010 election'!B131,"Incumbent","New")</f>
        <v>Incumbent</v>
      </c>
    </row>
    <row r="132" spans="1:24" ht="16" x14ac:dyDescent="0.2">
      <c r="A132" s="1" t="s">
        <v>667</v>
      </c>
      <c r="B132" s="42" t="s">
        <v>668</v>
      </c>
      <c r="C132" s="94">
        <v>5</v>
      </c>
      <c r="D132" s="41" t="s">
        <v>101</v>
      </c>
      <c r="E132" s="95">
        <v>62868</v>
      </c>
      <c r="F132" s="96">
        <f t="shared" si="10"/>
        <v>38403</v>
      </c>
      <c r="G132" s="97">
        <v>1802</v>
      </c>
      <c r="H132" s="97">
        <v>31222</v>
      </c>
      <c r="I132" s="97">
        <v>899</v>
      </c>
      <c r="J132" s="97">
        <v>3445</v>
      </c>
      <c r="K132" s="97">
        <v>956</v>
      </c>
      <c r="L132" s="97">
        <v>0</v>
      </c>
      <c r="M132" s="97">
        <v>0</v>
      </c>
      <c r="N132" s="96">
        <v>79</v>
      </c>
      <c r="O132" s="98">
        <f t="shared" si="11"/>
        <v>0.61085130750143157</v>
      </c>
      <c r="P132" s="99">
        <f t="shared" si="12"/>
        <v>4.6923417441345726E-2</v>
      </c>
      <c r="Q132" s="100">
        <f t="shared" si="13"/>
        <v>0.81300940030726765</v>
      </c>
      <c r="R132" s="100">
        <f t="shared" si="14"/>
        <v>2.3409629456032081E-2</v>
      </c>
      <c r="S132" s="100">
        <f t="shared" si="15"/>
        <v>8.9706533343749187E-2</v>
      </c>
      <c r="T132" s="100">
        <f t="shared" si="16"/>
        <v>2.4893888498294405E-2</v>
      </c>
      <c r="U132" s="100">
        <f t="shared" si="17"/>
        <v>0</v>
      </c>
      <c r="V132" s="100">
        <f t="shared" si="18"/>
        <v>0</v>
      </c>
      <c r="W132" s="101">
        <f t="shared" si="19"/>
        <v>2.0571309533109392E-3</v>
      </c>
      <c r="X132" s="98" t="str">
        <f>IF(B132='[1]2010 election'!B132,"Incumbent","New")</f>
        <v>Incumbent</v>
      </c>
    </row>
    <row r="133" spans="1:24" ht="16" x14ac:dyDescent="0.2">
      <c r="A133" s="1" t="s">
        <v>669</v>
      </c>
      <c r="B133" s="42" t="s">
        <v>670</v>
      </c>
      <c r="C133" s="94">
        <v>5</v>
      </c>
      <c r="D133" s="41" t="s">
        <v>101</v>
      </c>
      <c r="E133" s="95">
        <v>61731</v>
      </c>
      <c r="F133" s="96">
        <f t="shared" si="10"/>
        <v>40974</v>
      </c>
      <c r="G133" s="97">
        <v>4098</v>
      </c>
      <c r="H133" s="97">
        <v>28401</v>
      </c>
      <c r="I133" s="97">
        <v>2454</v>
      </c>
      <c r="J133" s="97">
        <v>3375</v>
      </c>
      <c r="K133" s="97">
        <v>2140</v>
      </c>
      <c r="L133" s="97">
        <v>0</v>
      </c>
      <c r="M133" s="97">
        <v>0</v>
      </c>
      <c r="N133" s="96">
        <v>506</v>
      </c>
      <c r="O133" s="98">
        <f t="shared" si="11"/>
        <v>0.66375078971667401</v>
      </c>
      <c r="P133" s="99">
        <f t="shared" si="12"/>
        <v>0.10001464343242056</v>
      </c>
      <c r="Q133" s="100">
        <f t="shared" si="13"/>
        <v>0.69314687362717819</v>
      </c>
      <c r="R133" s="100">
        <f t="shared" si="14"/>
        <v>5.9891638600087858E-2</v>
      </c>
      <c r="S133" s="100">
        <f t="shared" si="15"/>
        <v>8.2369307365646502E-2</v>
      </c>
      <c r="T133" s="100">
        <f t="shared" si="16"/>
        <v>5.222824229999512E-2</v>
      </c>
      <c r="U133" s="100">
        <f t="shared" si="17"/>
        <v>0</v>
      </c>
      <c r="V133" s="100">
        <f t="shared" si="18"/>
        <v>0</v>
      </c>
      <c r="W133" s="101">
        <f t="shared" si="19"/>
        <v>1.2349294674671742E-2</v>
      </c>
      <c r="X133" s="98" t="str">
        <f>IF(B133='[1]2010 election'!B133,"Incumbent","New")</f>
        <v>Incumbent</v>
      </c>
    </row>
    <row r="134" spans="1:24" ht="16" x14ac:dyDescent="0.2">
      <c r="A134" s="1" t="s">
        <v>671</v>
      </c>
      <c r="B134" s="42" t="s">
        <v>672</v>
      </c>
      <c r="C134" s="94">
        <v>5</v>
      </c>
      <c r="D134" s="41" t="s">
        <v>101</v>
      </c>
      <c r="E134" s="95">
        <v>63875</v>
      </c>
      <c r="F134" s="96">
        <f t="shared" ref="F134:F197" si="20">SUM(G134:N134)</f>
        <v>41031</v>
      </c>
      <c r="G134" s="97">
        <v>2710</v>
      </c>
      <c r="H134" s="97">
        <v>30842</v>
      </c>
      <c r="I134" s="97">
        <v>959</v>
      </c>
      <c r="J134" s="97">
        <v>3475</v>
      </c>
      <c r="K134" s="97">
        <v>996</v>
      </c>
      <c r="L134" s="97">
        <v>0</v>
      </c>
      <c r="M134" s="97">
        <v>0</v>
      </c>
      <c r="N134" s="96">
        <v>2049</v>
      </c>
      <c r="O134" s="98">
        <f t="shared" ref="O134:O197" si="21">SUM(G134:N134)/E134</f>
        <v>0.6423639921722113</v>
      </c>
      <c r="P134" s="99">
        <f t="shared" ref="P134:P197" si="22">G134/F134</f>
        <v>6.6047622529307112E-2</v>
      </c>
      <c r="Q134" s="100">
        <f t="shared" ref="Q134:Q197" si="23">H134/F134</f>
        <v>0.75167556237966415</v>
      </c>
      <c r="R134" s="100">
        <f t="shared" ref="R134:R197" si="24">I134/F134</f>
        <v>2.3372571957788014E-2</v>
      </c>
      <c r="S134" s="100">
        <f t="shared" ref="S134:S197" si="25">J134/F134</f>
        <v>8.4692062099388274E-2</v>
      </c>
      <c r="T134" s="100">
        <f t="shared" ref="T134:T197" si="26">K134/F134</f>
        <v>2.4274329165752725E-2</v>
      </c>
      <c r="U134" s="100">
        <f t="shared" ref="U134:U197" si="27">L134/F134</f>
        <v>0</v>
      </c>
      <c r="V134" s="100">
        <f t="shared" ref="V134:V197" si="28">M134/F134</f>
        <v>0</v>
      </c>
      <c r="W134" s="101">
        <f t="shared" ref="W134:W197" si="29">N134/F134</f>
        <v>4.9937851868099729E-2</v>
      </c>
      <c r="X134" s="98" t="str">
        <f>IF(B134='[1]2010 election'!B134,"Incumbent","New")</f>
        <v>Incumbent</v>
      </c>
    </row>
    <row r="135" spans="1:24" ht="16" x14ac:dyDescent="0.2">
      <c r="A135" s="1" t="s">
        <v>719</v>
      </c>
      <c r="B135" s="42" t="s">
        <v>720</v>
      </c>
      <c r="C135" s="94">
        <v>5</v>
      </c>
      <c r="D135" s="41" t="s">
        <v>126</v>
      </c>
      <c r="E135" s="95">
        <v>66476</v>
      </c>
      <c r="F135" s="96">
        <f t="shared" si="20"/>
        <v>43242</v>
      </c>
      <c r="G135" s="97">
        <v>19691</v>
      </c>
      <c r="H135" s="97">
        <v>15101</v>
      </c>
      <c r="I135" s="97">
        <v>1612</v>
      </c>
      <c r="J135" s="97">
        <v>5358</v>
      </c>
      <c r="K135" s="97">
        <v>1395</v>
      </c>
      <c r="L135" s="97">
        <v>0</v>
      </c>
      <c r="M135" s="97">
        <v>0</v>
      </c>
      <c r="N135" s="96">
        <v>85</v>
      </c>
      <c r="O135" s="98">
        <f t="shared" si="21"/>
        <v>0.65049040255129675</v>
      </c>
      <c r="P135" s="99">
        <f t="shared" si="22"/>
        <v>0.45536746681467094</v>
      </c>
      <c r="Q135" s="100">
        <f t="shared" si="23"/>
        <v>0.34922066509412147</v>
      </c>
      <c r="R135" s="100">
        <f t="shared" si="24"/>
        <v>3.7278571758938069E-2</v>
      </c>
      <c r="S135" s="100">
        <f t="shared" si="25"/>
        <v>0.12390731233522964</v>
      </c>
      <c r="T135" s="100">
        <f t="shared" si="26"/>
        <v>3.2260302483696407E-2</v>
      </c>
      <c r="U135" s="100">
        <f t="shared" si="27"/>
        <v>0</v>
      </c>
      <c r="V135" s="100">
        <f t="shared" si="28"/>
        <v>0</v>
      </c>
      <c r="W135" s="101">
        <f t="shared" si="29"/>
        <v>1.9656815133435087E-3</v>
      </c>
      <c r="X135" s="98" t="str">
        <f>IF(B135='[1]2010 election'!B135,"Incumbent","New")</f>
        <v>Incumbent</v>
      </c>
    </row>
    <row r="136" spans="1:24" ht="16" x14ac:dyDescent="0.2">
      <c r="A136" s="1" t="s">
        <v>783</v>
      </c>
      <c r="B136" s="42" t="s">
        <v>784</v>
      </c>
      <c r="C136" s="94">
        <v>5</v>
      </c>
      <c r="D136" s="41" t="s">
        <v>126</v>
      </c>
      <c r="E136" s="95">
        <v>64657</v>
      </c>
      <c r="F136" s="96">
        <f t="shared" si="20"/>
        <v>44448</v>
      </c>
      <c r="G136" s="97">
        <v>20978</v>
      </c>
      <c r="H136" s="97">
        <v>15525</v>
      </c>
      <c r="I136" s="97">
        <v>1487</v>
      </c>
      <c r="J136" s="97">
        <v>5415</v>
      </c>
      <c r="K136" s="97">
        <v>1043</v>
      </c>
      <c r="L136" s="97">
        <v>0</v>
      </c>
      <c r="M136" s="97">
        <v>0</v>
      </c>
      <c r="N136" s="96">
        <v>0</v>
      </c>
      <c r="O136" s="98">
        <f t="shared" si="21"/>
        <v>0.68744296827876328</v>
      </c>
      <c r="P136" s="99">
        <f t="shared" si="22"/>
        <v>0.47196724262059037</v>
      </c>
      <c r="Q136" s="100">
        <f t="shared" si="23"/>
        <v>0.34928455723542118</v>
      </c>
      <c r="R136" s="100">
        <f t="shared" si="24"/>
        <v>3.3454823614110868E-2</v>
      </c>
      <c r="S136" s="100">
        <f t="shared" si="25"/>
        <v>0.12182775377969762</v>
      </c>
      <c r="T136" s="100">
        <f t="shared" si="26"/>
        <v>2.3465622750179986E-2</v>
      </c>
      <c r="U136" s="100">
        <f t="shared" si="27"/>
        <v>0</v>
      </c>
      <c r="V136" s="100">
        <f t="shared" si="28"/>
        <v>0</v>
      </c>
      <c r="W136" s="101">
        <f t="shared" si="29"/>
        <v>0</v>
      </c>
      <c r="X136" s="98" t="str">
        <f>IF(B136='[1]2010 election'!B136,"Incumbent","New")</f>
        <v>Incumbent</v>
      </c>
    </row>
    <row r="137" spans="1:24" ht="16" x14ac:dyDescent="0.2">
      <c r="A137" s="1" t="s">
        <v>803</v>
      </c>
      <c r="B137" s="42" t="s">
        <v>804</v>
      </c>
      <c r="C137" s="94">
        <v>5</v>
      </c>
      <c r="D137" s="41" t="s">
        <v>126</v>
      </c>
      <c r="E137" s="95">
        <v>59981</v>
      </c>
      <c r="F137" s="96">
        <f t="shared" si="20"/>
        <v>33469</v>
      </c>
      <c r="G137" s="97">
        <v>6688</v>
      </c>
      <c r="H137" s="97">
        <v>18755</v>
      </c>
      <c r="I137" s="97">
        <v>1244</v>
      </c>
      <c r="J137" s="97">
        <v>5139</v>
      </c>
      <c r="K137" s="97">
        <v>1643</v>
      </c>
      <c r="L137" s="97">
        <v>0</v>
      </c>
      <c r="M137" s="97">
        <v>0</v>
      </c>
      <c r="N137" s="96">
        <v>0</v>
      </c>
      <c r="O137" s="98">
        <f t="shared" si="21"/>
        <v>0.55799336456544568</v>
      </c>
      <c r="P137" s="99">
        <f t="shared" si="22"/>
        <v>0.19982670530939078</v>
      </c>
      <c r="Q137" s="100">
        <f t="shared" si="23"/>
        <v>0.56036929696136728</v>
      </c>
      <c r="R137" s="100">
        <f t="shared" si="24"/>
        <v>3.7168723296184529E-2</v>
      </c>
      <c r="S137" s="100">
        <f t="shared" si="25"/>
        <v>0.15354507155875585</v>
      </c>
      <c r="T137" s="100">
        <f t="shared" si="26"/>
        <v>4.9090202874301596E-2</v>
      </c>
      <c r="U137" s="100">
        <f t="shared" si="27"/>
        <v>0</v>
      </c>
      <c r="V137" s="100">
        <f t="shared" si="28"/>
        <v>0</v>
      </c>
      <c r="W137" s="101">
        <f t="shared" si="29"/>
        <v>0</v>
      </c>
      <c r="X137" s="98" t="str">
        <f>IF(B137='[1]2010 election'!B137,"Incumbent","New")</f>
        <v>Incumbent</v>
      </c>
    </row>
    <row r="138" spans="1:24" ht="16" x14ac:dyDescent="0.2">
      <c r="A138" s="1" t="s">
        <v>821</v>
      </c>
      <c r="B138" s="42" t="s">
        <v>822</v>
      </c>
      <c r="C138" s="94">
        <v>5</v>
      </c>
      <c r="D138" s="41" t="s">
        <v>126</v>
      </c>
      <c r="E138" s="95">
        <v>76489</v>
      </c>
      <c r="F138" s="96">
        <f t="shared" si="20"/>
        <v>52370</v>
      </c>
      <c r="G138" s="97">
        <v>24313</v>
      </c>
      <c r="H138" s="97">
        <v>18368</v>
      </c>
      <c r="I138" s="97">
        <v>2312</v>
      </c>
      <c r="J138" s="97">
        <v>7377</v>
      </c>
      <c r="K138" s="97">
        <v>0</v>
      </c>
      <c r="L138" s="97">
        <v>0</v>
      </c>
      <c r="M138" s="97">
        <v>0</v>
      </c>
      <c r="N138" s="96">
        <v>0</v>
      </c>
      <c r="O138" s="98">
        <f t="shared" si="21"/>
        <v>0.68467361319928355</v>
      </c>
      <c r="P138" s="99">
        <f t="shared" si="22"/>
        <v>0.46425434409012795</v>
      </c>
      <c r="Q138" s="100">
        <f t="shared" si="23"/>
        <v>0.35073515371395836</v>
      </c>
      <c r="R138" s="100">
        <f t="shared" si="24"/>
        <v>4.4147412640824897E-2</v>
      </c>
      <c r="S138" s="100">
        <f t="shared" si="25"/>
        <v>0.14086308955508881</v>
      </c>
      <c r="T138" s="100">
        <f t="shared" si="26"/>
        <v>0</v>
      </c>
      <c r="U138" s="100">
        <f t="shared" si="27"/>
        <v>0</v>
      </c>
      <c r="V138" s="100">
        <f t="shared" si="28"/>
        <v>0</v>
      </c>
      <c r="W138" s="101">
        <f t="shared" si="29"/>
        <v>0</v>
      </c>
      <c r="X138" s="98" t="str">
        <f>IF(B138='[1]2010 election'!B138,"Incumbent","New")</f>
        <v>New</v>
      </c>
    </row>
    <row r="139" spans="1:24" ht="16" x14ac:dyDescent="0.2">
      <c r="A139" s="1" t="s">
        <v>823</v>
      </c>
      <c r="B139" s="42" t="s">
        <v>824</v>
      </c>
      <c r="C139" s="94">
        <v>5</v>
      </c>
      <c r="D139" s="41" t="s">
        <v>126</v>
      </c>
      <c r="E139" s="95">
        <v>77873</v>
      </c>
      <c r="F139" s="96">
        <f t="shared" si="20"/>
        <v>52243</v>
      </c>
      <c r="G139" s="97">
        <v>25404</v>
      </c>
      <c r="H139" s="97">
        <v>11798</v>
      </c>
      <c r="I139" s="97">
        <v>2756</v>
      </c>
      <c r="J139" s="97">
        <v>8250</v>
      </c>
      <c r="K139" s="97">
        <v>2193</v>
      </c>
      <c r="L139" s="97">
        <v>0</v>
      </c>
      <c r="M139" s="97">
        <v>0</v>
      </c>
      <c r="N139" s="96">
        <v>1842</v>
      </c>
      <c r="O139" s="98">
        <f t="shared" si="21"/>
        <v>0.67087437237553449</v>
      </c>
      <c r="P139" s="99">
        <f t="shared" si="22"/>
        <v>0.48626610263575981</v>
      </c>
      <c r="Q139" s="100">
        <f t="shared" si="23"/>
        <v>0.22582929770495569</v>
      </c>
      <c r="R139" s="100">
        <f t="shared" si="24"/>
        <v>5.2753478934976936E-2</v>
      </c>
      <c r="S139" s="100">
        <f t="shared" si="25"/>
        <v>0.15791589303830178</v>
      </c>
      <c r="T139" s="100">
        <f t="shared" si="26"/>
        <v>4.1976915567635859E-2</v>
      </c>
      <c r="U139" s="100">
        <f t="shared" si="27"/>
        <v>0</v>
      </c>
      <c r="V139" s="100">
        <f t="shared" si="28"/>
        <v>0</v>
      </c>
      <c r="W139" s="101">
        <f t="shared" si="29"/>
        <v>3.5258312118369925E-2</v>
      </c>
      <c r="X139" s="98" t="str">
        <f>IF(B139='[1]2010 election'!B139,"Incumbent","New")</f>
        <v>Incumbent</v>
      </c>
    </row>
    <row r="140" spans="1:24" ht="16" x14ac:dyDescent="0.2">
      <c r="A140" s="1" t="s">
        <v>840</v>
      </c>
      <c r="B140" s="42" t="s">
        <v>841</v>
      </c>
      <c r="C140" s="94">
        <v>5</v>
      </c>
      <c r="D140" s="41" t="s">
        <v>126</v>
      </c>
      <c r="E140" s="95">
        <v>84011</v>
      </c>
      <c r="F140" s="96">
        <f t="shared" si="20"/>
        <v>49024</v>
      </c>
      <c r="G140" s="97">
        <v>22847</v>
      </c>
      <c r="H140" s="97">
        <v>17193</v>
      </c>
      <c r="I140" s="97">
        <v>806</v>
      </c>
      <c r="J140" s="97">
        <v>6862</v>
      </c>
      <c r="K140" s="97">
        <v>1046</v>
      </c>
      <c r="L140" s="97">
        <v>0</v>
      </c>
      <c r="M140" s="97">
        <v>0</v>
      </c>
      <c r="N140" s="96">
        <v>270</v>
      </c>
      <c r="O140" s="98">
        <f t="shared" si="21"/>
        <v>0.58354263132208872</v>
      </c>
      <c r="P140" s="99">
        <f t="shared" si="22"/>
        <v>0.46603704308093996</v>
      </c>
      <c r="Q140" s="100">
        <f t="shared" si="23"/>
        <v>0.35070577676240211</v>
      </c>
      <c r="R140" s="100">
        <f t="shared" si="24"/>
        <v>1.6440926892950392E-2</v>
      </c>
      <c r="S140" s="100">
        <f t="shared" si="25"/>
        <v>0.13997225848563968</v>
      </c>
      <c r="T140" s="100">
        <f t="shared" si="26"/>
        <v>2.1336488250652742E-2</v>
      </c>
      <c r="U140" s="100">
        <f t="shared" si="27"/>
        <v>0</v>
      </c>
      <c r="V140" s="100">
        <f t="shared" si="28"/>
        <v>0</v>
      </c>
      <c r="W140" s="101">
        <f t="shared" si="29"/>
        <v>5.5075065274151434E-3</v>
      </c>
      <c r="X140" s="98" t="str">
        <f>IF(B140='[1]2010 election'!B140,"Incumbent","New")</f>
        <v>Incumbent</v>
      </c>
    </row>
    <row r="141" spans="1:24" ht="16" x14ac:dyDescent="0.2">
      <c r="A141" s="1" t="s">
        <v>868</v>
      </c>
      <c r="B141" s="42" t="s">
        <v>869</v>
      </c>
      <c r="C141" s="94">
        <v>5</v>
      </c>
      <c r="D141" s="41" t="s">
        <v>101</v>
      </c>
      <c r="E141" s="95">
        <v>67746</v>
      </c>
      <c r="F141" s="96">
        <f t="shared" si="20"/>
        <v>49021</v>
      </c>
      <c r="G141" s="97">
        <v>14513</v>
      </c>
      <c r="H141" s="97">
        <v>26359</v>
      </c>
      <c r="I141" s="97">
        <v>2086</v>
      </c>
      <c r="J141" s="97">
        <v>4879</v>
      </c>
      <c r="K141" s="97">
        <v>1184</v>
      </c>
      <c r="L141" s="97">
        <v>0</v>
      </c>
      <c r="M141" s="97">
        <v>0</v>
      </c>
      <c r="N141" s="96">
        <v>0</v>
      </c>
      <c r="O141" s="98">
        <f t="shared" si="21"/>
        <v>0.72359991733829299</v>
      </c>
      <c r="P141" s="99">
        <f t="shared" si="22"/>
        <v>0.29605679198710755</v>
      </c>
      <c r="Q141" s="100">
        <f t="shared" si="23"/>
        <v>0.53770832908345401</v>
      </c>
      <c r="R141" s="100">
        <f t="shared" si="24"/>
        <v>4.2553191489361701E-2</v>
      </c>
      <c r="S141" s="100">
        <f t="shared" si="25"/>
        <v>9.9528773382835931E-2</v>
      </c>
      <c r="T141" s="100">
        <f t="shared" si="26"/>
        <v>2.4152914057240776E-2</v>
      </c>
      <c r="U141" s="100">
        <f t="shared" si="27"/>
        <v>0</v>
      </c>
      <c r="V141" s="100">
        <f t="shared" si="28"/>
        <v>0</v>
      </c>
      <c r="W141" s="101">
        <f t="shared" si="29"/>
        <v>0</v>
      </c>
      <c r="X141" s="98" t="str">
        <f>IF(B141='[1]2010 election'!B141,"Incumbent","New")</f>
        <v>Incumbent</v>
      </c>
    </row>
    <row r="142" spans="1:24" ht="16" x14ac:dyDescent="0.2">
      <c r="A142" s="1" t="s">
        <v>918</v>
      </c>
      <c r="B142" s="42" t="s">
        <v>919</v>
      </c>
      <c r="C142" s="94">
        <v>5</v>
      </c>
      <c r="D142" s="41" t="s">
        <v>101</v>
      </c>
      <c r="E142" s="95">
        <v>67328</v>
      </c>
      <c r="F142" s="96">
        <f t="shared" si="20"/>
        <v>44101</v>
      </c>
      <c r="G142" s="97">
        <v>12330</v>
      </c>
      <c r="H142" s="97">
        <v>8468</v>
      </c>
      <c r="I142" s="97">
        <v>13652</v>
      </c>
      <c r="J142" s="97">
        <v>7429</v>
      </c>
      <c r="K142" s="97">
        <v>1230</v>
      </c>
      <c r="L142" s="97">
        <v>0</v>
      </c>
      <c r="M142" s="97">
        <v>0</v>
      </c>
      <c r="N142" s="96">
        <v>992</v>
      </c>
      <c r="O142" s="98">
        <f t="shared" si="21"/>
        <v>0.65501722908745252</v>
      </c>
      <c r="P142" s="99">
        <f t="shared" si="22"/>
        <v>0.27958549692750734</v>
      </c>
      <c r="Q142" s="100">
        <f t="shared" si="23"/>
        <v>0.1920137865354527</v>
      </c>
      <c r="R142" s="100">
        <f t="shared" si="24"/>
        <v>0.30956214144803973</v>
      </c>
      <c r="S142" s="100">
        <f t="shared" si="25"/>
        <v>0.16845423006281038</v>
      </c>
      <c r="T142" s="100">
        <f t="shared" si="26"/>
        <v>2.7890524024398539E-2</v>
      </c>
      <c r="U142" s="100">
        <f t="shared" si="27"/>
        <v>0</v>
      </c>
      <c r="V142" s="100">
        <f t="shared" si="28"/>
        <v>0</v>
      </c>
      <c r="W142" s="101">
        <f t="shared" si="29"/>
        <v>2.2493821001791342E-2</v>
      </c>
      <c r="X142" s="98" t="str">
        <f>IF(B142='[1]2010 election'!B142,"Incumbent","New")</f>
        <v>Incumbent</v>
      </c>
    </row>
    <row r="143" spans="1:24" ht="16" x14ac:dyDescent="0.2">
      <c r="A143" s="1" t="s">
        <v>926</v>
      </c>
      <c r="B143" s="42" t="s">
        <v>927</v>
      </c>
      <c r="C143" s="94">
        <v>5</v>
      </c>
      <c r="D143" s="41" t="s">
        <v>101</v>
      </c>
      <c r="E143" s="95">
        <v>75262</v>
      </c>
      <c r="F143" s="96">
        <f t="shared" si="20"/>
        <v>46256</v>
      </c>
      <c r="G143" s="97">
        <v>9087</v>
      </c>
      <c r="H143" s="97">
        <v>26378</v>
      </c>
      <c r="I143" s="97">
        <v>2046</v>
      </c>
      <c r="J143" s="97">
        <v>6983</v>
      </c>
      <c r="K143" s="97">
        <v>1762</v>
      </c>
      <c r="L143" s="97">
        <v>0</v>
      </c>
      <c r="M143" s="97">
        <v>0</v>
      </c>
      <c r="N143" s="96">
        <v>0</v>
      </c>
      <c r="O143" s="98">
        <f t="shared" si="21"/>
        <v>0.6145996651696739</v>
      </c>
      <c r="P143" s="99">
        <f t="shared" si="22"/>
        <v>0.19645019024558977</v>
      </c>
      <c r="Q143" s="100">
        <f t="shared" si="23"/>
        <v>0.57026115530958144</v>
      </c>
      <c r="R143" s="100">
        <f t="shared" si="24"/>
        <v>4.4232099619508823E-2</v>
      </c>
      <c r="S143" s="100">
        <f t="shared" si="25"/>
        <v>0.15096419923901763</v>
      </c>
      <c r="T143" s="100">
        <f t="shared" si="26"/>
        <v>3.8092355586302321E-2</v>
      </c>
      <c r="U143" s="100">
        <f t="shared" si="27"/>
        <v>0</v>
      </c>
      <c r="V143" s="100">
        <f t="shared" si="28"/>
        <v>0</v>
      </c>
      <c r="W143" s="101">
        <f t="shared" si="29"/>
        <v>0</v>
      </c>
      <c r="X143" s="98" t="str">
        <f>IF(B143='[1]2010 election'!B143,"Incumbent","New")</f>
        <v>New</v>
      </c>
    </row>
    <row r="144" spans="1:24" ht="16" x14ac:dyDescent="0.2">
      <c r="A144" s="1" t="s">
        <v>928</v>
      </c>
      <c r="B144" s="42" t="s">
        <v>929</v>
      </c>
      <c r="C144" s="94">
        <v>5</v>
      </c>
      <c r="D144" s="41" t="s">
        <v>101</v>
      </c>
      <c r="E144" s="95">
        <v>77720</v>
      </c>
      <c r="F144" s="96">
        <f t="shared" si="20"/>
        <v>48397</v>
      </c>
      <c r="G144" s="97">
        <v>7707</v>
      </c>
      <c r="H144" s="97">
        <v>28950</v>
      </c>
      <c r="I144" s="97">
        <v>2737</v>
      </c>
      <c r="J144" s="97">
        <v>6766</v>
      </c>
      <c r="K144" s="97">
        <v>2237</v>
      </c>
      <c r="L144" s="97">
        <v>0</v>
      </c>
      <c r="M144" s="97">
        <v>0</v>
      </c>
      <c r="N144" s="96">
        <v>0</v>
      </c>
      <c r="O144" s="98">
        <f t="shared" si="21"/>
        <v>0.62270972722593931</v>
      </c>
      <c r="P144" s="99">
        <f t="shared" si="22"/>
        <v>0.15924540777320909</v>
      </c>
      <c r="Q144" s="100">
        <f t="shared" si="23"/>
        <v>0.59817757299006136</v>
      </c>
      <c r="R144" s="100">
        <f t="shared" si="24"/>
        <v>5.6553092133809948E-2</v>
      </c>
      <c r="S144" s="100">
        <f t="shared" si="25"/>
        <v>0.13980205384631278</v>
      </c>
      <c r="T144" s="100">
        <f t="shared" si="26"/>
        <v>4.6221873256606816E-2</v>
      </c>
      <c r="U144" s="100">
        <f t="shared" si="27"/>
        <v>0</v>
      </c>
      <c r="V144" s="100">
        <f t="shared" si="28"/>
        <v>0</v>
      </c>
      <c r="W144" s="101">
        <f t="shared" si="29"/>
        <v>0</v>
      </c>
      <c r="X144" s="98" t="str">
        <f>IF(B144='[1]2010 election'!B144,"Incumbent","New")</f>
        <v>New</v>
      </c>
    </row>
    <row r="145" spans="1:24" ht="16" x14ac:dyDescent="0.2">
      <c r="A145" s="1" t="s">
        <v>1040</v>
      </c>
      <c r="B145" s="42" t="s">
        <v>1041</v>
      </c>
      <c r="C145" s="94">
        <v>5</v>
      </c>
      <c r="D145" s="41" t="s">
        <v>101</v>
      </c>
      <c r="E145" s="95">
        <v>65495</v>
      </c>
      <c r="F145" s="96">
        <f t="shared" si="20"/>
        <v>43366</v>
      </c>
      <c r="G145" s="97">
        <v>9828</v>
      </c>
      <c r="H145" s="97">
        <v>26176</v>
      </c>
      <c r="I145" s="97">
        <v>1011</v>
      </c>
      <c r="J145" s="97">
        <v>5063</v>
      </c>
      <c r="K145" s="97">
        <v>1288</v>
      </c>
      <c r="L145" s="97">
        <v>0</v>
      </c>
      <c r="M145" s="97">
        <v>0</v>
      </c>
      <c r="N145" s="96">
        <v>0</v>
      </c>
      <c r="O145" s="98">
        <f t="shared" si="21"/>
        <v>0.66212687991449726</v>
      </c>
      <c r="P145" s="99">
        <f t="shared" si="22"/>
        <v>0.22662915648203663</v>
      </c>
      <c r="Q145" s="100">
        <f t="shared" si="23"/>
        <v>0.60360651201402016</v>
      </c>
      <c r="R145" s="100">
        <f t="shared" si="24"/>
        <v>2.3313194668634414E-2</v>
      </c>
      <c r="S145" s="100">
        <f t="shared" si="25"/>
        <v>0.11675044966102477</v>
      </c>
      <c r="T145" s="100">
        <f t="shared" si="26"/>
        <v>2.9700687174284E-2</v>
      </c>
      <c r="U145" s="100">
        <f t="shared" si="27"/>
        <v>0</v>
      </c>
      <c r="V145" s="100">
        <f t="shared" si="28"/>
        <v>0</v>
      </c>
      <c r="W145" s="101">
        <f t="shared" si="29"/>
        <v>0</v>
      </c>
      <c r="X145" s="98" t="str">
        <f>IF(B145='[1]2010 election'!B145,"Incumbent","New")</f>
        <v>Incumbent</v>
      </c>
    </row>
    <row r="146" spans="1:24" ht="16" x14ac:dyDescent="0.2">
      <c r="A146" s="1" t="s">
        <v>1104</v>
      </c>
      <c r="B146" s="42" t="s">
        <v>1105</v>
      </c>
      <c r="C146" s="94">
        <v>5</v>
      </c>
      <c r="D146" s="41" t="s">
        <v>101</v>
      </c>
      <c r="E146" s="95">
        <v>56956</v>
      </c>
      <c r="F146" s="96">
        <f t="shared" si="20"/>
        <v>41837</v>
      </c>
      <c r="G146" s="97">
        <v>15566</v>
      </c>
      <c r="H146" s="97">
        <v>20165</v>
      </c>
      <c r="I146" s="97">
        <v>1474</v>
      </c>
      <c r="J146" s="97">
        <v>3737</v>
      </c>
      <c r="K146" s="97">
        <v>895</v>
      </c>
      <c r="L146" s="97">
        <v>0</v>
      </c>
      <c r="M146" s="97">
        <v>0</v>
      </c>
      <c r="N146" s="96">
        <v>0</v>
      </c>
      <c r="O146" s="98">
        <f t="shared" si="21"/>
        <v>0.73454947678910032</v>
      </c>
      <c r="P146" s="99">
        <f t="shared" si="22"/>
        <v>0.37206300642971535</v>
      </c>
      <c r="Q146" s="100">
        <f t="shared" si="23"/>
        <v>0.48198962640724718</v>
      </c>
      <c r="R146" s="100">
        <f t="shared" si="24"/>
        <v>3.523197169969166E-2</v>
      </c>
      <c r="S146" s="100">
        <f t="shared" si="25"/>
        <v>8.9322848196572407E-2</v>
      </c>
      <c r="T146" s="100">
        <f t="shared" si="26"/>
        <v>2.1392547266773431E-2</v>
      </c>
      <c r="U146" s="100">
        <f t="shared" si="27"/>
        <v>0</v>
      </c>
      <c r="V146" s="100">
        <f t="shared" si="28"/>
        <v>0</v>
      </c>
      <c r="W146" s="101">
        <f t="shared" si="29"/>
        <v>0</v>
      </c>
      <c r="X146" s="98" t="str">
        <f>IF(B146='[1]2010 election'!B146,"Incumbent","New")</f>
        <v>Incumbent</v>
      </c>
    </row>
    <row r="147" spans="1:24" ht="16" x14ac:dyDescent="0.2">
      <c r="A147" s="1" t="s">
        <v>1106</v>
      </c>
      <c r="B147" s="42" t="s">
        <v>1107</v>
      </c>
      <c r="C147" s="94">
        <v>5</v>
      </c>
      <c r="D147" s="41" t="s">
        <v>101</v>
      </c>
      <c r="E147" s="95">
        <v>55377</v>
      </c>
      <c r="F147" s="96">
        <f t="shared" si="20"/>
        <v>41858</v>
      </c>
      <c r="G147" s="97">
        <v>18481</v>
      </c>
      <c r="H147" s="97">
        <v>18898</v>
      </c>
      <c r="I147" s="97">
        <v>1433</v>
      </c>
      <c r="J147" s="97">
        <v>2772</v>
      </c>
      <c r="K147" s="97">
        <v>0</v>
      </c>
      <c r="L147" s="97">
        <v>0</v>
      </c>
      <c r="M147" s="97">
        <v>0</v>
      </c>
      <c r="N147" s="96">
        <v>274</v>
      </c>
      <c r="O147" s="98">
        <f t="shared" si="21"/>
        <v>0.75587337703378654</v>
      </c>
      <c r="P147" s="99">
        <f t="shared" si="22"/>
        <v>0.44151655597496298</v>
      </c>
      <c r="Q147" s="100">
        <f t="shared" si="23"/>
        <v>0.45147880930765921</v>
      </c>
      <c r="R147" s="100">
        <f t="shared" si="24"/>
        <v>3.4234793826747573E-2</v>
      </c>
      <c r="S147" s="100">
        <f t="shared" si="25"/>
        <v>6.6223899851880166E-2</v>
      </c>
      <c r="T147" s="100">
        <f t="shared" si="26"/>
        <v>0</v>
      </c>
      <c r="U147" s="100">
        <f t="shared" si="27"/>
        <v>0</v>
      </c>
      <c r="V147" s="100">
        <f t="shared" si="28"/>
        <v>0</v>
      </c>
      <c r="W147" s="101">
        <f t="shared" si="29"/>
        <v>6.54594103875006E-3</v>
      </c>
      <c r="X147" s="98" t="str">
        <f>IF(B147='[1]2010 election'!B147,"Incumbent","New")</f>
        <v>New</v>
      </c>
    </row>
    <row r="148" spans="1:24" ht="16" x14ac:dyDescent="0.2">
      <c r="A148" s="1" t="s">
        <v>1140</v>
      </c>
      <c r="B148" s="42" t="s">
        <v>1141</v>
      </c>
      <c r="C148" s="94">
        <v>5</v>
      </c>
      <c r="D148" s="41" t="s">
        <v>126</v>
      </c>
      <c r="E148" s="95">
        <v>70697</v>
      </c>
      <c r="F148" s="96">
        <f t="shared" si="20"/>
        <v>49893</v>
      </c>
      <c r="G148" s="97">
        <v>26528</v>
      </c>
      <c r="H148" s="97">
        <v>12377</v>
      </c>
      <c r="I148" s="97">
        <v>2712</v>
      </c>
      <c r="J148" s="97">
        <v>6577</v>
      </c>
      <c r="K148" s="97">
        <v>1699</v>
      </c>
      <c r="L148" s="97">
        <v>0</v>
      </c>
      <c r="M148" s="97">
        <v>0</v>
      </c>
      <c r="N148" s="96">
        <v>0</v>
      </c>
      <c r="O148" s="98">
        <f t="shared" si="21"/>
        <v>0.70573008755675626</v>
      </c>
      <c r="P148" s="99">
        <f t="shared" si="22"/>
        <v>0.53169783336339771</v>
      </c>
      <c r="Q148" s="100">
        <f t="shared" si="23"/>
        <v>0.24807087166536387</v>
      </c>
      <c r="R148" s="100">
        <f t="shared" si="24"/>
        <v>5.4356322530214662E-2</v>
      </c>
      <c r="S148" s="100">
        <f t="shared" si="25"/>
        <v>0.13182209929248592</v>
      </c>
      <c r="T148" s="100">
        <f t="shared" si="26"/>
        <v>3.4052873148537874E-2</v>
      </c>
      <c r="U148" s="100">
        <f t="shared" si="27"/>
        <v>0</v>
      </c>
      <c r="V148" s="100">
        <f t="shared" si="28"/>
        <v>0</v>
      </c>
      <c r="W148" s="101">
        <f t="shared" si="29"/>
        <v>0</v>
      </c>
      <c r="X148" s="98" t="str">
        <f>IF(B148='[1]2010 election'!B148,"Incumbent","New")</f>
        <v>Incumbent</v>
      </c>
    </row>
    <row r="149" spans="1:24" ht="16" x14ac:dyDescent="0.2">
      <c r="A149" s="1" t="s">
        <v>14</v>
      </c>
      <c r="B149" s="132" t="s">
        <v>15</v>
      </c>
      <c r="C149" s="133">
        <v>6</v>
      </c>
      <c r="D149" s="39" t="s">
        <v>16</v>
      </c>
      <c r="E149" s="134">
        <v>72004</v>
      </c>
      <c r="F149" s="96">
        <f t="shared" si="20"/>
        <v>50517</v>
      </c>
      <c r="G149" s="135">
        <v>26771</v>
      </c>
      <c r="H149" s="135">
        <v>13481</v>
      </c>
      <c r="I149" s="135">
        <v>4235</v>
      </c>
      <c r="J149" s="135">
        <v>4047</v>
      </c>
      <c r="K149" s="135">
        <v>1983</v>
      </c>
      <c r="L149" s="135">
        <v>0</v>
      </c>
      <c r="M149" s="135">
        <v>0</v>
      </c>
      <c r="N149" s="136">
        <v>0</v>
      </c>
      <c r="O149" s="137">
        <f t="shared" si="21"/>
        <v>0.7015860229987223</v>
      </c>
      <c r="P149" s="99">
        <f t="shared" si="22"/>
        <v>0.52994041609755127</v>
      </c>
      <c r="Q149" s="100">
        <f t="shared" si="23"/>
        <v>0.26686066076766235</v>
      </c>
      <c r="R149" s="100">
        <f t="shared" si="24"/>
        <v>8.3833165073143701E-2</v>
      </c>
      <c r="S149" s="100">
        <f t="shared" si="25"/>
        <v>8.0111645584654667E-2</v>
      </c>
      <c r="T149" s="100">
        <f t="shared" si="26"/>
        <v>3.9254112476987943E-2</v>
      </c>
      <c r="U149" s="100">
        <f t="shared" si="27"/>
        <v>0</v>
      </c>
      <c r="V149" s="100">
        <f t="shared" si="28"/>
        <v>0</v>
      </c>
      <c r="W149" s="101">
        <f t="shared" si="29"/>
        <v>0</v>
      </c>
      <c r="X149" s="98" t="str">
        <f>IF(B149='[1]2010 election'!B149,"Incumbent","New")</f>
        <v>Incumbent</v>
      </c>
    </row>
    <row r="150" spans="1:24" ht="16" x14ac:dyDescent="0.2">
      <c r="A150" s="1" t="s">
        <v>29</v>
      </c>
      <c r="B150" s="42" t="s">
        <v>30</v>
      </c>
      <c r="C150" s="94">
        <v>6</v>
      </c>
      <c r="D150" s="41" t="s">
        <v>31</v>
      </c>
      <c r="E150" s="95">
        <v>67714</v>
      </c>
      <c r="F150" s="96">
        <f t="shared" si="20"/>
        <v>38918</v>
      </c>
      <c r="G150" s="97">
        <v>8610</v>
      </c>
      <c r="H150" s="97">
        <v>19366</v>
      </c>
      <c r="I150" s="97">
        <v>943</v>
      </c>
      <c r="J150" s="97">
        <v>8468</v>
      </c>
      <c r="K150" s="97">
        <v>1531</v>
      </c>
      <c r="L150" s="97">
        <v>0</v>
      </c>
      <c r="M150" s="97">
        <v>0</v>
      </c>
      <c r="N150" s="96">
        <v>0</v>
      </c>
      <c r="O150" s="98">
        <f t="shared" si="21"/>
        <v>0.57474082169123075</v>
      </c>
      <c r="P150" s="99">
        <f t="shared" si="22"/>
        <v>0.2212343902564366</v>
      </c>
      <c r="Q150" s="100">
        <f t="shared" si="23"/>
        <v>0.49761036024461691</v>
      </c>
      <c r="R150" s="100">
        <f t="shared" si="24"/>
        <v>2.4230433218562105E-2</v>
      </c>
      <c r="S150" s="100">
        <f t="shared" si="25"/>
        <v>0.21758569299552907</v>
      </c>
      <c r="T150" s="100">
        <f t="shared" si="26"/>
        <v>3.9339123284855337E-2</v>
      </c>
      <c r="U150" s="100">
        <f t="shared" si="27"/>
        <v>0</v>
      </c>
      <c r="V150" s="100">
        <f t="shared" si="28"/>
        <v>0</v>
      </c>
      <c r="W150" s="101">
        <f t="shared" si="29"/>
        <v>0</v>
      </c>
      <c r="X150" s="98" t="str">
        <f>IF(B150='[1]2010 election'!B150,"Incumbent","New")</f>
        <v>New</v>
      </c>
    </row>
    <row r="151" spans="1:24" ht="16" x14ac:dyDescent="0.2">
      <c r="A151" s="1" t="s">
        <v>127</v>
      </c>
      <c r="B151" s="42" t="s">
        <v>128</v>
      </c>
      <c r="C151" s="94">
        <v>6</v>
      </c>
      <c r="D151" s="41" t="s">
        <v>16</v>
      </c>
      <c r="E151" s="95">
        <v>71900</v>
      </c>
      <c r="F151" s="96">
        <f t="shared" si="20"/>
        <v>37112</v>
      </c>
      <c r="G151" s="97">
        <v>5581</v>
      </c>
      <c r="H151" s="97">
        <v>22982</v>
      </c>
      <c r="I151" s="97">
        <v>874</v>
      </c>
      <c r="J151" s="97">
        <v>6108</v>
      </c>
      <c r="K151" s="97">
        <v>1567</v>
      </c>
      <c r="L151" s="97">
        <v>0</v>
      </c>
      <c r="M151" s="97">
        <v>0</v>
      </c>
      <c r="N151" s="96">
        <v>0</v>
      </c>
      <c r="O151" s="98">
        <f t="shared" si="21"/>
        <v>0.51616133518776075</v>
      </c>
      <c r="P151" s="99">
        <f t="shared" si="22"/>
        <v>0.15038262556585472</v>
      </c>
      <c r="Q151" s="100">
        <f t="shared" si="23"/>
        <v>0.61926061651217934</v>
      </c>
      <c r="R151" s="100">
        <f t="shared" si="24"/>
        <v>2.3550334123733564E-2</v>
      </c>
      <c r="S151" s="100">
        <f t="shared" si="25"/>
        <v>0.16458288424229359</v>
      </c>
      <c r="T151" s="100">
        <f t="shared" si="26"/>
        <v>4.2223539555938779E-2</v>
      </c>
      <c r="U151" s="100">
        <f t="shared" si="27"/>
        <v>0</v>
      </c>
      <c r="V151" s="100">
        <f t="shared" si="28"/>
        <v>0</v>
      </c>
      <c r="W151" s="101">
        <f t="shared" si="29"/>
        <v>0</v>
      </c>
      <c r="X151" s="98" t="str">
        <f>IF(B151='[1]2010 election'!B151,"Incumbent","New")</f>
        <v>Incumbent</v>
      </c>
    </row>
    <row r="152" spans="1:24" ht="16" x14ac:dyDescent="0.2">
      <c r="A152" s="1" t="s">
        <v>142</v>
      </c>
      <c r="B152" s="42" t="s">
        <v>143</v>
      </c>
      <c r="C152" s="94">
        <v>6</v>
      </c>
      <c r="D152" s="41" t="s">
        <v>144</v>
      </c>
      <c r="E152" s="95">
        <v>67901</v>
      </c>
      <c r="F152" s="96">
        <f t="shared" si="20"/>
        <v>43161</v>
      </c>
      <c r="G152" s="97">
        <v>14164</v>
      </c>
      <c r="H152" s="97">
        <v>18541</v>
      </c>
      <c r="I152" s="97">
        <v>1236</v>
      </c>
      <c r="J152" s="97">
        <v>8117</v>
      </c>
      <c r="K152" s="97">
        <v>1103</v>
      </c>
      <c r="L152" s="97">
        <v>0</v>
      </c>
      <c r="M152" s="97">
        <v>0</v>
      </c>
      <c r="N152" s="96">
        <v>0</v>
      </c>
      <c r="O152" s="98">
        <f t="shared" si="21"/>
        <v>0.63564601404986676</v>
      </c>
      <c r="P152" s="99">
        <f t="shared" si="22"/>
        <v>0.32816663191306966</v>
      </c>
      <c r="Q152" s="100">
        <f t="shared" si="23"/>
        <v>0.42957762795115961</v>
      </c>
      <c r="R152" s="100">
        <f t="shared" si="24"/>
        <v>2.8636963925766316E-2</v>
      </c>
      <c r="S152" s="100">
        <f t="shared" si="25"/>
        <v>0.18806329788466439</v>
      </c>
      <c r="T152" s="100">
        <f t="shared" si="26"/>
        <v>2.5555478325340004E-2</v>
      </c>
      <c r="U152" s="100">
        <f t="shared" si="27"/>
        <v>0</v>
      </c>
      <c r="V152" s="100">
        <f t="shared" si="28"/>
        <v>0</v>
      </c>
      <c r="W152" s="101">
        <f t="shared" si="29"/>
        <v>0</v>
      </c>
      <c r="X152" s="98" t="str">
        <f>IF(B152='[1]2010 election'!B152,"Incumbent","New")</f>
        <v>Incumbent</v>
      </c>
    </row>
    <row r="153" spans="1:24" ht="16" x14ac:dyDescent="0.2">
      <c r="A153" s="1" t="s">
        <v>145</v>
      </c>
      <c r="B153" s="42" t="s">
        <v>146</v>
      </c>
      <c r="C153" s="94">
        <v>6</v>
      </c>
      <c r="D153" s="41" t="s">
        <v>144</v>
      </c>
      <c r="E153" s="95">
        <v>69692</v>
      </c>
      <c r="F153" s="96">
        <f t="shared" si="20"/>
        <v>40743</v>
      </c>
      <c r="G153" s="97">
        <v>8289</v>
      </c>
      <c r="H153" s="97">
        <v>20555</v>
      </c>
      <c r="I153" s="97">
        <v>1072</v>
      </c>
      <c r="J153" s="97">
        <v>9627</v>
      </c>
      <c r="K153" s="97">
        <v>1200</v>
      </c>
      <c r="L153" s="97">
        <v>0</v>
      </c>
      <c r="M153" s="97">
        <v>0</v>
      </c>
      <c r="N153" s="96">
        <v>0</v>
      </c>
      <c r="O153" s="98">
        <f t="shared" si="21"/>
        <v>0.58461516386385814</v>
      </c>
      <c r="P153" s="99">
        <f t="shared" si="22"/>
        <v>0.20344599072233266</v>
      </c>
      <c r="Q153" s="100">
        <f t="shared" si="23"/>
        <v>0.50450384115062707</v>
      </c>
      <c r="R153" s="100">
        <f t="shared" si="24"/>
        <v>2.6311268193309281E-2</v>
      </c>
      <c r="S153" s="100">
        <f t="shared" si="25"/>
        <v>0.23628598777704146</v>
      </c>
      <c r="T153" s="100">
        <f t="shared" si="26"/>
        <v>2.9452912156689492E-2</v>
      </c>
      <c r="U153" s="100">
        <f t="shared" si="27"/>
        <v>0</v>
      </c>
      <c r="V153" s="100">
        <f t="shared" si="28"/>
        <v>0</v>
      </c>
      <c r="W153" s="101">
        <f t="shared" si="29"/>
        <v>0</v>
      </c>
      <c r="X153" s="98" t="str">
        <f>IF(B153='[1]2010 election'!B153,"Incumbent","New")</f>
        <v>Incumbent</v>
      </c>
    </row>
    <row r="154" spans="1:24" ht="16" x14ac:dyDescent="0.2">
      <c r="A154" s="1" t="s">
        <v>147</v>
      </c>
      <c r="B154" s="42" t="s">
        <v>148</v>
      </c>
      <c r="C154" s="94">
        <v>6</v>
      </c>
      <c r="D154" s="41" t="s">
        <v>144</v>
      </c>
      <c r="E154" s="95">
        <v>72727</v>
      </c>
      <c r="F154" s="96">
        <f t="shared" si="20"/>
        <v>48592</v>
      </c>
      <c r="G154" s="97">
        <v>19744</v>
      </c>
      <c r="H154" s="97">
        <v>18943</v>
      </c>
      <c r="I154" s="97">
        <v>1947</v>
      </c>
      <c r="J154" s="97">
        <v>7428</v>
      </c>
      <c r="K154" s="97">
        <v>0</v>
      </c>
      <c r="L154" s="97">
        <v>0</v>
      </c>
      <c r="M154" s="97">
        <v>0</v>
      </c>
      <c r="N154" s="96">
        <v>530</v>
      </c>
      <c r="O154" s="98">
        <f t="shared" si="21"/>
        <v>0.6681425055343958</v>
      </c>
      <c r="P154" s="99">
        <f t="shared" si="22"/>
        <v>0.40632202831741848</v>
      </c>
      <c r="Q154" s="100">
        <f t="shared" si="23"/>
        <v>0.38983783338821204</v>
      </c>
      <c r="R154" s="100">
        <f t="shared" si="24"/>
        <v>4.0068324003951265E-2</v>
      </c>
      <c r="S154" s="100">
        <f t="shared" si="25"/>
        <v>0.15286466908133026</v>
      </c>
      <c r="T154" s="100">
        <f t="shared" si="26"/>
        <v>0</v>
      </c>
      <c r="U154" s="100">
        <f t="shared" si="27"/>
        <v>0</v>
      </c>
      <c r="V154" s="100">
        <f t="shared" si="28"/>
        <v>0</v>
      </c>
      <c r="W154" s="101">
        <f t="shared" si="29"/>
        <v>1.0907145209087915E-2</v>
      </c>
      <c r="X154" s="98" t="str">
        <f>IF(B154='[1]2010 election'!B154,"Incumbent","New")</f>
        <v>New</v>
      </c>
    </row>
    <row r="155" spans="1:24" ht="16" x14ac:dyDescent="0.2">
      <c r="A155" s="1" t="s">
        <v>220</v>
      </c>
      <c r="B155" s="42" t="s">
        <v>221</v>
      </c>
      <c r="C155" s="94">
        <v>6</v>
      </c>
      <c r="D155" s="41" t="s">
        <v>144</v>
      </c>
      <c r="E155" s="95">
        <v>67580</v>
      </c>
      <c r="F155" s="96">
        <f t="shared" si="20"/>
        <v>45230</v>
      </c>
      <c r="G155" s="97">
        <v>18970</v>
      </c>
      <c r="H155" s="97">
        <v>18592</v>
      </c>
      <c r="I155" s="97">
        <v>932</v>
      </c>
      <c r="J155" s="97">
        <v>5595</v>
      </c>
      <c r="K155" s="97">
        <v>1141</v>
      </c>
      <c r="L155" s="97">
        <v>0</v>
      </c>
      <c r="M155" s="97">
        <v>0</v>
      </c>
      <c r="N155" s="96">
        <v>0</v>
      </c>
      <c r="O155" s="98">
        <f t="shared" si="21"/>
        <v>0.66928085232317258</v>
      </c>
      <c r="P155" s="99">
        <f t="shared" si="22"/>
        <v>0.41941189476011498</v>
      </c>
      <c r="Q155" s="100">
        <f t="shared" si="23"/>
        <v>0.41105460977227504</v>
      </c>
      <c r="R155" s="100">
        <f t="shared" si="24"/>
        <v>2.060579261552067E-2</v>
      </c>
      <c r="S155" s="100">
        <f t="shared" si="25"/>
        <v>0.12370108335175768</v>
      </c>
      <c r="T155" s="100">
        <f t="shared" si="26"/>
        <v>2.5226619500331639E-2</v>
      </c>
      <c r="U155" s="100">
        <f t="shared" si="27"/>
        <v>0</v>
      </c>
      <c r="V155" s="100">
        <f t="shared" si="28"/>
        <v>0</v>
      </c>
      <c r="W155" s="101">
        <f t="shared" si="29"/>
        <v>0</v>
      </c>
      <c r="X155" s="98" t="str">
        <f>IF(B155='[1]2010 election'!B155,"Incumbent","New")</f>
        <v>Incumbent</v>
      </c>
    </row>
    <row r="156" spans="1:24" ht="16" x14ac:dyDescent="0.2">
      <c r="A156" s="1" t="s">
        <v>222</v>
      </c>
      <c r="B156" s="42" t="s">
        <v>223</v>
      </c>
      <c r="C156" s="94">
        <v>6</v>
      </c>
      <c r="D156" s="41" t="s">
        <v>144</v>
      </c>
      <c r="E156" s="95">
        <v>73883</v>
      </c>
      <c r="F156" s="96">
        <f t="shared" si="20"/>
        <v>47215</v>
      </c>
      <c r="G156" s="97">
        <v>16350</v>
      </c>
      <c r="H156" s="97">
        <v>21272</v>
      </c>
      <c r="I156" s="97">
        <v>1690</v>
      </c>
      <c r="J156" s="97">
        <v>6299</v>
      </c>
      <c r="K156" s="97">
        <v>1434</v>
      </c>
      <c r="L156" s="97">
        <v>0</v>
      </c>
      <c r="M156" s="97">
        <v>0</v>
      </c>
      <c r="N156" s="96">
        <v>170</v>
      </c>
      <c r="O156" s="98">
        <f t="shared" si="21"/>
        <v>0.63905093187878137</v>
      </c>
      <c r="P156" s="99">
        <f t="shared" si="22"/>
        <v>0.34628825585089484</v>
      </c>
      <c r="Q156" s="100">
        <f t="shared" si="23"/>
        <v>0.45053478767340888</v>
      </c>
      <c r="R156" s="100">
        <f t="shared" si="24"/>
        <v>3.5793709626178123E-2</v>
      </c>
      <c r="S156" s="100">
        <f t="shared" si="25"/>
        <v>0.13341099226940592</v>
      </c>
      <c r="T156" s="100">
        <f t="shared" si="26"/>
        <v>3.0371703907656464E-2</v>
      </c>
      <c r="U156" s="100">
        <f t="shared" si="27"/>
        <v>0</v>
      </c>
      <c r="V156" s="100">
        <f t="shared" si="28"/>
        <v>0</v>
      </c>
      <c r="W156" s="101">
        <f t="shared" si="29"/>
        <v>3.6005506724557873E-3</v>
      </c>
      <c r="X156" s="98" t="str">
        <f>IF(B156='[1]2010 election'!B156,"Incumbent","New")</f>
        <v>Incumbent</v>
      </c>
    </row>
    <row r="157" spans="1:24" ht="16" x14ac:dyDescent="0.2">
      <c r="A157" s="1" t="s">
        <v>260</v>
      </c>
      <c r="B157" s="42" t="s">
        <v>261</v>
      </c>
      <c r="C157" s="94">
        <v>6</v>
      </c>
      <c r="D157" s="41" t="s">
        <v>31</v>
      </c>
      <c r="E157" s="95">
        <v>73239</v>
      </c>
      <c r="F157" s="96">
        <f t="shared" si="20"/>
        <v>53095</v>
      </c>
      <c r="G157" s="97">
        <v>22889</v>
      </c>
      <c r="H157" s="97">
        <v>8673</v>
      </c>
      <c r="I157" s="97">
        <v>16436</v>
      </c>
      <c r="J157" s="97">
        <v>4423</v>
      </c>
      <c r="K157" s="97">
        <v>0</v>
      </c>
      <c r="L157" s="97">
        <v>0</v>
      </c>
      <c r="M157" s="97">
        <v>0</v>
      </c>
      <c r="N157" s="96">
        <v>674</v>
      </c>
      <c r="O157" s="98">
        <f t="shared" si="21"/>
        <v>0.72495528338726634</v>
      </c>
      <c r="P157" s="99">
        <f t="shared" si="22"/>
        <v>0.43109520670496282</v>
      </c>
      <c r="Q157" s="100">
        <f t="shared" si="23"/>
        <v>0.16334871456822678</v>
      </c>
      <c r="R157" s="100">
        <f t="shared" si="24"/>
        <v>0.30955833882663153</v>
      </c>
      <c r="S157" s="100">
        <f t="shared" si="25"/>
        <v>8.3303512571805252E-2</v>
      </c>
      <c r="T157" s="100">
        <f t="shared" si="26"/>
        <v>0</v>
      </c>
      <c r="U157" s="100">
        <f t="shared" si="27"/>
        <v>0</v>
      </c>
      <c r="V157" s="100">
        <f t="shared" si="28"/>
        <v>0</v>
      </c>
      <c r="W157" s="101">
        <f t="shared" si="29"/>
        <v>1.2694227328373669E-2</v>
      </c>
      <c r="X157" s="98" t="str">
        <f>IF(B157='[1]2010 election'!B157,"Incumbent","New")</f>
        <v>New</v>
      </c>
    </row>
    <row r="158" spans="1:24" ht="16" x14ac:dyDescent="0.2">
      <c r="A158" s="1" t="s">
        <v>342</v>
      </c>
      <c r="B158" s="42" t="s">
        <v>343</v>
      </c>
      <c r="C158" s="94">
        <v>6</v>
      </c>
      <c r="D158" s="41" t="s">
        <v>31</v>
      </c>
      <c r="E158" s="95">
        <v>66574</v>
      </c>
      <c r="F158" s="96">
        <f t="shared" si="20"/>
        <v>38681</v>
      </c>
      <c r="G158" s="97">
        <v>9150</v>
      </c>
      <c r="H158" s="97">
        <v>19661</v>
      </c>
      <c r="I158" s="97">
        <v>957</v>
      </c>
      <c r="J158" s="97">
        <v>7225</v>
      </c>
      <c r="K158" s="97">
        <v>1466</v>
      </c>
      <c r="L158" s="97">
        <v>0</v>
      </c>
      <c r="M158" s="97">
        <v>0</v>
      </c>
      <c r="N158" s="96">
        <v>222</v>
      </c>
      <c r="O158" s="98">
        <f t="shared" si="21"/>
        <v>0.5810226214438069</v>
      </c>
      <c r="P158" s="99">
        <f t="shared" si="22"/>
        <v>0.23655024430599003</v>
      </c>
      <c r="Q158" s="100">
        <f t="shared" si="23"/>
        <v>0.50828572167213881</v>
      </c>
      <c r="R158" s="100">
        <f t="shared" si="24"/>
        <v>2.474082883069207E-2</v>
      </c>
      <c r="S158" s="100">
        <f t="shared" si="25"/>
        <v>0.18678420930172437</v>
      </c>
      <c r="T158" s="100">
        <f t="shared" si="26"/>
        <v>3.7899744060391406E-2</v>
      </c>
      <c r="U158" s="100">
        <f t="shared" si="27"/>
        <v>0</v>
      </c>
      <c r="V158" s="100">
        <f t="shared" si="28"/>
        <v>0</v>
      </c>
      <c r="W158" s="101">
        <f t="shared" si="29"/>
        <v>5.7392518290633647E-3</v>
      </c>
      <c r="X158" s="98" t="str">
        <f>IF(B158='[1]2010 election'!B158,"Incumbent","New")</f>
        <v>Incumbent</v>
      </c>
    </row>
    <row r="159" spans="1:24" ht="16" x14ac:dyDescent="0.2">
      <c r="A159" s="1" t="s">
        <v>535</v>
      </c>
      <c r="B159" s="42" t="s">
        <v>536</v>
      </c>
      <c r="C159" s="94">
        <v>6</v>
      </c>
      <c r="D159" s="41" t="s">
        <v>31</v>
      </c>
      <c r="E159" s="95">
        <v>63098</v>
      </c>
      <c r="F159" s="96">
        <f t="shared" si="20"/>
        <v>43219</v>
      </c>
      <c r="G159" s="97">
        <v>17882</v>
      </c>
      <c r="H159" s="97">
        <v>7584</v>
      </c>
      <c r="I159" s="97">
        <v>11330</v>
      </c>
      <c r="J159" s="97">
        <v>5283</v>
      </c>
      <c r="K159" s="97">
        <v>1140</v>
      </c>
      <c r="L159" s="97">
        <v>0</v>
      </c>
      <c r="M159" s="97">
        <v>0</v>
      </c>
      <c r="N159" s="96">
        <v>0</v>
      </c>
      <c r="O159" s="98">
        <f t="shared" si="21"/>
        <v>0.68495039462423535</v>
      </c>
      <c r="P159" s="99">
        <f t="shared" si="22"/>
        <v>0.41375321039357688</v>
      </c>
      <c r="Q159" s="100">
        <f t="shared" si="23"/>
        <v>0.17547837756542262</v>
      </c>
      <c r="R159" s="100">
        <f t="shared" si="24"/>
        <v>0.26215321964876559</v>
      </c>
      <c r="S159" s="100">
        <f t="shared" si="25"/>
        <v>0.12223790462528054</v>
      </c>
      <c r="T159" s="100">
        <f t="shared" si="26"/>
        <v>2.637728776695435E-2</v>
      </c>
      <c r="U159" s="100">
        <f t="shared" si="27"/>
        <v>0</v>
      </c>
      <c r="V159" s="100">
        <f t="shared" si="28"/>
        <v>0</v>
      </c>
      <c r="W159" s="101">
        <f t="shared" si="29"/>
        <v>0</v>
      </c>
      <c r="X159" s="98" t="str">
        <f>IF(B159='[1]2010 election'!B159,"Incumbent","New")</f>
        <v>New</v>
      </c>
    </row>
    <row r="160" spans="1:24" ht="16" x14ac:dyDescent="0.2">
      <c r="A160" s="1" t="s">
        <v>559</v>
      </c>
      <c r="B160" s="42" t="s">
        <v>560</v>
      </c>
      <c r="C160" s="94">
        <v>6</v>
      </c>
      <c r="D160" s="41" t="s">
        <v>31</v>
      </c>
      <c r="E160" s="95">
        <v>79989</v>
      </c>
      <c r="F160" s="96">
        <f t="shared" si="20"/>
        <v>48538</v>
      </c>
      <c r="G160" s="97">
        <v>9268</v>
      </c>
      <c r="H160" s="97">
        <v>20926</v>
      </c>
      <c r="I160" s="97">
        <v>1607</v>
      </c>
      <c r="J160" s="97">
        <v>15627</v>
      </c>
      <c r="K160" s="97">
        <v>1110</v>
      </c>
      <c r="L160" s="97">
        <v>0</v>
      </c>
      <c r="M160" s="97">
        <v>0</v>
      </c>
      <c r="N160" s="96">
        <v>0</v>
      </c>
      <c r="O160" s="98">
        <f t="shared" si="21"/>
        <v>0.60680843615997204</v>
      </c>
      <c r="P160" s="99">
        <f t="shared" si="22"/>
        <v>0.19094317854052495</v>
      </c>
      <c r="Q160" s="100">
        <f t="shared" si="23"/>
        <v>0.43112612798219951</v>
      </c>
      <c r="R160" s="100">
        <f t="shared" si="24"/>
        <v>3.3108080267007296E-2</v>
      </c>
      <c r="S160" s="100">
        <f t="shared" si="25"/>
        <v>0.32195393300094771</v>
      </c>
      <c r="T160" s="100">
        <f t="shared" si="26"/>
        <v>2.2868680209320532E-2</v>
      </c>
      <c r="U160" s="100">
        <f t="shared" si="27"/>
        <v>0</v>
      </c>
      <c r="V160" s="100">
        <f t="shared" si="28"/>
        <v>0</v>
      </c>
      <c r="W160" s="101">
        <f t="shared" si="29"/>
        <v>0</v>
      </c>
      <c r="X160" s="98" t="str">
        <f>IF(B160='[1]2010 election'!B160,"Incumbent","New")</f>
        <v>New</v>
      </c>
    </row>
    <row r="161" spans="1:24" ht="16" x14ac:dyDescent="0.2">
      <c r="A161" s="1" t="s">
        <v>648</v>
      </c>
      <c r="B161" s="42" t="s">
        <v>649</v>
      </c>
      <c r="C161" s="94">
        <v>6</v>
      </c>
      <c r="D161" s="41" t="s">
        <v>144</v>
      </c>
      <c r="E161" s="95">
        <v>75974</v>
      </c>
      <c r="F161" s="96">
        <f t="shared" si="20"/>
        <v>45123</v>
      </c>
      <c r="G161" s="97">
        <v>10216</v>
      </c>
      <c r="H161" s="97">
        <v>24312</v>
      </c>
      <c r="I161" s="97">
        <v>1150</v>
      </c>
      <c r="J161" s="97">
        <v>8903</v>
      </c>
      <c r="K161" s="97">
        <v>0</v>
      </c>
      <c r="L161" s="97">
        <v>0</v>
      </c>
      <c r="M161" s="97">
        <v>0</v>
      </c>
      <c r="N161" s="96">
        <v>542</v>
      </c>
      <c r="O161" s="98">
        <f t="shared" si="21"/>
        <v>0.59392686971858799</v>
      </c>
      <c r="P161" s="99">
        <f t="shared" si="22"/>
        <v>0.2264033862996698</v>
      </c>
      <c r="Q161" s="100">
        <f t="shared" si="23"/>
        <v>0.53879396316734263</v>
      </c>
      <c r="R161" s="100">
        <f t="shared" si="24"/>
        <v>2.5485894111650378E-2</v>
      </c>
      <c r="S161" s="100">
        <f t="shared" si="25"/>
        <v>0.19730514371828115</v>
      </c>
      <c r="T161" s="100">
        <f t="shared" si="26"/>
        <v>0</v>
      </c>
      <c r="U161" s="100">
        <f t="shared" si="27"/>
        <v>0</v>
      </c>
      <c r="V161" s="100">
        <f t="shared" si="28"/>
        <v>0</v>
      </c>
      <c r="W161" s="101">
        <f t="shared" si="29"/>
        <v>1.201161270305609E-2</v>
      </c>
      <c r="X161" s="98" t="str">
        <f>IF(B161='[1]2010 election'!B161,"Incumbent","New")</f>
        <v>Incumbent</v>
      </c>
    </row>
    <row r="162" spans="1:24" ht="16" x14ac:dyDescent="0.2">
      <c r="A162" s="1" t="s">
        <v>690</v>
      </c>
      <c r="B162" s="42" t="s">
        <v>691</v>
      </c>
      <c r="C162" s="94">
        <v>6</v>
      </c>
      <c r="D162" s="41" t="s">
        <v>144</v>
      </c>
      <c r="E162" s="95">
        <v>74370</v>
      </c>
      <c r="F162" s="96">
        <f t="shared" si="20"/>
        <v>44788</v>
      </c>
      <c r="G162" s="97">
        <v>8752</v>
      </c>
      <c r="H162" s="97">
        <v>23208</v>
      </c>
      <c r="I162" s="97">
        <v>1639</v>
      </c>
      <c r="J162" s="97">
        <v>10053</v>
      </c>
      <c r="K162" s="97">
        <v>1136</v>
      </c>
      <c r="L162" s="97">
        <v>0</v>
      </c>
      <c r="M162" s="97">
        <v>0</v>
      </c>
      <c r="N162" s="96">
        <v>0</v>
      </c>
      <c r="O162" s="98">
        <f t="shared" si="21"/>
        <v>0.60223208282909779</v>
      </c>
      <c r="P162" s="99">
        <f t="shared" si="22"/>
        <v>0.19540948468339733</v>
      </c>
      <c r="Q162" s="100">
        <f t="shared" si="23"/>
        <v>0.5181745110297401</v>
      </c>
      <c r="R162" s="100">
        <f t="shared" si="24"/>
        <v>3.6594623559882113E-2</v>
      </c>
      <c r="S162" s="100">
        <f t="shared" si="25"/>
        <v>0.22445744395820308</v>
      </c>
      <c r="T162" s="100">
        <f t="shared" si="26"/>
        <v>2.5363936768777351E-2</v>
      </c>
      <c r="U162" s="100">
        <f t="shared" si="27"/>
        <v>0</v>
      </c>
      <c r="V162" s="100">
        <f t="shared" si="28"/>
        <v>0</v>
      </c>
      <c r="W162" s="101">
        <f t="shared" si="29"/>
        <v>0</v>
      </c>
      <c r="X162" s="98" t="str">
        <f>IF(B162='[1]2010 election'!B162,"Incumbent","New")</f>
        <v>Incumbent</v>
      </c>
    </row>
    <row r="163" spans="1:24" ht="16" x14ac:dyDescent="0.2">
      <c r="A163" s="1" t="s">
        <v>694</v>
      </c>
      <c r="B163" s="42" t="s">
        <v>695</v>
      </c>
      <c r="C163" s="94">
        <v>6</v>
      </c>
      <c r="D163" s="41" t="s">
        <v>16</v>
      </c>
      <c r="E163" s="95">
        <v>86078</v>
      </c>
      <c r="F163" s="96">
        <f t="shared" si="20"/>
        <v>45331</v>
      </c>
      <c r="G163" s="97">
        <v>6133</v>
      </c>
      <c r="H163" s="97">
        <v>27772</v>
      </c>
      <c r="I163" s="97">
        <v>1867</v>
      </c>
      <c r="J163" s="97">
        <v>5033</v>
      </c>
      <c r="K163" s="97">
        <v>3838</v>
      </c>
      <c r="L163" s="97">
        <v>0</v>
      </c>
      <c r="M163" s="97">
        <v>0</v>
      </c>
      <c r="N163" s="96">
        <v>688</v>
      </c>
      <c r="O163" s="98">
        <f t="shared" si="21"/>
        <v>0.52662701270940315</v>
      </c>
      <c r="P163" s="99">
        <f t="shared" si="22"/>
        <v>0.13529372835366527</v>
      </c>
      <c r="Q163" s="100">
        <f t="shared" si="23"/>
        <v>0.61264918047252437</v>
      </c>
      <c r="R163" s="100">
        <f t="shared" si="24"/>
        <v>4.1185943394145288E-2</v>
      </c>
      <c r="S163" s="100">
        <f t="shared" si="25"/>
        <v>0.11102777348834131</v>
      </c>
      <c r="T163" s="100">
        <f t="shared" si="26"/>
        <v>8.4666122521012105E-2</v>
      </c>
      <c r="U163" s="100">
        <f t="shared" si="27"/>
        <v>0</v>
      </c>
      <c r="V163" s="100">
        <f t="shared" si="28"/>
        <v>0</v>
      </c>
      <c r="W163" s="101">
        <f t="shared" si="29"/>
        <v>1.5177251770311708E-2</v>
      </c>
      <c r="X163" s="98" t="str">
        <f>IF(B163='[1]2010 election'!B163,"Incumbent","New")</f>
        <v>New</v>
      </c>
    </row>
    <row r="164" spans="1:24" ht="16" x14ac:dyDescent="0.2">
      <c r="A164" s="1" t="s">
        <v>696</v>
      </c>
      <c r="B164" s="42" t="s">
        <v>697</v>
      </c>
      <c r="C164" s="94">
        <v>6</v>
      </c>
      <c r="D164" s="41" t="s">
        <v>16</v>
      </c>
      <c r="E164" s="95">
        <v>72959</v>
      </c>
      <c r="F164" s="96">
        <f t="shared" si="20"/>
        <v>42019</v>
      </c>
      <c r="G164" s="97">
        <v>4063</v>
      </c>
      <c r="H164" s="97">
        <v>28187</v>
      </c>
      <c r="I164" s="97">
        <v>1782</v>
      </c>
      <c r="J164" s="97">
        <v>3434</v>
      </c>
      <c r="K164" s="97">
        <v>4108</v>
      </c>
      <c r="L164" s="97">
        <v>0</v>
      </c>
      <c r="M164" s="97">
        <v>0</v>
      </c>
      <c r="N164" s="96">
        <v>445</v>
      </c>
      <c r="O164" s="98">
        <f t="shared" si="21"/>
        <v>0.57592620512890802</v>
      </c>
      <c r="P164" s="99">
        <f t="shared" si="22"/>
        <v>9.6694352554796636E-2</v>
      </c>
      <c r="Q164" s="100">
        <f t="shared" si="23"/>
        <v>0.67081558342654513</v>
      </c>
      <c r="R164" s="100">
        <f t="shared" si="24"/>
        <v>4.2409386230038794E-2</v>
      </c>
      <c r="S164" s="100">
        <f t="shared" si="25"/>
        <v>8.1724933958447363E-2</v>
      </c>
      <c r="T164" s="100">
        <f t="shared" si="26"/>
        <v>9.7765296651514788E-2</v>
      </c>
      <c r="U164" s="100">
        <f t="shared" si="27"/>
        <v>0</v>
      </c>
      <c r="V164" s="100">
        <f t="shared" si="28"/>
        <v>0</v>
      </c>
      <c r="W164" s="101">
        <f t="shared" si="29"/>
        <v>1.0590447178657274E-2</v>
      </c>
      <c r="X164" s="98" t="str">
        <f>IF(B164='[1]2010 election'!B164,"Incumbent","New")</f>
        <v>Incumbent</v>
      </c>
    </row>
    <row r="165" spans="1:24" ht="16" x14ac:dyDescent="0.2">
      <c r="A165" s="1" t="s">
        <v>698</v>
      </c>
      <c r="B165" s="42" t="s">
        <v>699</v>
      </c>
      <c r="C165" s="94">
        <v>6</v>
      </c>
      <c r="D165" s="41" t="s">
        <v>16</v>
      </c>
      <c r="E165" s="95">
        <v>80590</v>
      </c>
      <c r="F165" s="96">
        <f t="shared" si="20"/>
        <v>49966</v>
      </c>
      <c r="G165" s="97">
        <v>4872</v>
      </c>
      <c r="H165" s="97">
        <v>26843</v>
      </c>
      <c r="I165" s="97">
        <v>11970</v>
      </c>
      <c r="J165" s="97">
        <v>2172</v>
      </c>
      <c r="K165" s="97">
        <v>4048</v>
      </c>
      <c r="L165" s="97">
        <v>0</v>
      </c>
      <c r="M165" s="97">
        <v>0</v>
      </c>
      <c r="N165" s="96">
        <v>61</v>
      </c>
      <c r="O165" s="98">
        <f t="shared" si="21"/>
        <v>0.62000248169748107</v>
      </c>
      <c r="P165" s="99">
        <f t="shared" si="22"/>
        <v>9.7506304286915105E-2</v>
      </c>
      <c r="Q165" s="100">
        <f t="shared" si="23"/>
        <v>0.53722531321298483</v>
      </c>
      <c r="R165" s="100">
        <f t="shared" si="24"/>
        <v>0.23956290277388625</v>
      </c>
      <c r="S165" s="100">
        <f t="shared" si="25"/>
        <v>4.3469559300324222E-2</v>
      </c>
      <c r="T165" s="100">
        <f t="shared" si="26"/>
        <v>8.1015090261377737E-2</v>
      </c>
      <c r="U165" s="100">
        <f t="shared" si="27"/>
        <v>0</v>
      </c>
      <c r="V165" s="100">
        <f t="shared" si="28"/>
        <v>0</v>
      </c>
      <c r="W165" s="101">
        <f t="shared" si="29"/>
        <v>1.2208301645118681E-3</v>
      </c>
      <c r="X165" s="98" t="str">
        <f>IF(B165='[1]2010 election'!B165,"Incumbent","New")</f>
        <v>New</v>
      </c>
    </row>
    <row r="166" spans="1:24" ht="16" x14ac:dyDescent="0.2">
      <c r="A166" s="1" t="s">
        <v>773</v>
      </c>
      <c r="B166" s="42" t="s">
        <v>774</v>
      </c>
      <c r="C166" s="94">
        <v>6</v>
      </c>
      <c r="D166" s="41" t="s">
        <v>31</v>
      </c>
      <c r="E166" s="95">
        <v>72005</v>
      </c>
      <c r="F166" s="96">
        <f t="shared" si="20"/>
        <v>44483</v>
      </c>
      <c r="G166" s="97">
        <v>11527</v>
      </c>
      <c r="H166" s="97">
        <v>17529</v>
      </c>
      <c r="I166" s="97">
        <v>5718</v>
      </c>
      <c r="J166" s="97">
        <v>8557</v>
      </c>
      <c r="K166" s="97">
        <v>1152</v>
      </c>
      <c r="L166" s="97">
        <v>0</v>
      </c>
      <c r="M166" s="97">
        <v>0</v>
      </c>
      <c r="N166" s="96">
        <v>0</v>
      </c>
      <c r="O166" s="98">
        <f t="shared" si="21"/>
        <v>0.6177765432956045</v>
      </c>
      <c r="P166" s="99">
        <f t="shared" si="22"/>
        <v>0.25913270238068475</v>
      </c>
      <c r="Q166" s="100">
        <f t="shared" si="23"/>
        <v>0.39406065238405685</v>
      </c>
      <c r="R166" s="100">
        <f t="shared" si="24"/>
        <v>0.12854348852370567</v>
      </c>
      <c r="S166" s="100">
        <f t="shared" si="25"/>
        <v>0.19236562282220174</v>
      </c>
      <c r="T166" s="100">
        <f t="shared" si="26"/>
        <v>2.5897533889350989E-2</v>
      </c>
      <c r="U166" s="100">
        <f t="shared" si="27"/>
        <v>0</v>
      </c>
      <c r="V166" s="100">
        <f t="shared" si="28"/>
        <v>0</v>
      </c>
      <c r="W166" s="101">
        <f t="shared" si="29"/>
        <v>0</v>
      </c>
      <c r="X166" s="98" t="str">
        <f>IF(B166='[1]2010 election'!B166,"Incumbent","New")</f>
        <v>New</v>
      </c>
    </row>
    <row r="167" spans="1:24" ht="16" x14ac:dyDescent="0.2">
      <c r="A167" s="1" t="s">
        <v>775</v>
      </c>
      <c r="B167" s="42" t="s">
        <v>776</v>
      </c>
      <c r="C167" s="94">
        <v>6</v>
      </c>
      <c r="D167" s="41" t="s">
        <v>31</v>
      </c>
      <c r="E167" s="95">
        <v>72341</v>
      </c>
      <c r="F167" s="96">
        <f t="shared" si="20"/>
        <v>43137</v>
      </c>
      <c r="G167" s="97">
        <v>8187</v>
      </c>
      <c r="H167" s="97">
        <v>23630</v>
      </c>
      <c r="I167" s="97">
        <v>1589</v>
      </c>
      <c r="J167" s="97">
        <v>8892</v>
      </c>
      <c r="K167" s="97">
        <v>839</v>
      </c>
      <c r="L167" s="97">
        <v>0</v>
      </c>
      <c r="M167" s="97">
        <v>0</v>
      </c>
      <c r="N167" s="96">
        <v>0</v>
      </c>
      <c r="O167" s="98">
        <f t="shared" si="21"/>
        <v>0.59630085290499169</v>
      </c>
      <c r="P167" s="99">
        <f t="shared" si="22"/>
        <v>0.18979066694485014</v>
      </c>
      <c r="Q167" s="100">
        <f t="shared" si="23"/>
        <v>0.54778960057491244</v>
      </c>
      <c r="R167" s="100">
        <f t="shared" si="24"/>
        <v>3.6836126758930846E-2</v>
      </c>
      <c r="S167" s="100">
        <f t="shared" si="25"/>
        <v>0.20613394533694973</v>
      </c>
      <c r="T167" s="100">
        <f t="shared" si="26"/>
        <v>1.9449660384356818E-2</v>
      </c>
      <c r="U167" s="100">
        <f t="shared" si="27"/>
        <v>0</v>
      </c>
      <c r="V167" s="100">
        <f t="shared" si="28"/>
        <v>0</v>
      </c>
      <c r="W167" s="101">
        <f t="shared" si="29"/>
        <v>0</v>
      </c>
      <c r="X167" s="98" t="str">
        <f>IF(B167='[1]2010 election'!B167,"Incumbent","New")</f>
        <v>Incumbent</v>
      </c>
    </row>
    <row r="168" spans="1:24" ht="16" x14ac:dyDescent="0.2">
      <c r="A168" s="1" t="s">
        <v>830</v>
      </c>
      <c r="B168" s="42" t="s">
        <v>831</v>
      </c>
      <c r="C168" s="94">
        <v>6</v>
      </c>
      <c r="D168" s="41" t="s">
        <v>31</v>
      </c>
      <c r="E168" s="95">
        <v>79170</v>
      </c>
      <c r="F168" s="96">
        <f t="shared" si="20"/>
        <v>45430</v>
      </c>
      <c r="G168" s="97">
        <v>7742</v>
      </c>
      <c r="H168" s="97">
        <v>20961</v>
      </c>
      <c r="I168" s="97">
        <v>4667</v>
      </c>
      <c r="J168" s="97">
        <v>8519</v>
      </c>
      <c r="K168" s="97">
        <v>1382</v>
      </c>
      <c r="L168" s="97">
        <v>0</v>
      </c>
      <c r="M168" s="97">
        <v>1535</v>
      </c>
      <c r="N168" s="96">
        <v>624</v>
      </c>
      <c r="O168" s="98">
        <f t="shared" si="21"/>
        <v>0.57382847038019447</v>
      </c>
      <c r="P168" s="99">
        <f t="shared" si="22"/>
        <v>0.17041602465331279</v>
      </c>
      <c r="Q168" s="100">
        <f t="shared" si="23"/>
        <v>0.46139115122165969</v>
      </c>
      <c r="R168" s="100">
        <f t="shared" si="24"/>
        <v>0.1027294739159146</v>
      </c>
      <c r="S168" s="100">
        <f t="shared" si="25"/>
        <v>0.18751926040061634</v>
      </c>
      <c r="T168" s="100">
        <f t="shared" si="26"/>
        <v>3.0420427030596522E-2</v>
      </c>
      <c r="U168" s="100">
        <f t="shared" si="27"/>
        <v>0</v>
      </c>
      <c r="V168" s="100">
        <f t="shared" si="28"/>
        <v>3.3788245652652434E-2</v>
      </c>
      <c r="W168" s="101">
        <f t="shared" si="29"/>
        <v>1.3735417125247633E-2</v>
      </c>
      <c r="X168" s="98" t="str">
        <f>IF(B168='[1]2010 election'!B168,"Incumbent","New")</f>
        <v>Incumbent</v>
      </c>
    </row>
    <row r="169" spans="1:24" ht="16" x14ac:dyDescent="0.2">
      <c r="A169" s="1" t="s">
        <v>858</v>
      </c>
      <c r="B169" s="42" t="s">
        <v>859</v>
      </c>
      <c r="C169" s="94">
        <v>6</v>
      </c>
      <c r="D169" s="41" t="s">
        <v>16</v>
      </c>
      <c r="E169" s="95">
        <v>74290</v>
      </c>
      <c r="F169" s="96">
        <f t="shared" si="20"/>
        <v>43261</v>
      </c>
      <c r="G169" s="97">
        <v>8823</v>
      </c>
      <c r="H169" s="97">
        <v>21364</v>
      </c>
      <c r="I169" s="97">
        <v>1614</v>
      </c>
      <c r="J169" s="97">
        <v>7806</v>
      </c>
      <c r="K169" s="97">
        <v>2251</v>
      </c>
      <c r="L169" s="97">
        <v>0</v>
      </c>
      <c r="M169" s="97">
        <v>0</v>
      </c>
      <c r="N169" s="96">
        <v>1403</v>
      </c>
      <c r="O169" s="98">
        <f t="shared" si="21"/>
        <v>0.58232601965271236</v>
      </c>
      <c r="P169" s="99">
        <f t="shared" si="22"/>
        <v>0.20394812879961166</v>
      </c>
      <c r="Q169" s="100">
        <f t="shared" si="23"/>
        <v>0.49383971706617968</v>
      </c>
      <c r="R169" s="100">
        <f t="shared" si="24"/>
        <v>3.7308430225838518E-2</v>
      </c>
      <c r="S169" s="100">
        <f t="shared" si="25"/>
        <v>0.1804396569658584</v>
      </c>
      <c r="T169" s="100">
        <f t="shared" si="26"/>
        <v>5.2033008945701668E-2</v>
      </c>
      <c r="U169" s="100">
        <f t="shared" si="27"/>
        <v>0</v>
      </c>
      <c r="V169" s="100">
        <f t="shared" si="28"/>
        <v>0</v>
      </c>
      <c r="W169" s="101">
        <f t="shared" si="29"/>
        <v>3.2431057996810057E-2</v>
      </c>
      <c r="X169" s="98" t="str">
        <f>IF(B169='[1]2010 election'!B169,"Incumbent","New")</f>
        <v>New</v>
      </c>
    </row>
    <row r="170" spans="1:24" ht="16" x14ac:dyDescent="0.2">
      <c r="A170" s="1" t="s">
        <v>938</v>
      </c>
      <c r="B170" s="42" t="s">
        <v>939</v>
      </c>
      <c r="C170" s="94">
        <v>6</v>
      </c>
      <c r="D170" s="41" t="s">
        <v>31</v>
      </c>
      <c r="E170" s="95">
        <v>69081</v>
      </c>
      <c r="F170" s="96">
        <f t="shared" si="20"/>
        <v>41034</v>
      </c>
      <c r="G170" s="97">
        <v>11761</v>
      </c>
      <c r="H170" s="97">
        <v>18447</v>
      </c>
      <c r="I170" s="97">
        <v>1256</v>
      </c>
      <c r="J170" s="97">
        <v>7720</v>
      </c>
      <c r="K170" s="97">
        <v>1850</v>
      </c>
      <c r="L170" s="97">
        <v>0</v>
      </c>
      <c r="M170" s="97">
        <v>0</v>
      </c>
      <c r="N170" s="96">
        <v>0</v>
      </c>
      <c r="O170" s="98">
        <f t="shared" si="21"/>
        <v>0.59399834976332133</v>
      </c>
      <c r="P170" s="99">
        <f t="shared" si="22"/>
        <v>0.28661597699468733</v>
      </c>
      <c r="Q170" s="100">
        <f t="shared" si="23"/>
        <v>0.44955402836672026</v>
      </c>
      <c r="R170" s="100">
        <f t="shared" si="24"/>
        <v>3.0608763464444119E-2</v>
      </c>
      <c r="S170" s="100">
        <f t="shared" si="25"/>
        <v>0.18813666715406735</v>
      </c>
      <c r="T170" s="100">
        <f t="shared" si="26"/>
        <v>4.508456402008091E-2</v>
      </c>
      <c r="U170" s="100">
        <f t="shared" si="27"/>
        <v>0</v>
      </c>
      <c r="V170" s="100">
        <f t="shared" si="28"/>
        <v>0</v>
      </c>
      <c r="W170" s="101">
        <f t="shared" si="29"/>
        <v>0</v>
      </c>
      <c r="X170" s="98" t="str">
        <f>IF(B170='[1]2010 election'!B170,"Incumbent","New")</f>
        <v>Incumbent</v>
      </c>
    </row>
    <row r="171" spans="1:24" ht="16" x14ac:dyDescent="0.2">
      <c r="A171" s="1" t="s">
        <v>942</v>
      </c>
      <c r="B171" s="42" t="s">
        <v>943</v>
      </c>
      <c r="C171" s="94">
        <v>6</v>
      </c>
      <c r="D171" s="41" t="s">
        <v>31</v>
      </c>
      <c r="E171" s="95">
        <v>63931</v>
      </c>
      <c r="F171" s="96">
        <f t="shared" si="20"/>
        <v>39649</v>
      </c>
      <c r="G171" s="97">
        <v>9710</v>
      </c>
      <c r="H171" s="97">
        <v>19771</v>
      </c>
      <c r="I171" s="97">
        <v>3034</v>
      </c>
      <c r="J171" s="97">
        <v>5206</v>
      </c>
      <c r="K171" s="97">
        <v>1753</v>
      </c>
      <c r="L171" s="97">
        <v>0</v>
      </c>
      <c r="M171" s="97">
        <v>0</v>
      </c>
      <c r="N171" s="96">
        <v>175</v>
      </c>
      <c r="O171" s="98">
        <f t="shared" si="21"/>
        <v>0.62018426115655945</v>
      </c>
      <c r="P171" s="99">
        <f t="shared" si="22"/>
        <v>0.244898988625186</v>
      </c>
      <c r="Q171" s="100">
        <f t="shared" si="23"/>
        <v>0.49865065953744103</v>
      </c>
      <c r="R171" s="100">
        <f t="shared" si="24"/>
        <v>7.6521475951474183E-2</v>
      </c>
      <c r="S171" s="100">
        <f t="shared" si="25"/>
        <v>0.13130217659966203</v>
      </c>
      <c r="T171" s="100">
        <f t="shared" si="26"/>
        <v>4.4212968801230802E-2</v>
      </c>
      <c r="U171" s="100">
        <f t="shared" si="27"/>
        <v>0</v>
      </c>
      <c r="V171" s="100">
        <f t="shared" si="28"/>
        <v>0</v>
      </c>
      <c r="W171" s="101">
        <f t="shared" si="29"/>
        <v>4.4137304850059272E-3</v>
      </c>
      <c r="X171" s="98" t="str">
        <f>IF(B171='[1]2010 election'!B171,"Incumbent","New")</f>
        <v>Incumbent</v>
      </c>
    </row>
    <row r="172" spans="1:24" ht="16" x14ac:dyDescent="0.2">
      <c r="A172" s="1" t="s">
        <v>962</v>
      </c>
      <c r="B172" s="42" t="s">
        <v>963</v>
      </c>
      <c r="C172" s="94">
        <v>6</v>
      </c>
      <c r="D172" s="41" t="s">
        <v>16</v>
      </c>
      <c r="E172" s="95">
        <v>69490</v>
      </c>
      <c r="F172" s="96">
        <f t="shared" si="20"/>
        <v>46386</v>
      </c>
      <c r="G172" s="97">
        <v>12916</v>
      </c>
      <c r="H172" s="97">
        <v>24601</v>
      </c>
      <c r="I172" s="97">
        <v>1362</v>
      </c>
      <c r="J172" s="97">
        <v>5068</v>
      </c>
      <c r="K172" s="97">
        <v>2187</v>
      </c>
      <c r="L172" s="97">
        <v>0</v>
      </c>
      <c r="M172" s="97">
        <v>0</v>
      </c>
      <c r="N172" s="96">
        <v>252</v>
      </c>
      <c r="O172" s="98">
        <f t="shared" si="21"/>
        <v>0.66752050654770467</v>
      </c>
      <c r="P172" s="99">
        <f t="shared" si="22"/>
        <v>0.27844608286983141</v>
      </c>
      <c r="Q172" s="100">
        <f t="shared" si="23"/>
        <v>0.53035398611650064</v>
      </c>
      <c r="R172" s="100">
        <f t="shared" si="24"/>
        <v>2.9362307592808175E-2</v>
      </c>
      <c r="S172" s="100">
        <f t="shared" si="25"/>
        <v>0.10925710343638166</v>
      </c>
      <c r="T172" s="100">
        <f t="shared" si="26"/>
        <v>4.7147846332945283E-2</v>
      </c>
      <c r="U172" s="100">
        <f t="shared" si="27"/>
        <v>0</v>
      </c>
      <c r="V172" s="100">
        <f t="shared" si="28"/>
        <v>0</v>
      </c>
      <c r="W172" s="101">
        <f t="shared" si="29"/>
        <v>5.4326736515327902E-3</v>
      </c>
      <c r="X172" s="98" t="str">
        <f>IF(B172='[1]2010 election'!B172,"Incumbent","New")</f>
        <v>Incumbent</v>
      </c>
    </row>
    <row r="173" spans="1:24" ht="16" x14ac:dyDescent="0.2">
      <c r="A173" s="1" t="s">
        <v>1092</v>
      </c>
      <c r="B173" s="42" t="s">
        <v>1093</v>
      </c>
      <c r="C173" s="94">
        <v>6</v>
      </c>
      <c r="D173" s="41" t="s">
        <v>144</v>
      </c>
      <c r="E173" s="95">
        <v>76068</v>
      </c>
      <c r="F173" s="96">
        <f t="shared" si="20"/>
        <v>45293</v>
      </c>
      <c r="G173" s="97">
        <v>9389</v>
      </c>
      <c r="H173" s="97">
        <v>23625</v>
      </c>
      <c r="I173" s="97">
        <v>1255</v>
      </c>
      <c r="J173" s="97">
        <v>8818</v>
      </c>
      <c r="K173" s="97">
        <v>1273</v>
      </c>
      <c r="L173" s="97">
        <v>0</v>
      </c>
      <c r="M173" s="97">
        <v>0</v>
      </c>
      <c r="N173" s="96">
        <v>933</v>
      </c>
      <c r="O173" s="98">
        <f t="shared" si="21"/>
        <v>0.59542777514855127</v>
      </c>
      <c r="P173" s="99">
        <f t="shared" si="22"/>
        <v>0.20729472545426444</v>
      </c>
      <c r="Q173" s="100">
        <f t="shared" si="23"/>
        <v>0.52160377983352835</v>
      </c>
      <c r="R173" s="100">
        <f t="shared" si="24"/>
        <v>2.7708475923431876E-2</v>
      </c>
      <c r="S173" s="100">
        <f t="shared" si="25"/>
        <v>0.19468792087077474</v>
      </c>
      <c r="T173" s="100">
        <f t="shared" si="26"/>
        <v>2.8105888327114564E-2</v>
      </c>
      <c r="U173" s="100">
        <f t="shared" si="27"/>
        <v>0</v>
      </c>
      <c r="V173" s="100">
        <f t="shared" si="28"/>
        <v>0</v>
      </c>
      <c r="W173" s="101">
        <f t="shared" si="29"/>
        <v>2.0599209590886011E-2</v>
      </c>
      <c r="X173" s="98" t="str">
        <f>IF(B173='[1]2010 election'!B173,"Incumbent","New")</f>
        <v>Incumbent</v>
      </c>
    </row>
    <row r="174" spans="1:24" ht="16" x14ac:dyDescent="0.2">
      <c r="A174" s="1" t="s">
        <v>1130</v>
      </c>
      <c r="B174" s="42" t="s">
        <v>1131</v>
      </c>
      <c r="C174" s="94">
        <v>6</v>
      </c>
      <c r="D174" s="41" t="s">
        <v>16</v>
      </c>
      <c r="E174" s="95">
        <v>72174</v>
      </c>
      <c r="F174" s="96">
        <f t="shared" si="20"/>
        <v>42048</v>
      </c>
      <c r="G174" s="97">
        <v>12654</v>
      </c>
      <c r="H174" s="97">
        <v>18600</v>
      </c>
      <c r="I174" s="97">
        <v>1100</v>
      </c>
      <c r="J174" s="97">
        <v>7688</v>
      </c>
      <c r="K174" s="97">
        <v>1242</v>
      </c>
      <c r="L174" s="97">
        <v>0</v>
      </c>
      <c r="M174" s="97">
        <v>0</v>
      </c>
      <c r="N174" s="96">
        <v>764</v>
      </c>
      <c r="O174" s="98">
        <f t="shared" si="21"/>
        <v>0.58259206916618178</v>
      </c>
      <c r="P174" s="99">
        <f t="shared" si="22"/>
        <v>0.3009417808219178</v>
      </c>
      <c r="Q174" s="100">
        <f t="shared" si="23"/>
        <v>0.44235159817351599</v>
      </c>
      <c r="R174" s="100">
        <f t="shared" si="24"/>
        <v>2.6160578386605782E-2</v>
      </c>
      <c r="S174" s="100">
        <f t="shared" si="25"/>
        <v>0.1828386605783866</v>
      </c>
      <c r="T174" s="100">
        <f t="shared" si="26"/>
        <v>2.9537671232876712E-2</v>
      </c>
      <c r="U174" s="100">
        <f t="shared" si="27"/>
        <v>0</v>
      </c>
      <c r="V174" s="100">
        <f t="shared" si="28"/>
        <v>0</v>
      </c>
      <c r="W174" s="101">
        <f t="shared" si="29"/>
        <v>1.8169710806697107E-2</v>
      </c>
      <c r="X174" s="98" t="str">
        <f>IF(B174='[1]2010 election'!B174,"Incumbent","New")</f>
        <v>Incumbent</v>
      </c>
    </row>
    <row r="175" spans="1:24" ht="16" x14ac:dyDescent="0.2">
      <c r="A175" s="1" t="s">
        <v>1144</v>
      </c>
      <c r="B175" s="42" t="s">
        <v>1145</v>
      </c>
      <c r="C175" s="94">
        <v>6</v>
      </c>
      <c r="D175" s="41" t="s">
        <v>16</v>
      </c>
      <c r="E175" s="95">
        <v>75980</v>
      </c>
      <c r="F175" s="96">
        <f t="shared" si="20"/>
        <v>43263</v>
      </c>
      <c r="G175" s="97">
        <v>11124</v>
      </c>
      <c r="H175" s="97">
        <v>21693</v>
      </c>
      <c r="I175" s="97">
        <v>1927</v>
      </c>
      <c r="J175" s="97">
        <v>6354</v>
      </c>
      <c r="K175" s="97">
        <v>1658</v>
      </c>
      <c r="L175" s="97">
        <v>0</v>
      </c>
      <c r="M175" s="97">
        <v>0</v>
      </c>
      <c r="N175" s="96">
        <v>507</v>
      </c>
      <c r="O175" s="98">
        <f t="shared" si="21"/>
        <v>0.56939984206370098</v>
      </c>
      <c r="P175" s="99">
        <f t="shared" si="22"/>
        <v>0.25712502600374454</v>
      </c>
      <c r="Q175" s="100">
        <f t="shared" si="23"/>
        <v>0.50142153803481038</v>
      </c>
      <c r="R175" s="100">
        <f t="shared" si="24"/>
        <v>4.4541525090724177E-2</v>
      </c>
      <c r="S175" s="100">
        <f t="shared" si="25"/>
        <v>0.14686914915747867</v>
      </c>
      <c r="T175" s="100">
        <f t="shared" si="26"/>
        <v>3.8323740840903314E-2</v>
      </c>
      <c r="U175" s="100">
        <f t="shared" si="27"/>
        <v>0</v>
      </c>
      <c r="V175" s="100">
        <f t="shared" si="28"/>
        <v>0</v>
      </c>
      <c r="W175" s="101">
        <f t="shared" si="29"/>
        <v>1.1719020872338949E-2</v>
      </c>
      <c r="X175" s="98" t="str">
        <f>IF(B175='[1]2010 election'!B175,"Incumbent","New")</f>
        <v>New</v>
      </c>
    </row>
    <row r="176" spans="1:24" ht="16" x14ac:dyDescent="0.2">
      <c r="A176" s="1" t="s">
        <v>61</v>
      </c>
      <c r="B176" s="132" t="s">
        <v>62</v>
      </c>
      <c r="C176" s="133">
        <v>7</v>
      </c>
      <c r="D176" s="39" t="s">
        <v>63</v>
      </c>
      <c r="E176" s="134">
        <v>78373</v>
      </c>
      <c r="F176" s="96">
        <f t="shared" si="20"/>
        <v>50479</v>
      </c>
      <c r="G176" s="135">
        <v>15769</v>
      </c>
      <c r="H176" s="135">
        <v>21826</v>
      </c>
      <c r="I176" s="135">
        <v>2396</v>
      </c>
      <c r="J176" s="135">
        <v>9080</v>
      </c>
      <c r="K176" s="135">
        <v>1232</v>
      </c>
      <c r="L176" s="135">
        <v>0</v>
      </c>
      <c r="M176" s="135">
        <v>0</v>
      </c>
      <c r="N176" s="136">
        <v>176</v>
      </c>
      <c r="O176" s="137">
        <f t="shared" si="21"/>
        <v>0.64408661146057955</v>
      </c>
      <c r="P176" s="99">
        <f t="shared" si="22"/>
        <v>0.31238732938449654</v>
      </c>
      <c r="Q176" s="100">
        <f t="shared" si="23"/>
        <v>0.4323778204798035</v>
      </c>
      <c r="R176" s="100">
        <f t="shared" si="24"/>
        <v>4.7465282592761344E-2</v>
      </c>
      <c r="S176" s="100">
        <f t="shared" si="25"/>
        <v>0.17987678044335267</v>
      </c>
      <c r="T176" s="100">
        <f t="shared" si="26"/>
        <v>2.4406188712137719E-2</v>
      </c>
      <c r="U176" s="100">
        <f t="shared" si="27"/>
        <v>0</v>
      </c>
      <c r="V176" s="100">
        <f t="shared" si="28"/>
        <v>0</v>
      </c>
      <c r="W176" s="101">
        <f t="shared" si="29"/>
        <v>3.4865983874482458E-3</v>
      </c>
      <c r="X176" s="98" t="str">
        <f>IF(B176='[1]2010 election'!B176,"Incumbent","New")</f>
        <v>New</v>
      </c>
    </row>
    <row r="177" spans="1:24" ht="16" x14ac:dyDescent="0.2">
      <c r="A177" s="1" t="s">
        <v>165</v>
      </c>
      <c r="B177" s="42" t="s">
        <v>166</v>
      </c>
      <c r="C177" s="94">
        <v>7</v>
      </c>
      <c r="D177" s="41" t="s">
        <v>63</v>
      </c>
      <c r="E177" s="95">
        <v>66123</v>
      </c>
      <c r="F177" s="96">
        <f t="shared" si="20"/>
        <v>41406</v>
      </c>
      <c r="G177" s="97">
        <v>4682</v>
      </c>
      <c r="H177" s="97">
        <v>19312</v>
      </c>
      <c r="I177" s="97">
        <v>12228</v>
      </c>
      <c r="J177" s="97">
        <v>4103</v>
      </c>
      <c r="K177" s="97">
        <v>871</v>
      </c>
      <c r="L177" s="97">
        <v>0</v>
      </c>
      <c r="M177" s="97">
        <v>0</v>
      </c>
      <c r="N177" s="96">
        <v>210</v>
      </c>
      <c r="O177" s="98">
        <f t="shared" si="21"/>
        <v>0.62619663354657229</v>
      </c>
      <c r="P177" s="99">
        <f t="shared" si="22"/>
        <v>0.11307539970052649</v>
      </c>
      <c r="Q177" s="100">
        <f t="shared" si="23"/>
        <v>0.46640583490315413</v>
      </c>
      <c r="R177" s="100">
        <f t="shared" si="24"/>
        <v>0.29531951891030284</v>
      </c>
      <c r="S177" s="100">
        <f t="shared" si="25"/>
        <v>9.9091919045548954E-2</v>
      </c>
      <c r="T177" s="100">
        <f t="shared" si="26"/>
        <v>2.1035598705501618E-2</v>
      </c>
      <c r="U177" s="100">
        <f t="shared" si="27"/>
        <v>0</v>
      </c>
      <c r="V177" s="100">
        <f t="shared" si="28"/>
        <v>0</v>
      </c>
      <c r="W177" s="101">
        <f t="shared" si="29"/>
        <v>5.0717287349659468E-3</v>
      </c>
      <c r="X177" s="98" t="str">
        <f>IF(B177='[1]2010 election'!B177,"Incumbent","New")</f>
        <v>New</v>
      </c>
    </row>
    <row r="178" spans="1:24" ht="16" x14ac:dyDescent="0.2">
      <c r="A178" s="1" t="s">
        <v>167</v>
      </c>
      <c r="B178" s="42" t="s">
        <v>168</v>
      </c>
      <c r="C178" s="94">
        <v>7</v>
      </c>
      <c r="D178" s="41" t="s">
        <v>63</v>
      </c>
      <c r="E178" s="95">
        <v>63670</v>
      </c>
      <c r="F178" s="96">
        <f t="shared" si="20"/>
        <v>37600</v>
      </c>
      <c r="G178" s="97">
        <v>9878</v>
      </c>
      <c r="H178" s="97">
        <v>16328</v>
      </c>
      <c r="I178" s="97">
        <v>1094</v>
      </c>
      <c r="J178" s="97">
        <v>9057</v>
      </c>
      <c r="K178" s="97">
        <v>1243</v>
      </c>
      <c r="L178" s="97">
        <v>0</v>
      </c>
      <c r="M178" s="97">
        <v>0</v>
      </c>
      <c r="N178" s="96">
        <v>0</v>
      </c>
      <c r="O178" s="98">
        <f t="shared" si="21"/>
        <v>0.5905449976441024</v>
      </c>
      <c r="P178" s="99">
        <f t="shared" si="22"/>
        <v>0.2627127659574468</v>
      </c>
      <c r="Q178" s="100">
        <f t="shared" si="23"/>
        <v>0.43425531914893617</v>
      </c>
      <c r="R178" s="100">
        <f t="shared" si="24"/>
        <v>2.9095744680851063E-2</v>
      </c>
      <c r="S178" s="100">
        <f t="shared" si="25"/>
        <v>0.24087765957446808</v>
      </c>
      <c r="T178" s="100">
        <f t="shared" si="26"/>
        <v>3.3058510638297872E-2</v>
      </c>
      <c r="U178" s="100">
        <f t="shared" si="27"/>
        <v>0</v>
      </c>
      <c r="V178" s="100">
        <f t="shared" si="28"/>
        <v>0</v>
      </c>
      <c r="W178" s="101">
        <f t="shared" si="29"/>
        <v>0</v>
      </c>
      <c r="X178" s="98" t="str">
        <f>IF(B178='[1]2010 election'!B178,"Incumbent","New")</f>
        <v>New</v>
      </c>
    </row>
    <row r="179" spans="1:24" ht="16" x14ac:dyDescent="0.2">
      <c r="A179" s="1" t="s">
        <v>169</v>
      </c>
      <c r="B179" s="42" t="s">
        <v>170</v>
      </c>
      <c r="C179" s="94">
        <v>7</v>
      </c>
      <c r="D179" s="41" t="s">
        <v>63</v>
      </c>
      <c r="E179" s="95">
        <v>63371</v>
      </c>
      <c r="F179" s="96">
        <f t="shared" si="20"/>
        <v>40290</v>
      </c>
      <c r="G179" s="97">
        <v>6160</v>
      </c>
      <c r="H179" s="97">
        <v>19977</v>
      </c>
      <c r="I179" s="97">
        <v>1173</v>
      </c>
      <c r="J179" s="97">
        <v>3140</v>
      </c>
      <c r="K179" s="97">
        <v>1085</v>
      </c>
      <c r="L179" s="97">
        <v>0</v>
      </c>
      <c r="M179" s="97">
        <v>8557</v>
      </c>
      <c r="N179" s="96">
        <v>198</v>
      </c>
      <c r="O179" s="98">
        <f t="shared" si="21"/>
        <v>0.6357797730823247</v>
      </c>
      <c r="P179" s="99">
        <f t="shared" si="22"/>
        <v>0.15289153636138</v>
      </c>
      <c r="Q179" s="100">
        <f t="shared" si="23"/>
        <v>0.49583023082650785</v>
      </c>
      <c r="R179" s="100">
        <f t="shared" si="24"/>
        <v>2.911392405063291E-2</v>
      </c>
      <c r="S179" s="100">
        <f t="shared" si="25"/>
        <v>7.7934971456937202E-2</v>
      </c>
      <c r="T179" s="100">
        <f t="shared" si="26"/>
        <v>2.692975924547034E-2</v>
      </c>
      <c r="U179" s="100">
        <f t="shared" si="27"/>
        <v>0</v>
      </c>
      <c r="V179" s="100">
        <f t="shared" si="28"/>
        <v>0.21238520724745594</v>
      </c>
      <c r="W179" s="101">
        <f t="shared" si="29"/>
        <v>4.9143708116157854E-3</v>
      </c>
      <c r="X179" s="98" t="str">
        <f>IF(B179='[1]2010 election'!B179,"Incumbent","New")</f>
        <v>New</v>
      </c>
    </row>
    <row r="180" spans="1:24" ht="16" x14ac:dyDescent="0.2">
      <c r="A180" s="1" t="s">
        <v>227</v>
      </c>
      <c r="B180" s="42" t="s">
        <v>228</v>
      </c>
      <c r="C180" s="94">
        <v>7</v>
      </c>
      <c r="D180" s="41" t="s">
        <v>63</v>
      </c>
      <c r="E180" s="95">
        <v>77753</v>
      </c>
      <c r="F180" s="96">
        <f t="shared" si="20"/>
        <v>53541</v>
      </c>
      <c r="G180" s="97">
        <v>23354</v>
      </c>
      <c r="H180" s="97">
        <v>18927</v>
      </c>
      <c r="I180" s="97">
        <v>2666</v>
      </c>
      <c r="J180" s="97">
        <v>5950</v>
      </c>
      <c r="K180" s="97">
        <v>2090</v>
      </c>
      <c r="L180" s="97">
        <v>0</v>
      </c>
      <c r="M180" s="97">
        <v>0</v>
      </c>
      <c r="N180" s="96">
        <v>554</v>
      </c>
      <c r="O180" s="98">
        <f t="shared" si="21"/>
        <v>0.68860365516443101</v>
      </c>
      <c r="P180" s="99">
        <f t="shared" si="22"/>
        <v>0.43618908873573525</v>
      </c>
      <c r="Q180" s="100">
        <f t="shared" si="23"/>
        <v>0.35350479072112961</v>
      </c>
      <c r="R180" s="100">
        <f t="shared" si="24"/>
        <v>4.9793616107282272E-2</v>
      </c>
      <c r="S180" s="100">
        <f t="shared" si="25"/>
        <v>0.11112978838647018</v>
      </c>
      <c r="T180" s="100">
        <f t="shared" si="26"/>
        <v>3.903550550045759E-2</v>
      </c>
      <c r="U180" s="100">
        <f t="shared" si="27"/>
        <v>0</v>
      </c>
      <c r="V180" s="100">
        <f t="shared" si="28"/>
        <v>0</v>
      </c>
      <c r="W180" s="101">
        <f t="shared" si="29"/>
        <v>1.0347210548925123E-2</v>
      </c>
      <c r="X180" s="98" t="str">
        <f>IF(B180='[1]2010 election'!B180,"Incumbent","New")</f>
        <v>Incumbent</v>
      </c>
    </row>
    <row r="181" spans="1:24" ht="16" x14ac:dyDescent="0.2">
      <c r="A181" s="1" t="s">
        <v>301</v>
      </c>
      <c r="B181" s="42" t="s">
        <v>302</v>
      </c>
      <c r="C181" s="94">
        <v>7</v>
      </c>
      <c r="D181" s="41" t="s">
        <v>63</v>
      </c>
      <c r="E181" s="95">
        <v>82510</v>
      </c>
      <c r="F181" s="96">
        <f t="shared" si="20"/>
        <v>56800</v>
      </c>
      <c r="G181" s="97">
        <v>25246</v>
      </c>
      <c r="H181" s="97">
        <v>19868</v>
      </c>
      <c r="I181" s="97">
        <v>3407</v>
      </c>
      <c r="J181" s="97">
        <v>5734</v>
      </c>
      <c r="K181" s="97">
        <v>1919</v>
      </c>
      <c r="L181" s="97">
        <v>0</v>
      </c>
      <c r="M181" s="97">
        <v>0</v>
      </c>
      <c r="N181" s="96">
        <v>626</v>
      </c>
      <c r="O181" s="98">
        <f t="shared" si="21"/>
        <v>0.68840140589019516</v>
      </c>
      <c r="P181" s="99">
        <f t="shared" si="22"/>
        <v>0.44447183098591547</v>
      </c>
      <c r="Q181" s="100">
        <f t="shared" si="23"/>
        <v>0.3497887323943662</v>
      </c>
      <c r="R181" s="100">
        <f t="shared" si="24"/>
        <v>5.9982394366197185E-2</v>
      </c>
      <c r="S181" s="100">
        <f t="shared" si="25"/>
        <v>0.10095070422535211</v>
      </c>
      <c r="T181" s="100">
        <f t="shared" si="26"/>
        <v>3.3785211267605635E-2</v>
      </c>
      <c r="U181" s="100">
        <f t="shared" si="27"/>
        <v>0</v>
      </c>
      <c r="V181" s="100">
        <f t="shared" si="28"/>
        <v>0</v>
      </c>
      <c r="W181" s="101">
        <f t="shared" si="29"/>
        <v>1.1021126760563381E-2</v>
      </c>
      <c r="X181" s="98" t="str">
        <f>IF(B181='[1]2010 election'!B181,"Incumbent","New")</f>
        <v>Incumbent</v>
      </c>
    </row>
    <row r="182" spans="1:24" ht="16" x14ac:dyDescent="0.2">
      <c r="A182" s="1" t="s">
        <v>369</v>
      </c>
      <c r="B182" s="42" t="s">
        <v>370</v>
      </c>
      <c r="C182" s="94">
        <v>7</v>
      </c>
      <c r="D182" s="41" t="s">
        <v>63</v>
      </c>
      <c r="E182" s="95">
        <v>79765</v>
      </c>
      <c r="F182" s="96">
        <f t="shared" si="20"/>
        <v>53630</v>
      </c>
      <c r="G182" s="97">
        <v>20955</v>
      </c>
      <c r="H182" s="97">
        <v>22406</v>
      </c>
      <c r="I182" s="97">
        <v>1924</v>
      </c>
      <c r="J182" s="97">
        <v>6649</v>
      </c>
      <c r="K182" s="97">
        <v>1366</v>
      </c>
      <c r="L182" s="97">
        <v>0</v>
      </c>
      <c r="M182" s="97">
        <v>0</v>
      </c>
      <c r="N182" s="96">
        <v>330</v>
      </c>
      <c r="O182" s="98">
        <f t="shared" si="21"/>
        <v>0.67235002820786061</v>
      </c>
      <c r="P182" s="99">
        <f t="shared" si="22"/>
        <v>0.39073279880663808</v>
      </c>
      <c r="Q182" s="100">
        <f t="shared" si="23"/>
        <v>0.41778855118403879</v>
      </c>
      <c r="R182" s="100">
        <f t="shared" si="24"/>
        <v>3.5875442849151597E-2</v>
      </c>
      <c r="S182" s="100">
        <f t="shared" si="25"/>
        <v>0.12397911616632482</v>
      </c>
      <c r="T182" s="100">
        <f t="shared" si="26"/>
        <v>2.5470818571694948E-2</v>
      </c>
      <c r="U182" s="100">
        <f t="shared" si="27"/>
        <v>0</v>
      </c>
      <c r="V182" s="100">
        <f t="shared" si="28"/>
        <v>0</v>
      </c>
      <c r="W182" s="101">
        <f t="shared" si="29"/>
        <v>6.153272422151781E-3</v>
      </c>
      <c r="X182" s="98" t="str">
        <f>IF(B182='[1]2010 election'!B182,"Incumbent","New")</f>
        <v>New</v>
      </c>
    </row>
    <row r="183" spans="1:24" ht="16" x14ac:dyDescent="0.2">
      <c r="A183" s="1" t="s">
        <v>423</v>
      </c>
      <c r="B183" s="42" t="s">
        <v>424</v>
      </c>
      <c r="C183" s="94">
        <v>7</v>
      </c>
      <c r="D183" s="41" t="s">
        <v>63</v>
      </c>
      <c r="E183" s="95">
        <v>79143</v>
      </c>
      <c r="F183" s="96">
        <f t="shared" si="20"/>
        <v>57797</v>
      </c>
      <c r="G183" s="97">
        <v>27978</v>
      </c>
      <c r="H183" s="97">
        <v>19488</v>
      </c>
      <c r="I183" s="97">
        <v>2640</v>
      </c>
      <c r="J183" s="97">
        <v>6430</v>
      </c>
      <c r="K183" s="97">
        <v>1261</v>
      </c>
      <c r="L183" s="97">
        <v>0</v>
      </c>
      <c r="M183" s="97">
        <v>0</v>
      </c>
      <c r="N183" s="96">
        <v>0</v>
      </c>
      <c r="O183" s="98">
        <f t="shared" si="21"/>
        <v>0.73028568540490002</v>
      </c>
      <c r="P183" s="99">
        <f t="shared" si="22"/>
        <v>0.48407356783224043</v>
      </c>
      <c r="Q183" s="100">
        <f t="shared" si="23"/>
        <v>0.33718013045659811</v>
      </c>
      <c r="R183" s="100">
        <f t="shared" si="24"/>
        <v>4.5677111268750972E-2</v>
      </c>
      <c r="S183" s="100">
        <f t="shared" si="25"/>
        <v>0.11125144903714726</v>
      </c>
      <c r="T183" s="100">
        <f t="shared" si="26"/>
        <v>2.1817741405263248E-2</v>
      </c>
      <c r="U183" s="100">
        <f t="shared" si="27"/>
        <v>0</v>
      </c>
      <c r="V183" s="100">
        <f t="shared" si="28"/>
        <v>0</v>
      </c>
      <c r="W183" s="101">
        <f t="shared" si="29"/>
        <v>0</v>
      </c>
      <c r="X183" s="98" t="str">
        <f>IF(B183='[1]2010 election'!B183,"Incumbent","New")</f>
        <v>Incumbent</v>
      </c>
    </row>
    <row r="184" spans="1:24" ht="16" x14ac:dyDescent="0.2">
      <c r="A184" s="1" t="s">
        <v>494</v>
      </c>
      <c r="B184" s="42" t="s">
        <v>495</v>
      </c>
      <c r="C184" s="94">
        <v>7</v>
      </c>
      <c r="D184" s="41" t="s">
        <v>63</v>
      </c>
      <c r="E184" s="95">
        <v>70461</v>
      </c>
      <c r="F184" s="96">
        <f t="shared" si="20"/>
        <v>43753</v>
      </c>
      <c r="G184" s="97">
        <v>17078</v>
      </c>
      <c r="H184" s="97">
        <v>17506</v>
      </c>
      <c r="I184" s="97">
        <v>1629</v>
      </c>
      <c r="J184" s="97">
        <v>5621</v>
      </c>
      <c r="K184" s="97">
        <v>1142</v>
      </c>
      <c r="L184" s="97">
        <v>0</v>
      </c>
      <c r="M184" s="97">
        <v>0</v>
      </c>
      <c r="N184" s="96">
        <v>777</v>
      </c>
      <c r="O184" s="98">
        <f t="shared" si="21"/>
        <v>0.62095343523367541</v>
      </c>
      <c r="P184" s="99">
        <f t="shared" si="22"/>
        <v>0.39032752039860125</v>
      </c>
      <c r="Q184" s="100">
        <f t="shared" si="23"/>
        <v>0.40010970676296481</v>
      </c>
      <c r="R184" s="100">
        <f t="shared" si="24"/>
        <v>3.7231732681187575E-2</v>
      </c>
      <c r="S184" s="100">
        <f t="shared" si="25"/>
        <v>0.12847119054693393</v>
      </c>
      <c r="T184" s="100">
        <f t="shared" si="26"/>
        <v>2.6101067355381345E-2</v>
      </c>
      <c r="U184" s="100">
        <f t="shared" si="27"/>
        <v>0</v>
      </c>
      <c r="V184" s="100">
        <f t="shared" si="28"/>
        <v>0</v>
      </c>
      <c r="W184" s="101">
        <f t="shared" si="29"/>
        <v>1.7758782254931091E-2</v>
      </c>
      <c r="X184" s="98" t="str">
        <f>IF(B184='[1]2010 election'!B184,"Incumbent","New")</f>
        <v>New</v>
      </c>
    </row>
    <row r="185" spans="1:24" ht="16" x14ac:dyDescent="0.2">
      <c r="A185" s="1" t="s">
        <v>515</v>
      </c>
      <c r="B185" s="42" t="s">
        <v>516</v>
      </c>
      <c r="C185" s="94">
        <v>7</v>
      </c>
      <c r="D185" s="41" t="s">
        <v>517</v>
      </c>
      <c r="E185" s="95">
        <v>77379</v>
      </c>
      <c r="F185" s="96">
        <f t="shared" si="20"/>
        <v>53376</v>
      </c>
      <c r="G185" s="97">
        <v>28153</v>
      </c>
      <c r="H185" s="97">
        <v>5409</v>
      </c>
      <c r="I185" s="97">
        <v>11782</v>
      </c>
      <c r="J185" s="97">
        <v>5681</v>
      </c>
      <c r="K185" s="97">
        <v>2351</v>
      </c>
      <c r="L185" s="97">
        <v>0</v>
      </c>
      <c r="M185" s="97">
        <v>0</v>
      </c>
      <c r="N185" s="96">
        <v>0</v>
      </c>
      <c r="O185" s="98">
        <f t="shared" si="21"/>
        <v>0.68979955801961768</v>
      </c>
      <c r="P185" s="99">
        <f t="shared" si="22"/>
        <v>0.52744679256594729</v>
      </c>
      <c r="Q185" s="100">
        <f t="shared" si="23"/>
        <v>0.10133767985611511</v>
      </c>
      <c r="R185" s="100">
        <f t="shared" si="24"/>
        <v>0.22073591127098321</v>
      </c>
      <c r="S185" s="100">
        <f t="shared" si="25"/>
        <v>0.10643360311750599</v>
      </c>
      <c r="T185" s="100">
        <f t="shared" si="26"/>
        <v>4.4046013189448438E-2</v>
      </c>
      <c r="U185" s="100">
        <f t="shared" si="27"/>
        <v>0</v>
      </c>
      <c r="V185" s="100">
        <f t="shared" si="28"/>
        <v>0</v>
      </c>
      <c r="W185" s="101">
        <f t="shared" si="29"/>
        <v>0</v>
      </c>
      <c r="X185" s="98" t="str">
        <f>IF(B185='[1]2010 election'!B185,"Incumbent","New")</f>
        <v>Incumbent</v>
      </c>
    </row>
    <row r="186" spans="1:24" ht="16" x14ac:dyDescent="0.2">
      <c r="A186" s="1" t="s">
        <v>539</v>
      </c>
      <c r="B186" s="42" t="s">
        <v>540</v>
      </c>
      <c r="C186" s="94">
        <v>7</v>
      </c>
      <c r="D186" s="41" t="s">
        <v>63</v>
      </c>
      <c r="E186" s="95">
        <v>72714</v>
      </c>
      <c r="F186" s="96">
        <f t="shared" si="20"/>
        <v>42406</v>
      </c>
      <c r="G186" s="97">
        <v>9694</v>
      </c>
      <c r="H186" s="97">
        <v>21772</v>
      </c>
      <c r="I186" s="97">
        <v>1357</v>
      </c>
      <c r="J186" s="97">
        <v>8565</v>
      </c>
      <c r="K186" s="97">
        <v>0</v>
      </c>
      <c r="L186" s="97">
        <v>0</v>
      </c>
      <c r="M186" s="97">
        <v>0</v>
      </c>
      <c r="N186" s="96">
        <v>1018</v>
      </c>
      <c r="O186" s="98">
        <f t="shared" si="21"/>
        <v>0.58318893198008637</v>
      </c>
      <c r="P186" s="99">
        <f t="shared" si="22"/>
        <v>0.22859972645380372</v>
      </c>
      <c r="Q186" s="100">
        <f t="shared" si="23"/>
        <v>0.5134179125595435</v>
      </c>
      <c r="R186" s="100">
        <f t="shared" si="24"/>
        <v>3.2000188652549166E-2</v>
      </c>
      <c r="S186" s="100">
        <f t="shared" si="25"/>
        <v>0.20197613545253029</v>
      </c>
      <c r="T186" s="100">
        <f t="shared" si="26"/>
        <v>0</v>
      </c>
      <c r="U186" s="100">
        <f t="shared" si="27"/>
        <v>0</v>
      </c>
      <c r="V186" s="100">
        <f t="shared" si="28"/>
        <v>0</v>
      </c>
      <c r="W186" s="101">
        <f t="shared" si="29"/>
        <v>2.4006036881573361E-2</v>
      </c>
      <c r="X186" s="98" t="str">
        <f>IF(B186='[1]2010 election'!B186,"Incumbent","New")</f>
        <v>Incumbent</v>
      </c>
    </row>
    <row r="187" spans="1:24" ht="16" x14ac:dyDescent="0.2">
      <c r="A187" s="1" t="s">
        <v>579</v>
      </c>
      <c r="B187" s="42" t="s">
        <v>580</v>
      </c>
      <c r="C187" s="94">
        <v>7</v>
      </c>
      <c r="D187" s="41" t="s">
        <v>63</v>
      </c>
      <c r="E187" s="95">
        <v>65265</v>
      </c>
      <c r="F187" s="96">
        <f t="shared" si="20"/>
        <v>40478</v>
      </c>
      <c r="G187" s="97">
        <v>10841</v>
      </c>
      <c r="H187" s="97">
        <v>18186</v>
      </c>
      <c r="I187" s="97">
        <v>2365</v>
      </c>
      <c r="J187" s="97">
        <v>5948</v>
      </c>
      <c r="K187" s="97">
        <v>2798</v>
      </c>
      <c r="L187" s="97">
        <v>0</v>
      </c>
      <c r="M187" s="97">
        <v>0</v>
      </c>
      <c r="N187" s="96">
        <v>340</v>
      </c>
      <c r="O187" s="98">
        <f t="shared" si="21"/>
        <v>0.62020991342986287</v>
      </c>
      <c r="P187" s="99">
        <f t="shared" si="22"/>
        <v>0.26782449725776963</v>
      </c>
      <c r="Q187" s="100">
        <f t="shared" si="23"/>
        <v>0.44928109096299224</v>
      </c>
      <c r="R187" s="100">
        <f t="shared" si="24"/>
        <v>5.8426799743070308E-2</v>
      </c>
      <c r="S187" s="100">
        <f t="shared" si="25"/>
        <v>0.14694401897326942</v>
      </c>
      <c r="T187" s="100">
        <f t="shared" si="26"/>
        <v>6.9123968575522513E-2</v>
      </c>
      <c r="U187" s="100">
        <f t="shared" si="27"/>
        <v>0</v>
      </c>
      <c r="V187" s="100">
        <f t="shared" si="28"/>
        <v>0</v>
      </c>
      <c r="W187" s="101">
        <f t="shared" si="29"/>
        <v>8.3996244873758581E-3</v>
      </c>
      <c r="X187" s="98" t="str">
        <f>IF(B187='[1]2010 election'!B187,"Incumbent","New")</f>
        <v>Incumbent</v>
      </c>
    </row>
    <row r="188" spans="1:24" ht="16" x14ac:dyDescent="0.2">
      <c r="A188" s="1" t="s">
        <v>607</v>
      </c>
      <c r="B188" s="42" t="s">
        <v>608</v>
      </c>
      <c r="C188" s="94">
        <v>7</v>
      </c>
      <c r="D188" s="41" t="s">
        <v>63</v>
      </c>
      <c r="E188" s="95">
        <v>68865</v>
      </c>
      <c r="F188" s="96">
        <f t="shared" si="20"/>
        <v>49123</v>
      </c>
      <c r="G188" s="97">
        <v>21766</v>
      </c>
      <c r="H188" s="97">
        <v>18713</v>
      </c>
      <c r="I188" s="97">
        <v>1321</v>
      </c>
      <c r="J188" s="97">
        <v>5662</v>
      </c>
      <c r="K188" s="97">
        <v>1661</v>
      </c>
      <c r="L188" s="97">
        <v>0</v>
      </c>
      <c r="M188" s="97">
        <v>0</v>
      </c>
      <c r="N188" s="96">
        <v>0</v>
      </c>
      <c r="O188" s="98">
        <f t="shared" si="21"/>
        <v>0.71332316851811517</v>
      </c>
      <c r="P188" s="99">
        <f t="shared" si="22"/>
        <v>0.44309183071066505</v>
      </c>
      <c r="Q188" s="100">
        <f t="shared" si="23"/>
        <v>0.38094171772896607</v>
      </c>
      <c r="R188" s="100">
        <f t="shared" si="24"/>
        <v>2.6891680068399731E-2</v>
      </c>
      <c r="S188" s="100">
        <f t="shared" si="25"/>
        <v>0.11526169004336054</v>
      </c>
      <c r="T188" s="100">
        <f t="shared" si="26"/>
        <v>3.3813081448608596E-2</v>
      </c>
      <c r="U188" s="100">
        <f t="shared" si="27"/>
        <v>0</v>
      </c>
      <c r="V188" s="100">
        <f t="shared" si="28"/>
        <v>0</v>
      </c>
      <c r="W188" s="101">
        <f t="shared" si="29"/>
        <v>0</v>
      </c>
      <c r="X188" s="98" t="str">
        <f>IF(B188='[1]2010 election'!B188,"Incumbent","New")</f>
        <v>Incumbent</v>
      </c>
    </row>
    <row r="189" spans="1:24" ht="16" x14ac:dyDescent="0.2">
      <c r="A189" s="1" t="s">
        <v>628</v>
      </c>
      <c r="B189" s="42" t="s">
        <v>629</v>
      </c>
      <c r="C189" s="94">
        <v>7</v>
      </c>
      <c r="D189" s="41" t="s">
        <v>63</v>
      </c>
      <c r="E189" s="95">
        <v>81799</v>
      </c>
      <c r="F189" s="96">
        <f t="shared" si="20"/>
        <v>45048</v>
      </c>
      <c r="G189" s="97">
        <v>7791</v>
      </c>
      <c r="H189" s="97">
        <v>24758</v>
      </c>
      <c r="I189" s="97">
        <v>1529</v>
      </c>
      <c r="J189" s="97">
        <v>7082</v>
      </c>
      <c r="K189" s="97">
        <v>3558</v>
      </c>
      <c r="L189" s="97">
        <v>0</v>
      </c>
      <c r="M189" s="97">
        <v>0</v>
      </c>
      <c r="N189" s="96">
        <v>330</v>
      </c>
      <c r="O189" s="98">
        <f t="shared" si="21"/>
        <v>0.5507157789215027</v>
      </c>
      <c r="P189" s="99">
        <f t="shared" si="22"/>
        <v>0.1729488545551412</v>
      </c>
      <c r="Q189" s="100">
        <f t="shared" si="23"/>
        <v>0.54959154679453026</v>
      </c>
      <c r="R189" s="100">
        <f t="shared" si="24"/>
        <v>3.3941573432782812E-2</v>
      </c>
      <c r="S189" s="100">
        <f t="shared" si="25"/>
        <v>0.15721008701829159</v>
      </c>
      <c r="T189" s="100">
        <f t="shared" si="26"/>
        <v>7.8982418753329786E-2</v>
      </c>
      <c r="U189" s="100">
        <f t="shared" si="27"/>
        <v>0</v>
      </c>
      <c r="V189" s="100">
        <f t="shared" si="28"/>
        <v>0</v>
      </c>
      <c r="W189" s="101">
        <f t="shared" si="29"/>
        <v>7.3255194459243477E-3</v>
      </c>
      <c r="X189" s="98" t="str">
        <f>IF(B189='[1]2010 election'!B189,"Incumbent","New")</f>
        <v>Incumbent</v>
      </c>
    </row>
    <row r="190" spans="1:24" ht="16" x14ac:dyDescent="0.2">
      <c r="A190" s="1" t="s">
        <v>630</v>
      </c>
      <c r="B190" s="42" t="s">
        <v>631</v>
      </c>
      <c r="C190" s="94">
        <v>7</v>
      </c>
      <c r="D190" s="41" t="s">
        <v>63</v>
      </c>
      <c r="E190" s="95">
        <v>64754</v>
      </c>
      <c r="F190" s="96">
        <f t="shared" si="20"/>
        <v>38196</v>
      </c>
      <c r="G190" s="97">
        <v>7997</v>
      </c>
      <c r="H190" s="97">
        <v>20530</v>
      </c>
      <c r="I190" s="97">
        <v>1296</v>
      </c>
      <c r="J190" s="97">
        <v>7256</v>
      </c>
      <c r="K190" s="97">
        <v>1117</v>
      </c>
      <c r="L190" s="97">
        <v>0</v>
      </c>
      <c r="M190" s="97">
        <v>0</v>
      </c>
      <c r="N190" s="96">
        <v>0</v>
      </c>
      <c r="O190" s="98">
        <f t="shared" si="21"/>
        <v>0.58986317447570802</v>
      </c>
      <c r="P190" s="99">
        <f t="shared" si="22"/>
        <v>0.20936747303382552</v>
      </c>
      <c r="Q190" s="100">
        <f t="shared" si="23"/>
        <v>0.53749083673683107</v>
      </c>
      <c r="R190" s="100">
        <f t="shared" si="24"/>
        <v>3.3930254476908575E-2</v>
      </c>
      <c r="S190" s="100">
        <f t="shared" si="25"/>
        <v>0.18996753586763013</v>
      </c>
      <c r="T190" s="100">
        <f t="shared" si="26"/>
        <v>2.9243899884804692E-2</v>
      </c>
      <c r="U190" s="100">
        <f t="shared" si="27"/>
        <v>0</v>
      </c>
      <c r="V190" s="100">
        <f t="shared" si="28"/>
        <v>0</v>
      </c>
      <c r="W190" s="101">
        <f t="shared" si="29"/>
        <v>0</v>
      </c>
      <c r="X190" s="98" t="str">
        <f>IF(B190='[1]2010 election'!B190,"Incumbent","New")</f>
        <v>New</v>
      </c>
    </row>
    <row r="191" spans="1:24" ht="16" x14ac:dyDescent="0.2">
      <c r="A191" s="1" t="s">
        <v>632</v>
      </c>
      <c r="B191" s="42" t="s">
        <v>633</v>
      </c>
      <c r="C191" s="94">
        <v>7</v>
      </c>
      <c r="D191" s="41" t="s">
        <v>63</v>
      </c>
      <c r="E191" s="95">
        <v>69097</v>
      </c>
      <c r="F191" s="96">
        <f t="shared" si="20"/>
        <v>48291</v>
      </c>
      <c r="G191" s="97">
        <v>15887</v>
      </c>
      <c r="H191" s="97">
        <v>23137</v>
      </c>
      <c r="I191" s="97">
        <v>2569</v>
      </c>
      <c r="J191" s="97">
        <v>3706</v>
      </c>
      <c r="K191" s="97">
        <v>2541</v>
      </c>
      <c r="L191" s="97">
        <v>0</v>
      </c>
      <c r="M191" s="97">
        <v>0</v>
      </c>
      <c r="N191" s="96">
        <v>451</v>
      </c>
      <c r="O191" s="98">
        <f t="shared" si="21"/>
        <v>0.69888707179761789</v>
      </c>
      <c r="P191" s="99">
        <f t="shared" si="22"/>
        <v>0.3289846969414591</v>
      </c>
      <c r="Q191" s="100">
        <f t="shared" si="23"/>
        <v>0.4791161914228324</v>
      </c>
      <c r="R191" s="100">
        <f t="shared" si="24"/>
        <v>5.3198318527261812E-2</v>
      </c>
      <c r="S191" s="100">
        <f t="shared" si="25"/>
        <v>7.6743078420409602E-2</v>
      </c>
      <c r="T191" s="100">
        <f t="shared" si="26"/>
        <v>5.2618500341678573E-2</v>
      </c>
      <c r="U191" s="100">
        <f t="shared" si="27"/>
        <v>0</v>
      </c>
      <c r="V191" s="100">
        <f t="shared" si="28"/>
        <v>0</v>
      </c>
      <c r="W191" s="101">
        <f t="shared" si="29"/>
        <v>9.3392143463585341E-3</v>
      </c>
      <c r="X191" s="98" t="str">
        <f>IF(B191='[1]2010 election'!B191,"Incumbent","New")</f>
        <v>Incumbent</v>
      </c>
    </row>
    <row r="192" spans="1:24" ht="16" x14ac:dyDescent="0.2">
      <c r="A192" s="1" t="s">
        <v>634</v>
      </c>
      <c r="B192" s="42" t="s">
        <v>635</v>
      </c>
      <c r="C192" s="94">
        <v>7</v>
      </c>
      <c r="D192" s="41" t="s">
        <v>63</v>
      </c>
      <c r="E192" s="95">
        <v>61974</v>
      </c>
      <c r="F192" s="96">
        <f t="shared" si="20"/>
        <v>43357</v>
      </c>
      <c r="G192" s="97">
        <v>8083</v>
      </c>
      <c r="H192" s="97">
        <v>13041</v>
      </c>
      <c r="I192" s="97">
        <v>15948</v>
      </c>
      <c r="J192" s="97">
        <v>2997</v>
      </c>
      <c r="K192" s="97">
        <v>3042</v>
      </c>
      <c r="L192" s="97">
        <v>0</v>
      </c>
      <c r="M192" s="97">
        <v>0</v>
      </c>
      <c r="N192" s="96">
        <v>246</v>
      </c>
      <c r="O192" s="98">
        <f t="shared" si="21"/>
        <v>0.69959983218769162</v>
      </c>
      <c r="P192" s="99">
        <f t="shared" si="22"/>
        <v>0.18642895034250526</v>
      </c>
      <c r="Q192" s="100">
        <f t="shared" si="23"/>
        <v>0.30078188066517519</v>
      </c>
      <c r="R192" s="100">
        <f t="shared" si="24"/>
        <v>0.36782987752842677</v>
      </c>
      <c r="S192" s="100">
        <f t="shared" si="25"/>
        <v>6.9123786239822863E-2</v>
      </c>
      <c r="T192" s="100">
        <f t="shared" si="26"/>
        <v>7.0161680928108497E-2</v>
      </c>
      <c r="U192" s="100">
        <f t="shared" si="27"/>
        <v>0</v>
      </c>
      <c r="V192" s="100">
        <f t="shared" si="28"/>
        <v>0</v>
      </c>
      <c r="W192" s="101">
        <f t="shared" si="29"/>
        <v>5.6738242959614368E-3</v>
      </c>
      <c r="X192" s="98" t="str">
        <f>IF(B192='[1]2010 election'!B192,"Incumbent","New")</f>
        <v>Incumbent</v>
      </c>
    </row>
    <row r="193" spans="1:24" ht="16" x14ac:dyDescent="0.2">
      <c r="A193" s="1" t="s">
        <v>636</v>
      </c>
      <c r="B193" s="42" t="s">
        <v>637</v>
      </c>
      <c r="C193" s="94">
        <v>7</v>
      </c>
      <c r="D193" s="41" t="s">
        <v>63</v>
      </c>
      <c r="E193" s="95">
        <v>64950</v>
      </c>
      <c r="F193" s="96">
        <f t="shared" si="20"/>
        <v>38423</v>
      </c>
      <c r="G193" s="97">
        <v>7729</v>
      </c>
      <c r="H193" s="97">
        <v>18456</v>
      </c>
      <c r="I193" s="97">
        <v>1495</v>
      </c>
      <c r="J193" s="97">
        <v>7104</v>
      </c>
      <c r="K193" s="97">
        <v>3217</v>
      </c>
      <c r="L193" s="97">
        <v>0</v>
      </c>
      <c r="M193" s="97">
        <v>0</v>
      </c>
      <c r="N193" s="96">
        <v>422</v>
      </c>
      <c r="O193" s="98">
        <f t="shared" si="21"/>
        <v>0.5915781370284835</v>
      </c>
      <c r="P193" s="99">
        <f t="shared" si="22"/>
        <v>0.20115555786898473</v>
      </c>
      <c r="Q193" s="100">
        <f t="shared" si="23"/>
        <v>0.48033729797256852</v>
      </c>
      <c r="R193" s="100">
        <f t="shared" si="24"/>
        <v>3.8908986804778389E-2</v>
      </c>
      <c r="S193" s="100">
        <f t="shared" si="25"/>
        <v>0.18488925903755563</v>
      </c>
      <c r="T193" s="100">
        <f t="shared" si="26"/>
        <v>8.3725893345131822E-2</v>
      </c>
      <c r="U193" s="100">
        <f t="shared" si="27"/>
        <v>0</v>
      </c>
      <c r="V193" s="100">
        <f t="shared" si="28"/>
        <v>0</v>
      </c>
      <c r="W193" s="101">
        <f t="shared" si="29"/>
        <v>1.0983004970980923E-2</v>
      </c>
      <c r="X193" s="98" t="str">
        <f>IF(B193='[1]2010 election'!B193,"Incumbent","New")</f>
        <v>Incumbent</v>
      </c>
    </row>
    <row r="194" spans="1:24" ht="16" x14ac:dyDescent="0.2">
      <c r="A194" s="1" t="s">
        <v>721</v>
      </c>
      <c r="B194" s="42" t="s">
        <v>722</v>
      </c>
      <c r="C194" s="94">
        <v>7</v>
      </c>
      <c r="D194" s="41" t="s">
        <v>63</v>
      </c>
      <c r="E194" s="95">
        <v>76179</v>
      </c>
      <c r="F194" s="96">
        <f t="shared" si="20"/>
        <v>48250</v>
      </c>
      <c r="G194" s="97">
        <v>18776</v>
      </c>
      <c r="H194" s="97">
        <v>18354</v>
      </c>
      <c r="I194" s="97">
        <v>1426</v>
      </c>
      <c r="J194" s="97">
        <v>7951</v>
      </c>
      <c r="K194" s="97">
        <v>1264</v>
      </c>
      <c r="L194" s="97">
        <v>0</v>
      </c>
      <c r="M194" s="97">
        <v>0</v>
      </c>
      <c r="N194" s="96">
        <v>479</v>
      </c>
      <c r="O194" s="98">
        <f t="shared" si="21"/>
        <v>0.63337665235826146</v>
      </c>
      <c r="P194" s="99">
        <f t="shared" si="22"/>
        <v>0.38913989637305701</v>
      </c>
      <c r="Q194" s="100">
        <f t="shared" si="23"/>
        <v>0.3803937823834197</v>
      </c>
      <c r="R194" s="100">
        <f t="shared" si="24"/>
        <v>2.955440414507772E-2</v>
      </c>
      <c r="S194" s="100">
        <f t="shared" si="25"/>
        <v>0.16478756476683937</v>
      </c>
      <c r="T194" s="100">
        <f t="shared" si="26"/>
        <v>2.6196891191709846E-2</v>
      </c>
      <c r="U194" s="100">
        <f t="shared" si="27"/>
        <v>0</v>
      </c>
      <c r="V194" s="100">
        <f t="shared" si="28"/>
        <v>0</v>
      </c>
      <c r="W194" s="101">
        <f t="shared" si="29"/>
        <v>9.9274611398963725E-3</v>
      </c>
      <c r="X194" s="98" t="str">
        <f>IF(B194='[1]2010 election'!B194,"Incumbent","New")</f>
        <v>New</v>
      </c>
    </row>
    <row r="195" spans="1:24" ht="16" x14ac:dyDescent="0.2">
      <c r="A195" s="1" t="s">
        <v>751</v>
      </c>
      <c r="B195" s="42" t="s">
        <v>752</v>
      </c>
      <c r="C195" s="94">
        <v>7</v>
      </c>
      <c r="D195" s="41" t="s">
        <v>63</v>
      </c>
      <c r="E195" s="95">
        <v>82592</v>
      </c>
      <c r="F195" s="96">
        <f t="shared" si="20"/>
        <v>45897</v>
      </c>
      <c r="G195" s="97">
        <v>9569</v>
      </c>
      <c r="H195" s="97">
        <v>25213</v>
      </c>
      <c r="I195" s="97">
        <v>1330</v>
      </c>
      <c r="J195" s="97">
        <v>9785</v>
      </c>
      <c r="K195" s="97">
        <v>0</v>
      </c>
      <c r="L195" s="97">
        <v>0</v>
      </c>
      <c r="M195" s="97">
        <v>0</v>
      </c>
      <c r="N195" s="96">
        <v>0</v>
      </c>
      <c r="O195" s="98">
        <f t="shared" si="21"/>
        <v>0.55570757458349473</v>
      </c>
      <c r="P195" s="99">
        <f t="shared" si="22"/>
        <v>0.2084885722378369</v>
      </c>
      <c r="Q195" s="100">
        <f t="shared" si="23"/>
        <v>0.54933873673660583</v>
      </c>
      <c r="R195" s="100">
        <f t="shared" si="24"/>
        <v>2.8977928840664968E-2</v>
      </c>
      <c r="S195" s="100">
        <f t="shared" si="25"/>
        <v>0.21319476218489225</v>
      </c>
      <c r="T195" s="100">
        <f t="shared" si="26"/>
        <v>0</v>
      </c>
      <c r="U195" s="100">
        <f t="shared" si="27"/>
        <v>0</v>
      </c>
      <c r="V195" s="100">
        <f t="shared" si="28"/>
        <v>0</v>
      </c>
      <c r="W195" s="101">
        <f t="shared" si="29"/>
        <v>0</v>
      </c>
      <c r="X195" s="98" t="str">
        <f>IF(B195='[1]2010 election'!B195,"Incumbent","New")</f>
        <v>Incumbent</v>
      </c>
    </row>
    <row r="196" spans="1:24" ht="16" x14ac:dyDescent="0.2">
      <c r="A196" s="1" t="s">
        <v>805</v>
      </c>
      <c r="B196" s="42" t="s">
        <v>806</v>
      </c>
      <c r="C196" s="94">
        <v>7</v>
      </c>
      <c r="D196" s="41" t="s">
        <v>63</v>
      </c>
      <c r="E196" s="95">
        <v>70533</v>
      </c>
      <c r="F196" s="96">
        <f t="shared" si="20"/>
        <v>50927</v>
      </c>
      <c r="G196" s="97">
        <v>23637</v>
      </c>
      <c r="H196" s="97">
        <v>19136</v>
      </c>
      <c r="I196" s="97">
        <v>1926</v>
      </c>
      <c r="J196" s="97">
        <v>4689</v>
      </c>
      <c r="K196" s="97">
        <v>1539</v>
      </c>
      <c r="L196" s="97">
        <v>0</v>
      </c>
      <c r="M196" s="97">
        <v>0</v>
      </c>
      <c r="N196" s="96">
        <v>0</v>
      </c>
      <c r="O196" s="98">
        <f t="shared" si="21"/>
        <v>0.72203082245190198</v>
      </c>
      <c r="P196" s="99">
        <f t="shared" si="22"/>
        <v>0.46413493824493884</v>
      </c>
      <c r="Q196" s="100">
        <f t="shared" si="23"/>
        <v>0.37575352956192198</v>
      </c>
      <c r="R196" s="100">
        <f t="shared" si="24"/>
        <v>3.7818838729946784E-2</v>
      </c>
      <c r="S196" s="100">
        <f t="shared" si="25"/>
        <v>9.2072967188328386E-2</v>
      </c>
      <c r="T196" s="100">
        <f t="shared" si="26"/>
        <v>3.0219726274864023E-2</v>
      </c>
      <c r="U196" s="100">
        <f t="shared" si="27"/>
        <v>0</v>
      </c>
      <c r="V196" s="100">
        <f t="shared" si="28"/>
        <v>0</v>
      </c>
      <c r="W196" s="101">
        <f t="shared" si="29"/>
        <v>0</v>
      </c>
      <c r="X196" s="98" t="str">
        <f>IF(B196='[1]2010 election'!B196,"Incumbent","New")</f>
        <v>Incumbent</v>
      </c>
    </row>
    <row r="197" spans="1:24" ht="16" x14ac:dyDescent="0.2">
      <c r="A197" s="1" t="s">
        <v>825</v>
      </c>
      <c r="B197" s="42" t="s">
        <v>826</v>
      </c>
      <c r="C197" s="94">
        <v>7</v>
      </c>
      <c r="D197" s="41" t="s">
        <v>517</v>
      </c>
      <c r="E197" s="95">
        <v>83451</v>
      </c>
      <c r="F197" s="96">
        <f t="shared" si="20"/>
        <v>53999</v>
      </c>
      <c r="G197" s="97">
        <v>27744</v>
      </c>
      <c r="H197" s="97">
        <v>7124</v>
      </c>
      <c r="I197" s="97">
        <v>3465</v>
      </c>
      <c r="J197" s="97">
        <v>8194</v>
      </c>
      <c r="K197" s="97">
        <v>2313</v>
      </c>
      <c r="L197" s="97">
        <v>0</v>
      </c>
      <c r="M197" s="97">
        <v>3348</v>
      </c>
      <c r="N197" s="96">
        <v>1811</v>
      </c>
      <c r="O197" s="98">
        <f t="shared" si="21"/>
        <v>0.64707433104456502</v>
      </c>
      <c r="P197" s="99">
        <f t="shared" si="22"/>
        <v>0.51378729235726583</v>
      </c>
      <c r="Q197" s="100">
        <f t="shared" si="23"/>
        <v>0.13192836904387117</v>
      </c>
      <c r="R197" s="100">
        <f t="shared" si="24"/>
        <v>6.4167854960277049E-2</v>
      </c>
      <c r="S197" s="100">
        <f t="shared" si="25"/>
        <v>0.15174355080649643</v>
      </c>
      <c r="T197" s="100">
        <f t="shared" si="26"/>
        <v>4.283412655789922E-2</v>
      </c>
      <c r="U197" s="100">
        <f t="shared" si="27"/>
        <v>0</v>
      </c>
      <c r="V197" s="100">
        <f t="shared" si="28"/>
        <v>6.2001148169410547E-2</v>
      </c>
      <c r="W197" s="101">
        <f t="shared" si="29"/>
        <v>3.3537658104779718E-2</v>
      </c>
      <c r="X197" s="98" t="str">
        <f>IF(B197='[1]2010 election'!B197,"Incumbent","New")</f>
        <v>New</v>
      </c>
    </row>
    <row r="198" spans="1:24" ht="16" x14ac:dyDescent="0.2">
      <c r="A198" s="1" t="s">
        <v>862</v>
      </c>
      <c r="B198" s="42" t="s">
        <v>863</v>
      </c>
      <c r="C198" s="94">
        <v>7</v>
      </c>
      <c r="D198" s="41" t="s">
        <v>517</v>
      </c>
      <c r="E198" s="95">
        <v>73511</v>
      </c>
      <c r="F198" s="96">
        <f t="shared" ref="F198:F261" si="30">SUM(G198:N198)</f>
        <v>47739</v>
      </c>
      <c r="G198" s="97">
        <v>20613</v>
      </c>
      <c r="H198" s="97">
        <v>14413</v>
      </c>
      <c r="I198" s="97">
        <v>2159</v>
      </c>
      <c r="J198" s="97">
        <v>8162</v>
      </c>
      <c r="K198" s="97">
        <v>2185</v>
      </c>
      <c r="L198" s="97">
        <v>0</v>
      </c>
      <c r="M198" s="97">
        <v>0</v>
      </c>
      <c r="N198" s="96">
        <v>207</v>
      </c>
      <c r="O198" s="98">
        <f t="shared" ref="O198:O261" si="31">SUM(G198:N198)/E198</f>
        <v>0.64941301301845977</v>
      </c>
      <c r="P198" s="99">
        <f t="shared" ref="P198:P261" si="32">G198/F198</f>
        <v>0.4317853327468108</v>
      </c>
      <c r="Q198" s="100">
        <f t="shared" ref="Q198:Q261" si="33">H198/F198</f>
        <v>0.30191248245669161</v>
      </c>
      <c r="R198" s="100">
        <f t="shared" ref="R198:R261" si="34">I198/F198</f>
        <v>4.5225078028446344E-2</v>
      </c>
      <c r="S198" s="100">
        <f t="shared" ref="S198:S261" si="35">J198/F198</f>
        <v>0.17097132323676659</v>
      </c>
      <c r="T198" s="100">
        <f t="shared" ref="T198:T261" si="36">K198/F198</f>
        <v>4.5769706110308131E-2</v>
      </c>
      <c r="U198" s="100">
        <f t="shared" ref="U198:U261" si="37">L198/F198</f>
        <v>0</v>
      </c>
      <c r="V198" s="100">
        <f t="shared" ref="V198:V261" si="38">M198/F198</f>
        <v>0</v>
      </c>
      <c r="W198" s="101">
        <f t="shared" ref="W198:W261" si="39">N198/F198</f>
        <v>4.3360774209765598E-3</v>
      </c>
      <c r="X198" s="98" t="str">
        <f>IF(B198='[1]2010 election'!B198,"Incumbent","New")</f>
        <v>Incumbent</v>
      </c>
    </row>
    <row r="199" spans="1:24" ht="16" x14ac:dyDescent="0.2">
      <c r="A199" s="1" t="s">
        <v>870</v>
      </c>
      <c r="B199" s="42" t="s">
        <v>871</v>
      </c>
      <c r="C199" s="94">
        <v>7</v>
      </c>
      <c r="D199" s="41" t="s">
        <v>517</v>
      </c>
      <c r="E199" s="95">
        <v>76082</v>
      </c>
      <c r="F199" s="96">
        <f t="shared" si="30"/>
        <v>52804</v>
      </c>
      <c r="G199" s="97">
        <v>27725</v>
      </c>
      <c r="H199" s="97">
        <v>14168</v>
      </c>
      <c r="I199" s="97">
        <v>1920</v>
      </c>
      <c r="J199" s="97">
        <v>7389</v>
      </c>
      <c r="K199" s="97">
        <v>1465</v>
      </c>
      <c r="L199" s="97">
        <v>0</v>
      </c>
      <c r="M199" s="97">
        <v>0</v>
      </c>
      <c r="N199" s="96">
        <v>137</v>
      </c>
      <c r="O199" s="98">
        <f t="shared" si="31"/>
        <v>0.69404064036171498</v>
      </c>
      <c r="P199" s="99">
        <f t="shared" si="32"/>
        <v>0.52505492008181198</v>
      </c>
      <c r="Q199" s="100">
        <f t="shared" si="33"/>
        <v>0.2683130065904098</v>
      </c>
      <c r="R199" s="100">
        <f t="shared" si="34"/>
        <v>3.6360881751382468E-2</v>
      </c>
      <c r="S199" s="100">
        <f t="shared" si="35"/>
        <v>0.13993258086508598</v>
      </c>
      <c r="T199" s="100">
        <f t="shared" si="36"/>
        <v>2.7744110294674645E-2</v>
      </c>
      <c r="U199" s="100">
        <f t="shared" si="37"/>
        <v>0</v>
      </c>
      <c r="V199" s="100">
        <f t="shared" si="38"/>
        <v>0</v>
      </c>
      <c r="W199" s="101">
        <f t="shared" si="39"/>
        <v>2.5945004166351036E-3</v>
      </c>
      <c r="X199" s="98" t="str">
        <f>IF(B199='[1]2010 election'!B199,"Incumbent","New")</f>
        <v>Incumbent</v>
      </c>
    </row>
    <row r="200" spans="1:24" ht="16" x14ac:dyDescent="0.2">
      <c r="A200" s="1" t="s">
        <v>886</v>
      </c>
      <c r="B200" s="42" t="s">
        <v>887</v>
      </c>
      <c r="C200" s="94">
        <v>7</v>
      </c>
      <c r="D200" s="41" t="s">
        <v>63</v>
      </c>
      <c r="E200" s="95">
        <v>70466</v>
      </c>
      <c r="F200" s="96">
        <f t="shared" si="30"/>
        <v>50542</v>
      </c>
      <c r="G200" s="97">
        <v>25269</v>
      </c>
      <c r="H200" s="97">
        <v>15645</v>
      </c>
      <c r="I200" s="97">
        <v>1949</v>
      </c>
      <c r="J200" s="97">
        <v>4479</v>
      </c>
      <c r="K200" s="97">
        <v>2657</v>
      </c>
      <c r="L200" s="97">
        <v>0</v>
      </c>
      <c r="M200" s="97">
        <v>0</v>
      </c>
      <c r="N200" s="96">
        <v>543</v>
      </c>
      <c r="O200" s="98">
        <f t="shared" si="31"/>
        <v>0.71725371100956492</v>
      </c>
      <c r="P200" s="99">
        <f t="shared" si="32"/>
        <v>0.49996042895018006</v>
      </c>
      <c r="Q200" s="100">
        <f t="shared" si="33"/>
        <v>0.30954453721657238</v>
      </c>
      <c r="R200" s="100">
        <f t="shared" si="34"/>
        <v>3.8561988049542952E-2</v>
      </c>
      <c r="S200" s="100">
        <f t="shared" si="35"/>
        <v>8.8619366071781891E-2</v>
      </c>
      <c r="T200" s="100">
        <f t="shared" si="36"/>
        <v>5.2570139685805865E-2</v>
      </c>
      <c r="U200" s="100">
        <f t="shared" si="37"/>
        <v>0</v>
      </c>
      <c r="V200" s="100">
        <f t="shared" si="38"/>
        <v>0</v>
      </c>
      <c r="W200" s="101">
        <f t="shared" si="39"/>
        <v>1.0743540026116893E-2</v>
      </c>
      <c r="X200" s="98" t="str">
        <f>IF(B200='[1]2010 election'!B200,"Incumbent","New")</f>
        <v>Incumbent</v>
      </c>
    </row>
    <row r="201" spans="1:24" ht="16" x14ac:dyDescent="0.2">
      <c r="A201" s="1" t="s">
        <v>894</v>
      </c>
      <c r="B201" s="42" t="s">
        <v>895</v>
      </c>
      <c r="C201" s="94">
        <v>7</v>
      </c>
      <c r="D201" s="41" t="s">
        <v>517</v>
      </c>
      <c r="E201" s="95">
        <v>76243</v>
      </c>
      <c r="F201" s="96">
        <f t="shared" si="30"/>
        <v>54559</v>
      </c>
      <c r="G201" s="97">
        <v>30248</v>
      </c>
      <c r="H201" s="97">
        <v>9487</v>
      </c>
      <c r="I201" s="97">
        <v>4057</v>
      </c>
      <c r="J201" s="97">
        <v>7651</v>
      </c>
      <c r="K201" s="97">
        <v>3116</v>
      </c>
      <c r="L201" s="97">
        <v>0</v>
      </c>
      <c r="M201" s="97">
        <v>0</v>
      </c>
      <c r="N201" s="96">
        <v>0</v>
      </c>
      <c r="O201" s="98">
        <f t="shared" si="31"/>
        <v>0.71559356268772212</v>
      </c>
      <c r="P201" s="99">
        <f t="shared" si="32"/>
        <v>0.55440898843453879</v>
      </c>
      <c r="Q201" s="100">
        <f t="shared" si="33"/>
        <v>0.17388515185395625</v>
      </c>
      <c r="R201" s="100">
        <f t="shared" si="34"/>
        <v>7.4359867299620588E-2</v>
      </c>
      <c r="S201" s="100">
        <f t="shared" si="35"/>
        <v>0.14023350867867812</v>
      </c>
      <c r="T201" s="100">
        <f t="shared" si="36"/>
        <v>5.7112483733206251E-2</v>
      </c>
      <c r="U201" s="100">
        <f t="shared" si="37"/>
        <v>0</v>
      </c>
      <c r="V201" s="100">
        <f t="shared" si="38"/>
        <v>0</v>
      </c>
      <c r="W201" s="101">
        <f t="shared" si="39"/>
        <v>0</v>
      </c>
      <c r="X201" s="98" t="str">
        <f>IF(B201='[1]2010 election'!B201,"Incumbent","New")</f>
        <v>Incumbent</v>
      </c>
    </row>
    <row r="202" spans="1:24" ht="16" x14ac:dyDescent="0.2">
      <c r="A202" s="1" t="s">
        <v>1006</v>
      </c>
      <c r="B202" s="42" t="s">
        <v>1007</v>
      </c>
      <c r="C202" s="94">
        <v>7</v>
      </c>
      <c r="D202" s="41" t="s">
        <v>517</v>
      </c>
      <c r="E202" s="95">
        <v>77451</v>
      </c>
      <c r="F202" s="96">
        <f t="shared" si="30"/>
        <v>52365</v>
      </c>
      <c r="G202" s="97">
        <v>27545</v>
      </c>
      <c r="H202" s="97">
        <v>8089</v>
      </c>
      <c r="I202" s="97">
        <v>4703</v>
      </c>
      <c r="J202" s="97">
        <v>7805</v>
      </c>
      <c r="K202" s="97">
        <v>2404</v>
      </c>
      <c r="L202" s="97">
        <v>0</v>
      </c>
      <c r="M202" s="97">
        <v>0</v>
      </c>
      <c r="N202" s="96">
        <v>1819</v>
      </c>
      <c r="O202" s="98">
        <f t="shared" si="31"/>
        <v>0.67610489212534375</v>
      </c>
      <c r="P202" s="99">
        <f t="shared" si="32"/>
        <v>0.52601928769216078</v>
      </c>
      <c r="Q202" s="100">
        <f t="shared" si="33"/>
        <v>0.15447340781056049</v>
      </c>
      <c r="R202" s="100">
        <f t="shared" si="34"/>
        <v>8.981189725961998E-2</v>
      </c>
      <c r="S202" s="100">
        <f t="shared" si="35"/>
        <v>0.14904993793564403</v>
      </c>
      <c r="T202" s="100">
        <f t="shared" si="36"/>
        <v>4.5908526687673062E-2</v>
      </c>
      <c r="U202" s="100">
        <f t="shared" si="37"/>
        <v>0</v>
      </c>
      <c r="V202" s="100">
        <f t="shared" si="38"/>
        <v>0</v>
      </c>
      <c r="W202" s="101">
        <f t="shared" si="39"/>
        <v>3.473694261434164E-2</v>
      </c>
      <c r="X202" s="98" t="str">
        <f>IF(B202='[1]2010 election'!B202,"Incumbent","New")</f>
        <v>New</v>
      </c>
    </row>
    <row r="203" spans="1:24" ht="16" x14ac:dyDescent="0.2">
      <c r="A203" s="1" t="s">
        <v>1038</v>
      </c>
      <c r="B203" s="42" t="s">
        <v>1039</v>
      </c>
      <c r="C203" s="94">
        <v>7</v>
      </c>
      <c r="D203" s="41" t="s">
        <v>63</v>
      </c>
      <c r="E203" s="95">
        <v>70521</v>
      </c>
      <c r="F203" s="96">
        <f t="shared" si="30"/>
        <v>42973</v>
      </c>
      <c r="G203" s="97">
        <v>14688</v>
      </c>
      <c r="H203" s="97">
        <v>17301</v>
      </c>
      <c r="I203" s="97">
        <v>1483</v>
      </c>
      <c r="J203" s="97">
        <v>7862</v>
      </c>
      <c r="K203" s="97">
        <v>1069</v>
      </c>
      <c r="L203" s="97">
        <v>0</v>
      </c>
      <c r="M203" s="97">
        <v>0</v>
      </c>
      <c r="N203" s="96">
        <v>570</v>
      </c>
      <c r="O203" s="98">
        <f t="shared" si="31"/>
        <v>0.60936458643524627</v>
      </c>
      <c r="P203" s="99">
        <f t="shared" si="32"/>
        <v>0.34179601144904942</v>
      </c>
      <c r="Q203" s="100">
        <f t="shared" si="33"/>
        <v>0.40260163358387824</v>
      </c>
      <c r="R203" s="100">
        <f t="shared" si="34"/>
        <v>3.4510041188653341E-2</v>
      </c>
      <c r="S203" s="100">
        <f t="shared" si="35"/>
        <v>0.18295208619365649</v>
      </c>
      <c r="T203" s="100">
        <f t="shared" si="36"/>
        <v>2.4876084983594351E-2</v>
      </c>
      <c r="U203" s="100">
        <f t="shared" si="37"/>
        <v>0</v>
      </c>
      <c r="V203" s="100">
        <f t="shared" si="38"/>
        <v>0</v>
      </c>
      <c r="W203" s="101">
        <f t="shared" si="39"/>
        <v>1.3264142601168176E-2</v>
      </c>
      <c r="X203" s="98" t="str">
        <f>IF(B203='[1]2010 election'!B203,"Incumbent","New")</f>
        <v>Incumbent</v>
      </c>
    </row>
    <row r="204" spans="1:24" ht="16" x14ac:dyDescent="0.2">
      <c r="A204" s="1" t="s">
        <v>1148</v>
      </c>
      <c r="B204" s="42" t="s">
        <v>1149</v>
      </c>
      <c r="C204" s="94">
        <v>7</v>
      </c>
      <c r="D204" s="41" t="s">
        <v>517</v>
      </c>
      <c r="E204" s="95">
        <v>75351</v>
      </c>
      <c r="F204" s="96">
        <f t="shared" si="30"/>
        <v>47677</v>
      </c>
      <c r="G204" s="97">
        <v>13496</v>
      </c>
      <c r="H204" s="97">
        <v>20212</v>
      </c>
      <c r="I204" s="97">
        <v>3804</v>
      </c>
      <c r="J204" s="97">
        <v>4795</v>
      </c>
      <c r="K204" s="97">
        <v>4791</v>
      </c>
      <c r="L204" s="97">
        <v>0</v>
      </c>
      <c r="M204" s="97">
        <v>0</v>
      </c>
      <c r="N204" s="96">
        <v>579</v>
      </c>
      <c r="O204" s="98">
        <f t="shared" si="31"/>
        <v>0.63273214688590729</v>
      </c>
      <c r="P204" s="99">
        <f t="shared" si="32"/>
        <v>0.2830715019820878</v>
      </c>
      <c r="Q204" s="100">
        <f t="shared" si="33"/>
        <v>0.42393606980304971</v>
      </c>
      <c r="R204" s="100">
        <f t="shared" si="34"/>
        <v>7.978689934349896E-2</v>
      </c>
      <c r="S204" s="100">
        <f t="shared" si="35"/>
        <v>0.10057260314197622</v>
      </c>
      <c r="T204" s="100">
        <f t="shared" si="36"/>
        <v>0.10048870524571596</v>
      </c>
      <c r="U204" s="100">
        <f t="shared" si="37"/>
        <v>0</v>
      </c>
      <c r="V204" s="100">
        <f t="shared" si="38"/>
        <v>0</v>
      </c>
      <c r="W204" s="101">
        <f t="shared" si="39"/>
        <v>1.2144220483671373E-2</v>
      </c>
      <c r="X204" s="98" t="str">
        <f>IF(B204='[1]2010 election'!B204,"Incumbent","New")</f>
        <v>New</v>
      </c>
    </row>
    <row r="205" spans="1:24" ht="16" x14ac:dyDescent="0.2">
      <c r="A205" s="1" t="s">
        <v>1150</v>
      </c>
      <c r="B205" s="42" t="s">
        <v>1151</v>
      </c>
      <c r="C205" s="94">
        <v>7</v>
      </c>
      <c r="D205" s="41" t="s">
        <v>517</v>
      </c>
      <c r="E205" s="95">
        <v>78561</v>
      </c>
      <c r="F205" s="96">
        <f t="shared" si="30"/>
        <v>53903</v>
      </c>
      <c r="G205" s="97">
        <v>26477</v>
      </c>
      <c r="H205" s="97">
        <v>13348</v>
      </c>
      <c r="I205" s="97">
        <v>6269</v>
      </c>
      <c r="J205" s="97">
        <v>5251</v>
      </c>
      <c r="K205" s="97">
        <v>2558</v>
      </c>
      <c r="L205" s="97">
        <v>0</v>
      </c>
      <c r="M205" s="97">
        <v>0</v>
      </c>
      <c r="N205" s="96">
        <v>0</v>
      </c>
      <c r="O205" s="98">
        <f t="shared" si="31"/>
        <v>0.6861292498822571</v>
      </c>
      <c r="P205" s="99">
        <f t="shared" si="32"/>
        <v>0.49119715043689588</v>
      </c>
      <c r="Q205" s="100">
        <f t="shared" si="33"/>
        <v>0.24763000204070273</v>
      </c>
      <c r="R205" s="100">
        <f t="shared" si="34"/>
        <v>0.11630150455447749</v>
      </c>
      <c r="S205" s="100">
        <f t="shared" si="35"/>
        <v>9.7415728252601891E-2</v>
      </c>
      <c r="T205" s="100">
        <f t="shared" si="36"/>
        <v>4.7455614715321968E-2</v>
      </c>
      <c r="U205" s="100">
        <f t="shared" si="37"/>
        <v>0</v>
      </c>
      <c r="V205" s="100">
        <f t="shared" si="38"/>
        <v>0</v>
      </c>
      <c r="W205" s="101">
        <f t="shared" si="39"/>
        <v>0</v>
      </c>
      <c r="X205" s="98" t="str">
        <f>IF(B205='[1]2010 election'!B205,"Incumbent","New")</f>
        <v>Incumbent</v>
      </c>
    </row>
    <row r="206" spans="1:24" ht="16" x14ac:dyDescent="0.2">
      <c r="A206" s="1" t="s">
        <v>41</v>
      </c>
      <c r="B206" s="132" t="s">
        <v>42</v>
      </c>
      <c r="C206" s="133">
        <v>8</v>
      </c>
      <c r="D206" s="39" t="s">
        <v>43</v>
      </c>
      <c r="E206" s="134">
        <v>64534</v>
      </c>
      <c r="F206" s="96">
        <f t="shared" si="30"/>
        <v>36560</v>
      </c>
      <c r="G206" s="135">
        <v>5485</v>
      </c>
      <c r="H206" s="135">
        <v>20376</v>
      </c>
      <c r="I206" s="135">
        <v>770</v>
      </c>
      <c r="J206" s="135">
        <v>7941</v>
      </c>
      <c r="K206" s="135">
        <v>938</v>
      </c>
      <c r="L206" s="135">
        <v>0</v>
      </c>
      <c r="M206" s="135">
        <v>573</v>
      </c>
      <c r="N206" s="136">
        <v>477</v>
      </c>
      <c r="O206" s="137">
        <f t="shared" si="31"/>
        <v>0.56652307310874883</v>
      </c>
      <c r="P206" s="99">
        <f t="shared" si="32"/>
        <v>0.15002735229759301</v>
      </c>
      <c r="Q206" s="100">
        <f t="shared" si="33"/>
        <v>0.55733041575492337</v>
      </c>
      <c r="R206" s="100">
        <f t="shared" si="34"/>
        <v>2.1061269146608316E-2</v>
      </c>
      <c r="S206" s="100">
        <f t="shared" si="35"/>
        <v>0.21720459518599564</v>
      </c>
      <c r="T206" s="100">
        <f t="shared" si="36"/>
        <v>2.5656455142231947E-2</v>
      </c>
      <c r="U206" s="100">
        <f t="shared" si="37"/>
        <v>0</v>
      </c>
      <c r="V206" s="100">
        <f t="shared" si="38"/>
        <v>1.5672866520787747E-2</v>
      </c>
      <c r="W206" s="101">
        <f t="shared" si="39"/>
        <v>1.3047045951859956E-2</v>
      </c>
      <c r="X206" s="98" t="str">
        <f>IF(B206='[1]2010 election'!B206,"Incumbent","New")</f>
        <v>New</v>
      </c>
    </row>
    <row r="207" spans="1:24" ht="16" x14ac:dyDescent="0.2">
      <c r="A207" s="1" t="s">
        <v>44</v>
      </c>
      <c r="B207" s="42" t="s">
        <v>45</v>
      </c>
      <c r="C207" s="94">
        <v>8</v>
      </c>
      <c r="D207" s="41" t="s">
        <v>43</v>
      </c>
      <c r="E207" s="95">
        <v>69135</v>
      </c>
      <c r="F207" s="96">
        <f t="shared" si="30"/>
        <v>38517</v>
      </c>
      <c r="G207" s="97">
        <v>5622</v>
      </c>
      <c r="H207" s="97">
        <v>21079</v>
      </c>
      <c r="I207" s="97">
        <v>1217</v>
      </c>
      <c r="J207" s="97">
        <v>9045</v>
      </c>
      <c r="K207" s="97">
        <v>0</v>
      </c>
      <c r="L207" s="97">
        <v>0</v>
      </c>
      <c r="M207" s="97">
        <v>647</v>
      </c>
      <c r="N207" s="96">
        <v>907</v>
      </c>
      <c r="O207" s="98">
        <f t="shared" si="31"/>
        <v>0.55712735951399439</v>
      </c>
      <c r="P207" s="99">
        <f t="shared" si="32"/>
        <v>0.14596152348313732</v>
      </c>
      <c r="Q207" s="100">
        <f t="shared" si="33"/>
        <v>0.54726484409481524</v>
      </c>
      <c r="R207" s="100">
        <f t="shared" si="34"/>
        <v>3.1596437936495574E-2</v>
      </c>
      <c r="S207" s="100">
        <f t="shared" si="35"/>
        <v>0.23483137315990341</v>
      </c>
      <c r="T207" s="100">
        <f t="shared" si="36"/>
        <v>0</v>
      </c>
      <c r="U207" s="100">
        <f t="shared" si="37"/>
        <v>0</v>
      </c>
      <c r="V207" s="100">
        <f t="shared" si="38"/>
        <v>1.6797777604694031E-2</v>
      </c>
      <c r="W207" s="101">
        <f t="shared" si="39"/>
        <v>2.3548043720954384E-2</v>
      </c>
      <c r="X207" s="98" t="str">
        <f>IF(B207='[1]2010 election'!B207,"Incumbent","New")</f>
        <v>Incumbent</v>
      </c>
    </row>
    <row r="208" spans="1:24" ht="16" x14ac:dyDescent="0.2">
      <c r="A208" s="1" t="s">
        <v>90</v>
      </c>
      <c r="B208" s="42" t="s">
        <v>91</v>
      </c>
      <c r="C208" s="94">
        <v>8</v>
      </c>
      <c r="D208" s="41" t="s">
        <v>92</v>
      </c>
      <c r="E208" s="95">
        <v>80822</v>
      </c>
      <c r="F208" s="96">
        <f t="shared" si="30"/>
        <v>52677</v>
      </c>
      <c r="G208" s="97">
        <v>25363</v>
      </c>
      <c r="H208" s="97">
        <v>13160</v>
      </c>
      <c r="I208" s="97">
        <v>2900</v>
      </c>
      <c r="J208" s="97">
        <v>8794</v>
      </c>
      <c r="K208" s="97">
        <v>1802</v>
      </c>
      <c r="L208" s="97">
        <v>0</v>
      </c>
      <c r="M208" s="97">
        <v>0</v>
      </c>
      <c r="N208" s="96">
        <v>658</v>
      </c>
      <c r="O208" s="98">
        <f t="shared" si="31"/>
        <v>0.65176560837395758</v>
      </c>
      <c r="P208" s="99">
        <f t="shared" si="32"/>
        <v>0.48148148148148145</v>
      </c>
      <c r="Q208" s="100">
        <f t="shared" si="33"/>
        <v>0.2498244015414697</v>
      </c>
      <c r="R208" s="100">
        <f t="shared" si="34"/>
        <v>5.5052489701387701E-2</v>
      </c>
      <c r="S208" s="100">
        <f t="shared" si="35"/>
        <v>0.16694192911517361</v>
      </c>
      <c r="T208" s="100">
        <f t="shared" si="36"/>
        <v>3.4208478083414012E-2</v>
      </c>
      <c r="U208" s="100">
        <f t="shared" si="37"/>
        <v>0</v>
      </c>
      <c r="V208" s="100">
        <f t="shared" si="38"/>
        <v>0</v>
      </c>
      <c r="W208" s="101">
        <f t="shared" si="39"/>
        <v>1.2491220077073486E-2</v>
      </c>
      <c r="X208" s="98" t="str">
        <f>IF(B208='[1]2010 election'!B208,"Incumbent","New")</f>
        <v>Incumbent</v>
      </c>
    </row>
    <row r="209" spans="1:24" ht="16" x14ac:dyDescent="0.2">
      <c r="A209" s="1" t="s">
        <v>151</v>
      </c>
      <c r="B209" s="42" t="s">
        <v>152</v>
      </c>
      <c r="C209" s="94">
        <v>8</v>
      </c>
      <c r="D209" s="41" t="s">
        <v>153</v>
      </c>
      <c r="E209" s="95">
        <v>67834</v>
      </c>
      <c r="F209" s="96">
        <f t="shared" si="30"/>
        <v>43339</v>
      </c>
      <c r="G209" s="97">
        <v>18981</v>
      </c>
      <c r="H209" s="97">
        <v>7142</v>
      </c>
      <c r="I209" s="97">
        <v>1015</v>
      </c>
      <c r="J209" s="97">
        <v>14645</v>
      </c>
      <c r="K209" s="97">
        <v>800</v>
      </c>
      <c r="L209" s="97">
        <v>0</v>
      </c>
      <c r="M209" s="97">
        <v>0</v>
      </c>
      <c r="N209" s="96">
        <v>756</v>
      </c>
      <c r="O209" s="98">
        <f t="shared" si="31"/>
        <v>0.63889789780935813</v>
      </c>
      <c r="P209" s="99">
        <f t="shared" si="32"/>
        <v>0.43796580447172295</v>
      </c>
      <c r="Q209" s="100">
        <f t="shared" si="33"/>
        <v>0.16479383465239161</v>
      </c>
      <c r="R209" s="100">
        <f t="shared" si="34"/>
        <v>2.3420014305821548E-2</v>
      </c>
      <c r="S209" s="100">
        <f t="shared" si="35"/>
        <v>0.3379173492697109</v>
      </c>
      <c r="T209" s="100">
        <f t="shared" si="36"/>
        <v>1.8459124576016981E-2</v>
      </c>
      <c r="U209" s="100">
        <f t="shared" si="37"/>
        <v>0</v>
      </c>
      <c r="V209" s="100">
        <f t="shared" si="38"/>
        <v>0</v>
      </c>
      <c r="W209" s="101">
        <f t="shared" si="39"/>
        <v>1.7443872724336049E-2</v>
      </c>
      <c r="X209" s="98" t="str">
        <f>IF(B209='[1]2010 election'!B209,"Incumbent","New")</f>
        <v>New</v>
      </c>
    </row>
    <row r="210" spans="1:24" ht="16" x14ac:dyDescent="0.2">
      <c r="A210" s="1" t="s">
        <v>186</v>
      </c>
      <c r="B210" s="42" t="s">
        <v>187</v>
      </c>
      <c r="C210" s="94">
        <v>8</v>
      </c>
      <c r="D210" s="41" t="s">
        <v>92</v>
      </c>
      <c r="E210" s="95">
        <v>68486</v>
      </c>
      <c r="F210" s="96">
        <f t="shared" si="30"/>
        <v>43270</v>
      </c>
      <c r="G210" s="97">
        <v>22946</v>
      </c>
      <c r="H210" s="97">
        <v>11770</v>
      </c>
      <c r="I210" s="97">
        <v>764</v>
      </c>
      <c r="J210" s="97">
        <v>6694</v>
      </c>
      <c r="K210" s="97">
        <v>915</v>
      </c>
      <c r="L210" s="97">
        <v>0</v>
      </c>
      <c r="M210" s="97">
        <v>0</v>
      </c>
      <c r="N210" s="96">
        <v>181</v>
      </c>
      <c r="O210" s="98">
        <f t="shared" si="31"/>
        <v>0.63180796075110246</v>
      </c>
      <c r="P210" s="99">
        <f t="shared" si="32"/>
        <v>0.53029812803327936</v>
      </c>
      <c r="Q210" s="100">
        <f t="shared" si="33"/>
        <v>0.27201294199214238</v>
      </c>
      <c r="R210" s="100">
        <f t="shared" si="34"/>
        <v>1.7656574994222324E-2</v>
      </c>
      <c r="S210" s="100">
        <f t="shared" si="35"/>
        <v>0.15470302750173331</v>
      </c>
      <c r="T210" s="100">
        <f t="shared" si="36"/>
        <v>2.1146290732609197E-2</v>
      </c>
      <c r="U210" s="100">
        <f t="shared" si="37"/>
        <v>0</v>
      </c>
      <c r="V210" s="100">
        <f t="shared" si="38"/>
        <v>0</v>
      </c>
      <c r="W210" s="101">
        <f t="shared" si="39"/>
        <v>4.183036746013404E-3</v>
      </c>
      <c r="X210" s="98" t="str">
        <f>IF(B210='[1]2010 election'!B210,"Incumbent","New")</f>
        <v>Incumbent</v>
      </c>
    </row>
    <row r="211" spans="1:24" ht="16" x14ac:dyDescent="0.2">
      <c r="A211" s="1" t="s">
        <v>297</v>
      </c>
      <c r="B211" s="42" t="s">
        <v>298</v>
      </c>
      <c r="C211" s="94">
        <v>8</v>
      </c>
      <c r="D211" s="41" t="s">
        <v>92</v>
      </c>
      <c r="E211" s="95">
        <v>70514</v>
      </c>
      <c r="F211" s="96">
        <f t="shared" si="30"/>
        <v>45089</v>
      </c>
      <c r="G211" s="97">
        <v>21026</v>
      </c>
      <c r="H211" s="97">
        <v>13133</v>
      </c>
      <c r="I211" s="97">
        <v>1346</v>
      </c>
      <c r="J211" s="97">
        <v>8356</v>
      </c>
      <c r="K211" s="97">
        <v>1013</v>
      </c>
      <c r="L211" s="97">
        <v>0</v>
      </c>
      <c r="M211" s="97">
        <v>0</v>
      </c>
      <c r="N211" s="96">
        <v>215</v>
      </c>
      <c r="O211" s="98">
        <f t="shared" si="31"/>
        <v>0.63943330402473264</v>
      </c>
      <c r="P211" s="99">
        <f t="shared" si="32"/>
        <v>0.46632216283350708</v>
      </c>
      <c r="Q211" s="100">
        <f t="shared" si="33"/>
        <v>0.29126838031448909</v>
      </c>
      <c r="R211" s="100">
        <f t="shared" si="34"/>
        <v>2.9852070349752711E-2</v>
      </c>
      <c r="S211" s="100">
        <f t="shared" si="35"/>
        <v>0.18532236243873229</v>
      </c>
      <c r="T211" s="100">
        <f t="shared" si="36"/>
        <v>2.2466677016567235E-2</v>
      </c>
      <c r="U211" s="100">
        <f t="shared" si="37"/>
        <v>0</v>
      </c>
      <c r="V211" s="100">
        <f t="shared" si="38"/>
        <v>0</v>
      </c>
      <c r="W211" s="101">
        <f t="shared" si="39"/>
        <v>4.768347046951585E-3</v>
      </c>
      <c r="X211" s="98" t="str">
        <f>IF(B211='[1]2010 election'!B211,"Incumbent","New")</f>
        <v>Incumbent</v>
      </c>
    </row>
    <row r="212" spans="1:24" ht="16" x14ac:dyDescent="0.2">
      <c r="A212" s="1" t="s">
        <v>371</v>
      </c>
      <c r="B212" s="42" t="s">
        <v>372</v>
      </c>
      <c r="C212" s="94">
        <v>8</v>
      </c>
      <c r="D212" s="41" t="s">
        <v>43</v>
      </c>
      <c r="E212" s="95">
        <v>71299</v>
      </c>
      <c r="F212" s="96">
        <f t="shared" si="30"/>
        <v>42486</v>
      </c>
      <c r="G212" s="97">
        <v>10736</v>
      </c>
      <c r="H212" s="97">
        <v>19621</v>
      </c>
      <c r="I212" s="97">
        <v>1487</v>
      </c>
      <c r="J212" s="97">
        <v>9963</v>
      </c>
      <c r="K212" s="97">
        <v>0</v>
      </c>
      <c r="L212" s="97">
        <v>0</v>
      </c>
      <c r="M212" s="97">
        <v>0</v>
      </c>
      <c r="N212" s="96">
        <v>679</v>
      </c>
      <c r="O212" s="98">
        <f t="shared" si="31"/>
        <v>0.59588493527258446</v>
      </c>
      <c r="P212" s="99">
        <f t="shared" si="32"/>
        <v>0.252695005413548</v>
      </c>
      <c r="Q212" s="100">
        <f t="shared" si="33"/>
        <v>0.46182271807183545</v>
      </c>
      <c r="R212" s="100">
        <f t="shared" si="34"/>
        <v>3.4999764628348161E-2</v>
      </c>
      <c r="S212" s="100">
        <f t="shared" si="35"/>
        <v>0.23450077672645106</v>
      </c>
      <c r="T212" s="100">
        <f t="shared" si="36"/>
        <v>0</v>
      </c>
      <c r="U212" s="100">
        <f t="shared" si="37"/>
        <v>0</v>
      </c>
      <c r="V212" s="100">
        <f t="shared" si="38"/>
        <v>0</v>
      </c>
      <c r="W212" s="101">
        <f t="shared" si="39"/>
        <v>1.5981735159817351E-2</v>
      </c>
      <c r="X212" s="98" t="str">
        <f>IF(B212='[1]2010 election'!B212,"Incumbent","New")</f>
        <v>Incumbent</v>
      </c>
    </row>
    <row r="213" spans="1:24" ht="16" x14ac:dyDescent="0.2">
      <c r="A213" s="1" t="s">
        <v>373</v>
      </c>
      <c r="B213" s="42" t="s">
        <v>374</v>
      </c>
      <c r="C213" s="94">
        <v>8</v>
      </c>
      <c r="D213" s="41" t="s">
        <v>43</v>
      </c>
      <c r="E213" s="95">
        <v>71136</v>
      </c>
      <c r="F213" s="96">
        <f t="shared" si="30"/>
        <v>40420</v>
      </c>
      <c r="G213" s="97">
        <v>8386</v>
      </c>
      <c r="H213" s="97">
        <v>19840</v>
      </c>
      <c r="I213" s="97">
        <v>1717</v>
      </c>
      <c r="J213" s="97">
        <v>9747</v>
      </c>
      <c r="K213" s="97">
        <v>0</v>
      </c>
      <c r="L213" s="97">
        <v>0</v>
      </c>
      <c r="M213" s="97">
        <v>0</v>
      </c>
      <c r="N213" s="96">
        <v>730</v>
      </c>
      <c r="O213" s="98">
        <f t="shared" si="31"/>
        <v>0.56820737741790373</v>
      </c>
      <c r="P213" s="99">
        <f t="shared" si="32"/>
        <v>0.20747154873824838</v>
      </c>
      <c r="Q213" s="100">
        <f t="shared" si="33"/>
        <v>0.49084611578426524</v>
      </c>
      <c r="R213" s="100">
        <f t="shared" si="34"/>
        <v>4.2478970806531423E-2</v>
      </c>
      <c r="S213" s="100">
        <f t="shared" si="35"/>
        <v>0.24114299851558635</v>
      </c>
      <c r="T213" s="100">
        <f t="shared" si="36"/>
        <v>0</v>
      </c>
      <c r="U213" s="100">
        <f t="shared" si="37"/>
        <v>0</v>
      </c>
      <c r="V213" s="100">
        <f t="shared" si="38"/>
        <v>0</v>
      </c>
      <c r="W213" s="101">
        <f t="shared" si="39"/>
        <v>1.8060366155368629E-2</v>
      </c>
      <c r="X213" s="98" t="str">
        <f>IF(B213='[1]2010 election'!B213,"Incumbent","New")</f>
        <v>Incumbent</v>
      </c>
    </row>
    <row r="214" spans="1:24" ht="16" x14ac:dyDescent="0.2">
      <c r="A214" s="1" t="s">
        <v>375</v>
      </c>
      <c r="B214" s="42" t="s">
        <v>376</v>
      </c>
      <c r="C214" s="94">
        <v>8</v>
      </c>
      <c r="D214" s="41" t="s">
        <v>43</v>
      </c>
      <c r="E214" s="95">
        <v>70898</v>
      </c>
      <c r="F214" s="96">
        <f t="shared" si="30"/>
        <v>39501</v>
      </c>
      <c r="G214" s="97">
        <v>7235</v>
      </c>
      <c r="H214" s="97">
        <v>20708</v>
      </c>
      <c r="I214" s="97">
        <v>1005</v>
      </c>
      <c r="J214" s="97">
        <v>8928</v>
      </c>
      <c r="K214" s="97">
        <v>757</v>
      </c>
      <c r="L214" s="97">
        <v>0</v>
      </c>
      <c r="M214" s="97">
        <v>448</v>
      </c>
      <c r="N214" s="96">
        <v>420</v>
      </c>
      <c r="O214" s="98">
        <f t="shared" si="31"/>
        <v>0.55715252898530288</v>
      </c>
      <c r="P214" s="99">
        <f t="shared" si="32"/>
        <v>0.18315992000202527</v>
      </c>
      <c r="Q214" s="100">
        <f t="shared" si="33"/>
        <v>0.52423989266094528</v>
      </c>
      <c r="R214" s="100">
        <f t="shared" si="34"/>
        <v>2.5442393863446496E-2</v>
      </c>
      <c r="S214" s="100">
        <f t="shared" si="35"/>
        <v>0.22601959444064706</v>
      </c>
      <c r="T214" s="100">
        <f t="shared" si="36"/>
        <v>1.9164071795650744E-2</v>
      </c>
      <c r="U214" s="100">
        <f t="shared" si="37"/>
        <v>0</v>
      </c>
      <c r="V214" s="100">
        <f t="shared" si="38"/>
        <v>1.1341485025695552E-2</v>
      </c>
      <c r="W214" s="101">
        <f t="shared" si="39"/>
        <v>1.063264221158958E-2</v>
      </c>
      <c r="X214" s="98" t="str">
        <f>IF(B214='[1]2010 election'!B214,"Incumbent","New")</f>
        <v>Incumbent</v>
      </c>
    </row>
    <row r="215" spans="1:24" ht="16" x14ac:dyDescent="0.2">
      <c r="A215" s="1" t="s">
        <v>461</v>
      </c>
      <c r="B215" s="42" t="s">
        <v>462</v>
      </c>
      <c r="C215" s="94">
        <v>8</v>
      </c>
      <c r="D215" s="41" t="s">
        <v>153</v>
      </c>
      <c r="E215" s="95">
        <v>73212</v>
      </c>
      <c r="F215" s="96">
        <f t="shared" si="30"/>
        <v>49261</v>
      </c>
      <c r="G215" s="97">
        <v>25949</v>
      </c>
      <c r="H215" s="97">
        <v>10500</v>
      </c>
      <c r="I215" s="97">
        <v>3290</v>
      </c>
      <c r="J215" s="97">
        <v>7727</v>
      </c>
      <c r="K215" s="97">
        <v>1290</v>
      </c>
      <c r="L215" s="97">
        <v>0</v>
      </c>
      <c r="M215" s="97">
        <v>0</v>
      </c>
      <c r="N215" s="96">
        <v>505</v>
      </c>
      <c r="O215" s="98">
        <f t="shared" si="31"/>
        <v>0.67285417691088889</v>
      </c>
      <c r="P215" s="99">
        <f t="shared" si="32"/>
        <v>0.52676559550151236</v>
      </c>
      <c r="Q215" s="100">
        <f t="shared" si="33"/>
        <v>0.21315036235561599</v>
      </c>
      <c r="R215" s="100">
        <f t="shared" si="34"/>
        <v>6.678711353809301E-2</v>
      </c>
      <c r="S215" s="100">
        <f t="shared" si="35"/>
        <v>0.15685836665922331</v>
      </c>
      <c r="T215" s="100">
        <f t="shared" si="36"/>
        <v>2.6187044517975679E-2</v>
      </c>
      <c r="U215" s="100">
        <f t="shared" si="37"/>
        <v>0</v>
      </c>
      <c r="V215" s="100">
        <f t="shared" si="38"/>
        <v>0</v>
      </c>
      <c r="W215" s="101">
        <f t="shared" si="39"/>
        <v>1.0251517427579626E-2</v>
      </c>
      <c r="X215" s="98" t="str">
        <f>IF(B215='[1]2010 election'!B215,"Incumbent","New")</f>
        <v>Incumbent</v>
      </c>
    </row>
    <row r="216" spans="1:24" ht="16" x14ac:dyDescent="0.2">
      <c r="A216" s="1" t="s">
        <v>475</v>
      </c>
      <c r="B216" s="42" t="s">
        <v>476</v>
      </c>
      <c r="C216" s="94">
        <v>8</v>
      </c>
      <c r="D216" s="41" t="s">
        <v>153</v>
      </c>
      <c r="E216" s="95">
        <v>81151</v>
      </c>
      <c r="F216" s="96">
        <f t="shared" si="30"/>
        <v>53755</v>
      </c>
      <c r="G216" s="97">
        <v>28399</v>
      </c>
      <c r="H216" s="97">
        <v>9070</v>
      </c>
      <c r="I216" s="97">
        <v>3263</v>
      </c>
      <c r="J216" s="97">
        <v>9410</v>
      </c>
      <c r="K216" s="97">
        <v>1872</v>
      </c>
      <c r="L216" s="97">
        <v>0</v>
      </c>
      <c r="M216" s="97">
        <v>0</v>
      </c>
      <c r="N216" s="96">
        <v>1741</v>
      </c>
      <c r="O216" s="98">
        <f t="shared" si="31"/>
        <v>0.66240711759559345</v>
      </c>
      <c r="P216" s="99">
        <f t="shared" si="32"/>
        <v>0.52830434378197377</v>
      </c>
      <c r="Q216" s="100">
        <f t="shared" si="33"/>
        <v>0.16872849037298857</v>
      </c>
      <c r="R216" s="100">
        <f t="shared" si="34"/>
        <v>6.0701330108827084E-2</v>
      </c>
      <c r="S216" s="100">
        <f t="shared" si="35"/>
        <v>0.17505348339689331</v>
      </c>
      <c r="T216" s="100">
        <f t="shared" si="36"/>
        <v>3.4824667472793232E-2</v>
      </c>
      <c r="U216" s="100">
        <f t="shared" si="37"/>
        <v>0</v>
      </c>
      <c r="V216" s="100">
        <f t="shared" si="38"/>
        <v>0</v>
      </c>
      <c r="W216" s="101">
        <f t="shared" si="39"/>
        <v>3.2387684866524047E-2</v>
      </c>
      <c r="X216" s="98" t="str">
        <f>IF(B216='[1]2010 election'!B216,"Incumbent","New")</f>
        <v>Incumbent</v>
      </c>
    </row>
    <row r="217" spans="1:24" ht="16" x14ac:dyDescent="0.2">
      <c r="A217" s="1" t="s">
        <v>479</v>
      </c>
      <c r="B217" s="42" t="s">
        <v>480</v>
      </c>
      <c r="C217" s="94">
        <v>8</v>
      </c>
      <c r="D217" s="41" t="s">
        <v>92</v>
      </c>
      <c r="E217" s="95">
        <v>58484</v>
      </c>
      <c r="F217" s="96">
        <f t="shared" si="30"/>
        <v>33731</v>
      </c>
      <c r="G217" s="97">
        <v>8874</v>
      </c>
      <c r="H217" s="97">
        <v>13414</v>
      </c>
      <c r="I217" s="97">
        <v>1680</v>
      </c>
      <c r="J217" s="97">
        <v>8417</v>
      </c>
      <c r="K217" s="97">
        <v>783</v>
      </c>
      <c r="L217" s="97">
        <v>0</v>
      </c>
      <c r="M217" s="97">
        <v>0</v>
      </c>
      <c r="N217" s="96">
        <v>563</v>
      </c>
      <c r="O217" s="98">
        <f t="shared" si="31"/>
        <v>0.57675603583886192</v>
      </c>
      <c r="P217" s="99">
        <f t="shared" si="32"/>
        <v>0.26308143843941773</v>
      </c>
      <c r="Q217" s="100">
        <f t="shared" si="33"/>
        <v>0.39767572855829947</v>
      </c>
      <c r="R217" s="100">
        <f t="shared" si="34"/>
        <v>4.9805816607868134E-2</v>
      </c>
      <c r="S217" s="100">
        <f t="shared" si="35"/>
        <v>0.24953307046930123</v>
      </c>
      <c r="T217" s="100">
        <f t="shared" si="36"/>
        <v>2.3213068097595685E-2</v>
      </c>
      <c r="U217" s="100">
        <f t="shared" si="37"/>
        <v>0</v>
      </c>
      <c r="V217" s="100">
        <f t="shared" si="38"/>
        <v>0</v>
      </c>
      <c r="W217" s="101">
        <f t="shared" si="39"/>
        <v>1.6690877827517714E-2</v>
      </c>
      <c r="X217" s="98" t="str">
        <f>IF(B217='[1]2010 election'!B217,"Incumbent","New")</f>
        <v>New</v>
      </c>
    </row>
    <row r="218" spans="1:24" ht="16" x14ac:dyDescent="0.2">
      <c r="A218" s="1" t="s">
        <v>496</v>
      </c>
      <c r="B218" s="42" t="s">
        <v>497</v>
      </c>
      <c r="C218" s="94">
        <v>8</v>
      </c>
      <c r="D218" s="41" t="s">
        <v>92</v>
      </c>
      <c r="E218" s="95">
        <v>71205</v>
      </c>
      <c r="F218" s="96">
        <f t="shared" si="30"/>
        <v>48757</v>
      </c>
      <c r="G218" s="97">
        <v>26414</v>
      </c>
      <c r="H218" s="97">
        <v>10219</v>
      </c>
      <c r="I218" s="97">
        <v>3055</v>
      </c>
      <c r="J218" s="97">
        <v>6781</v>
      </c>
      <c r="K218" s="97">
        <v>1809</v>
      </c>
      <c r="L218" s="97">
        <v>0</v>
      </c>
      <c r="M218" s="97">
        <v>0</v>
      </c>
      <c r="N218" s="96">
        <v>479</v>
      </c>
      <c r="O218" s="98">
        <f t="shared" si="31"/>
        <v>0.68474124008145498</v>
      </c>
      <c r="P218" s="99">
        <f t="shared" si="32"/>
        <v>0.54174785159054084</v>
      </c>
      <c r="Q218" s="100">
        <f t="shared" si="33"/>
        <v>0.20959041778616405</v>
      </c>
      <c r="R218" s="100">
        <f t="shared" si="34"/>
        <v>6.2657669667945115E-2</v>
      </c>
      <c r="S218" s="100">
        <f t="shared" si="35"/>
        <v>0.13907746579978258</v>
      </c>
      <c r="T218" s="100">
        <f t="shared" si="36"/>
        <v>3.7102364788645731E-2</v>
      </c>
      <c r="U218" s="100">
        <f t="shared" si="37"/>
        <v>0</v>
      </c>
      <c r="V218" s="100">
        <f t="shared" si="38"/>
        <v>0</v>
      </c>
      <c r="W218" s="101">
        <f t="shared" si="39"/>
        <v>9.8242303669216734E-3</v>
      </c>
      <c r="X218" s="98" t="str">
        <f>IF(B218='[1]2010 election'!B218,"Incumbent","New")</f>
        <v>Incumbent</v>
      </c>
    </row>
    <row r="219" spans="1:24" ht="16" x14ac:dyDescent="0.2">
      <c r="A219" s="1" t="s">
        <v>581</v>
      </c>
      <c r="B219" s="42" t="s">
        <v>582</v>
      </c>
      <c r="C219" s="94">
        <v>8</v>
      </c>
      <c r="D219" s="41" t="s">
        <v>92</v>
      </c>
      <c r="E219" s="95">
        <v>65606</v>
      </c>
      <c r="F219" s="96">
        <f t="shared" si="30"/>
        <v>35144</v>
      </c>
      <c r="G219" s="97">
        <v>5593</v>
      </c>
      <c r="H219" s="97">
        <v>18180</v>
      </c>
      <c r="I219" s="97">
        <v>2294</v>
      </c>
      <c r="J219" s="97">
        <v>7861</v>
      </c>
      <c r="K219" s="97">
        <v>806</v>
      </c>
      <c r="L219" s="97">
        <v>0</v>
      </c>
      <c r="M219" s="97">
        <v>0</v>
      </c>
      <c r="N219" s="96">
        <v>410</v>
      </c>
      <c r="O219" s="98">
        <f t="shared" si="31"/>
        <v>0.53568271194707806</v>
      </c>
      <c r="P219" s="99">
        <f t="shared" si="32"/>
        <v>0.15914523104939676</v>
      </c>
      <c r="Q219" s="100">
        <f t="shared" si="33"/>
        <v>0.51730025039836103</v>
      </c>
      <c r="R219" s="100">
        <f t="shared" si="34"/>
        <v>6.5274300022763493E-2</v>
      </c>
      <c r="S219" s="100">
        <f t="shared" si="35"/>
        <v>0.22367971773275666</v>
      </c>
      <c r="T219" s="100">
        <f t="shared" si="36"/>
        <v>2.2934213521511496E-2</v>
      </c>
      <c r="U219" s="100">
        <f t="shared" si="37"/>
        <v>0</v>
      </c>
      <c r="V219" s="100">
        <f t="shared" si="38"/>
        <v>0</v>
      </c>
      <c r="W219" s="101">
        <f t="shared" si="39"/>
        <v>1.1666287275210562E-2</v>
      </c>
      <c r="X219" s="98" t="str">
        <f>IF(B219='[1]2010 election'!B219,"Incumbent","New")</f>
        <v>Incumbent</v>
      </c>
    </row>
    <row r="220" spans="1:24" ht="16" x14ac:dyDescent="0.2">
      <c r="A220" s="1" t="s">
        <v>583</v>
      </c>
      <c r="B220" s="42" t="s">
        <v>584</v>
      </c>
      <c r="C220" s="94">
        <v>8</v>
      </c>
      <c r="D220" s="41" t="s">
        <v>92</v>
      </c>
      <c r="E220" s="95">
        <v>63650</v>
      </c>
      <c r="F220" s="96">
        <f t="shared" si="30"/>
        <v>35336</v>
      </c>
      <c r="G220" s="97">
        <v>5306</v>
      </c>
      <c r="H220" s="97">
        <v>18661</v>
      </c>
      <c r="I220" s="97">
        <v>3175</v>
      </c>
      <c r="J220" s="97">
        <v>5762</v>
      </c>
      <c r="K220" s="97">
        <v>2066</v>
      </c>
      <c r="L220" s="97">
        <v>0</v>
      </c>
      <c r="M220" s="97">
        <v>0</v>
      </c>
      <c r="N220" s="96">
        <v>366</v>
      </c>
      <c r="O220" s="98">
        <f t="shared" si="31"/>
        <v>0.55516103692065988</v>
      </c>
      <c r="P220" s="99">
        <f t="shared" si="32"/>
        <v>0.15015847860538828</v>
      </c>
      <c r="Q220" s="100">
        <f t="shared" si="33"/>
        <v>0.52810165270545617</v>
      </c>
      <c r="R220" s="100">
        <f t="shared" si="34"/>
        <v>8.9851709304958116E-2</v>
      </c>
      <c r="S220" s="100">
        <f t="shared" si="35"/>
        <v>0.16306316504414761</v>
      </c>
      <c r="T220" s="100">
        <f t="shared" si="36"/>
        <v>5.8467285487887703E-2</v>
      </c>
      <c r="U220" s="100">
        <f t="shared" si="37"/>
        <v>0</v>
      </c>
      <c r="V220" s="100">
        <f t="shared" si="38"/>
        <v>0</v>
      </c>
      <c r="W220" s="101">
        <f t="shared" si="39"/>
        <v>1.0357708852162101E-2</v>
      </c>
      <c r="X220" s="98" t="str">
        <f>IF(B220='[1]2010 election'!B220,"Incumbent","New")</f>
        <v>Incumbent</v>
      </c>
    </row>
    <row r="221" spans="1:24" ht="16" x14ac:dyDescent="0.2">
      <c r="A221" s="1" t="s">
        <v>585</v>
      </c>
      <c r="B221" s="42" t="s">
        <v>586</v>
      </c>
      <c r="C221" s="94">
        <v>8</v>
      </c>
      <c r="D221" s="41" t="s">
        <v>92</v>
      </c>
      <c r="E221" s="95">
        <v>59008</v>
      </c>
      <c r="F221" s="96">
        <f t="shared" si="30"/>
        <v>31803</v>
      </c>
      <c r="G221" s="97">
        <v>5561</v>
      </c>
      <c r="H221" s="97">
        <v>15646</v>
      </c>
      <c r="I221" s="97">
        <v>3169</v>
      </c>
      <c r="J221" s="97">
        <v>6313</v>
      </c>
      <c r="K221" s="97">
        <v>943</v>
      </c>
      <c r="L221" s="97">
        <v>0</v>
      </c>
      <c r="M221" s="97">
        <v>0</v>
      </c>
      <c r="N221" s="96">
        <v>171</v>
      </c>
      <c r="O221" s="98">
        <f t="shared" si="31"/>
        <v>0.5389608188720173</v>
      </c>
      <c r="P221" s="99">
        <f t="shared" si="32"/>
        <v>0.17485771782536239</v>
      </c>
      <c r="Q221" s="100">
        <f t="shared" si="33"/>
        <v>0.49196616671383203</v>
      </c>
      <c r="R221" s="100">
        <f t="shared" si="34"/>
        <v>9.9644687608087285E-2</v>
      </c>
      <c r="S221" s="100">
        <f t="shared" si="35"/>
        <v>0.19850328585353583</v>
      </c>
      <c r="T221" s="100">
        <f t="shared" si="36"/>
        <v>2.9651290758733451E-2</v>
      </c>
      <c r="U221" s="100">
        <f t="shared" si="37"/>
        <v>0</v>
      </c>
      <c r="V221" s="100">
        <f t="shared" si="38"/>
        <v>0</v>
      </c>
      <c r="W221" s="101">
        <f t="shared" si="39"/>
        <v>5.3768512404490142E-3</v>
      </c>
      <c r="X221" s="98" t="str">
        <f>IF(B221='[1]2010 election'!B221,"Incumbent","New")</f>
        <v>Incumbent</v>
      </c>
    </row>
    <row r="222" spans="1:24" ht="16" x14ac:dyDescent="0.2">
      <c r="A222" s="1" t="s">
        <v>663</v>
      </c>
      <c r="B222" s="42" t="s">
        <v>664</v>
      </c>
      <c r="C222" s="94">
        <v>8</v>
      </c>
      <c r="D222" s="41" t="s">
        <v>153</v>
      </c>
      <c r="E222" s="95">
        <v>74121</v>
      </c>
      <c r="F222" s="96">
        <f t="shared" si="30"/>
        <v>46852</v>
      </c>
      <c r="G222" s="97">
        <v>19976</v>
      </c>
      <c r="H222" s="97">
        <v>18533</v>
      </c>
      <c r="I222" s="97">
        <v>1992</v>
      </c>
      <c r="J222" s="97">
        <v>5721</v>
      </c>
      <c r="K222" s="97">
        <v>0</v>
      </c>
      <c r="L222" s="97">
        <v>0</v>
      </c>
      <c r="M222" s="97">
        <v>0</v>
      </c>
      <c r="N222" s="96">
        <v>630</v>
      </c>
      <c r="O222" s="98">
        <f t="shared" si="31"/>
        <v>0.63210156365942172</v>
      </c>
      <c r="P222" s="99">
        <f t="shared" si="32"/>
        <v>0.42636386920515668</v>
      </c>
      <c r="Q222" s="100">
        <f t="shared" si="33"/>
        <v>0.3955647571074874</v>
      </c>
      <c r="R222" s="100">
        <f t="shared" si="34"/>
        <v>4.251686160676172E-2</v>
      </c>
      <c r="S222" s="100">
        <f t="shared" si="35"/>
        <v>0.122107914283275</v>
      </c>
      <c r="T222" s="100">
        <f t="shared" si="36"/>
        <v>0</v>
      </c>
      <c r="U222" s="100">
        <f t="shared" si="37"/>
        <v>0</v>
      </c>
      <c r="V222" s="100">
        <f t="shared" si="38"/>
        <v>0</v>
      </c>
      <c r="W222" s="101">
        <f t="shared" si="39"/>
        <v>1.3446597797319219E-2</v>
      </c>
      <c r="X222" s="98" t="str">
        <f>IF(B222='[1]2010 election'!B222,"Incumbent","New")</f>
        <v>Incumbent</v>
      </c>
    </row>
    <row r="223" spans="1:24" ht="16" x14ac:dyDescent="0.2">
      <c r="A223" s="1" t="s">
        <v>675</v>
      </c>
      <c r="B223" s="42" t="s">
        <v>676</v>
      </c>
      <c r="C223" s="94">
        <v>8</v>
      </c>
      <c r="D223" s="41" t="s">
        <v>153</v>
      </c>
      <c r="E223" s="95">
        <v>74280</v>
      </c>
      <c r="F223" s="96">
        <f t="shared" si="30"/>
        <v>50336</v>
      </c>
      <c r="G223" s="97">
        <v>25755</v>
      </c>
      <c r="H223" s="97">
        <v>9077</v>
      </c>
      <c r="I223" s="97">
        <v>2255</v>
      </c>
      <c r="J223" s="97">
        <v>10778</v>
      </c>
      <c r="K223" s="97">
        <v>1549</v>
      </c>
      <c r="L223" s="97">
        <v>0</v>
      </c>
      <c r="M223" s="97">
        <v>0</v>
      </c>
      <c r="N223" s="96">
        <v>922</v>
      </c>
      <c r="O223" s="98">
        <f t="shared" si="31"/>
        <v>0.67765212708669897</v>
      </c>
      <c r="P223" s="99">
        <f t="shared" si="32"/>
        <v>0.51166163382072471</v>
      </c>
      <c r="Q223" s="100">
        <f t="shared" si="33"/>
        <v>0.18032819453273999</v>
      </c>
      <c r="R223" s="100">
        <f t="shared" si="34"/>
        <v>4.4798951048951048E-2</v>
      </c>
      <c r="S223" s="100">
        <f t="shared" si="35"/>
        <v>0.21412110616656072</v>
      </c>
      <c r="T223" s="100">
        <f t="shared" si="36"/>
        <v>3.0773204068658615E-2</v>
      </c>
      <c r="U223" s="100">
        <f t="shared" si="37"/>
        <v>0</v>
      </c>
      <c r="V223" s="100">
        <f t="shared" si="38"/>
        <v>0</v>
      </c>
      <c r="W223" s="101">
        <f t="shared" si="39"/>
        <v>1.8316910362364908E-2</v>
      </c>
      <c r="X223" s="98" t="str">
        <f>IF(B223='[1]2010 election'!B223,"Incumbent","New")</f>
        <v>New</v>
      </c>
    </row>
    <row r="224" spans="1:24" ht="16" x14ac:dyDescent="0.2">
      <c r="A224" s="1" t="s">
        <v>785</v>
      </c>
      <c r="B224" s="42" t="s">
        <v>786</v>
      </c>
      <c r="C224" s="94">
        <v>8</v>
      </c>
      <c r="D224" s="41" t="s">
        <v>43</v>
      </c>
      <c r="E224" s="95">
        <v>71048</v>
      </c>
      <c r="F224" s="96">
        <f t="shared" si="30"/>
        <v>46854</v>
      </c>
      <c r="G224" s="97">
        <v>12968</v>
      </c>
      <c r="H224" s="97">
        <v>19691</v>
      </c>
      <c r="I224" s="97">
        <v>2957</v>
      </c>
      <c r="J224" s="97">
        <v>10738</v>
      </c>
      <c r="K224" s="97">
        <v>0</v>
      </c>
      <c r="L224" s="97">
        <v>0</v>
      </c>
      <c r="M224" s="97">
        <v>0</v>
      </c>
      <c r="N224" s="96">
        <v>500</v>
      </c>
      <c r="O224" s="98">
        <f t="shared" si="31"/>
        <v>0.65946965431820737</v>
      </c>
      <c r="P224" s="99">
        <f t="shared" si="32"/>
        <v>0.27677466171511506</v>
      </c>
      <c r="Q224" s="100">
        <f t="shared" si="33"/>
        <v>0.42026294446578732</v>
      </c>
      <c r="R224" s="100">
        <f t="shared" si="34"/>
        <v>6.3110940367951507E-2</v>
      </c>
      <c r="S224" s="100">
        <f t="shared" si="35"/>
        <v>0.2291800059760106</v>
      </c>
      <c r="T224" s="100">
        <f t="shared" si="36"/>
        <v>0</v>
      </c>
      <c r="U224" s="100">
        <f t="shared" si="37"/>
        <v>0</v>
      </c>
      <c r="V224" s="100">
        <f t="shared" si="38"/>
        <v>0</v>
      </c>
      <c r="W224" s="101">
        <f t="shared" si="39"/>
        <v>1.0671447475135527E-2</v>
      </c>
      <c r="X224" s="98" t="str">
        <f>IF(B224='[1]2010 election'!B224,"Incumbent","New")</f>
        <v>Incumbent</v>
      </c>
    </row>
    <row r="225" spans="1:24" ht="16" x14ac:dyDescent="0.2">
      <c r="A225" s="1" t="s">
        <v>842</v>
      </c>
      <c r="B225" s="42" t="s">
        <v>843</v>
      </c>
      <c r="C225" s="94">
        <v>8</v>
      </c>
      <c r="D225" s="41" t="s">
        <v>43</v>
      </c>
      <c r="E225" s="95">
        <v>74275</v>
      </c>
      <c r="F225" s="96">
        <f t="shared" si="30"/>
        <v>47019</v>
      </c>
      <c r="G225" s="97">
        <v>10945</v>
      </c>
      <c r="H225" s="97">
        <v>20501</v>
      </c>
      <c r="I225" s="97">
        <v>1992</v>
      </c>
      <c r="J225" s="97">
        <v>13204</v>
      </c>
      <c r="K225" s="97">
        <v>0</v>
      </c>
      <c r="L225" s="97">
        <v>0</v>
      </c>
      <c r="M225" s="97">
        <v>0</v>
      </c>
      <c r="N225" s="96">
        <v>377</v>
      </c>
      <c r="O225" s="98">
        <f t="shared" si="31"/>
        <v>0.63303938067990573</v>
      </c>
      <c r="P225" s="99">
        <f t="shared" si="32"/>
        <v>0.23277823858440205</v>
      </c>
      <c r="Q225" s="100">
        <f t="shared" si="33"/>
        <v>0.43601522788659902</v>
      </c>
      <c r="R225" s="100">
        <f t="shared" si="34"/>
        <v>4.236585210234161E-2</v>
      </c>
      <c r="S225" s="100">
        <f t="shared" si="35"/>
        <v>0.28082264616431657</v>
      </c>
      <c r="T225" s="100">
        <f t="shared" si="36"/>
        <v>0</v>
      </c>
      <c r="U225" s="100">
        <f t="shared" si="37"/>
        <v>0</v>
      </c>
      <c r="V225" s="100">
        <f t="shared" si="38"/>
        <v>0</v>
      </c>
      <c r="W225" s="101">
        <f t="shared" si="39"/>
        <v>8.0180352623407565E-3</v>
      </c>
      <c r="X225" s="98" t="str">
        <f>IF(B225='[1]2010 election'!B225,"Incumbent","New")</f>
        <v>Incumbent</v>
      </c>
    </row>
    <row r="226" spans="1:24" ht="16" x14ac:dyDescent="0.2">
      <c r="A226" s="1" t="s">
        <v>844</v>
      </c>
      <c r="B226" s="42" t="s">
        <v>845</v>
      </c>
      <c r="C226" s="94">
        <v>8</v>
      </c>
      <c r="D226" s="41" t="s">
        <v>43</v>
      </c>
      <c r="E226" s="95">
        <v>63698</v>
      </c>
      <c r="F226" s="96">
        <f t="shared" si="30"/>
        <v>37823</v>
      </c>
      <c r="G226" s="97">
        <v>4656</v>
      </c>
      <c r="H226" s="97">
        <v>19860</v>
      </c>
      <c r="I226" s="97">
        <v>1093</v>
      </c>
      <c r="J226" s="97">
        <v>11414</v>
      </c>
      <c r="K226" s="97">
        <v>0</v>
      </c>
      <c r="L226" s="97">
        <v>0</v>
      </c>
      <c r="M226" s="97">
        <v>0</v>
      </c>
      <c r="N226" s="96">
        <v>800</v>
      </c>
      <c r="O226" s="98">
        <f t="shared" si="31"/>
        <v>0.59378630412257838</v>
      </c>
      <c r="P226" s="99">
        <f t="shared" si="32"/>
        <v>0.12309970123998625</v>
      </c>
      <c r="Q226" s="100">
        <f t="shared" si="33"/>
        <v>0.525077333897364</v>
      </c>
      <c r="R226" s="100">
        <f t="shared" si="34"/>
        <v>2.8897760621843852E-2</v>
      </c>
      <c r="S226" s="100">
        <f t="shared" si="35"/>
        <v>0.30177405282500064</v>
      </c>
      <c r="T226" s="100">
        <f t="shared" si="36"/>
        <v>0</v>
      </c>
      <c r="U226" s="100">
        <f t="shared" si="37"/>
        <v>0</v>
      </c>
      <c r="V226" s="100">
        <f t="shared" si="38"/>
        <v>0</v>
      </c>
      <c r="W226" s="101">
        <f t="shared" si="39"/>
        <v>2.1151151415805199E-2</v>
      </c>
      <c r="X226" s="98" t="str">
        <f>IF(B226='[1]2010 election'!B226,"Incumbent","New")</f>
        <v>New</v>
      </c>
    </row>
    <row r="227" spans="1:24" ht="16" x14ac:dyDescent="0.2">
      <c r="A227" s="1" t="s">
        <v>864</v>
      </c>
      <c r="B227" s="42" t="s">
        <v>865</v>
      </c>
      <c r="C227" s="94">
        <v>8</v>
      </c>
      <c r="D227" s="41" t="s">
        <v>92</v>
      </c>
      <c r="E227" s="95">
        <v>64010</v>
      </c>
      <c r="F227" s="96">
        <f t="shared" si="30"/>
        <v>36941</v>
      </c>
      <c r="G227" s="97">
        <v>12259</v>
      </c>
      <c r="H227" s="97">
        <v>15393</v>
      </c>
      <c r="I227" s="97">
        <v>770</v>
      </c>
      <c r="J227" s="97">
        <v>6329</v>
      </c>
      <c r="K227" s="97">
        <v>887</v>
      </c>
      <c r="L227" s="97">
        <v>0</v>
      </c>
      <c r="M227" s="97">
        <v>1097</v>
      </c>
      <c r="N227" s="96">
        <v>206</v>
      </c>
      <c r="O227" s="98">
        <f t="shared" si="31"/>
        <v>0.57711295110139038</v>
      </c>
      <c r="P227" s="99">
        <f t="shared" si="32"/>
        <v>0.3318534961154273</v>
      </c>
      <c r="Q227" s="100">
        <f t="shared" si="33"/>
        <v>0.4166914810102596</v>
      </c>
      <c r="R227" s="100">
        <f t="shared" si="34"/>
        <v>2.0844048618066647E-2</v>
      </c>
      <c r="S227" s="100">
        <f t="shared" si="35"/>
        <v>0.17132725156330364</v>
      </c>
      <c r="T227" s="100">
        <f t="shared" si="36"/>
        <v>2.4011261200292358E-2</v>
      </c>
      <c r="U227" s="100">
        <f t="shared" si="37"/>
        <v>0</v>
      </c>
      <c r="V227" s="100">
        <f t="shared" si="38"/>
        <v>2.9696001732492351E-2</v>
      </c>
      <c r="W227" s="101">
        <f t="shared" si="39"/>
        <v>5.5764597601580899E-3</v>
      </c>
      <c r="X227" s="98" t="str">
        <f>IF(B227='[1]2010 election'!B227,"Incumbent","New")</f>
        <v>Incumbent</v>
      </c>
    </row>
    <row r="228" spans="1:24" ht="16" x14ac:dyDescent="0.2">
      <c r="A228" s="1" t="s">
        <v>874</v>
      </c>
      <c r="B228" s="42" t="s">
        <v>875</v>
      </c>
      <c r="C228" s="94">
        <v>8</v>
      </c>
      <c r="D228" s="41" t="s">
        <v>43</v>
      </c>
      <c r="E228" s="95">
        <v>73090</v>
      </c>
      <c r="F228" s="96">
        <f t="shared" si="30"/>
        <v>40053</v>
      </c>
      <c r="G228" s="97">
        <v>4407</v>
      </c>
      <c r="H228" s="97">
        <v>22663</v>
      </c>
      <c r="I228" s="97">
        <v>1802</v>
      </c>
      <c r="J228" s="97">
        <v>8856</v>
      </c>
      <c r="K228" s="97">
        <v>1712</v>
      </c>
      <c r="L228" s="97">
        <v>0</v>
      </c>
      <c r="M228" s="97">
        <v>0</v>
      </c>
      <c r="N228" s="96">
        <v>613</v>
      </c>
      <c r="O228" s="98">
        <f t="shared" si="31"/>
        <v>0.54799562183609252</v>
      </c>
      <c r="P228" s="99">
        <f t="shared" si="32"/>
        <v>0.11002921129503408</v>
      </c>
      <c r="Q228" s="100">
        <f t="shared" si="33"/>
        <v>0.56582528150200984</v>
      </c>
      <c r="R228" s="100">
        <f t="shared" si="34"/>
        <v>4.4990387736249471E-2</v>
      </c>
      <c r="S228" s="100">
        <f t="shared" si="35"/>
        <v>0.22110703318103514</v>
      </c>
      <c r="T228" s="100">
        <f t="shared" si="36"/>
        <v>4.2743365041320251E-2</v>
      </c>
      <c r="U228" s="100">
        <f t="shared" si="37"/>
        <v>0</v>
      </c>
      <c r="V228" s="100">
        <f t="shared" si="38"/>
        <v>0</v>
      </c>
      <c r="W228" s="101">
        <f t="shared" si="39"/>
        <v>1.5304721244351234E-2</v>
      </c>
      <c r="X228" s="98" t="str">
        <f>IF(B228='[1]2010 election'!B228,"Incumbent","New")</f>
        <v>New</v>
      </c>
    </row>
    <row r="229" spans="1:24" ht="16" x14ac:dyDescent="0.2">
      <c r="A229" s="1" t="s">
        <v>876</v>
      </c>
      <c r="B229" s="42" t="s">
        <v>877</v>
      </c>
      <c r="C229" s="94">
        <v>8</v>
      </c>
      <c r="D229" s="41" t="s">
        <v>43</v>
      </c>
      <c r="E229" s="95">
        <v>77014</v>
      </c>
      <c r="F229" s="96">
        <f t="shared" si="30"/>
        <v>44173</v>
      </c>
      <c r="G229" s="97">
        <v>4917</v>
      </c>
      <c r="H229" s="97">
        <v>24308</v>
      </c>
      <c r="I229" s="97">
        <v>4278</v>
      </c>
      <c r="J229" s="97">
        <v>3296</v>
      </c>
      <c r="K229" s="97">
        <v>6999</v>
      </c>
      <c r="L229" s="97">
        <v>0</v>
      </c>
      <c r="M229" s="97">
        <v>0</v>
      </c>
      <c r="N229" s="96">
        <v>375</v>
      </c>
      <c r="O229" s="98">
        <f t="shared" si="31"/>
        <v>0.57357103903186435</v>
      </c>
      <c r="P229" s="99">
        <f t="shared" si="32"/>
        <v>0.11131234011726621</v>
      </c>
      <c r="Q229" s="100">
        <f t="shared" si="33"/>
        <v>0.55029090168202299</v>
      </c>
      <c r="R229" s="100">
        <f t="shared" si="34"/>
        <v>9.6846489937292016E-2</v>
      </c>
      <c r="S229" s="100">
        <f t="shared" si="35"/>
        <v>7.4615715482308193E-2</v>
      </c>
      <c r="T229" s="100">
        <f t="shared" si="36"/>
        <v>0.15844520408394269</v>
      </c>
      <c r="U229" s="100">
        <f t="shared" si="37"/>
        <v>0</v>
      </c>
      <c r="V229" s="100">
        <f t="shared" si="38"/>
        <v>0</v>
      </c>
      <c r="W229" s="101">
        <f t="shared" si="39"/>
        <v>8.4893486971679526E-3</v>
      </c>
      <c r="X229" s="98" t="str">
        <f>IF(B229='[1]2010 election'!B229,"Incumbent","New")</f>
        <v>Incumbent</v>
      </c>
    </row>
    <row r="230" spans="1:24" ht="16" x14ac:dyDescent="0.2">
      <c r="A230" s="1" t="s">
        <v>878</v>
      </c>
      <c r="B230" s="42" t="s">
        <v>879</v>
      </c>
      <c r="C230" s="94">
        <v>8</v>
      </c>
      <c r="D230" s="41" t="s">
        <v>43</v>
      </c>
      <c r="E230" s="95">
        <v>73658</v>
      </c>
      <c r="F230" s="96">
        <f t="shared" si="30"/>
        <v>55481</v>
      </c>
      <c r="G230" s="97">
        <v>7544</v>
      </c>
      <c r="H230" s="97">
        <v>19862</v>
      </c>
      <c r="I230" s="97">
        <v>22215</v>
      </c>
      <c r="J230" s="97">
        <v>3575</v>
      </c>
      <c r="K230" s="97">
        <v>1772</v>
      </c>
      <c r="L230" s="97">
        <v>0</v>
      </c>
      <c r="M230" s="97">
        <v>0</v>
      </c>
      <c r="N230" s="96">
        <v>513</v>
      </c>
      <c r="O230" s="98">
        <f t="shared" si="31"/>
        <v>0.7532243612370686</v>
      </c>
      <c r="P230" s="99">
        <f t="shared" si="32"/>
        <v>0.13597447774913934</v>
      </c>
      <c r="Q230" s="100">
        <f t="shared" si="33"/>
        <v>0.35799643121068475</v>
      </c>
      <c r="R230" s="100">
        <f t="shared" si="34"/>
        <v>0.40040734665921668</v>
      </c>
      <c r="S230" s="100">
        <f t="shared" si="35"/>
        <v>6.4436473747769507E-2</v>
      </c>
      <c r="T230" s="100">
        <f t="shared" si="36"/>
        <v>3.193886195274058E-2</v>
      </c>
      <c r="U230" s="100">
        <f t="shared" si="37"/>
        <v>0</v>
      </c>
      <c r="V230" s="100">
        <f t="shared" si="38"/>
        <v>0</v>
      </c>
      <c r="W230" s="101">
        <f t="shared" si="39"/>
        <v>9.2464086804491634E-3</v>
      </c>
      <c r="X230" s="98" t="str">
        <f>IF(B230='[1]2010 election'!B230,"Incumbent","New")</f>
        <v>Incumbent</v>
      </c>
    </row>
    <row r="231" spans="1:24" ht="16" x14ac:dyDescent="0.2">
      <c r="A231" s="1" t="s">
        <v>880</v>
      </c>
      <c r="B231" s="42" t="s">
        <v>881</v>
      </c>
      <c r="C231" s="94">
        <v>8</v>
      </c>
      <c r="D231" s="41" t="s">
        <v>43</v>
      </c>
      <c r="E231" s="95">
        <v>69265</v>
      </c>
      <c r="F231" s="96">
        <f t="shared" si="30"/>
        <v>42048</v>
      </c>
      <c r="G231" s="97">
        <v>6792</v>
      </c>
      <c r="H231" s="97">
        <v>20269</v>
      </c>
      <c r="I231" s="97">
        <v>4746</v>
      </c>
      <c r="J231" s="97">
        <v>7315</v>
      </c>
      <c r="K231" s="97">
        <v>2566</v>
      </c>
      <c r="L231" s="97">
        <v>0</v>
      </c>
      <c r="M231" s="97">
        <v>0</v>
      </c>
      <c r="N231" s="96">
        <v>360</v>
      </c>
      <c r="O231" s="98">
        <f t="shared" si="31"/>
        <v>0.60705984263336465</v>
      </c>
      <c r="P231" s="99">
        <f t="shared" si="32"/>
        <v>0.1615296803652968</v>
      </c>
      <c r="Q231" s="100">
        <f t="shared" si="33"/>
        <v>0.4820443302891933</v>
      </c>
      <c r="R231" s="100">
        <f t="shared" si="34"/>
        <v>0.11287100456621005</v>
      </c>
      <c r="S231" s="100">
        <f t="shared" si="35"/>
        <v>0.17396784627092846</v>
      </c>
      <c r="T231" s="100">
        <f t="shared" si="36"/>
        <v>6.1025494672754949E-2</v>
      </c>
      <c r="U231" s="100">
        <f t="shared" si="37"/>
        <v>0</v>
      </c>
      <c r="V231" s="100">
        <f t="shared" si="38"/>
        <v>0</v>
      </c>
      <c r="W231" s="101">
        <f t="shared" si="39"/>
        <v>8.5616438356164379E-3</v>
      </c>
      <c r="X231" s="98" t="str">
        <f>IF(B231='[1]2010 election'!B231,"Incumbent","New")</f>
        <v>New</v>
      </c>
    </row>
    <row r="232" spans="1:24" ht="16" x14ac:dyDescent="0.2">
      <c r="A232" s="1" t="s">
        <v>882</v>
      </c>
      <c r="B232" s="42" t="s">
        <v>883</v>
      </c>
      <c r="C232" s="94">
        <v>8</v>
      </c>
      <c r="D232" s="41" t="s">
        <v>43</v>
      </c>
      <c r="E232" s="95">
        <v>70422</v>
      </c>
      <c r="F232" s="96">
        <f t="shared" si="30"/>
        <v>41685</v>
      </c>
      <c r="G232" s="97">
        <v>7242</v>
      </c>
      <c r="H232" s="97">
        <v>21439</v>
      </c>
      <c r="I232" s="97">
        <v>2226</v>
      </c>
      <c r="J232" s="97">
        <v>9128</v>
      </c>
      <c r="K232" s="97">
        <v>1117</v>
      </c>
      <c r="L232" s="97">
        <v>0</v>
      </c>
      <c r="M232" s="97">
        <v>0</v>
      </c>
      <c r="N232" s="96">
        <v>533</v>
      </c>
      <c r="O232" s="98">
        <f t="shared" si="31"/>
        <v>0.59193149867938999</v>
      </c>
      <c r="P232" s="99">
        <f t="shared" si="32"/>
        <v>0.17373155811442964</v>
      </c>
      <c r="Q232" s="100">
        <f t="shared" si="33"/>
        <v>0.51430970373035867</v>
      </c>
      <c r="R232" s="100">
        <f t="shared" si="34"/>
        <v>5.3400503778337528E-2</v>
      </c>
      <c r="S232" s="100">
        <f t="shared" si="35"/>
        <v>0.21897565071368597</v>
      </c>
      <c r="T232" s="100">
        <f t="shared" si="36"/>
        <v>2.6796209667746193E-2</v>
      </c>
      <c r="U232" s="100">
        <f t="shared" si="37"/>
        <v>0</v>
      </c>
      <c r="V232" s="100">
        <f t="shared" si="38"/>
        <v>0</v>
      </c>
      <c r="W232" s="101">
        <f t="shared" si="39"/>
        <v>1.2786373995442005E-2</v>
      </c>
      <c r="X232" s="98" t="str">
        <f>IF(B232='[1]2010 election'!B232,"Incumbent","New")</f>
        <v>Incumbent</v>
      </c>
    </row>
    <row r="233" spans="1:24" ht="16" x14ac:dyDescent="0.2">
      <c r="A233" s="1" t="s">
        <v>896</v>
      </c>
      <c r="B233" s="42" t="s">
        <v>897</v>
      </c>
      <c r="C233" s="94">
        <v>8</v>
      </c>
      <c r="D233" s="41" t="s">
        <v>153</v>
      </c>
      <c r="E233" s="95">
        <v>88188</v>
      </c>
      <c r="F233" s="96">
        <f t="shared" si="30"/>
        <v>61944</v>
      </c>
      <c r="G233" s="97">
        <v>34805</v>
      </c>
      <c r="H233" s="97">
        <v>10690</v>
      </c>
      <c r="I233" s="97">
        <v>3500</v>
      </c>
      <c r="J233" s="97">
        <v>9716</v>
      </c>
      <c r="K233" s="97">
        <v>0</v>
      </c>
      <c r="L233" s="97">
        <v>0</v>
      </c>
      <c r="M233" s="97">
        <v>0</v>
      </c>
      <c r="N233" s="96">
        <v>3233</v>
      </c>
      <c r="O233" s="98">
        <f t="shared" si="31"/>
        <v>0.70240849095114977</v>
      </c>
      <c r="P233" s="99">
        <f t="shared" si="32"/>
        <v>0.56187847087692111</v>
      </c>
      <c r="Q233" s="100">
        <f t="shared" si="33"/>
        <v>0.17257522923931293</v>
      </c>
      <c r="R233" s="100">
        <f t="shared" si="34"/>
        <v>5.6502647552628182E-2</v>
      </c>
      <c r="S233" s="100">
        <f t="shared" si="35"/>
        <v>0.15685134960609584</v>
      </c>
      <c r="T233" s="100">
        <f t="shared" si="36"/>
        <v>0</v>
      </c>
      <c r="U233" s="100">
        <f t="shared" si="37"/>
        <v>0</v>
      </c>
      <c r="V233" s="100">
        <f t="shared" si="38"/>
        <v>0</v>
      </c>
      <c r="W233" s="101">
        <f t="shared" si="39"/>
        <v>5.2192302725041974E-2</v>
      </c>
      <c r="X233" s="98" t="str">
        <f>IF(B233='[1]2010 election'!B233,"Incumbent","New")</f>
        <v>Incumbent</v>
      </c>
    </row>
    <row r="234" spans="1:24" ht="16" x14ac:dyDescent="0.2">
      <c r="A234" s="1" t="s">
        <v>908</v>
      </c>
      <c r="B234" s="42" t="s">
        <v>909</v>
      </c>
      <c r="C234" s="94">
        <v>8</v>
      </c>
      <c r="D234" s="41" t="s">
        <v>153</v>
      </c>
      <c r="E234" s="95">
        <v>77015</v>
      </c>
      <c r="F234" s="96">
        <f t="shared" si="30"/>
        <v>49207</v>
      </c>
      <c r="G234" s="97">
        <v>29303</v>
      </c>
      <c r="H234" s="97">
        <v>6122</v>
      </c>
      <c r="I234" s="97">
        <v>1466</v>
      </c>
      <c r="J234" s="97">
        <v>10736</v>
      </c>
      <c r="K234" s="97">
        <v>1580</v>
      </c>
      <c r="L234" s="97">
        <v>0</v>
      </c>
      <c r="M234" s="97">
        <v>0</v>
      </c>
      <c r="N234" s="96">
        <v>0</v>
      </c>
      <c r="O234" s="98">
        <f t="shared" si="31"/>
        <v>0.63892748165941704</v>
      </c>
      <c r="P234" s="99">
        <f t="shared" si="32"/>
        <v>0.595504704615197</v>
      </c>
      <c r="Q234" s="100">
        <f t="shared" si="33"/>
        <v>0.12441319324486354</v>
      </c>
      <c r="R234" s="100">
        <f t="shared" si="34"/>
        <v>2.9792509195846119E-2</v>
      </c>
      <c r="S234" s="100">
        <f t="shared" si="35"/>
        <v>0.21818034019550064</v>
      </c>
      <c r="T234" s="100">
        <f t="shared" si="36"/>
        <v>3.2109252748592679E-2</v>
      </c>
      <c r="U234" s="100">
        <f t="shared" si="37"/>
        <v>0</v>
      </c>
      <c r="V234" s="100">
        <f t="shared" si="38"/>
        <v>0</v>
      </c>
      <c r="W234" s="101">
        <f t="shared" si="39"/>
        <v>0</v>
      </c>
      <c r="X234" s="98" t="str">
        <f>IF(B234='[1]2010 election'!B234,"Incumbent","New")</f>
        <v>Incumbent</v>
      </c>
    </row>
    <row r="235" spans="1:24" ht="16" x14ac:dyDescent="0.2">
      <c r="A235" s="1" t="s">
        <v>1078</v>
      </c>
      <c r="B235" s="42" t="s">
        <v>1079</v>
      </c>
      <c r="C235" s="94">
        <v>8</v>
      </c>
      <c r="D235" s="41" t="s">
        <v>43</v>
      </c>
      <c r="E235" s="95">
        <v>74283</v>
      </c>
      <c r="F235" s="96">
        <f t="shared" si="30"/>
        <v>43189</v>
      </c>
      <c r="G235" s="97">
        <v>6441</v>
      </c>
      <c r="H235" s="97">
        <v>24571</v>
      </c>
      <c r="I235" s="97">
        <v>1135</v>
      </c>
      <c r="J235" s="97">
        <v>10733</v>
      </c>
      <c r="K235" s="97">
        <v>0</v>
      </c>
      <c r="L235" s="97">
        <v>0</v>
      </c>
      <c r="M235" s="97">
        <v>0</v>
      </c>
      <c r="N235" s="96">
        <v>309</v>
      </c>
      <c r="O235" s="98">
        <f t="shared" si="31"/>
        <v>0.58141162850181061</v>
      </c>
      <c r="P235" s="99">
        <f t="shared" si="32"/>
        <v>0.14913519646206211</v>
      </c>
      <c r="Q235" s="100">
        <f t="shared" si="33"/>
        <v>0.56891801153071386</v>
      </c>
      <c r="R235" s="100">
        <f t="shared" si="34"/>
        <v>2.6279839774016531E-2</v>
      </c>
      <c r="S235" s="100">
        <f t="shared" si="35"/>
        <v>0.24851235268239599</v>
      </c>
      <c r="T235" s="100">
        <f t="shared" si="36"/>
        <v>0</v>
      </c>
      <c r="U235" s="100">
        <f t="shared" si="37"/>
        <v>0</v>
      </c>
      <c r="V235" s="100">
        <f t="shared" si="38"/>
        <v>0</v>
      </c>
      <c r="W235" s="101">
        <f t="shared" si="39"/>
        <v>7.1545995508115494E-3</v>
      </c>
      <c r="X235" s="98" t="str">
        <f>IF(B235='[1]2010 election'!B235,"Incumbent","New")</f>
        <v>Incumbent</v>
      </c>
    </row>
    <row r="236" spans="1:24" ht="16" x14ac:dyDescent="0.2">
      <c r="A236" s="1" t="s">
        <v>1152</v>
      </c>
      <c r="B236" s="42" t="s">
        <v>1153</v>
      </c>
      <c r="C236" s="94">
        <v>8</v>
      </c>
      <c r="D236" s="41" t="s">
        <v>92</v>
      </c>
      <c r="E236" s="95">
        <v>81030</v>
      </c>
      <c r="F236" s="96">
        <f t="shared" si="30"/>
        <v>49991</v>
      </c>
      <c r="G236" s="97">
        <v>25276</v>
      </c>
      <c r="H236" s="97">
        <v>10343</v>
      </c>
      <c r="I236" s="97">
        <v>2966</v>
      </c>
      <c r="J236" s="97">
        <v>8955</v>
      </c>
      <c r="K236" s="97">
        <v>1731</v>
      </c>
      <c r="L236" s="97">
        <v>0</v>
      </c>
      <c r="M236" s="97">
        <v>0</v>
      </c>
      <c r="N236" s="96">
        <v>720</v>
      </c>
      <c r="O236" s="98">
        <f t="shared" si="31"/>
        <v>0.61694434160187583</v>
      </c>
      <c r="P236" s="99">
        <f t="shared" si="32"/>
        <v>0.50561100998179676</v>
      </c>
      <c r="Q236" s="100">
        <f t="shared" si="33"/>
        <v>0.20689724150347064</v>
      </c>
      <c r="R236" s="100">
        <f t="shared" si="34"/>
        <v>5.9330679522314016E-2</v>
      </c>
      <c r="S236" s="100">
        <f t="shared" si="35"/>
        <v>0.17913224380388471</v>
      </c>
      <c r="T236" s="100">
        <f t="shared" si="36"/>
        <v>3.4626232721889943E-2</v>
      </c>
      <c r="U236" s="100">
        <f t="shared" si="37"/>
        <v>0</v>
      </c>
      <c r="V236" s="100">
        <f t="shared" si="38"/>
        <v>0</v>
      </c>
      <c r="W236" s="101">
        <f t="shared" si="39"/>
        <v>1.4402592466643997E-2</v>
      </c>
      <c r="X236" s="98" t="str">
        <f>IF(B236='[1]2010 election'!B236,"Incumbent","New")</f>
        <v>Incumbent</v>
      </c>
    </row>
    <row r="237" spans="1:24" ht="16" x14ac:dyDescent="0.2">
      <c r="A237" s="1" t="s">
        <v>11</v>
      </c>
      <c r="B237" s="132" t="s">
        <v>12</v>
      </c>
      <c r="C237" s="133">
        <v>9</v>
      </c>
      <c r="D237" s="39" t="s">
        <v>13</v>
      </c>
      <c r="E237" s="134">
        <v>60215</v>
      </c>
      <c r="F237" s="96">
        <f t="shared" si="30"/>
        <v>39497</v>
      </c>
      <c r="G237" s="135">
        <v>20558</v>
      </c>
      <c r="H237" s="135">
        <v>8835</v>
      </c>
      <c r="I237" s="135">
        <v>1330</v>
      </c>
      <c r="J237" s="135">
        <v>7751</v>
      </c>
      <c r="K237" s="135">
        <v>826</v>
      </c>
      <c r="L237" s="135">
        <v>0</v>
      </c>
      <c r="M237" s="135">
        <v>0</v>
      </c>
      <c r="N237" s="136">
        <v>197</v>
      </c>
      <c r="O237" s="137">
        <f t="shared" si="31"/>
        <v>0.65593290708295271</v>
      </c>
      <c r="P237" s="99">
        <f t="shared" si="32"/>
        <v>0.52049522748563182</v>
      </c>
      <c r="Q237" s="100">
        <f t="shared" si="33"/>
        <v>0.22368787502848317</v>
      </c>
      <c r="R237" s="100">
        <f t="shared" si="34"/>
        <v>3.3673443552674889E-2</v>
      </c>
      <c r="S237" s="100">
        <f t="shared" si="35"/>
        <v>0.19624275261412258</v>
      </c>
      <c r="T237" s="100">
        <f t="shared" si="36"/>
        <v>2.0912980732713877E-2</v>
      </c>
      <c r="U237" s="100">
        <f t="shared" si="37"/>
        <v>0</v>
      </c>
      <c r="V237" s="100">
        <f t="shared" si="38"/>
        <v>0</v>
      </c>
      <c r="W237" s="101">
        <f t="shared" si="39"/>
        <v>4.9877205863736486E-3</v>
      </c>
      <c r="X237" s="98" t="str">
        <f>IF(B237='[1]2010 election'!B237,"Incumbent","New")</f>
        <v>New</v>
      </c>
    </row>
    <row r="238" spans="1:24" ht="16" x14ac:dyDescent="0.2">
      <c r="A238" s="1" t="s">
        <v>102</v>
      </c>
      <c r="B238" s="42" t="s">
        <v>103</v>
      </c>
      <c r="C238" s="94">
        <v>9</v>
      </c>
      <c r="D238" s="41" t="s">
        <v>104</v>
      </c>
      <c r="E238" s="95">
        <v>65591</v>
      </c>
      <c r="F238" s="96">
        <f t="shared" si="30"/>
        <v>41293</v>
      </c>
      <c r="G238" s="97">
        <v>15812</v>
      </c>
      <c r="H238" s="97">
        <v>18518</v>
      </c>
      <c r="I238" s="97">
        <v>1184</v>
      </c>
      <c r="J238" s="97">
        <v>4154</v>
      </c>
      <c r="K238" s="97">
        <v>1371</v>
      </c>
      <c r="L238" s="97">
        <v>0</v>
      </c>
      <c r="M238" s="97">
        <v>0</v>
      </c>
      <c r="N238" s="96">
        <v>254</v>
      </c>
      <c r="O238" s="98">
        <f t="shared" si="31"/>
        <v>0.62955283499260573</v>
      </c>
      <c r="P238" s="99">
        <f t="shared" si="32"/>
        <v>0.38292204489865111</v>
      </c>
      <c r="Q238" s="100">
        <f t="shared" si="33"/>
        <v>0.44845373307824571</v>
      </c>
      <c r="R238" s="100">
        <f t="shared" si="34"/>
        <v>2.8673140726031048E-2</v>
      </c>
      <c r="S238" s="100">
        <f t="shared" si="35"/>
        <v>0.10059816433778122</v>
      </c>
      <c r="T238" s="100">
        <f t="shared" si="36"/>
        <v>3.3201753323807912E-2</v>
      </c>
      <c r="U238" s="100">
        <f t="shared" si="37"/>
        <v>0</v>
      </c>
      <c r="V238" s="100">
        <f t="shared" si="38"/>
        <v>0</v>
      </c>
      <c r="W238" s="101">
        <f t="shared" si="39"/>
        <v>6.151163635483012E-3</v>
      </c>
      <c r="X238" s="98" t="str">
        <f>IF(B238='[1]2010 election'!B238,"Incumbent","New")</f>
        <v>Incumbent</v>
      </c>
    </row>
    <row r="239" spans="1:24" ht="16" x14ac:dyDescent="0.2">
      <c r="A239" s="1" t="s">
        <v>105</v>
      </c>
      <c r="B239" s="42" t="s">
        <v>106</v>
      </c>
      <c r="C239" s="94">
        <v>9</v>
      </c>
      <c r="D239" s="41" t="s">
        <v>104</v>
      </c>
      <c r="E239" s="95">
        <v>65128</v>
      </c>
      <c r="F239" s="96">
        <f t="shared" si="30"/>
        <v>34684</v>
      </c>
      <c r="G239" s="97">
        <v>10695</v>
      </c>
      <c r="H239" s="97">
        <v>15824</v>
      </c>
      <c r="I239" s="97">
        <v>965</v>
      </c>
      <c r="J239" s="97">
        <v>6040</v>
      </c>
      <c r="K239" s="97">
        <v>948</v>
      </c>
      <c r="L239" s="97">
        <v>0</v>
      </c>
      <c r="M239" s="97">
        <v>0</v>
      </c>
      <c r="N239" s="96">
        <v>212</v>
      </c>
      <c r="O239" s="98">
        <f t="shared" si="31"/>
        <v>0.53255128362609017</v>
      </c>
      <c r="P239" s="99">
        <f t="shared" si="32"/>
        <v>0.30835543766578249</v>
      </c>
      <c r="Q239" s="100">
        <f t="shared" si="33"/>
        <v>0.45623342175066312</v>
      </c>
      <c r="R239" s="100">
        <f t="shared" si="34"/>
        <v>2.782262714796448E-2</v>
      </c>
      <c r="S239" s="100">
        <f t="shared" si="35"/>
        <v>0.17414369738207819</v>
      </c>
      <c r="T239" s="100">
        <f t="shared" si="36"/>
        <v>2.733248760235267E-2</v>
      </c>
      <c r="U239" s="100">
        <f t="shared" si="37"/>
        <v>0</v>
      </c>
      <c r="V239" s="100">
        <f t="shared" si="38"/>
        <v>0</v>
      </c>
      <c r="W239" s="101">
        <f t="shared" si="39"/>
        <v>6.1123284511590357E-3</v>
      </c>
      <c r="X239" s="98" t="str">
        <f>IF(B239='[1]2010 election'!B239,"Incumbent","New")</f>
        <v>Incumbent</v>
      </c>
    </row>
    <row r="240" spans="1:24" ht="16" x14ac:dyDescent="0.2">
      <c r="A240" s="1" t="s">
        <v>107</v>
      </c>
      <c r="B240" s="42" t="s">
        <v>108</v>
      </c>
      <c r="C240" s="94">
        <v>9</v>
      </c>
      <c r="D240" s="41" t="s">
        <v>104</v>
      </c>
      <c r="E240" s="95">
        <v>76330</v>
      </c>
      <c r="F240" s="96">
        <f t="shared" si="30"/>
        <v>47046</v>
      </c>
      <c r="G240" s="97">
        <v>8329</v>
      </c>
      <c r="H240" s="97">
        <v>28147</v>
      </c>
      <c r="I240" s="97">
        <v>5459</v>
      </c>
      <c r="J240" s="97">
        <v>2131</v>
      </c>
      <c r="K240" s="97">
        <v>2200</v>
      </c>
      <c r="L240" s="97">
        <v>0</v>
      </c>
      <c r="M240" s="97">
        <v>0</v>
      </c>
      <c r="N240" s="96">
        <v>780</v>
      </c>
      <c r="O240" s="98">
        <f t="shared" si="31"/>
        <v>0.61635005895453954</v>
      </c>
      <c r="P240" s="99">
        <f t="shared" si="32"/>
        <v>0.17703949326191387</v>
      </c>
      <c r="Q240" s="100">
        <f t="shared" si="33"/>
        <v>0.59828678314840789</v>
      </c>
      <c r="R240" s="100">
        <f t="shared" si="34"/>
        <v>0.11603536963822642</v>
      </c>
      <c r="S240" s="100">
        <f t="shared" si="35"/>
        <v>4.5296093185393023E-2</v>
      </c>
      <c r="T240" s="100">
        <f t="shared" si="36"/>
        <v>4.6762742847425924E-2</v>
      </c>
      <c r="U240" s="100">
        <f t="shared" si="37"/>
        <v>0</v>
      </c>
      <c r="V240" s="100">
        <f t="shared" si="38"/>
        <v>0</v>
      </c>
      <c r="W240" s="101">
        <f t="shared" si="39"/>
        <v>1.6579517918632828E-2</v>
      </c>
      <c r="X240" s="98" t="str">
        <f>IF(B240='[1]2010 election'!B240,"Incumbent","New")</f>
        <v>Incumbent</v>
      </c>
    </row>
    <row r="241" spans="1:24" ht="16" x14ac:dyDescent="0.2">
      <c r="A241" s="1" t="s">
        <v>109</v>
      </c>
      <c r="B241" s="42" t="s">
        <v>110</v>
      </c>
      <c r="C241" s="94">
        <v>9</v>
      </c>
      <c r="D241" s="41" t="s">
        <v>104</v>
      </c>
      <c r="E241" s="95">
        <v>75302</v>
      </c>
      <c r="F241" s="96">
        <f t="shared" si="30"/>
        <v>41039</v>
      </c>
      <c r="G241" s="97">
        <v>4707</v>
      </c>
      <c r="H241" s="97">
        <v>28069</v>
      </c>
      <c r="I241" s="97">
        <v>2624</v>
      </c>
      <c r="J241" s="97">
        <v>4651</v>
      </c>
      <c r="K241" s="97">
        <v>835</v>
      </c>
      <c r="L241" s="97">
        <v>0</v>
      </c>
      <c r="M241" s="97">
        <v>0</v>
      </c>
      <c r="N241" s="96">
        <v>153</v>
      </c>
      <c r="O241" s="98">
        <f t="shared" si="31"/>
        <v>0.54499216488273883</v>
      </c>
      <c r="P241" s="99">
        <f t="shared" si="32"/>
        <v>0.1146957771875533</v>
      </c>
      <c r="Q241" s="100">
        <f t="shared" si="33"/>
        <v>0.68395916079826502</v>
      </c>
      <c r="R241" s="100">
        <f t="shared" si="34"/>
        <v>6.3939179804576141E-2</v>
      </c>
      <c r="S241" s="100">
        <f t="shared" si="35"/>
        <v>0.11333122152099223</v>
      </c>
      <c r="T241" s="100">
        <f t="shared" si="36"/>
        <v>2.0346499671044616E-2</v>
      </c>
      <c r="U241" s="100">
        <f t="shared" si="37"/>
        <v>0</v>
      </c>
      <c r="V241" s="100">
        <f t="shared" si="38"/>
        <v>0</v>
      </c>
      <c r="W241" s="101">
        <f t="shared" si="39"/>
        <v>3.7281610175686542E-3</v>
      </c>
      <c r="X241" s="98" t="str">
        <f>IF(B241='[1]2010 election'!B241,"Incumbent","New")</f>
        <v>Incumbent</v>
      </c>
    </row>
    <row r="242" spans="1:24" ht="16" x14ac:dyDescent="0.2">
      <c r="A242" s="1" t="s">
        <v>111</v>
      </c>
      <c r="B242" s="42" t="s">
        <v>112</v>
      </c>
      <c r="C242" s="94">
        <v>9</v>
      </c>
      <c r="D242" s="41" t="s">
        <v>104</v>
      </c>
      <c r="E242" s="95">
        <v>68128</v>
      </c>
      <c r="F242" s="96">
        <f t="shared" si="30"/>
        <v>35916</v>
      </c>
      <c r="G242" s="97">
        <v>4576</v>
      </c>
      <c r="H242" s="97">
        <v>26444</v>
      </c>
      <c r="I242" s="97">
        <v>1374</v>
      </c>
      <c r="J242" s="97">
        <v>1805</v>
      </c>
      <c r="K242" s="97">
        <v>1501</v>
      </c>
      <c r="L242" s="97">
        <v>0</v>
      </c>
      <c r="M242" s="97">
        <v>0</v>
      </c>
      <c r="N242" s="96">
        <v>216</v>
      </c>
      <c r="O242" s="98">
        <f t="shared" si="31"/>
        <v>0.52718412400187886</v>
      </c>
      <c r="P242" s="99">
        <f t="shared" si="32"/>
        <v>0.12740839737164494</v>
      </c>
      <c r="Q242" s="100">
        <f t="shared" si="33"/>
        <v>0.73627352711883287</v>
      </c>
      <c r="R242" s="100">
        <f t="shared" si="34"/>
        <v>3.8255930504510524E-2</v>
      </c>
      <c r="S242" s="100">
        <f t="shared" si="35"/>
        <v>5.0256153246463972E-2</v>
      </c>
      <c r="T242" s="100">
        <f t="shared" si="36"/>
        <v>4.1791959015480565E-2</v>
      </c>
      <c r="U242" s="100">
        <f t="shared" si="37"/>
        <v>0</v>
      </c>
      <c r="V242" s="100">
        <f t="shared" si="38"/>
        <v>0</v>
      </c>
      <c r="W242" s="101">
        <f t="shared" si="39"/>
        <v>6.0140327430671563E-3</v>
      </c>
      <c r="X242" s="98" t="str">
        <f>IF(B242='[1]2010 election'!B242,"Incumbent","New")</f>
        <v>Incumbent</v>
      </c>
    </row>
    <row r="243" spans="1:24" ht="16" x14ac:dyDescent="0.2">
      <c r="A243" s="1" t="s">
        <v>113</v>
      </c>
      <c r="B243" s="42" t="s">
        <v>114</v>
      </c>
      <c r="C243" s="94">
        <v>9</v>
      </c>
      <c r="D243" s="41" t="s">
        <v>104</v>
      </c>
      <c r="E243" s="95">
        <v>71428</v>
      </c>
      <c r="F243" s="96">
        <f t="shared" si="30"/>
        <v>42461</v>
      </c>
      <c r="G243" s="97">
        <v>15164</v>
      </c>
      <c r="H243" s="97">
        <v>17673</v>
      </c>
      <c r="I243" s="97">
        <v>1349</v>
      </c>
      <c r="J243" s="97">
        <v>7106</v>
      </c>
      <c r="K243" s="97">
        <v>1169</v>
      </c>
      <c r="L243" s="97">
        <v>0</v>
      </c>
      <c r="M243" s="97">
        <v>0</v>
      </c>
      <c r="N243" s="96">
        <v>0</v>
      </c>
      <c r="O243" s="98">
        <f t="shared" si="31"/>
        <v>0.59445875567004536</v>
      </c>
      <c r="P243" s="99">
        <f t="shared" si="32"/>
        <v>0.3571277171993123</v>
      </c>
      <c r="Q243" s="100">
        <f t="shared" si="33"/>
        <v>0.41621723463884508</v>
      </c>
      <c r="R243" s="100">
        <f t="shared" si="34"/>
        <v>3.1770330420856786E-2</v>
      </c>
      <c r="S243" s="100">
        <f t="shared" si="35"/>
        <v>0.16735357151268224</v>
      </c>
      <c r="T243" s="100">
        <f t="shared" si="36"/>
        <v>2.7531146228303618E-2</v>
      </c>
      <c r="U243" s="100">
        <f t="shared" si="37"/>
        <v>0</v>
      </c>
      <c r="V243" s="100">
        <f t="shared" si="38"/>
        <v>0</v>
      </c>
      <c r="W243" s="101">
        <f t="shared" si="39"/>
        <v>0</v>
      </c>
      <c r="X243" s="98" t="str">
        <f>IF(B243='[1]2010 election'!B243,"Incumbent","New")</f>
        <v>Incumbent</v>
      </c>
    </row>
    <row r="244" spans="1:24" ht="16" x14ac:dyDescent="0.2">
      <c r="A244" s="1" t="s">
        <v>115</v>
      </c>
      <c r="B244" s="42" t="s">
        <v>116</v>
      </c>
      <c r="C244" s="94">
        <v>9</v>
      </c>
      <c r="D244" s="41" t="s">
        <v>104</v>
      </c>
      <c r="E244" s="95">
        <v>69943</v>
      </c>
      <c r="F244" s="96">
        <f t="shared" si="30"/>
        <v>41260</v>
      </c>
      <c r="G244" s="97">
        <v>8869</v>
      </c>
      <c r="H244" s="97">
        <v>23697</v>
      </c>
      <c r="I244" s="97">
        <v>2001</v>
      </c>
      <c r="J244" s="97">
        <v>5032</v>
      </c>
      <c r="K244" s="97">
        <v>1330</v>
      </c>
      <c r="L244" s="97">
        <v>0</v>
      </c>
      <c r="M244" s="97">
        <v>0</v>
      </c>
      <c r="N244" s="96">
        <v>331</v>
      </c>
      <c r="O244" s="98">
        <f t="shared" si="31"/>
        <v>0.5899089258396123</v>
      </c>
      <c r="P244" s="99">
        <f t="shared" si="32"/>
        <v>0.21495395055744063</v>
      </c>
      <c r="Q244" s="100">
        <f t="shared" si="33"/>
        <v>0.57433349491032482</v>
      </c>
      <c r="R244" s="100">
        <f t="shared" si="34"/>
        <v>4.8497333979641302E-2</v>
      </c>
      <c r="S244" s="100">
        <f t="shared" si="35"/>
        <v>0.1219583131362094</v>
      </c>
      <c r="T244" s="100">
        <f t="shared" si="36"/>
        <v>3.2234609791565678E-2</v>
      </c>
      <c r="U244" s="100">
        <f t="shared" si="37"/>
        <v>0</v>
      </c>
      <c r="V244" s="100">
        <f t="shared" si="38"/>
        <v>0</v>
      </c>
      <c r="W244" s="101">
        <f t="shared" si="39"/>
        <v>8.0222976248182261E-3</v>
      </c>
      <c r="X244" s="98" t="str">
        <f>IF(B244='[1]2010 election'!B244,"Incumbent","New")</f>
        <v>Incumbent</v>
      </c>
    </row>
    <row r="245" spans="1:24" ht="16" x14ac:dyDescent="0.2">
      <c r="A245" s="1" t="s">
        <v>117</v>
      </c>
      <c r="B245" s="42" t="s">
        <v>118</v>
      </c>
      <c r="C245" s="94">
        <v>9</v>
      </c>
      <c r="D245" s="41" t="s">
        <v>104</v>
      </c>
      <c r="E245" s="95">
        <v>75092</v>
      </c>
      <c r="F245" s="96">
        <f t="shared" si="30"/>
        <v>45294</v>
      </c>
      <c r="G245" s="97">
        <v>13137</v>
      </c>
      <c r="H245" s="97">
        <v>21584</v>
      </c>
      <c r="I245" s="97">
        <v>2517</v>
      </c>
      <c r="J245" s="97">
        <v>5755</v>
      </c>
      <c r="K245" s="97">
        <v>2301</v>
      </c>
      <c r="L245" s="97">
        <v>0</v>
      </c>
      <c r="M245" s="97">
        <v>0</v>
      </c>
      <c r="N245" s="96">
        <v>0</v>
      </c>
      <c r="O245" s="98">
        <f t="shared" si="31"/>
        <v>0.60318009907846371</v>
      </c>
      <c r="P245" s="99">
        <f t="shared" si="32"/>
        <v>0.29003841568419658</v>
      </c>
      <c r="Q245" s="100">
        <f t="shared" si="33"/>
        <v>0.47653110787300745</v>
      </c>
      <c r="R245" s="100">
        <f t="shared" si="34"/>
        <v>5.5570274208504439E-2</v>
      </c>
      <c r="S245" s="100">
        <f t="shared" si="35"/>
        <v>0.12705877158122489</v>
      </c>
      <c r="T245" s="100">
        <f t="shared" si="36"/>
        <v>5.080143065306663E-2</v>
      </c>
      <c r="U245" s="100">
        <f t="shared" si="37"/>
        <v>0</v>
      </c>
      <c r="V245" s="100">
        <f t="shared" si="38"/>
        <v>0</v>
      </c>
      <c r="W245" s="101">
        <f t="shared" si="39"/>
        <v>0</v>
      </c>
      <c r="X245" s="98" t="str">
        <f>IF(B245='[1]2010 election'!B245,"Incumbent","New")</f>
        <v>Incumbent</v>
      </c>
    </row>
    <row r="246" spans="1:24" ht="16" x14ac:dyDescent="0.2">
      <c r="A246" s="1" t="s">
        <v>119</v>
      </c>
      <c r="B246" s="42" t="s">
        <v>120</v>
      </c>
      <c r="C246" s="94">
        <v>9</v>
      </c>
      <c r="D246" s="41" t="s">
        <v>104</v>
      </c>
      <c r="E246" s="95">
        <v>72146</v>
      </c>
      <c r="F246" s="96">
        <f t="shared" si="30"/>
        <v>41151</v>
      </c>
      <c r="G246" s="97">
        <v>5760</v>
      </c>
      <c r="H246" s="97">
        <v>17129</v>
      </c>
      <c r="I246" s="97">
        <v>10534</v>
      </c>
      <c r="J246" s="97">
        <v>6637</v>
      </c>
      <c r="K246" s="97">
        <v>698</v>
      </c>
      <c r="L246" s="97">
        <v>0</v>
      </c>
      <c r="M246" s="97">
        <v>0</v>
      </c>
      <c r="N246" s="96">
        <v>393</v>
      </c>
      <c r="O246" s="98">
        <f t="shared" si="31"/>
        <v>0.57038505253236493</v>
      </c>
      <c r="P246" s="99">
        <f t="shared" si="32"/>
        <v>0.1399722971495225</v>
      </c>
      <c r="Q246" s="100">
        <f t="shared" si="33"/>
        <v>0.4162474787975991</v>
      </c>
      <c r="R246" s="100">
        <f t="shared" si="34"/>
        <v>0.25598405871060242</v>
      </c>
      <c r="S246" s="100">
        <f t="shared" si="35"/>
        <v>0.1612840514203786</v>
      </c>
      <c r="T246" s="100">
        <f t="shared" si="36"/>
        <v>1.6961920730966442E-2</v>
      </c>
      <c r="U246" s="100">
        <f t="shared" si="37"/>
        <v>0</v>
      </c>
      <c r="V246" s="100">
        <f t="shared" si="38"/>
        <v>0</v>
      </c>
      <c r="W246" s="101">
        <f t="shared" si="39"/>
        <v>9.5501931909309622E-3</v>
      </c>
      <c r="X246" s="98" t="str">
        <f>IF(B246='[1]2010 election'!B246,"Incumbent","New")</f>
        <v>New</v>
      </c>
    </row>
    <row r="247" spans="1:24" ht="16" x14ac:dyDescent="0.2">
      <c r="A247" s="1" t="s">
        <v>316</v>
      </c>
      <c r="B247" s="42" t="s">
        <v>317</v>
      </c>
      <c r="C247" s="94">
        <v>9</v>
      </c>
      <c r="D247" s="41" t="s">
        <v>318</v>
      </c>
      <c r="E247" s="95">
        <v>76401</v>
      </c>
      <c r="F247" s="96">
        <f t="shared" si="30"/>
        <v>42231</v>
      </c>
      <c r="G247" s="97">
        <v>9751</v>
      </c>
      <c r="H247" s="97">
        <v>22025</v>
      </c>
      <c r="I247" s="97">
        <v>2007</v>
      </c>
      <c r="J247" s="97">
        <v>6278</v>
      </c>
      <c r="K247" s="97">
        <v>1245</v>
      </c>
      <c r="L247" s="97">
        <v>0</v>
      </c>
      <c r="M247" s="97">
        <v>0</v>
      </c>
      <c r="N247" s="96">
        <v>925</v>
      </c>
      <c r="O247" s="98">
        <f t="shared" si="31"/>
        <v>0.55275454509757727</v>
      </c>
      <c r="P247" s="99">
        <f t="shared" si="32"/>
        <v>0.23089673462622246</v>
      </c>
      <c r="Q247" s="100">
        <f t="shared" si="33"/>
        <v>0.52153631218772945</v>
      </c>
      <c r="R247" s="100">
        <f t="shared" si="34"/>
        <v>4.7524330468139517E-2</v>
      </c>
      <c r="S247" s="100">
        <f t="shared" si="35"/>
        <v>0.14865856835026403</v>
      </c>
      <c r="T247" s="100">
        <f t="shared" si="36"/>
        <v>2.9480713220146337E-2</v>
      </c>
      <c r="U247" s="100">
        <f t="shared" si="37"/>
        <v>0</v>
      </c>
      <c r="V247" s="100">
        <f t="shared" si="38"/>
        <v>0</v>
      </c>
      <c r="W247" s="101">
        <f t="shared" si="39"/>
        <v>2.1903341147498284E-2</v>
      </c>
      <c r="X247" s="98" t="str">
        <f>IF(B247='[1]2010 election'!B247,"Incumbent","New")</f>
        <v>New</v>
      </c>
    </row>
    <row r="248" spans="1:24" ht="16" x14ac:dyDescent="0.2">
      <c r="A248" s="1" t="s">
        <v>319</v>
      </c>
      <c r="B248" s="42" t="s">
        <v>320</v>
      </c>
      <c r="C248" s="94">
        <v>9</v>
      </c>
      <c r="D248" s="41" t="s">
        <v>318</v>
      </c>
      <c r="E248" s="95">
        <v>74597</v>
      </c>
      <c r="F248" s="96">
        <f t="shared" si="30"/>
        <v>45246</v>
      </c>
      <c r="G248" s="97">
        <v>14048</v>
      </c>
      <c r="H248" s="97">
        <v>18557</v>
      </c>
      <c r="I248" s="97">
        <v>1810</v>
      </c>
      <c r="J248" s="97">
        <v>7101</v>
      </c>
      <c r="K248" s="97">
        <v>1961</v>
      </c>
      <c r="L248" s="97">
        <v>0</v>
      </c>
      <c r="M248" s="97">
        <v>0</v>
      </c>
      <c r="N248" s="96">
        <v>1769</v>
      </c>
      <c r="O248" s="98">
        <f t="shared" si="31"/>
        <v>0.60653913696261241</v>
      </c>
      <c r="P248" s="99">
        <f t="shared" si="32"/>
        <v>0.31048048446271492</v>
      </c>
      <c r="Q248" s="100">
        <f t="shared" si="33"/>
        <v>0.41013570260354504</v>
      </c>
      <c r="R248" s="100">
        <f t="shared" si="34"/>
        <v>4.0003536224196612E-2</v>
      </c>
      <c r="S248" s="100">
        <f t="shared" si="35"/>
        <v>0.15694205012597798</v>
      </c>
      <c r="T248" s="100">
        <f t="shared" si="36"/>
        <v>4.3340847809751136E-2</v>
      </c>
      <c r="U248" s="100">
        <f t="shared" si="37"/>
        <v>0</v>
      </c>
      <c r="V248" s="100">
        <f t="shared" si="38"/>
        <v>0</v>
      </c>
      <c r="W248" s="101">
        <f t="shared" si="39"/>
        <v>3.9097378773814258E-2</v>
      </c>
      <c r="X248" s="98" t="str">
        <f>IF(B248='[1]2010 election'!B248,"Incumbent","New")</f>
        <v>Incumbent</v>
      </c>
    </row>
    <row r="249" spans="1:24" ht="16" x14ac:dyDescent="0.2">
      <c r="A249" s="1" t="s">
        <v>321</v>
      </c>
      <c r="B249" s="42" t="s">
        <v>322</v>
      </c>
      <c r="C249" s="94">
        <v>9</v>
      </c>
      <c r="D249" s="41" t="s">
        <v>318</v>
      </c>
      <c r="E249" s="95">
        <v>71380</v>
      </c>
      <c r="F249" s="96">
        <f t="shared" si="30"/>
        <v>43699</v>
      </c>
      <c r="G249" s="97">
        <v>15284</v>
      </c>
      <c r="H249" s="97">
        <v>18472</v>
      </c>
      <c r="I249" s="97">
        <v>1779</v>
      </c>
      <c r="J249" s="97">
        <v>5709</v>
      </c>
      <c r="K249" s="97">
        <v>1719</v>
      </c>
      <c r="L249" s="97">
        <v>0</v>
      </c>
      <c r="M249" s="97">
        <v>0</v>
      </c>
      <c r="N249" s="96">
        <v>736</v>
      </c>
      <c r="O249" s="98">
        <f t="shared" si="31"/>
        <v>0.61220229756234235</v>
      </c>
      <c r="P249" s="99">
        <f t="shared" si="32"/>
        <v>0.34975628732922948</v>
      </c>
      <c r="Q249" s="100">
        <f t="shared" si="33"/>
        <v>0.42270990182841711</v>
      </c>
      <c r="R249" s="100">
        <f t="shared" si="34"/>
        <v>4.0710313737156459E-2</v>
      </c>
      <c r="S249" s="100">
        <f t="shared" si="35"/>
        <v>0.13064372182429804</v>
      </c>
      <c r="T249" s="100">
        <f t="shared" si="36"/>
        <v>3.933728460605506E-2</v>
      </c>
      <c r="U249" s="100">
        <f t="shared" si="37"/>
        <v>0</v>
      </c>
      <c r="V249" s="100">
        <f t="shared" si="38"/>
        <v>0</v>
      </c>
      <c r="W249" s="101">
        <f t="shared" si="39"/>
        <v>1.6842490674843818E-2</v>
      </c>
      <c r="X249" s="98" t="str">
        <f>IF(B249='[1]2010 election'!B249,"Incumbent","New")</f>
        <v>Incumbent</v>
      </c>
    </row>
    <row r="250" spans="1:24" ht="16" x14ac:dyDescent="0.2">
      <c r="A250" s="1" t="s">
        <v>387</v>
      </c>
      <c r="B250" s="42" t="s">
        <v>388</v>
      </c>
      <c r="C250" s="94">
        <v>9</v>
      </c>
      <c r="D250" s="41" t="s">
        <v>13</v>
      </c>
      <c r="E250" s="95">
        <v>60718</v>
      </c>
      <c r="F250" s="96">
        <f t="shared" si="30"/>
        <v>37992</v>
      </c>
      <c r="G250" s="97">
        <v>11704</v>
      </c>
      <c r="H250" s="97">
        <v>15885</v>
      </c>
      <c r="I250" s="97">
        <v>478</v>
      </c>
      <c r="J250" s="97">
        <v>9113</v>
      </c>
      <c r="K250" s="97">
        <v>517</v>
      </c>
      <c r="L250" s="97">
        <v>0</v>
      </c>
      <c r="M250" s="97">
        <v>0</v>
      </c>
      <c r="N250" s="96">
        <v>295</v>
      </c>
      <c r="O250" s="98">
        <f t="shared" si="31"/>
        <v>0.62571230936460354</v>
      </c>
      <c r="P250" s="99">
        <f t="shared" si="32"/>
        <v>0.30806485575910719</v>
      </c>
      <c r="Q250" s="100">
        <f t="shared" si="33"/>
        <v>0.41811433986102337</v>
      </c>
      <c r="R250" s="100">
        <f t="shared" si="34"/>
        <v>1.2581596125500106E-2</v>
      </c>
      <c r="S250" s="100">
        <f t="shared" si="35"/>
        <v>0.23986628763950305</v>
      </c>
      <c r="T250" s="100">
        <f t="shared" si="36"/>
        <v>1.3608128026953043E-2</v>
      </c>
      <c r="U250" s="100">
        <f t="shared" si="37"/>
        <v>0</v>
      </c>
      <c r="V250" s="100">
        <f t="shared" si="38"/>
        <v>0</v>
      </c>
      <c r="W250" s="101">
        <f t="shared" si="39"/>
        <v>7.7647925879132445E-3</v>
      </c>
      <c r="X250" s="98" t="str">
        <f>IF(B250='[1]2010 election'!B250,"Incumbent","New")</f>
        <v>Incumbent</v>
      </c>
    </row>
    <row r="251" spans="1:24" ht="16" x14ac:dyDescent="0.2">
      <c r="A251" s="1" t="s">
        <v>389</v>
      </c>
      <c r="B251" s="42" t="s">
        <v>390</v>
      </c>
      <c r="C251" s="94">
        <v>9</v>
      </c>
      <c r="D251" s="41" t="s">
        <v>13</v>
      </c>
      <c r="E251" s="95">
        <v>60363</v>
      </c>
      <c r="F251" s="96">
        <f t="shared" si="30"/>
        <v>38210</v>
      </c>
      <c r="G251" s="97">
        <v>16723</v>
      </c>
      <c r="H251" s="97">
        <v>12453</v>
      </c>
      <c r="I251" s="97">
        <v>828</v>
      </c>
      <c r="J251" s="97">
        <v>7236</v>
      </c>
      <c r="K251" s="97">
        <v>970</v>
      </c>
      <c r="L251" s="97">
        <v>0</v>
      </c>
      <c r="M251" s="97">
        <v>0</v>
      </c>
      <c r="N251" s="96">
        <v>0</v>
      </c>
      <c r="O251" s="98">
        <f t="shared" si="31"/>
        <v>0.63300366118317508</v>
      </c>
      <c r="P251" s="99">
        <f t="shared" si="32"/>
        <v>0.43766029835121695</v>
      </c>
      <c r="Q251" s="100">
        <f t="shared" si="33"/>
        <v>0.32590944778853703</v>
      </c>
      <c r="R251" s="100">
        <f t="shared" si="34"/>
        <v>2.1669719968594608E-2</v>
      </c>
      <c r="S251" s="100">
        <f t="shared" si="35"/>
        <v>0.18937450929076158</v>
      </c>
      <c r="T251" s="100">
        <f t="shared" si="36"/>
        <v>2.5386024600889821E-2</v>
      </c>
      <c r="U251" s="100">
        <f t="shared" si="37"/>
        <v>0</v>
      </c>
      <c r="V251" s="100">
        <f t="shared" si="38"/>
        <v>0</v>
      </c>
      <c r="W251" s="101">
        <f t="shared" si="39"/>
        <v>0</v>
      </c>
      <c r="X251" s="98" t="str">
        <f>IF(B251='[1]2010 election'!B251,"Incumbent","New")</f>
        <v>New</v>
      </c>
    </row>
    <row r="252" spans="1:24" ht="16" x14ac:dyDescent="0.2">
      <c r="A252" s="1" t="s">
        <v>492</v>
      </c>
      <c r="B252" s="42" t="s">
        <v>493</v>
      </c>
      <c r="C252" s="94">
        <v>9</v>
      </c>
      <c r="D252" s="41" t="s">
        <v>13</v>
      </c>
      <c r="E252" s="95">
        <v>74203</v>
      </c>
      <c r="F252" s="96">
        <f t="shared" si="30"/>
        <v>43818</v>
      </c>
      <c r="G252" s="97">
        <v>18933</v>
      </c>
      <c r="H252" s="97">
        <v>15851</v>
      </c>
      <c r="I252" s="97">
        <v>905</v>
      </c>
      <c r="J252" s="97">
        <v>7280</v>
      </c>
      <c r="K252" s="97">
        <v>849</v>
      </c>
      <c r="L252" s="97">
        <v>0</v>
      </c>
      <c r="M252" s="97">
        <v>0</v>
      </c>
      <c r="N252" s="96">
        <v>0</v>
      </c>
      <c r="O252" s="98">
        <f t="shared" si="31"/>
        <v>0.59051520827998871</v>
      </c>
      <c r="P252" s="99">
        <f t="shared" si="32"/>
        <v>0.43208270573736818</v>
      </c>
      <c r="Q252" s="100">
        <f t="shared" si="33"/>
        <v>0.36174631430005932</v>
      </c>
      <c r="R252" s="100">
        <f t="shared" si="34"/>
        <v>2.0653612670591993E-2</v>
      </c>
      <c r="S252" s="100">
        <f t="shared" si="35"/>
        <v>0.16614176822310467</v>
      </c>
      <c r="T252" s="100">
        <f t="shared" si="36"/>
        <v>1.9375599068875805E-2</v>
      </c>
      <c r="U252" s="100">
        <f t="shared" si="37"/>
        <v>0</v>
      </c>
      <c r="V252" s="100">
        <f t="shared" si="38"/>
        <v>0</v>
      </c>
      <c r="W252" s="101">
        <f t="shared" si="39"/>
        <v>0</v>
      </c>
      <c r="X252" s="98" t="str">
        <f>IF(B252='[1]2010 election'!B252,"Incumbent","New")</f>
        <v>Incumbent</v>
      </c>
    </row>
    <row r="253" spans="1:24" ht="16" x14ac:dyDescent="0.2">
      <c r="A253" s="1" t="s">
        <v>704</v>
      </c>
      <c r="B253" s="42" t="s">
        <v>705</v>
      </c>
      <c r="C253" s="94">
        <v>9</v>
      </c>
      <c r="D253" s="41" t="s">
        <v>318</v>
      </c>
      <c r="E253" s="95">
        <v>81079</v>
      </c>
      <c r="F253" s="96">
        <f t="shared" si="30"/>
        <v>52603</v>
      </c>
      <c r="G253" s="97">
        <v>28791</v>
      </c>
      <c r="H253" s="97">
        <v>9996</v>
      </c>
      <c r="I253" s="97">
        <v>2638</v>
      </c>
      <c r="J253" s="97">
        <v>8908</v>
      </c>
      <c r="K253" s="97">
        <v>2170</v>
      </c>
      <c r="L253" s="97">
        <v>0</v>
      </c>
      <c r="M253" s="97">
        <v>0</v>
      </c>
      <c r="N253" s="96">
        <v>100</v>
      </c>
      <c r="O253" s="98">
        <f t="shared" si="31"/>
        <v>0.6487869855326287</v>
      </c>
      <c r="P253" s="99">
        <f t="shared" si="32"/>
        <v>0.54732619812558214</v>
      </c>
      <c r="Q253" s="100">
        <f t="shared" si="33"/>
        <v>0.19002718476132541</v>
      </c>
      <c r="R253" s="100">
        <f t="shared" si="34"/>
        <v>5.0149231032450621E-2</v>
      </c>
      <c r="S253" s="100">
        <f t="shared" si="35"/>
        <v>0.16934395376689543</v>
      </c>
      <c r="T253" s="100">
        <f t="shared" si="36"/>
        <v>4.1252400053228902E-2</v>
      </c>
      <c r="U253" s="100">
        <f t="shared" si="37"/>
        <v>0</v>
      </c>
      <c r="V253" s="100">
        <f t="shared" si="38"/>
        <v>0</v>
      </c>
      <c r="W253" s="101">
        <f t="shared" si="39"/>
        <v>1.9010322605174609E-3</v>
      </c>
      <c r="X253" s="98" t="str">
        <f>IF(B253='[1]2010 election'!B253,"Incumbent","New")</f>
        <v>Incumbent</v>
      </c>
    </row>
    <row r="254" spans="1:24" ht="16" x14ac:dyDescent="0.2">
      <c r="A254" s="1" t="s">
        <v>900</v>
      </c>
      <c r="B254" s="42" t="s">
        <v>901</v>
      </c>
      <c r="C254" s="94">
        <v>9</v>
      </c>
      <c r="D254" s="41" t="s">
        <v>318</v>
      </c>
      <c r="E254" s="95">
        <v>77251</v>
      </c>
      <c r="F254" s="96">
        <f t="shared" si="30"/>
        <v>54779</v>
      </c>
      <c r="G254" s="97">
        <v>26956</v>
      </c>
      <c r="H254" s="97">
        <v>5693</v>
      </c>
      <c r="I254" s="97">
        <v>14054</v>
      </c>
      <c r="J254" s="97">
        <v>6361</v>
      </c>
      <c r="K254" s="97">
        <v>1632</v>
      </c>
      <c r="L254" s="97">
        <v>0</v>
      </c>
      <c r="M254" s="97">
        <v>0</v>
      </c>
      <c r="N254" s="96">
        <v>83</v>
      </c>
      <c r="O254" s="98">
        <f t="shared" si="31"/>
        <v>0.70910408926745283</v>
      </c>
      <c r="P254" s="99">
        <f t="shared" si="32"/>
        <v>0.49208638346811734</v>
      </c>
      <c r="Q254" s="100">
        <f t="shared" si="33"/>
        <v>0.10392668723415907</v>
      </c>
      <c r="R254" s="100">
        <f t="shared" si="34"/>
        <v>0.2565581701016813</v>
      </c>
      <c r="S254" s="100">
        <f t="shared" si="35"/>
        <v>0.11612114131327698</v>
      </c>
      <c r="T254" s="100">
        <f t="shared" si="36"/>
        <v>2.9792438708264115E-2</v>
      </c>
      <c r="U254" s="100">
        <f t="shared" si="37"/>
        <v>0</v>
      </c>
      <c r="V254" s="100">
        <f t="shared" si="38"/>
        <v>0</v>
      </c>
      <c r="W254" s="101">
        <f t="shared" si="39"/>
        <v>1.5151791745011774E-3</v>
      </c>
      <c r="X254" s="98" t="str">
        <f>IF(B254='[1]2010 election'!B254,"Incumbent","New")</f>
        <v>New</v>
      </c>
    </row>
    <row r="255" spans="1:24" ht="16" x14ac:dyDescent="0.2">
      <c r="A255" s="1" t="s">
        <v>956</v>
      </c>
      <c r="B255" s="42" t="s">
        <v>957</v>
      </c>
      <c r="C255" s="94">
        <v>9</v>
      </c>
      <c r="D255" s="41" t="s">
        <v>13</v>
      </c>
      <c r="E255" s="95">
        <v>69077</v>
      </c>
      <c r="F255" s="96">
        <f t="shared" si="30"/>
        <v>46029</v>
      </c>
      <c r="G255" s="97">
        <v>21195</v>
      </c>
      <c r="H255" s="97">
        <v>14501</v>
      </c>
      <c r="I255" s="97">
        <v>1538</v>
      </c>
      <c r="J255" s="97">
        <v>7774</v>
      </c>
      <c r="K255" s="97">
        <v>1021</v>
      </c>
      <c r="L255" s="97">
        <v>0</v>
      </c>
      <c r="M255" s="97">
        <v>0</v>
      </c>
      <c r="N255" s="96">
        <v>0</v>
      </c>
      <c r="O255" s="98">
        <f t="shared" si="31"/>
        <v>0.66634335596508243</v>
      </c>
      <c r="P255" s="99">
        <f t="shared" si="32"/>
        <v>0.46047057289969368</v>
      </c>
      <c r="Q255" s="100">
        <f t="shared" si="33"/>
        <v>0.31504051793434573</v>
      </c>
      <c r="R255" s="100">
        <f t="shared" si="34"/>
        <v>3.3413717439005841E-2</v>
      </c>
      <c r="S255" s="100">
        <f t="shared" si="35"/>
        <v>0.16889352364813487</v>
      </c>
      <c r="T255" s="100">
        <f t="shared" si="36"/>
        <v>2.2181668078819876E-2</v>
      </c>
      <c r="U255" s="100">
        <f t="shared" si="37"/>
        <v>0</v>
      </c>
      <c r="V255" s="100">
        <f t="shared" si="38"/>
        <v>0</v>
      </c>
      <c r="W255" s="101">
        <f t="shared" si="39"/>
        <v>0</v>
      </c>
      <c r="X255" s="98" t="str">
        <f>IF(B255='[1]2010 election'!B255,"Incumbent","New")</f>
        <v>Incumbent</v>
      </c>
    </row>
    <row r="256" spans="1:24" ht="16" x14ac:dyDescent="0.2">
      <c r="A256" s="1" t="s">
        <v>986</v>
      </c>
      <c r="B256" s="42" t="s">
        <v>987</v>
      </c>
      <c r="C256" s="94">
        <v>9</v>
      </c>
      <c r="D256" s="41" t="s">
        <v>104</v>
      </c>
      <c r="E256" s="95">
        <v>74956</v>
      </c>
      <c r="F256" s="96">
        <f t="shared" si="30"/>
        <v>50854</v>
      </c>
      <c r="G256" s="97">
        <v>27782</v>
      </c>
      <c r="H256" s="97">
        <v>11365</v>
      </c>
      <c r="I256" s="97">
        <v>2627</v>
      </c>
      <c r="J256" s="97">
        <v>7489</v>
      </c>
      <c r="K256" s="97">
        <v>1426</v>
      </c>
      <c r="L256" s="97">
        <v>0</v>
      </c>
      <c r="M256" s="97">
        <v>0</v>
      </c>
      <c r="N256" s="96">
        <v>165</v>
      </c>
      <c r="O256" s="98">
        <f t="shared" si="31"/>
        <v>0.67845135813010304</v>
      </c>
      <c r="P256" s="99">
        <f t="shared" si="32"/>
        <v>0.54630904156998461</v>
      </c>
      <c r="Q256" s="100">
        <f t="shared" si="33"/>
        <v>0.22348291186534</v>
      </c>
      <c r="R256" s="100">
        <f t="shared" si="34"/>
        <v>5.1657686710976522E-2</v>
      </c>
      <c r="S256" s="100">
        <f t="shared" si="35"/>
        <v>0.14726471860620599</v>
      </c>
      <c r="T256" s="100">
        <f t="shared" si="36"/>
        <v>2.8041058717111732E-2</v>
      </c>
      <c r="U256" s="100">
        <f t="shared" si="37"/>
        <v>0</v>
      </c>
      <c r="V256" s="100">
        <f t="shared" si="38"/>
        <v>0</v>
      </c>
      <c r="W256" s="101">
        <f t="shared" si="39"/>
        <v>3.2445825303810908E-3</v>
      </c>
      <c r="X256" s="98" t="str">
        <f>IF(B256='[1]2010 election'!B256,"Incumbent","New")</f>
        <v>Incumbent</v>
      </c>
    </row>
    <row r="257" spans="1:24" ht="16" x14ac:dyDescent="0.2">
      <c r="A257" s="1" t="s">
        <v>1042</v>
      </c>
      <c r="B257" s="42" t="s">
        <v>1043</v>
      </c>
      <c r="C257" s="94">
        <v>9</v>
      </c>
      <c r="D257" s="41" t="s">
        <v>13</v>
      </c>
      <c r="E257" s="95">
        <v>67080</v>
      </c>
      <c r="F257" s="96">
        <f t="shared" si="30"/>
        <v>36892</v>
      </c>
      <c r="G257" s="97">
        <v>12455</v>
      </c>
      <c r="H257" s="97">
        <v>14392</v>
      </c>
      <c r="I257" s="97">
        <v>840</v>
      </c>
      <c r="J257" s="97">
        <v>8122</v>
      </c>
      <c r="K257" s="97">
        <v>529</v>
      </c>
      <c r="L257" s="97">
        <v>0</v>
      </c>
      <c r="M257" s="97">
        <v>0</v>
      </c>
      <c r="N257" s="96">
        <v>554</v>
      </c>
      <c r="O257" s="98">
        <f t="shared" si="31"/>
        <v>0.54997018485390581</v>
      </c>
      <c r="P257" s="99">
        <f t="shared" si="32"/>
        <v>0.33760706928331347</v>
      </c>
      <c r="Q257" s="100">
        <f t="shared" si="33"/>
        <v>0.39011167732841806</v>
      </c>
      <c r="R257" s="100">
        <f t="shared" si="34"/>
        <v>2.2769164046405724E-2</v>
      </c>
      <c r="S257" s="100">
        <f t="shared" si="35"/>
        <v>0.22015613141060392</v>
      </c>
      <c r="T257" s="100">
        <f t="shared" si="36"/>
        <v>1.4339152119700748E-2</v>
      </c>
      <c r="U257" s="100">
        <f t="shared" si="37"/>
        <v>0</v>
      </c>
      <c r="V257" s="100">
        <f t="shared" si="38"/>
        <v>0</v>
      </c>
      <c r="W257" s="101">
        <f t="shared" si="39"/>
        <v>1.5016805811558061E-2</v>
      </c>
      <c r="X257" s="98" t="str">
        <f>IF(B257='[1]2010 election'!B257,"Incumbent","New")</f>
        <v>Incumbent</v>
      </c>
    </row>
    <row r="258" spans="1:24" ht="16" x14ac:dyDescent="0.2">
      <c r="A258" s="1" t="s">
        <v>1044</v>
      </c>
      <c r="B258" s="42" t="s">
        <v>1045</v>
      </c>
      <c r="C258" s="94">
        <v>9</v>
      </c>
      <c r="D258" s="41" t="s">
        <v>13</v>
      </c>
      <c r="E258" s="95">
        <v>67743</v>
      </c>
      <c r="F258" s="96">
        <f t="shared" si="30"/>
        <v>41838</v>
      </c>
      <c r="G258" s="97">
        <v>13733</v>
      </c>
      <c r="H258" s="97">
        <v>19740</v>
      </c>
      <c r="I258" s="97">
        <v>676</v>
      </c>
      <c r="J258" s="97">
        <v>6540</v>
      </c>
      <c r="K258" s="97">
        <v>1149</v>
      </c>
      <c r="L258" s="97">
        <v>0</v>
      </c>
      <c r="M258" s="97">
        <v>0</v>
      </c>
      <c r="N258" s="96">
        <v>0</v>
      </c>
      <c r="O258" s="98">
        <f t="shared" si="31"/>
        <v>0.61759886630352956</v>
      </c>
      <c r="P258" s="99">
        <f t="shared" si="32"/>
        <v>0.32824226779482768</v>
      </c>
      <c r="Q258" s="100">
        <f t="shared" si="33"/>
        <v>0.4718198766671447</v>
      </c>
      <c r="R258" s="100">
        <f t="shared" si="34"/>
        <v>1.6157560112816102E-2</v>
      </c>
      <c r="S258" s="100">
        <f t="shared" si="35"/>
        <v>0.15631722357665281</v>
      </c>
      <c r="T258" s="100">
        <f t="shared" si="36"/>
        <v>2.7463071848558725E-2</v>
      </c>
      <c r="U258" s="100">
        <f t="shared" si="37"/>
        <v>0</v>
      </c>
      <c r="V258" s="100">
        <f t="shared" si="38"/>
        <v>0</v>
      </c>
      <c r="W258" s="101">
        <f t="shared" si="39"/>
        <v>0</v>
      </c>
      <c r="X258" s="98" t="str">
        <f>IF(B258='[1]2010 election'!B258,"Incumbent","New")</f>
        <v>Incumbent</v>
      </c>
    </row>
    <row r="259" spans="1:24" ht="16" x14ac:dyDescent="0.2">
      <c r="A259" s="1" t="s">
        <v>1052</v>
      </c>
      <c r="B259" s="42" t="s">
        <v>1053</v>
      </c>
      <c r="C259" s="94">
        <v>9</v>
      </c>
      <c r="D259" s="41" t="s">
        <v>13</v>
      </c>
      <c r="E259" s="95">
        <v>63740</v>
      </c>
      <c r="F259" s="96">
        <f t="shared" si="30"/>
        <v>37829</v>
      </c>
      <c r="G259" s="97">
        <v>7310</v>
      </c>
      <c r="H259" s="97">
        <v>22012</v>
      </c>
      <c r="I259" s="97">
        <v>805</v>
      </c>
      <c r="J259" s="97">
        <v>6237</v>
      </c>
      <c r="K259" s="97">
        <v>1465</v>
      </c>
      <c r="L259" s="97">
        <v>0</v>
      </c>
      <c r="M259" s="97">
        <v>0</v>
      </c>
      <c r="N259" s="96">
        <v>0</v>
      </c>
      <c r="O259" s="98">
        <f t="shared" si="31"/>
        <v>0.59348917477251328</v>
      </c>
      <c r="P259" s="99">
        <f t="shared" si="32"/>
        <v>0.19323799201670677</v>
      </c>
      <c r="Q259" s="100">
        <f t="shared" si="33"/>
        <v>0.58188162520817366</v>
      </c>
      <c r="R259" s="100">
        <f t="shared" si="34"/>
        <v>2.1279970393084671E-2</v>
      </c>
      <c r="S259" s="100">
        <f t="shared" si="35"/>
        <v>0.16487350974120385</v>
      </c>
      <c r="T259" s="100">
        <f t="shared" si="36"/>
        <v>3.8726902640831111E-2</v>
      </c>
      <c r="U259" s="100">
        <f t="shared" si="37"/>
        <v>0</v>
      </c>
      <c r="V259" s="100">
        <f t="shared" si="38"/>
        <v>0</v>
      </c>
      <c r="W259" s="101">
        <f t="shared" si="39"/>
        <v>0</v>
      </c>
      <c r="X259" s="98" t="str">
        <f>IF(B259='[1]2010 election'!B259,"Incumbent","New")</f>
        <v>Incumbent</v>
      </c>
    </row>
    <row r="260" spans="1:24" ht="16" x14ac:dyDescent="0.2">
      <c r="A260" s="1" t="s">
        <v>1080</v>
      </c>
      <c r="B260" s="42" t="s">
        <v>1081</v>
      </c>
      <c r="C260" s="94">
        <v>9</v>
      </c>
      <c r="D260" s="41" t="s">
        <v>13</v>
      </c>
      <c r="E260" s="95">
        <v>63641</v>
      </c>
      <c r="F260" s="96">
        <f t="shared" si="30"/>
        <v>37492</v>
      </c>
      <c r="G260" s="97">
        <v>9347</v>
      </c>
      <c r="H260" s="97">
        <v>18817</v>
      </c>
      <c r="I260" s="97">
        <v>751</v>
      </c>
      <c r="J260" s="97">
        <v>7949</v>
      </c>
      <c r="K260" s="97">
        <v>628</v>
      </c>
      <c r="L260" s="97">
        <v>0</v>
      </c>
      <c r="M260" s="97">
        <v>0</v>
      </c>
      <c r="N260" s="96">
        <v>0</v>
      </c>
      <c r="O260" s="98">
        <f t="shared" si="31"/>
        <v>0.5891170786128439</v>
      </c>
      <c r="P260" s="99">
        <f t="shared" si="32"/>
        <v>0.24930651872399445</v>
      </c>
      <c r="Q260" s="100">
        <f t="shared" si="33"/>
        <v>0.50189373733063058</v>
      </c>
      <c r="R260" s="100">
        <f t="shared" si="34"/>
        <v>2.0030939933852555E-2</v>
      </c>
      <c r="S260" s="100">
        <f t="shared" si="35"/>
        <v>0.21201856396031155</v>
      </c>
      <c r="T260" s="100">
        <f t="shared" si="36"/>
        <v>1.6750240051210924E-2</v>
      </c>
      <c r="U260" s="100">
        <f t="shared" si="37"/>
        <v>0</v>
      </c>
      <c r="V260" s="100">
        <f t="shared" si="38"/>
        <v>0</v>
      </c>
      <c r="W260" s="101">
        <f t="shared" si="39"/>
        <v>0</v>
      </c>
      <c r="X260" s="98" t="str">
        <f>IF(B260='[1]2010 election'!B260,"Incumbent","New")</f>
        <v>Incumbent</v>
      </c>
    </row>
    <row r="261" spans="1:24" ht="16" x14ac:dyDescent="0.2">
      <c r="A261" s="1" t="s">
        <v>1082</v>
      </c>
      <c r="B261" s="42" t="s">
        <v>1083</v>
      </c>
      <c r="C261" s="94">
        <v>9</v>
      </c>
      <c r="D261" s="41" t="s">
        <v>13</v>
      </c>
      <c r="E261" s="95">
        <v>65533</v>
      </c>
      <c r="F261" s="96">
        <f t="shared" si="30"/>
        <v>35026</v>
      </c>
      <c r="G261" s="97">
        <v>8365</v>
      </c>
      <c r="H261" s="97">
        <v>16578</v>
      </c>
      <c r="I261" s="97">
        <v>550</v>
      </c>
      <c r="J261" s="97">
        <v>8836</v>
      </c>
      <c r="K261" s="97">
        <v>697</v>
      </c>
      <c r="L261" s="97">
        <v>0</v>
      </c>
      <c r="M261" s="97">
        <v>0</v>
      </c>
      <c r="N261" s="96">
        <v>0</v>
      </c>
      <c r="O261" s="98">
        <f t="shared" si="31"/>
        <v>0.5344788122014863</v>
      </c>
      <c r="P261" s="99">
        <f t="shared" si="32"/>
        <v>0.23882258893393479</v>
      </c>
      <c r="Q261" s="100">
        <f t="shared" si="33"/>
        <v>0.4733055444526923</v>
      </c>
      <c r="R261" s="100">
        <f t="shared" si="34"/>
        <v>1.5702620910181007E-2</v>
      </c>
      <c r="S261" s="100">
        <f t="shared" si="35"/>
        <v>0.25226974247701706</v>
      </c>
      <c r="T261" s="100">
        <f t="shared" si="36"/>
        <v>1.9899503226174842E-2</v>
      </c>
      <c r="U261" s="100">
        <f t="shared" si="37"/>
        <v>0</v>
      </c>
      <c r="V261" s="100">
        <f t="shared" si="38"/>
        <v>0</v>
      </c>
      <c r="W261" s="101">
        <f t="shared" si="39"/>
        <v>0</v>
      </c>
      <c r="X261" s="98" t="str">
        <f>IF(B261='[1]2010 election'!B261,"Incumbent","New")</f>
        <v>Incumbent</v>
      </c>
    </row>
    <row r="262" spans="1:24" ht="16" x14ac:dyDescent="0.2">
      <c r="A262" s="1" t="s">
        <v>1116</v>
      </c>
      <c r="B262" s="42" t="s">
        <v>1117</v>
      </c>
      <c r="C262" s="94">
        <v>9</v>
      </c>
      <c r="D262" s="41" t="s">
        <v>13</v>
      </c>
      <c r="E262" s="95">
        <v>61073</v>
      </c>
      <c r="F262" s="96">
        <f t="shared" ref="F262:F325" si="40">SUM(G262:N262)</f>
        <v>34003</v>
      </c>
      <c r="G262" s="97">
        <v>10174</v>
      </c>
      <c r="H262" s="97">
        <v>15669</v>
      </c>
      <c r="I262" s="97">
        <v>935</v>
      </c>
      <c r="J262" s="97">
        <v>6524</v>
      </c>
      <c r="K262" s="97">
        <v>701</v>
      </c>
      <c r="L262" s="97">
        <v>0</v>
      </c>
      <c r="M262" s="97">
        <v>0</v>
      </c>
      <c r="N262" s="96">
        <v>0</v>
      </c>
      <c r="O262" s="98">
        <f t="shared" ref="O262:O325" si="41">SUM(G262:N262)/E262</f>
        <v>0.55675994301901</v>
      </c>
      <c r="P262" s="99">
        <f t="shared" ref="P262:P325" si="42">G262/F262</f>
        <v>0.29920889333294121</v>
      </c>
      <c r="Q262" s="100">
        <f t="shared" ref="Q262:Q325" si="43">H262/F262</f>
        <v>0.46081228126929979</v>
      </c>
      <c r="R262" s="100">
        <f t="shared" ref="R262:R325" si="44">I262/F262</f>
        <v>2.7497573743493223E-2</v>
      </c>
      <c r="S262" s="100">
        <f t="shared" ref="S262:S325" si="45">J262/F262</f>
        <v>0.19186542363909068</v>
      </c>
      <c r="T262" s="100">
        <f t="shared" ref="T262:T325" si="46">K262/F262</f>
        <v>2.0615828015175131E-2</v>
      </c>
      <c r="U262" s="100">
        <f t="shared" ref="U262:U325" si="47">L262/F262</f>
        <v>0</v>
      </c>
      <c r="V262" s="100">
        <f t="shared" ref="V262:V325" si="48">M262/F262</f>
        <v>0</v>
      </c>
      <c r="W262" s="101">
        <f t="shared" ref="W262:W325" si="49">N262/F262</f>
        <v>0</v>
      </c>
      <c r="X262" s="98" t="str">
        <f>IF(B262='[1]2010 election'!B262,"Incumbent","New")</f>
        <v>Incumbent</v>
      </c>
    </row>
    <row r="263" spans="1:24" ht="16" x14ac:dyDescent="0.2">
      <c r="A263" s="1" t="s">
        <v>1118</v>
      </c>
      <c r="B263" s="42" t="s">
        <v>1119</v>
      </c>
      <c r="C263" s="94">
        <v>9</v>
      </c>
      <c r="D263" s="41" t="s">
        <v>13</v>
      </c>
      <c r="E263" s="95">
        <v>62561</v>
      </c>
      <c r="F263" s="96">
        <f t="shared" si="40"/>
        <v>34764</v>
      </c>
      <c r="G263" s="97">
        <v>7761</v>
      </c>
      <c r="H263" s="97">
        <v>18539</v>
      </c>
      <c r="I263" s="97">
        <v>798</v>
      </c>
      <c r="J263" s="97">
        <v>7061</v>
      </c>
      <c r="K263" s="97">
        <v>605</v>
      </c>
      <c r="L263" s="97">
        <v>0</v>
      </c>
      <c r="M263" s="97">
        <v>0</v>
      </c>
      <c r="N263" s="96">
        <v>0</v>
      </c>
      <c r="O263" s="98">
        <f t="shared" si="41"/>
        <v>0.55568165470500797</v>
      </c>
      <c r="P263" s="99">
        <f t="shared" si="42"/>
        <v>0.22324818778046254</v>
      </c>
      <c r="Q263" s="100">
        <f t="shared" si="43"/>
        <v>0.53328155563226332</v>
      </c>
      <c r="R263" s="100">
        <f t="shared" si="44"/>
        <v>2.2954780807732136E-2</v>
      </c>
      <c r="S263" s="100">
        <f t="shared" si="45"/>
        <v>0.20311241514210102</v>
      </c>
      <c r="T263" s="100">
        <f t="shared" si="46"/>
        <v>1.7403060637441032E-2</v>
      </c>
      <c r="U263" s="100">
        <f t="shared" si="47"/>
        <v>0</v>
      </c>
      <c r="V263" s="100">
        <f t="shared" si="48"/>
        <v>0</v>
      </c>
      <c r="W263" s="101">
        <f t="shared" si="49"/>
        <v>0</v>
      </c>
      <c r="X263" s="98" t="str">
        <f>IF(B263='[1]2010 election'!B263,"Incumbent","New")</f>
        <v>Incumbent</v>
      </c>
    </row>
    <row r="264" spans="1:24" ht="16" x14ac:dyDescent="0.2">
      <c r="A264" s="1" t="s">
        <v>1120</v>
      </c>
      <c r="B264" s="42" t="s">
        <v>1121</v>
      </c>
      <c r="C264" s="94">
        <v>9</v>
      </c>
      <c r="D264" s="41" t="s">
        <v>13</v>
      </c>
      <c r="E264" s="95">
        <v>60375</v>
      </c>
      <c r="F264" s="96">
        <f t="shared" si="40"/>
        <v>40209</v>
      </c>
      <c r="G264" s="97">
        <v>16573</v>
      </c>
      <c r="H264" s="97">
        <v>17374</v>
      </c>
      <c r="I264" s="97">
        <v>845</v>
      </c>
      <c r="J264" s="97">
        <v>4310</v>
      </c>
      <c r="K264" s="97">
        <v>1058</v>
      </c>
      <c r="L264" s="97">
        <v>0</v>
      </c>
      <c r="M264" s="97">
        <v>0</v>
      </c>
      <c r="N264" s="96">
        <v>49</v>
      </c>
      <c r="O264" s="98">
        <f t="shared" si="41"/>
        <v>0.66598757763975158</v>
      </c>
      <c r="P264" s="99">
        <f t="shared" si="42"/>
        <v>0.41217140441194755</v>
      </c>
      <c r="Q264" s="100">
        <f t="shared" si="43"/>
        <v>0.43209231764032929</v>
      </c>
      <c r="R264" s="100">
        <f t="shared" si="44"/>
        <v>2.1015195602974459E-2</v>
      </c>
      <c r="S264" s="100">
        <f t="shared" si="45"/>
        <v>0.10718993260215375</v>
      </c>
      <c r="T264" s="100">
        <f t="shared" si="46"/>
        <v>2.6312517098162104E-2</v>
      </c>
      <c r="U264" s="100">
        <f t="shared" si="47"/>
        <v>0</v>
      </c>
      <c r="V264" s="100">
        <f t="shared" si="48"/>
        <v>0</v>
      </c>
      <c r="W264" s="101">
        <f t="shared" si="49"/>
        <v>1.2186326444328383E-3</v>
      </c>
      <c r="X264" s="98" t="str">
        <f>IF(B264='[1]2010 election'!B264,"Incumbent","New")</f>
        <v>New</v>
      </c>
    </row>
    <row r="265" spans="1:24" ht="16" x14ac:dyDescent="0.2">
      <c r="A265" s="1" t="s">
        <v>17</v>
      </c>
      <c r="B265" s="132" t="s">
        <v>18</v>
      </c>
      <c r="C265" s="133">
        <v>10</v>
      </c>
      <c r="D265" s="39" t="s">
        <v>19</v>
      </c>
      <c r="E265" s="134">
        <v>70226</v>
      </c>
      <c r="F265" s="96">
        <f t="shared" si="40"/>
        <v>45717</v>
      </c>
      <c r="G265" s="135">
        <v>20106</v>
      </c>
      <c r="H265" s="135">
        <v>15901</v>
      </c>
      <c r="I265" s="135">
        <v>1360</v>
      </c>
      <c r="J265" s="135">
        <v>7263</v>
      </c>
      <c r="K265" s="135">
        <v>1087</v>
      </c>
      <c r="L265" s="135">
        <v>0</v>
      </c>
      <c r="M265" s="135">
        <v>0</v>
      </c>
      <c r="N265" s="136">
        <v>0</v>
      </c>
      <c r="O265" s="137">
        <f t="shared" si="41"/>
        <v>0.65099820579272638</v>
      </c>
      <c r="P265" s="99">
        <f t="shared" si="42"/>
        <v>0.43979263731215962</v>
      </c>
      <c r="Q265" s="100">
        <f t="shared" si="43"/>
        <v>0.3478137235601636</v>
      </c>
      <c r="R265" s="100">
        <f t="shared" si="44"/>
        <v>2.9748233698624144E-2</v>
      </c>
      <c r="S265" s="100">
        <f t="shared" si="45"/>
        <v>0.15886869217140231</v>
      </c>
      <c r="T265" s="100">
        <f t="shared" si="46"/>
        <v>2.3776713257650326E-2</v>
      </c>
      <c r="U265" s="100">
        <f t="shared" si="47"/>
        <v>0</v>
      </c>
      <c r="V265" s="100">
        <f t="shared" si="48"/>
        <v>0</v>
      </c>
      <c r="W265" s="101">
        <f t="shared" si="49"/>
        <v>0</v>
      </c>
      <c r="X265" s="98" t="str">
        <f>IF(B265='[1]2010 election'!B265,"Incumbent","New")</f>
        <v>Incumbent</v>
      </c>
    </row>
    <row r="266" spans="1:24" ht="16" x14ac:dyDescent="0.2">
      <c r="A266" s="1" t="s">
        <v>23</v>
      </c>
      <c r="B266" s="42" t="s">
        <v>24</v>
      </c>
      <c r="C266" s="94">
        <v>10</v>
      </c>
      <c r="D266" s="41" t="s">
        <v>25</v>
      </c>
      <c r="E266" s="95">
        <v>77126</v>
      </c>
      <c r="F266" s="96">
        <f t="shared" si="40"/>
        <v>47409</v>
      </c>
      <c r="G266" s="97">
        <v>10628</v>
      </c>
      <c r="H266" s="97">
        <v>19448</v>
      </c>
      <c r="I266" s="97">
        <v>7030</v>
      </c>
      <c r="J266" s="97">
        <v>10150</v>
      </c>
      <c r="K266" s="97">
        <v>0</v>
      </c>
      <c r="L266" s="97">
        <v>0</v>
      </c>
      <c r="M266" s="97">
        <v>0</v>
      </c>
      <c r="N266" s="96">
        <v>153</v>
      </c>
      <c r="O266" s="98">
        <f t="shared" si="41"/>
        <v>0.61469543344656796</v>
      </c>
      <c r="P266" s="99">
        <f t="shared" si="42"/>
        <v>0.2241768440591449</v>
      </c>
      <c r="Q266" s="100">
        <f t="shared" si="43"/>
        <v>0.41021746925689218</v>
      </c>
      <c r="R266" s="100">
        <f t="shared" si="44"/>
        <v>0.14828408108165117</v>
      </c>
      <c r="S266" s="100">
        <f t="shared" si="45"/>
        <v>0.21409437026724884</v>
      </c>
      <c r="T266" s="100">
        <f t="shared" si="46"/>
        <v>0</v>
      </c>
      <c r="U266" s="100">
        <f t="shared" si="47"/>
        <v>0</v>
      </c>
      <c r="V266" s="100">
        <f t="shared" si="48"/>
        <v>0</v>
      </c>
      <c r="W266" s="101">
        <f t="shared" si="49"/>
        <v>3.2272353350629628E-3</v>
      </c>
      <c r="X266" s="98" t="str">
        <f>IF(B266='[1]2010 election'!B266,"Incumbent","New")</f>
        <v>Incumbent</v>
      </c>
    </row>
    <row r="267" spans="1:24" ht="16" x14ac:dyDescent="0.2">
      <c r="A267" s="1" t="s">
        <v>56</v>
      </c>
      <c r="B267" s="42" t="s">
        <v>57</v>
      </c>
      <c r="C267" s="94">
        <v>10</v>
      </c>
      <c r="D267" s="41" t="s">
        <v>25</v>
      </c>
      <c r="E267" s="95">
        <v>77480</v>
      </c>
      <c r="F267" s="96">
        <f t="shared" si="40"/>
        <v>49289</v>
      </c>
      <c r="G267" s="97">
        <v>15122</v>
      </c>
      <c r="H267" s="97">
        <v>23965</v>
      </c>
      <c r="I267" s="97">
        <v>1331</v>
      </c>
      <c r="J267" s="97">
        <v>7865</v>
      </c>
      <c r="K267" s="97">
        <v>1006</v>
      </c>
      <c r="L267" s="97">
        <v>0</v>
      </c>
      <c r="M267" s="97">
        <v>0</v>
      </c>
      <c r="N267" s="96">
        <v>0</v>
      </c>
      <c r="O267" s="98">
        <f t="shared" si="41"/>
        <v>0.63615126484254003</v>
      </c>
      <c r="P267" s="99">
        <f t="shared" si="42"/>
        <v>0.30680273489013776</v>
      </c>
      <c r="Q267" s="100">
        <f t="shared" si="43"/>
        <v>0.48621396254742438</v>
      </c>
      <c r="R267" s="100">
        <f t="shared" si="44"/>
        <v>2.7003996834993608E-2</v>
      </c>
      <c r="S267" s="100">
        <f t="shared" si="45"/>
        <v>0.1595690722067804</v>
      </c>
      <c r="T267" s="100">
        <f t="shared" si="46"/>
        <v>2.0410233520663838E-2</v>
      </c>
      <c r="U267" s="100">
        <f t="shared" si="47"/>
        <v>0</v>
      </c>
      <c r="V267" s="100">
        <f t="shared" si="48"/>
        <v>0</v>
      </c>
      <c r="W267" s="101">
        <f t="shared" si="49"/>
        <v>0</v>
      </c>
      <c r="X267" s="98" t="str">
        <f>IF(B267='[1]2010 election'!B267,"Incumbent","New")</f>
        <v>Incumbent</v>
      </c>
    </row>
    <row r="268" spans="1:24" ht="16" x14ac:dyDescent="0.2">
      <c r="A268" s="1" t="s">
        <v>140</v>
      </c>
      <c r="B268" s="42" t="s">
        <v>141</v>
      </c>
      <c r="C268" s="94">
        <v>10</v>
      </c>
      <c r="D268" s="41" t="s">
        <v>19</v>
      </c>
      <c r="E268" s="95">
        <v>71976</v>
      </c>
      <c r="F268" s="96">
        <f t="shared" si="40"/>
        <v>43998</v>
      </c>
      <c r="G268" s="97">
        <v>10764</v>
      </c>
      <c r="H268" s="97">
        <v>22542</v>
      </c>
      <c r="I268" s="97">
        <v>1464</v>
      </c>
      <c r="J268" s="97">
        <v>9228</v>
      </c>
      <c r="K268" s="97">
        <v>0</v>
      </c>
      <c r="L268" s="97">
        <v>0</v>
      </c>
      <c r="M268" s="97">
        <v>0</v>
      </c>
      <c r="N268" s="96">
        <v>0</v>
      </c>
      <c r="O268" s="98">
        <f t="shared" si="41"/>
        <v>0.61128709569856621</v>
      </c>
      <c r="P268" s="99">
        <f t="shared" si="42"/>
        <v>0.2446474839765444</v>
      </c>
      <c r="Q268" s="100">
        <f t="shared" si="43"/>
        <v>0.51234147006682118</v>
      </c>
      <c r="R268" s="100">
        <f t="shared" si="44"/>
        <v>3.3274239738169918E-2</v>
      </c>
      <c r="S268" s="100">
        <f t="shared" si="45"/>
        <v>0.20973680621846447</v>
      </c>
      <c r="T268" s="100">
        <f t="shared" si="46"/>
        <v>0</v>
      </c>
      <c r="U268" s="100">
        <f t="shared" si="47"/>
        <v>0</v>
      </c>
      <c r="V268" s="100">
        <f t="shared" si="48"/>
        <v>0</v>
      </c>
      <c r="W268" s="101">
        <f t="shared" si="49"/>
        <v>0</v>
      </c>
      <c r="X268" s="98" t="str">
        <f>IF(B268='[1]2010 election'!B268,"Incumbent","New")</f>
        <v>Incumbent</v>
      </c>
    </row>
    <row r="269" spans="1:24" ht="16" x14ac:dyDescent="0.2">
      <c r="A269" s="1" t="s">
        <v>154</v>
      </c>
      <c r="B269" s="42" t="s">
        <v>155</v>
      </c>
      <c r="C269" s="94">
        <v>10</v>
      </c>
      <c r="D269" s="41" t="s">
        <v>156</v>
      </c>
      <c r="E269" s="95">
        <v>79742</v>
      </c>
      <c r="F269" s="96">
        <f t="shared" si="40"/>
        <v>53582</v>
      </c>
      <c r="G269" s="97">
        <v>22939</v>
      </c>
      <c r="H269" s="97">
        <v>9354</v>
      </c>
      <c r="I269" s="97">
        <v>11951</v>
      </c>
      <c r="J269" s="97">
        <v>9338</v>
      </c>
      <c r="K269" s="97">
        <v>0</v>
      </c>
      <c r="L269" s="97">
        <v>0</v>
      </c>
      <c r="M269" s="97">
        <v>0</v>
      </c>
      <c r="N269" s="96">
        <v>0</v>
      </c>
      <c r="O269" s="98">
        <f t="shared" si="41"/>
        <v>0.67194201299189893</v>
      </c>
      <c r="P269" s="99">
        <f t="shared" si="42"/>
        <v>0.42811018625657871</v>
      </c>
      <c r="Q269" s="100">
        <f t="shared" si="43"/>
        <v>0.17457355081930498</v>
      </c>
      <c r="R269" s="100">
        <f t="shared" si="44"/>
        <v>0.223041319846217</v>
      </c>
      <c r="S269" s="100">
        <f t="shared" si="45"/>
        <v>0.17427494307789929</v>
      </c>
      <c r="T269" s="100">
        <f t="shared" si="46"/>
        <v>0</v>
      </c>
      <c r="U269" s="100">
        <f t="shared" si="47"/>
        <v>0</v>
      </c>
      <c r="V269" s="100">
        <f t="shared" si="48"/>
        <v>0</v>
      </c>
      <c r="W269" s="101">
        <f t="shared" si="49"/>
        <v>0</v>
      </c>
      <c r="X269" s="98" t="str">
        <f>IF(B269='[1]2010 election'!B269,"Incumbent","New")</f>
        <v>Incumbent</v>
      </c>
    </row>
    <row r="270" spans="1:24" ht="16" x14ac:dyDescent="0.2">
      <c r="A270" s="1" t="s">
        <v>211</v>
      </c>
      <c r="B270" s="42" t="s">
        <v>212</v>
      </c>
      <c r="C270" s="94">
        <v>10</v>
      </c>
      <c r="D270" s="41" t="s">
        <v>25</v>
      </c>
      <c r="E270" s="95">
        <v>71865</v>
      </c>
      <c r="F270" s="96">
        <f t="shared" si="40"/>
        <v>53440</v>
      </c>
      <c r="G270" s="97">
        <v>24163</v>
      </c>
      <c r="H270" s="97">
        <v>19876</v>
      </c>
      <c r="I270" s="97">
        <v>2120</v>
      </c>
      <c r="J270" s="97">
        <v>5674</v>
      </c>
      <c r="K270" s="97">
        <v>1544</v>
      </c>
      <c r="L270" s="97">
        <v>0</v>
      </c>
      <c r="M270" s="97">
        <v>0</v>
      </c>
      <c r="N270" s="96">
        <v>63</v>
      </c>
      <c r="O270" s="98">
        <f t="shared" si="41"/>
        <v>0.74361650316565786</v>
      </c>
      <c r="P270" s="99">
        <f t="shared" si="42"/>
        <v>0.45215194610778442</v>
      </c>
      <c r="Q270" s="100">
        <f t="shared" si="43"/>
        <v>0.37193113772455089</v>
      </c>
      <c r="R270" s="100">
        <f t="shared" si="44"/>
        <v>3.9670658682634731E-2</v>
      </c>
      <c r="S270" s="100">
        <f t="shared" si="45"/>
        <v>0.1061751497005988</v>
      </c>
      <c r="T270" s="100">
        <f t="shared" si="46"/>
        <v>2.8892215568862276E-2</v>
      </c>
      <c r="U270" s="100">
        <f t="shared" si="47"/>
        <v>0</v>
      </c>
      <c r="V270" s="100">
        <f t="shared" si="48"/>
        <v>0</v>
      </c>
      <c r="W270" s="101">
        <f t="shared" si="49"/>
        <v>1.1788922155688622E-3</v>
      </c>
      <c r="X270" s="98" t="str">
        <f>IF(B270='[1]2010 election'!B270,"Incumbent","New")</f>
        <v>Incumbent</v>
      </c>
    </row>
    <row r="271" spans="1:24" ht="16" x14ac:dyDescent="0.2">
      <c r="A271" s="1" t="s">
        <v>256</v>
      </c>
      <c r="B271" s="42" t="s">
        <v>257</v>
      </c>
      <c r="C271" s="94">
        <v>10</v>
      </c>
      <c r="D271" s="41" t="s">
        <v>156</v>
      </c>
      <c r="E271" s="95">
        <v>77269</v>
      </c>
      <c r="F271" s="96">
        <f t="shared" si="40"/>
        <v>52261</v>
      </c>
      <c r="G271" s="97">
        <v>28384</v>
      </c>
      <c r="H271" s="97">
        <v>11453</v>
      </c>
      <c r="I271" s="97">
        <v>3605</v>
      </c>
      <c r="J271" s="97">
        <v>8330</v>
      </c>
      <c r="K271" s="97">
        <v>0</v>
      </c>
      <c r="L271" s="97">
        <v>0</v>
      </c>
      <c r="M271" s="97">
        <v>0</v>
      </c>
      <c r="N271" s="96">
        <v>489</v>
      </c>
      <c r="O271" s="98">
        <f t="shared" si="41"/>
        <v>0.67635144754041077</v>
      </c>
      <c r="P271" s="99">
        <f t="shared" si="42"/>
        <v>0.54312010868525284</v>
      </c>
      <c r="Q271" s="100">
        <f t="shared" si="43"/>
        <v>0.2191500353992461</v>
      </c>
      <c r="R271" s="100">
        <f t="shared" si="44"/>
        <v>6.89806930598343E-2</v>
      </c>
      <c r="S271" s="100">
        <f t="shared" si="45"/>
        <v>0.15939228105087924</v>
      </c>
      <c r="T271" s="100">
        <f t="shared" si="46"/>
        <v>0</v>
      </c>
      <c r="U271" s="100">
        <f t="shared" si="47"/>
        <v>0</v>
      </c>
      <c r="V271" s="100">
        <f t="shared" si="48"/>
        <v>0</v>
      </c>
      <c r="W271" s="101">
        <f t="shared" si="49"/>
        <v>9.3568818047875084E-3</v>
      </c>
      <c r="X271" s="98" t="str">
        <f>IF(B271='[1]2010 election'!B271,"Incumbent","New")</f>
        <v>New</v>
      </c>
    </row>
    <row r="272" spans="1:24" ht="16" x14ac:dyDescent="0.2">
      <c r="A272" s="1" t="s">
        <v>275</v>
      </c>
      <c r="B272" s="42" t="s">
        <v>276</v>
      </c>
      <c r="C272" s="94">
        <v>10</v>
      </c>
      <c r="D272" s="41" t="s">
        <v>19</v>
      </c>
      <c r="E272" s="95">
        <v>72078</v>
      </c>
      <c r="F272" s="96">
        <f t="shared" si="40"/>
        <v>45567</v>
      </c>
      <c r="G272" s="97">
        <v>8231</v>
      </c>
      <c r="H272" s="97">
        <v>21829</v>
      </c>
      <c r="I272" s="97">
        <v>6301</v>
      </c>
      <c r="J272" s="97">
        <v>7523</v>
      </c>
      <c r="K272" s="97">
        <v>1352</v>
      </c>
      <c r="L272" s="97">
        <v>0</v>
      </c>
      <c r="M272" s="97">
        <v>0</v>
      </c>
      <c r="N272" s="96">
        <v>331</v>
      </c>
      <c r="O272" s="98">
        <f t="shared" si="41"/>
        <v>0.63219012736202451</v>
      </c>
      <c r="P272" s="99">
        <f t="shared" si="42"/>
        <v>0.18063510874097483</v>
      </c>
      <c r="Q272" s="100">
        <f t="shared" si="43"/>
        <v>0.47905282331511839</v>
      </c>
      <c r="R272" s="100">
        <f t="shared" si="44"/>
        <v>0.13827989553843789</v>
      </c>
      <c r="S272" s="100">
        <f t="shared" si="45"/>
        <v>0.16509754866460377</v>
      </c>
      <c r="T272" s="100">
        <f t="shared" si="46"/>
        <v>2.9670594948098403E-2</v>
      </c>
      <c r="U272" s="100">
        <f t="shared" si="47"/>
        <v>0</v>
      </c>
      <c r="V272" s="100">
        <f t="shared" si="48"/>
        <v>0</v>
      </c>
      <c r="W272" s="101">
        <f t="shared" si="49"/>
        <v>7.2640287927666948E-3</v>
      </c>
      <c r="X272" s="98" t="str">
        <f>IF(B272='[1]2010 election'!B272,"Incumbent","New")</f>
        <v>Incumbent</v>
      </c>
    </row>
    <row r="273" spans="1:24" ht="16" x14ac:dyDescent="0.2">
      <c r="A273" s="1" t="s">
        <v>344</v>
      </c>
      <c r="B273" s="42" t="s">
        <v>345</v>
      </c>
      <c r="C273" s="94">
        <v>10</v>
      </c>
      <c r="D273" s="41" t="s">
        <v>19</v>
      </c>
      <c r="E273" s="95">
        <v>64739</v>
      </c>
      <c r="F273" s="96">
        <f t="shared" si="40"/>
        <v>44745</v>
      </c>
      <c r="G273" s="97">
        <v>16402</v>
      </c>
      <c r="H273" s="97">
        <v>16361</v>
      </c>
      <c r="I273" s="97">
        <v>3832</v>
      </c>
      <c r="J273" s="97">
        <v>6532</v>
      </c>
      <c r="K273" s="97">
        <v>1618</v>
      </c>
      <c r="L273" s="97">
        <v>0</v>
      </c>
      <c r="M273" s="97">
        <v>0</v>
      </c>
      <c r="N273" s="96">
        <v>0</v>
      </c>
      <c r="O273" s="98">
        <f t="shared" si="41"/>
        <v>0.69115988816632945</v>
      </c>
      <c r="P273" s="99">
        <f t="shared" si="42"/>
        <v>0.36656609677058888</v>
      </c>
      <c r="Q273" s="100">
        <f t="shared" si="43"/>
        <v>0.36564979327299141</v>
      </c>
      <c r="R273" s="100">
        <f t="shared" si="44"/>
        <v>8.5640853726673377E-2</v>
      </c>
      <c r="S273" s="100">
        <f t="shared" si="45"/>
        <v>0.14598279137333781</v>
      </c>
      <c r="T273" s="100">
        <f t="shared" si="46"/>
        <v>3.6160464856408538E-2</v>
      </c>
      <c r="U273" s="100">
        <f t="shared" si="47"/>
        <v>0</v>
      </c>
      <c r="V273" s="100">
        <f t="shared" si="48"/>
        <v>0</v>
      </c>
      <c r="W273" s="101">
        <f t="shared" si="49"/>
        <v>0</v>
      </c>
      <c r="X273" s="98" t="str">
        <f>IF(B273='[1]2010 election'!B273,"Incumbent","New")</f>
        <v>New</v>
      </c>
    </row>
    <row r="274" spans="1:24" ht="16" x14ac:dyDescent="0.2">
      <c r="A274" s="1" t="s">
        <v>346</v>
      </c>
      <c r="B274" s="42" t="s">
        <v>347</v>
      </c>
      <c r="C274" s="94">
        <v>10</v>
      </c>
      <c r="D274" s="41" t="s">
        <v>19</v>
      </c>
      <c r="E274" s="95">
        <v>70247</v>
      </c>
      <c r="F274" s="96">
        <f t="shared" si="40"/>
        <v>40820</v>
      </c>
      <c r="G274" s="97">
        <v>11179</v>
      </c>
      <c r="H274" s="97">
        <v>20007</v>
      </c>
      <c r="I274" s="97">
        <v>1717</v>
      </c>
      <c r="J274" s="97">
        <v>6341</v>
      </c>
      <c r="K274" s="97">
        <v>1208</v>
      </c>
      <c r="L274" s="97">
        <v>0</v>
      </c>
      <c r="M274" s="97">
        <v>0</v>
      </c>
      <c r="N274" s="96">
        <v>368</v>
      </c>
      <c r="O274" s="98">
        <f t="shared" si="41"/>
        <v>0.58109243099349439</v>
      </c>
      <c r="P274" s="99">
        <f t="shared" si="42"/>
        <v>0.27386085252327291</v>
      </c>
      <c r="Q274" s="100">
        <f t="shared" si="43"/>
        <v>0.49012738853503185</v>
      </c>
      <c r="R274" s="100">
        <f t="shared" si="44"/>
        <v>4.2062714355707985E-2</v>
      </c>
      <c r="S274" s="100">
        <f t="shared" si="45"/>
        <v>0.15534051935325821</v>
      </c>
      <c r="T274" s="100">
        <f t="shared" si="46"/>
        <v>2.9593336599706026E-2</v>
      </c>
      <c r="U274" s="100">
        <f t="shared" si="47"/>
        <v>0</v>
      </c>
      <c r="V274" s="100">
        <f t="shared" si="48"/>
        <v>0</v>
      </c>
      <c r="W274" s="101">
        <f t="shared" si="49"/>
        <v>9.0151886330230285E-3</v>
      </c>
      <c r="X274" s="98" t="str">
        <f>IF(B274='[1]2010 election'!B274,"Incumbent","New")</f>
        <v>Incumbent</v>
      </c>
    </row>
    <row r="275" spans="1:24" ht="16" x14ac:dyDescent="0.2">
      <c r="A275" s="1" t="s">
        <v>348</v>
      </c>
      <c r="B275" s="42" t="s">
        <v>349</v>
      </c>
      <c r="C275" s="94">
        <v>10</v>
      </c>
      <c r="D275" s="41" t="s">
        <v>19</v>
      </c>
      <c r="E275" s="95">
        <v>63470</v>
      </c>
      <c r="F275" s="96">
        <f t="shared" si="40"/>
        <v>47361</v>
      </c>
      <c r="G275" s="97">
        <v>24805</v>
      </c>
      <c r="H275" s="97">
        <v>10761</v>
      </c>
      <c r="I275" s="97">
        <v>3965</v>
      </c>
      <c r="J275" s="97">
        <v>5508</v>
      </c>
      <c r="K275" s="97">
        <v>2173</v>
      </c>
      <c r="L275" s="97">
        <v>0</v>
      </c>
      <c r="M275" s="97">
        <v>0</v>
      </c>
      <c r="N275" s="96">
        <v>149</v>
      </c>
      <c r="O275" s="98">
        <f t="shared" si="41"/>
        <v>0.74619505278084131</v>
      </c>
      <c r="P275" s="99">
        <f t="shared" si="42"/>
        <v>0.52374316420683686</v>
      </c>
      <c r="Q275" s="100">
        <f t="shared" si="43"/>
        <v>0.22721226325457655</v>
      </c>
      <c r="R275" s="100">
        <f t="shared" si="44"/>
        <v>8.3718671480754209E-2</v>
      </c>
      <c r="S275" s="100">
        <f t="shared" si="45"/>
        <v>0.1162982200544752</v>
      </c>
      <c r="T275" s="100">
        <f t="shared" si="46"/>
        <v>4.5881632566879924E-2</v>
      </c>
      <c r="U275" s="100">
        <f t="shared" si="47"/>
        <v>0</v>
      </c>
      <c r="V275" s="100">
        <f t="shared" si="48"/>
        <v>0</v>
      </c>
      <c r="W275" s="101">
        <f t="shared" si="49"/>
        <v>3.1460484364772704E-3</v>
      </c>
      <c r="X275" s="98" t="str">
        <f>IF(B275='[1]2010 election'!B275,"Incumbent","New")</f>
        <v>Incumbent</v>
      </c>
    </row>
    <row r="276" spans="1:24" ht="16" x14ac:dyDescent="0.2">
      <c r="A276" s="1" t="s">
        <v>350</v>
      </c>
      <c r="B276" s="42" t="s">
        <v>351</v>
      </c>
      <c r="C276" s="94">
        <v>10</v>
      </c>
      <c r="D276" s="41" t="s">
        <v>19</v>
      </c>
      <c r="E276" s="95">
        <v>67576</v>
      </c>
      <c r="F276" s="96">
        <f t="shared" si="40"/>
        <v>47729</v>
      </c>
      <c r="G276" s="97">
        <v>24908</v>
      </c>
      <c r="H276" s="97">
        <v>12134</v>
      </c>
      <c r="I276" s="97">
        <v>2292</v>
      </c>
      <c r="J276" s="97">
        <v>6497</v>
      </c>
      <c r="K276" s="97">
        <v>1898</v>
      </c>
      <c r="L276" s="97">
        <v>0</v>
      </c>
      <c r="M276" s="97">
        <v>0</v>
      </c>
      <c r="N276" s="96">
        <v>0</v>
      </c>
      <c r="O276" s="98">
        <f t="shared" si="41"/>
        <v>0.70630105362850715</v>
      </c>
      <c r="P276" s="99">
        <f t="shared" si="42"/>
        <v>0.52186301829076664</v>
      </c>
      <c r="Q276" s="100">
        <f t="shared" si="43"/>
        <v>0.25422698988036624</v>
      </c>
      <c r="R276" s="100">
        <f t="shared" si="44"/>
        <v>4.8021119235684806E-2</v>
      </c>
      <c r="S276" s="100">
        <f t="shared" si="45"/>
        <v>0.13612269270254981</v>
      </c>
      <c r="T276" s="100">
        <f t="shared" si="46"/>
        <v>3.9766179890632532E-2</v>
      </c>
      <c r="U276" s="100">
        <f t="shared" si="47"/>
        <v>0</v>
      </c>
      <c r="V276" s="100">
        <f t="shared" si="48"/>
        <v>0</v>
      </c>
      <c r="W276" s="101">
        <f t="shared" si="49"/>
        <v>0</v>
      </c>
      <c r="X276" s="98" t="str">
        <f>IF(B276='[1]2010 election'!B276,"Incumbent","New")</f>
        <v>Incumbent</v>
      </c>
    </row>
    <row r="277" spans="1:24" ht="16" x14ac:dyDescent="0.2">
      <c r="A277" s="1" t="s">
        <v>352</v>
      </c>
      <c r="B277" s="42" t="s">
        <v>353</v>
      </c>
      <c r="C277" s="94">
        <v>10</v>
      </c>
      <c r="D277" s="41" t="s">
        <v>19</v>
      </c>
      <c r="E277" s="95">
        <v>71456</v>
      </c>
      <c r="F277" s="96">
        <f t="shared" si="40"/>
        <v>47948</v>
      </c>
      <c r="G277" s="97">
        <v>17605</v>
      </c>
      <c r="H277" s="97">
        <v>19488</v>
      </c>
      <c r="I277" s="97">
        <v>2004</v>
      </c>
      <c r="J277" s="97">
        <v>7631</v>
      </c>
      <c r="K277" s="97">
        <v>1059</v>
      </c>
      <c r="L277" s="97">
        <v>0</v>
      </c>
      <c r="M277" s="97">
        <v>0</v>
      </c>
      <c r="N277" s="96">
        <v>161</v>
      </c>
      <c r="O277" s="98">
        <f t="shared" si="41"/>
        <v>0.67101433049708914</v>
      </c>
      <c r="P277" s="99">
        <f t="shared" si="42"/>
        <v>0.3671685993159256</v>
      </c>
      <c r="Q277" s="100">
        <f t="shared" si="43"/>
        <v>0.40644031033619754</v>
      </c>
      <c r="R277" s="100">
        <f t="shared" si="44"/>
        <v>4.1795278218069574E-2</v>
      </c>
      <c r="S277" s="100">
        <f t="shared" si="45"/>
        <v>0.15915158087928588</v>
      </c>
      <c r="T277" s="100">
        <f t="shared" si="46"/>
        <v>2.2086426962542753E-2</v>
      </c>
      <c r="U277" s="100">
        <f t="shared" si="47"/>
        <v>0</v>
      </c>
      <c r="V277" s="100">
        <f t="shared" si="48"/>
        <v>0</v>
      </c>
      <c r="W277" s="101">
        <f t="shared" si="49"/>
        <v>3.3578042879786434E-3</v>
      </c>
      <c r="X277" s="98" t="str">
        <f>IF(B277='[1]2010 election'!B277,"Incumbent","New")</f>
        <v>Incumbent</v>
      </c>
    </row>
    <row r="278" spans="1:24" ht="16" x14ac:dyDescent="0.2">
      <c r="A278" s="1" t="s">
        <v>354</v>
      </c>
      <c r="B278" s="42" t="s">
        <v>355</v>
      </c>
      <c r="C278" s="94">
        <v>10</v>
      </c>
      <c r="D278" s="41" t="s">
        <v>19</v>
      </c>
      <c r="E278" s="95">
        <v>74395</v>
      </c>
      <c r="F278" s="96">
        <f t="shared" si="40"/>
        <v>50762</v>
      </c>
      <c r="G278" s="97">
        <v>25066</v>
      </c>
      <c r="H278" s="97">
        <v>13595</v>
      </c>
      <c r="I278" s="97">
        <v>1887</v>
      </c>
      <c r="J278" s="97">
        <v>8998</v>
      </c>
      <c r="K278" s="97">
        <v>1216</v>
      </c>
      <c r="L278" s="97">
        <v>0</v>
      </c>
      <c r="M278" s="97">
        <v>0</v>
      </c>
      <c r="N278" s="96">
        <v>0</v>
      </c>
      <c r="O278" s="98">
        <f t="shared" si="41"/>
        <v>0.68233080180119632</v>
      </c>
      <c r="P278" s="99">
        <f t="shared" si="42"/>
        <v>0.49379457074189353</v>
      </c>
      <c r="Q278" s="100">
        <f t="shared" si="43"/>
        <v>0.26781844686970568</v>
      </c>
      <c r="R278" s="100">
        <f t="shared" si="44"/>
        <v>3.7173476222371063E-2</v>
      </c>
      <c r="S278" s="100">
        <f t="shared" si="45"/>
        <v>0.17725857925219651</v>
      </c>
      <c r="T278" s="100">
        <f t="shared" si="46"/>
        <v>2.3954926913833181E-2</v>
      </c>
      <c r="U278" s="100">
        <f t="shared" si="47"/>
        <v>0</v>
      </c>
      <c r="V278" s="100">
        <f t="shared" si="48"/>
        <v>0</v>
      </c>
      <c r="W278" s="101">
        <f t="shared" si="49"/>
        <v>0</v>
      </c>
      <c r="X278" s="98" t="str">
        <f>IF(B278='[1]2010 election'!B278,"Incumbent","New")</f>
        <v>Incumbent</v>
      </c>
    </row>
    <row r="279" spans="1:24" ht="16" x14ac:dyDescent="0.2">
      <c r="A279" s="1" t="s">
        <v>437</v>
      </c>
      <c r="B279" s="42" t="s">
        <v>438</v>
      </c>
      <c r="C279" s="94">
        <v>10</v>
      </c>
      <c r="D279" s="41" t="s">
        <v>19</v>
      </c>
      <c r="E279" s="95">
        <v>71937</v>
      </c>
      <c r="F279" s="96">
        <f t="shared" si="40"/>
        <v>48322</v>
      </c>
      <c r="G279" s="97">
        <v>20636</v>
      </c>
      <c r="H279" s="97">
        <v>17052</v>
      </c>
      <c r="I279" s="97">
        <v>1658</v>
      </c>
      <c r="J279" s="97">
        <v>7792</v>
      </c>
      <c r="K279" s="97">
        <v>1184</v>
      </c>
      <c r="L279" s="97">
        <v>0</v>
      </c>
      <c r="M279" s="97">
        <v>0</v>
      </c>
      <c r="N279" s="96">
        <v>0</v>
      </c>
      <c r="O279" s="98">
        <f t="shared" si="41"/>
        <v>0.67172664970738283</v>
      </c>
      <c r="P279" s="99">
        <f t="shared" si="42"/>
        <v>0.42705186043624022</v>
      </c>
      <c r="Q279" s="100">
        <f t="shared" si="43"/>
        <v>0.35288274491949839</v>
      </c>
      <c r="R279" s="100">
        <f t="shared" si="44"/>
        <v>3.4311493729564171E-2</v>
      </c>
      <c r="S279" s="100">
        <f t="shared" si="45"/>
        <v>0.16125160382434503</v>
      </c>
      <c r="T279" s="100">
        <f t="shared" si="46"/>
        <v>2.4502297090352222E-2</v>
      </c>
      <c r="U279" s="100">
        <f t="shared" si="47"/>
        <v>0</v>
      </c>
      <c r="V279" s="100">
        <f t="shared" si="48"/>
        <v>0</v>
      </c>
      <c r="W279" s="101">
        <f t="shared" si="49"/>
        <v>0</v>
      </c>
      <c r="X279" s="98" t="str">
        <f>IF(B279='[1]2010 election'!B279,"Incumbent","New")</f>
        <v>New</v>
      </c>
    </row>
    <row r="280" spans="1:24" ht="16" x14ac:dyDescent="0.2">
      <c r="A280" s="1" t="s">
        <v>467</v>
      </c>
      <c r="B280" s="42" t="s">
        <v>468</v>
      </c>
      <c r="C280" s="94">
        <v>10</v>
      </c>
      <c r="D280" s="41" t="s">
        <v>25</v>
      </c>
      <c r="E280" s="95">
        <v>70046</v>
      </c>
      <c r="F280" s="96">
        <f t="shared" si="40"/>
        <v>47998</v>
      </c>
      <c r="G280" s="97">
        <v>17321</v>
      </c>
      <c r="H280" s="97">
        <v>20307</v>
      </c>
      <c r="I280" s="97">
        <v>1906</v>
      </c>
      <c r="J280" s="97">
        <v>6930</v>
      </c>
      <c r="K280" s="97">
        <v>1534</v>
      </c>
      <c r="L280" s="97">
        <v>0</v>
      </c>
      <c r="M280" s="97">
        <v>0</v>
      </c>
      <c r="N280" s="96">
        <v>0</v>
      </c>
      <c r="O280" s="98">
        <f t="shared" si="41"/>
        <v>0.6852354167261514</v>
      </c>
      <c r="P280" s="99">
        <f t="shared" si="42"/>
        <v>0.36086920288345348</v>
      </c>
      <c r="Q280" s="100">
        <f t="shared" si="43"/>
        <v>0.42308012833868081</v>
      </c>
      <c r="R280" s="100">
        <f t="shared" si="44"/>
        <v>3.9709987916163175E-2</v>
      </c>
      <c r="S280" s="100">
        <f t="shared" si="45"/>
        <v>0.14438101587566149</v>
      </c>
      <c r="T280" s="100">
        <f t="shared" si="46"/>
        <v>3.1959664986041088E-2</v>
      </c>
      <c r="U280" s="100">
        <f t="shared" si="47"/>
        <v>0</v>
      </c>
      <c r="V280" s="100">
        <f t="shared" si="48"/>
        <v>0</v>
      </c>
      <c r="W280" s="101">
        <f t="shared" si="49"/>
        <v>0</v>
      </c>
      <c r="X280" s="98" t="str">
        <f>IF(B280='[1]2010 election'!B280,"Incumbent","New")</f>
        <v>Incumbent</v>
      </c>
    </row>
    <row r="281" spans="1:24" ht="16" x14ac:dyDescent="0.2">
      <c r="A281" s="1" t="s">
        <v>511</v>
      </c>
      <c r="B281" s="42" t="s">
        <v>512</v>
      </c>
      <c r="C281" s="94">
        <v>10</v>
      </c>
      <c r="D281" s="41" t="s">
        <v>156</v>
      </c>
      <c r="E281" s="95">
        <v>77760</v>
      </c>
      <c r="F281" s="96">
        <f t="shared" si="40"/>
        <v>52471</v>
      </c>
      <c r="G281" s="97">
        <v>27675</v>
      </c>
      <c r="H281" s="97">
        <v>8043</v>
      </c>
      <c r="I281" s="97">
        <v>7037</v>
      </c>
      <c r="J281" s="97">
        <v>7539</v>
      </c>
      <c r="K281" s="97">
        <v>2177</v>
      </c>
      <c r="L281" s="97">
        <v>0</v>
      </c>
      <c r="M281" s="97">
        <v>0</v>
      </c>
      <c r="N281" s="96">
        <v>0</v>
      </c>
      <c r="O281" s="98">
        <f t="shared" si="41"/>
        <v>0.6747813786008231</v>
      </c>
      <c r="P281" s="99">
        <f t="shared" si="42"/>
        <v>0.52743420174953781</v>
      </c>
      <c r="Q281" s="100">
        <f t="shared" si="43"/>
        <v>0.15328467153284672</v>
      </c>
      <c r="R281" s="100">
        <f t="shared" si="44"/>
        <v>0.13411217624973795</v>
      </c>
      <c r="S281" s="100">
        <f t="shared" si="45"/>
        <v>0.14367936574488765</v>
      </c>
      <c r="T281" s="100">
        <f t="shared" si="46"/>
        <v>4.1489584722989845E-2</v>
      </c>
      <c r="U281" s="100">
        <f t="shared" si="47"/>
        <v>0</v>
      </c>
      <c r="V281" s="100">
        <f t="shared" si="48"/>
        <v>0</v>
      </c>
      <c r="W281" s="101">
        <f t="shared" si="49"/>
        <v>0</v>
      </c>
      <c r="X281" s="98" t="str">
        <f>IF(B281='[1]2010 election'!B281,"Incumbent","New")</f>
        <v>Incumbent</v>
      </c>
    </row>
    <row r="282" spans="1:24" ht="16" x14ac:dyDescent="0.2">
      <c r="A282" s="1" t="s">
        <v>561</v>
      </c>
      <c r="B282" s="42" t="s">
        <v>562</v>
      </c>
      <c r="C282" s="94">
        <v>10</v>
      </c>
      <c r="D282" s="41" t="s">
        <v>19</v>
      </c>
      <c r="E282" s="95">
        <v>73336</v>
      </c>
      <c r="F282" s="96">
        <f t="shared" si="40"/>
        <v>50789</v>
      </c>
      <c r="G282" s="97">
        <v>22836</v>
      </c>
      <c r="H282" s="97">
        <v>17942</v>
      </c>
      <c r="I282" s="97">
        <v>2389</v>
      </c>
      <c r="J282" s="97">
        <v>5811</v>
      </c>
      <c r="K282" s="97">
        <v>1811</v>
      </c>
      <c r="L282" s="97">
        <v>0</v>
      </c>
      <c r="M282" s="97">
        <v>0</v>
      </c>
      <c r="N282" s="96">
        <v>0</v>
      </c>
      <c r="O282" s="98">
        <f t="shared" si="41"/>
        <v>0.69255208901494492</v>
      </c>
      <c r="P282" s="99">
        <f t="shared" si="42"/>
        <v>0.44962491878162592</v>
      </c>
      <c r="Q282" s="100">
        <f t="shared" si="43"/>
        <v>0.35326547086967652</v>
      </c>
      <c r="R282" s="100">
        <f t="shared" si="44"/>
        <v>4.7037744393471026E-2</v>
      </c>
      <c r="S282" s="100">
        <f t="shared" si="45"/>
        <v>0.11441453858118884</v>
      </c>
      <c r="T282" s="100">
        <f t="shared" si="46"/>
        <v>3.5657327374037685E-2</v>
      </c>
      <c r="U282" s="100">
        <f t="shared" si="47"/>
        <v>0</v>
      </c>
      <c r="V282" s="100">
        <f t="shared" si="48"/>
        <v>0</v>
      </c>
      <c r="W282" s="101">
        <f t="shared" si="49"/>
        <v>0</v>
      </c>
      <c r="X282" s="98" t="str">
        <f>IF(B282='[1]2010 election'!B282,"Incumbent","New")</f>
        <v>Incumbent</v>
      </c>
    </row>
    <row r="283" spans="1:24" ht="16" x14ac:dyDescent="0.2">
      <c r="A283" s="1" t="s">
        <v>609</v>
      </c>
      <c r="B283" s="42" t="s">
        <v>610</v>
      </c>
      <c r="C283" s="94">
        <v>10</v>
      </c>
      <c r="D283" s="41" t="s">
        <v>611</v>
      </c>
      <c r="E283" s="95">
        <v>65245</v>
      </c>
      <c r="F283" s="96">
        <f t="shared" si="40"/>
        <v>48791</v>
      </c>
      <c r="G283" s="97">
        <v>28474</v>
      </c>
      <c r="H283" s="97">
        <v>7472</v>
      </c>
      <c r="I283" s="97">
        <v>4913</v>
      </c>
      <c r="J283" s="97">
        <v>5467</v>
      </c>
      <c r="K283" s="97">
        <v>1956</v>
      </c>
      <c r="L283" s="97">
        <v>0</v>
      </c>
      <c r="M283" s="97">
        <v>0</v>
      </c>
      <c r="N283" s="96">
        <v>509</v>
      </c>
      <c r="O283" s="98">
        <f t="shared" si="41"/>
        <v>0.74781209288068051</v>
      </c>
      <c r="P283" s="99">
        <f t="shared" si="42"/>
        <v>0.58359123608862296</v>
      </c>
      <c r="Q283" s="100">
        <f t="shared" si="43"/>
        <v>0.15314299768399911</v>
      </c>
      <c r="R283" s="100">
        <f t="shared" si="44"/>
        <v>0.1006948002705417</v>
      </c>
      <c r="S283" s="100">
        <f t="shared" si="45"/>
        <v>0.11204935336434999</v>
      </c>
      <c r="T283" s="100">
        <f t="shared" si="46"/>
        <v>4.0089360742759934E-2</v>
      </c>
      <c r="U283" s="100">
        <f t="shared" si="47"/>
        <v>0</v>
      </c>
      <c r="V283" s="100">
        <f t="shared" si="48"/>
        <v>0</v>
      </c>
      <c r="W283" s="101">
        <f t="shared" si="49"/>
        <v>1.0432251849726385E-2</v>
      </c>
      <c r="X283" s="98" t="str">
        <f>IF(B283='[1]2010 election'!B283,"Incumbent","New")</f>
        <v>Incumbent</v>
      </c>
    </row>
    <row r="284" spans="1:24" ht="16" x14ac:dyDescent="0.2">
      <c r="A284" s="1" t="s">
        <v>638</v>
      </c>
      <c r="B284" s="42" t="s">
        <v>639</v>
      </c>
      <c r="C284" s="94">
        <v>10</v>
      </c>
      <c r="D284" s="41" t="s">
        <v>156</v>
      </c>
      <c r="E284" s="95">
        <v>75430</v>
      </c>
      <c r="F284" s="96">
        <f t="shared" si="40"/>
        <v>48068</v>
      </c>
      <c r="G284" s="97">
        <v>11034</v>
      </c>
      <c r="H284" s="97">
        <v>29386</v>
      </c>
      <c r="I284" s="97">
        <v>1233</v>
      </c>
      <c r="J284" s="97">
        <v>4290</v>
      </c>
      <c r="K284" s="97">
        <v>1468</v>
      </c>
      <c r="L284" s="97">
        <v>0</v>
      </c>
      <c r="M284" s="97">
        <v>0</v>
      </c>
      <c r="N284" s="96">
        <v>657</v>
      </c>
      <c r="O284" s="98">
        <f t="shared" si="41"/>
        <v>0.63725308232798616</v>
      </c>
      <c r="P284" s="99">
        <f t="shared" si="42"/>
        <v>0.22954980444370476</v>
      </c>
      <c r="Q284" s="100">
        <f t="shared" si="43"/>
        <v>0.61134226512440704</v>
      </c>
      <c r="R284" s="100">
        <f t="shared" si="44"/>
        <v>2.5651160855454772E-2</v>
      </c>
      <c r="S284" s="100">
        <f t="shared" si="45"/>
        <v>8.9248564533577435E-2</v>
      </c>
      <c r="T284" s="100">
        <f t="shared" si="46"/>
        <v>3.0540068236664726E-2</v>
      </c>
      <c r="U284" s="100">
        <f t="shared" si="47"/>
        <v>0</v>
      </c>
      <c r="V284" s="100">
        <f t="shared" si="48"/>
        <v>0</v>
      </c>
      <c r="W284" s="101">
        <f t="shared" si="49"/>
        <v>1.3668136806191229E-2</v>
      </c>
      <c r="X284" s="98" t="str">
        <f>IF(B284='[1]2010 election'!B284,"Incumbent","New")</f>
        <v>Incumbent</v>
      </c>
    </row>
    <row r="285" spans="1:24" ht="16" x14ac:dyDescent="0.2">
      <c r="A285" s="1" t="s">
        <v>640</v>
      </c>
      <c r="B285" s="42" t="s">
        <v>641</v>
      </c>
      <c r="C285" s="94">
        <v>10</v>
      </c>
      <c r="D285" s="41" t="s">
        <v>156</v>
      </c>
      <c r="E285" s="95">
        <v>73518</v>
      </c>
      <c r="F285" s="96">
        <f t="shared" si="40"/>
        <v>45942</v>
      </c>
      <c r="G285" s="97">
        <v>9628</v>
      </c>
      <c r="H285" s="97">
        <v>27473</v>
      </c>
      <c r="I285" s="97">
        <v>2127</v>
      </c>
      <c r="J285" s="97">
        <v>3832</v>
      </c>
      <c r="K285" s="97">
        <v>2533</v>
      </c>
      <c r="L285" s="97">
        <v>0</v>
      </c>
      <c r="M285" s="97">
        <v>0</v>
      </c>
      <c r="N285" s="96">
        <v>349</v>
      </c>
      <c r="O285" s="98">
        <f t="shared" si="41"/>
        <v>0.6249081857504285</v>
      </c>
      <c r="P285" s="99">
        <f t="shared" si="42"/>
        <v>0.20956858647860346</v>
      </c>
      <c r="Q285" s="100">
        <f t="shared" si="43"/>
        <v>0.59799312176222197</v>
      </c>
      <c r="R285" s="100">
        <f t="shared" si="44"/>
        <v>4.6297505550476688E-2</v>
      </c>
      <c r="S285" s="100">
        <f t="shared" si="45"/>
        <v>8.3409516346698007E-2</v>
      </c>
      <c r="T285" s="100">
        <f t="shared" si="46"/>
        <v>5.5134735100779243E-2</v>
      </c>
      <c r="U285" s="100">
        <f t="shared" si="47"/>
        <v>0</v>
      </c>
      <c r="V285" s="100">
        <f t="shared" si="48"/>
        <v>0</v>
      </c>
      <c r="W285" s="101">
        <f t="shared" si="49"/>
        <v>7.5965347612206692E-3</v>
      </c>
      <c r="X285" s="98" t="str">
        <f>IF(B285='[1]2010 election'!B285,"Incumbent","New")</f>
        <v>New</v>
      </c>
    </row>
    <row r="286" spans="1:24" ht="16" x14ac:dyDescent="0.2">
      <c r="A286" s="1" t="s">
        <v>642</v>
      </c>
      <c r="B286" s="42" t="s">
        <v>643</v>
      </c>
      <c r="C286" s="94">
        <v>10</v>
      </c>
      <c r="D286" s="41" t="s">
        <v>156</v>
      </c>
      <c r="E286" s="95">
        <v>63204</v>
      </c>
      <c r="F286" s="96">
        <f t="shared" si="40"/>
        <v>34522</v>
      </c>
      <c r="G286" s="97">
        <v>8848</v>
      </c>
      <c r="H286" s="97">
        <v>16051</v>
      </c>
      <c r="I286" s="97">
        <v>1507</v>
      </c>
      <c r="J286" s="97">
        <v>5950</v>
      </c>
      <c r="K286" s="97">
        <v>1878</v>
      </c>
      <c r="L286" s="97">
        <v>0</v>
      </c>
      <c r="M286" s="97">
        <v>0</v>
      </c>
      <c r="N286" s="96">
        <v>288</v>
      </c>
      <c r="O286" s="98">
        <f t="shared" si="41"/>
        <v>0.54619960761977093</v>
      </c>
      <c r="P286" s="99">
        <f t="shared" si="42"/>
        <v>0.25630033022420484</v>
      </c>
      <c r="Q286" s="100">
        <f t="shared" si="43"/>
        <v>0.46494988702856149</v>
      </c>
      <c r="R286" s="100">
        <f t="shared" si="44"/>
        <v>4.3653322518973407E-2</v>
      </c>
      <c r="S286" s="100">
        <f t="shared" si="45"/>
        <v>0.17235386130583397</v>
      </c>
      <c r="T286" s="100">
        <f t="shared" si="46"/>
        <v>5.4400092694513645E-2</v>
      </c>
      <c r="U286" s="100">
        <f t="shared" si="47"/>
        <v>0</v>
      </c>
      <c r="V286" s="100">
        <f t="shared" si="48"/>
        <v>0</v>
      </c>
      <c r="W286" s="101">
        <f t="shared" si="49"/>
        <v>8.3425062279126362E-3</v>
      </c>
      <c r="X286" s="98" t="str">
        <f>IF(B286='[1]2010 election'!B286,"Incumbent","New")</f>
        <v>Incumbent</v>
      </c>
    </row>
    <row r="287" spans="1:24" ht="16" x14ac:dyDescent="0.2">
      <c r="A287" s="1" t="s">
        <v>644</v>
      </c>
      <c r="B287" s="42" t="s">
        <v>645</v>
      </c>
      <c r="C287" s="94">
        <v>10</v>
      </c>
      <c r="D287" s="41" t="s">
        <v>156</v>
      </c>
      <c r="E287" s="95">
        <v>72194</v>
      </c>
      <c r="F287" s="96">
        <f t="shared" si="40"/>
        <v>51548</v>
      </c>
      <c r="G287" s="97">
        <v>25505</v>
      </c>
      <c r="H287" s="97">
        <v>14132</v>
      </c>
      <c r="I287" s="97">
        <v>2033</v>
      </c>
      <c r="J287" s="97">
        <v>8704</v>
      </c>
      <c r="K287" s="97">
        <v>1174</v>
      </c>
      <c r="L287" s="97">
        <v>0</v>
      </c>
      <c r="M287" s="97">
        <v>0</v>
      </c>
      <c r="N287" s="96">
        <v>0</v>
      </c>
      <c r="O287" s="98">
        <f t="shared" si="41"/>
        <v>0.71402055572485246</v>
      </c>
      <c r="P287" s="99">
        <f t="shared" si="42"/>
        <v>0.49478156281524016</v>
      </c>
      <c r="Q287" s="100">
        <f t="shared" si="43"/>
        <v>0.27415224644991076</v>
      </c>
      <c r="R287" s="100">
        <f t="shared" si="44"/>
        <v>3.9438969504151468E-2</v>
      </c>
      <c r="S287" s="100">
        <f t="shared" si="45"/>
        <v>0.16885233180724762</v>
      </c>
      <c r="T287" s="100">
        <f t="shared" si="46"/>
        <v>2.277488942344999E-2</v>
      </c>
      <c r="U287" s="100">
        <f t="shared" si="47"/>
        <v>0</v>
      </c>
      <c r="V287" s="100">
        <f t="shared" si="48"/>
        <v>0</v>
      </c>
      <c r="W287" s="101">
        <f t="shared" si="49"/>
        <v>0</v>
      </c>
      <c r="X287" s="98" t="str">
        <f>IF(B287='[1]2010 election'!B287,"Incumbent","New")</f>
        <v>Incumbent</v>
      </c>
    </row>
    <row r="288" spans="1:24" ht="16" x14ac:dyDescent="0.2">
      <c r="A288" s="1" t="s">
        <v>646</v>
      </c>
      <c r="B288" s="42" t="s">
        <v>647</v>
      </c>
      <c r="C288" s="94">
        <v>10</v>
      </c>
      <c r="D288" s="41" t="s">
        <v>156</v>
      </c>
      <c r="E288" s="95">
        <v>76877</v>
      </c>
      <c r="F288" s="96">
        <f t="shared" si="40"/>
        <v>53926</v>
      </c>
      <c r="G288" s="97">
        <v>28700</v>
      </c>
      <c r="H288" s="97">
        <v>11876</v>
      </c>
      <c r="I288" s="97">
        <v>3987</v>
      </c>
      <c r="J288" s="97">
        <v>9363</v>
      </c>
      <c r="K288" s="97">
        <v>0</v>
      </c>
      <c r="L288" s="97">
        <v>0</v>
      </c>
      <c r="M288" s="97">
        <v>0</v>
      </c>
      <c r="N288" s="96">
        <v>0</v>
      </c>
      <c r="O288" s="98">
        <f t="shared" si="41"/>
        <v>0.70145817344589412</v>
      </c>
      <c r="P288" s="99">
        <f t="shared" si="42"/>
        <v>0.53221080740273707</v>
      </c>
      <c r="Q288" s="100">
        <f t="shared" si="43"/>
        <v>0.22022771946741831</v>
      </c>
      <c r="R288" s="100">
        <f t="shared" si="44"/>
        <v>7.3934651188665948E-2</v>
      </c>
      <c r="S288" s="100">
        <f t="shared" si="45"/>
        <v>0.17362682194117865</v>
      </c>
      <c r="T288" s="100">
        <f t="shared" si="46"/>
        <v>0</v>
      </c>
      <c r="U288" s="100">
        <f t="shared" si="47"/>
        <v>0</v>
      </c>
      <c r="V288" s="100">
        <f t="shared" si="48"/>
        <v>0</v>
      </c>
      <c r="W288" s="101">
        <f t="shared" si="49"/>
        <v>0</v>
      </c>
      <c r="X288" s="98" t="str">
        <f>IF(B288='[1]2010 election'!B288,"Incumbent","New")</f>
        <v>New</v>
      </c>
    </row>
    <row r="289" spans="1:24" ht="16" x14ac:dyDescent="0.2">
      <c r="A289" s="1" t="s">
        <v>673</v>
      </c>
      <c r="B289" s="42" t="s">
        <v>674</v>
      </c>
      <c r="C289" s="94">
        <v>10</v>
      </c>
      <c r="D289" s="41" t="s">
        <v>156</v>
      </c>
      <c r="E289" s="95">
        <v>72644</v>
      </c>
      <c r="F289" s="96">
        <f t="shared" si="40"/>
        <v>52020</v>
      </c>
      <c r="G289" s="97">
        <v>25762</v>
      </c>
      <c r="H289" s="97">
        <v>16579</v>
      </c>
      <c r="I289" s="97">
        <v>2130</v>
      </c>
      <c r="J289" s="97">
        <v>5704</v>
      </c>
      <c r="K289" s="97">
        <v>1845</v>
      </c>
      <c r="L289" s="97">
        <v>0</v>
      </c>
      <c r="M289" s="97">
        <v>0</v>
      </c>
      <c r="N289" s="96">
        <v>0</v>
      </c>
      <c r="O289" s="98">
        <f t="shared" si="41"/>
        <v>0.71609492869335389</v>
      </c>
      <c r="P289" s="99">
        <f t="shared" si="42"/>
        <v>0.4952326028450596</v>
      </c>
      <c r="Q289" s="100">
        <f t="shared" si="43"/>
        <v>0.3187043444828912</v>
      </c>
      <c r="R289" s="100">
        <f t="shared" si="44"/>
        <v>4.0945790080738176E-2</v>
      </c>
      <c r="S289" s="100">
        <f t="shared" si="45"/>
        <v>0.10965013456362938</v>
      </c>
      <c r="T289" s="100">
        <f t="shared" si="46"/>
        <v>3.5467128027681663E-2</v>
      </c>
      <c r="U289" s="100">
        <f t="shared" si="47"/>
        <v>0</v>
      </c>
      <c r="V289" s="100">
        <f t="shared" si="48"/>
        <v>0</v>
      </c>
      <c r="W289" s="101">
        <f t="shared" si="49"/>
        <v>0</v>
      </c>
      <c r="X289" s="98" t="str">
        <f>IF(B289='[1]2010 election'!B289,"Incumbent","New")</f>
        <v>Incumbent</v>
      </c>
    </row>
    <row r="290" spans="1:24" ht="16" x14ac:dyDescent="0.2">
      <c r="A290" s="1" t="s">
        <v>700</v>
      </c>
      <c r="B290" s="42" t="s">
        <v>701</v>
      </c>
      <c r="C290" s="94">
        <v>10</v>
      </c>
      <c r="D290" s="41" t="s">
        <v>25</v>
      </c>
      <c r="E290" s="95">
        <v>77534</v>
      </c>
      <c r="F290" s="96">
        <f t="shared" si="40"/>
        <v>47193</v>
      </c>
      <c r="G290" s="97">
        <v>13288</v>
      </c>
      <c r="H290" s="97">
        <v>18603</v>
      </c>
      <c r="I290" s="97">
        <v>1642</v>
      </c>
      <c r="J290" s="97">
        <v>11850</v>
      </c>
      <c r="K290" s="97">
        <v>1486</v>
      </c>
      <c r="L290" s="97">
        <v>0</v>
      </c>
      <c r="M290" s="97">
        <v>0</v>
      </c>
      <c r="N290" s="96">
        <v>324</v>
      </c>
      <c r="O290" s="98">
        <f t="shared" si="41"/>
        <v>0.60867490391312196</v>
      </c>
      <c r="P290" s="99">
        <f t="shared" si="42"/>
        <v>0.28156718157353844</v>
      </c>
      <c r="Q290" s="100">
        <f t="shared" si="43"/>
        <v>0.39418981628631367</v>
      </c>
      <c r="R290" s="100">
        <f t="shared" si="44"/>
        <v>3.4793295615875235E-2</v>
      </c>
      <c r="S290" s="100">
        <f t="shared" si="45"/>
        <v>0.25109656093064647</v>
      </c>
      <c r="T290" s="100">
        <f t="shared" si="46"/>
        <v>3.1487720636535078E-2</v>
      </c>
      <c r="U290" s="100">
        <f t="shared" si="47"/>
        <v>0</v>
      </c>
      <c r="V290" s="100">
        <f t="shared" si="48"/>
        <v>0</v>
      </c>
      <c r="W290" s="101">
        <f t="shared" si="49"/>
        <v>6.8654249570910941E-3</v>
      </c>
      <c r="X290" s="98" t="str">
        <f>IF(B290='[1]2010 election'!B290,"Incumbent","New")</f>
        <v>Incumbent</v>
      </c>
    </row>
    <row r="291" spans="1:24" ht="16" x14ac:dyDescent="0.2">
      <c r="A291" s="1" t="s">
        <v>727</v>
      </c>
      <c r="B291" s="42" t="s">
        <v>728</v>
      </c>
      <c r="C291" s="94">
        <v>10</v>
      </c>
      <c r="D291" s="41" t="s">
        <v>25</v>
      </c>
      <c r="E291" s="95">
        <v>73724</v>
      </c>
      <c r="F291" s="96">
        <f t="shared" si="40"/>
        <v>52302</v>
      </c>
      <c r="G291" s="97">
        <v>29834</v>
      </c>
      <c r="H291" s="97">
        <v>11360</v>
      </c>
      <c r="I291" s="97">
        <v>2385</v>
      </c>
      <c r="J291" s="97">
        <v>6294</v>
      </c>
      <c r="K291" s="97">
        <v>1792</v>
      </c>
      <c r="L291" s="97">
        <v>0</v>
      </c>
      <c r="M291" s="97">
        <v>0</v>
      </c>
      <c r="N291" s="96">
        <v>637</v>
      </c>
      <c r="O291" s="98">
        <f t="shared" si="41"/>
        <v>0.70942976506971944</v>
      </c>
      <c r="P291" s="99">
        <f t="shared" si="42"/>
        <v>0.57041795724828881</v>
      </c>
      <c r="Q291" s="100">
        <f t="shared" si="43"/>
        <v>0.21720010707047532</v>
      </c>
      <c r="R291" s="100">
        <f t="shared" si="44"/>
        <v>4.5600550648158773E-2</v>
      </c>
      <c r="S291" s="100">
        <f t="shared" si="45"/>
        <v>0.12033956636457496</v>
      </c>
      <c r="T291" s="100">
        <f t="shared" si="46"/>
        <v>3.426255210125808E-2</v>
      </c>
      <c r="U291" s="100">
        <f t="shared" si="47"/>
        <v>0</v>
      </c>
      <c r="V291" s="100">
        <f t="shared" si="48"/>
        <v>0</v>
      </c>
      <c r="W291" s="101">
        <f t="shared" si="49"/>
        <v>1.2179266567244083E-2</v>
      </c>
      <c r="X291" s="98" t="str">
        <f>IF(B291='[1]2010 election'!B291,"Incumbent","New")</f>
        <v>New</v>
      </c>
    </row>
    <row r="292" spans="1:24" ht="16" x14ac:dyDescent="0.2">
      <c r="A292" s="1" t="s">
        <v>763</v>
      </c>
      <c r="B292" s="42" t="s">
        <v>764</v>
      </c>
      <c r="C292" s="94">
        <v>10</v>
      </c>
      <c r="D292" s="41" t="s">
        <v>25</v>
      </c>
      <c r="E292" s="95">
        <v>60464</v>
      </c>
      <c r="F292" s="96">
        <f t="shared" si="40"/>
        <v>35209</v>
      </c>
      <c r="G292" s="97">
        <v>7314</v>
      </c>
      <c r="H292" s="97">
        <v>19208</v>
      </c>
      <c r="I292" s="97">
        <v>1475</v>
      </c>
      <c r="J292" s="97">
        <v>3501</v>
      </c>
      <c r="K292" s="97">
        <v>3473</v>
      </c>
      <c r="L292" s="97">
        <v>0</v>
      </c>
      <c r="M292" s="97">
        <v>0</v>
      </c>
      <c r="N292" s="96">
        <v>238</v>
      </c>
      <c r="O292" s="98">
        <f t="shared" si="41"/>
        <v>0.58231344270971153</v>
      </c>
      <c r="P292" s="99">
        <f t="shared" si="42"/>
        <v>0.20773097787497516</v>
      </c>
      <c r="Q292" s="100">
        <f t="shared" si="43"/>
        <v>0.54554233292624044</v>
      </c>
      <c r="R292" s="100">
        <f t="shared" si="44"/>
        <v>4.1892697889744097E-2</v>
      </c>
      <c r="S292" s="100">
        <f t="shared" si="45"/>
        <v>9.9434803601351929E-2</v>
      </c>
      <c r="T292" s="100">
        <f t="shared" si="46"/>
        <v>9.8639552387173729E-2</v>
      </c>
      <c r="U292" s="100">
        <f t="shared" si="47"/>
        <v>0</v>
      </c>
      <c r="V292" s="100">
        <f t="shared" si="48"/>
        <v>0</v>
      </c>
      <c r="W292" s="101">
        <f t="shared" si="49"/>
        <v>6.7596353205146408E-3</v>
      </c>
      <c r="X292" s="98" t="str">
        <f>IF(B292='[1]2010 election'!B292,"Incumbent","New")</f>
        <v>Incumbent</v>
      </c>
    </row>
    <row r="293" spans="1:24" ht="16" x14ac:dyDescent="0.2">
      <c r="A293" s="1" t="s">
        <v>765</v>
      </c>
      <c r="B293" s="42" t="s">
        <v>766</v>
      </c>
      <c r="C293" s="94">
        <v>10</v>
      </c>
      <c r="D293" s="41" t="s">
        <v>25</v>
      </c>
      <c r="E293" s="95">
        <v>65918</v>
      </c>
      <c r="F293" s="96">
        <f t="shared" si="40"/>
        <v>35343</v>
      </c>
      <c r="G293" s="97">
        <v>7423</v>
      </c>
      <c r="H293" s="97">
        <v>19283</v>
      </c>
      <c r="I293" s="97">
        <v>847</v>
      </c>
      <c r="J293" s="97">
        <v>6542</v>
      </c>
      <c r="K293" s="97">
        <v>1088</v>
      </c>
      <c r="L293" s="97">
        <v>0</v>
      </c>
      <c r="M293" s="97">
        <v>0</v>
      </c>
      <c r="N293" s="96">
        <v>160</v>
      </c>
      <c r="O293" s="98">
        <f t="shared" si="41"/>
        <v>0.53616614581753086</v>
      </c>
      <c r="P293" s="99">
        <f t="shared" si="42"/>
        <v>0.21002744532156298</v>
      </c>
      <c r="Q293" s="100">
        <f t="shared" si="43"/>
        <v>0.54559601618425146</v>
      </c>
      <c r="R293" s="100">
        <f t="shared" si="44"/>
        <v>2.3965141612200435E-2</v>
      </c>
      <c r="S293" s="100">
        <f t="shared" si="45"/>
        <v>0.18510030274736158</v>
      </c>
      <c r="T293" s="100">
        <f t="shared" si="46"/>
        <v>3.0784030784030785E-2</v>
      </c>
      <c r="U293" s="100">
        <f t="shared" si="47"/>
        <v>0</v>
      </c>
      <c r="V293" s="100">
        <f t="shared" si="48"/>
        <v>0</v>
      </c>
      <c r="W293" s="101">
        <f t="shared" si="49"/>
        <v>4.5270633505927627E-3</v>
      </c>
      <c r="X293" s="98" t="str">
        <f>IF(B293='[1]2010 election'!B293,"Incumbent","New")</f>
        <v>Incumbent</v>
      </c>
    </row>
    <row r="294" spans="1:24" ht="16" x14ac:dyDescent="0.2">
      <c r="A294" s="1" t="s">
        <v>767</v>
      </c>
      <c r="B294" s="42" t="s">
        <v>768</v>
      </c>
      <c r="C294" s="94">
        <v>10</v>
      </c>
      <c r="D294" s="41" t="s">
        <v>25</v>
      </c>
      <c r="E294" s="95">
        <v>68987</v>
      </c>
      <c r="F294" s="96">
        <f t="shared" si="40"/>
        <v>43465</v>
      </c>
      <c r="G294" s="97">
        <v>13761</v>
      </c>
      <c r="H294" s="97">
        <v>20697</v>
      </c>
      <c r="I294" s="97">
        <v>1532</v>
      </c>
      <c r="J294" s="97">
        <v>4900</v>
      </c>
      <c r="K294" s="97">
        <v>2345</v>
      </c>
      <c r="L294" s="97">
        <v>0</v>
      </c>
      <c r="M294" s="97">
        <v>0</v>
      </c>
      <c r="N294" s="96">
        <v>230</v>
      </c>
      <c r="O294" s="98">
        <f t="shared" si="41"/>
        <v>0.6300462405960543</v>
      </c>
      <c r="P294" s="99">
        <f t="shared" si="42"/>
        <v>0.31659956286667434</v>
      </c>
      <c r="Q294" s="100">
        <f t="shared" si="43"/>
        <v>0.47617623375129414</v>
      </c>
      <c r="R294" s="100">
        <f t="shared" si="44"/>
        <v>3.5246750258828945E-2</v>
      </c>
      <c r="S294" s="100">
        <f t="shared" si="45"/>
        <v>0.11273438398711608</v>
      </c>
      <c r="T294" s="100">
        <f t="shared" si="46"/>
        <v>5.3951455193834118E-2</v>
      </c>
      <c r="U294" s="100">
        <f t="shared" si="47"/>
        <v>0</v>
      </c>
      <c r="V294" s="100">
        <f t="shared" si="48"/>
        <v>0</v>
      </c>
      <c r="W294" s="101">
        <f t="shared" si="49"/>
        <v>5.2916139422523869E-3</v>
      </c>
      <c r="X294" s="98" t="str">
        <f>IF(B294='[1]2010 election'!B294,"Incumbent","New")</f>
        <v>Incumbent</v>
      </c>
    </row>
    <row r="295" spans="1:24" ht="16" x14ac:dyDescent="0.2">
      <c r="A295" s="1" t="s">
        <v>769</v>
      </c>
      <c r="B295" s="42" t="s">
        <v>770</v>
      </c>
      <c r="C295" s="94">
        <v>10</v>
      </c>
      <c r="D295" s="41" t="s">
        <v>611</v>
      </c>
      <c r="E295" s="95">
        <v>68032</v>
      </c>
      <c r="F295" s="96">
        <f t="shared" si="40"/>
        <v>45749</v>
      </c>
      <c r="G295" s="97">
        <v>20827</v>
      </c>
      <c r="H295" s="97">
        <v>15945</v>
      </c>
      <c r="I295" s="97">
        <v>816</v>
      </c>
      <c r="J295" s="97">
        <v>6582</v>
      </c>
      <c r="K295" s="97">
        <v>1281</v>
      </c>
      <c r="L295" s="97">
        <v>0</v>
      </c>
      <c r="M295" s="97">
        <v>0</v>
      </c>
      <c r="N295" s="96">
        <v>298</v>
      </c>
      <c r="O295" s="98">
        <f t="shared" si="41"/>
        <v>0.67246295860771399</v>
      </c>
      <c r="P295" s="99">
        <f t="shared" si="42"/>
        <v>0.45524492338630351</v>
      </c>
      <c r="Q295" s="100">
        <f t="shared" si="43"/>
        <v>0.34853220835428095</v>
      </c>
      <c r="R295" s="100">
        <f t="shared" si="44"/>
        <v>1.7836455441648996E-2</v>
      </c>
      <c r="S295" s="100">
        <f t="shared" si="45"/>
        <v>0.14387199720212462</v>
      </c>
      <c r="T295" s="100">
        <f t="shared" si="46"/>
        <v>2.8000612035235743E-2</v>
      </c>
      <c r="U295" s="100">
        <f t="shared" si="47"/>
        <v>0</v>
      </c>
      <c r="V295" s="100">
        <f t="shared" si="48"/>
        <v>0</v>
      </c>
      <c r="W295" s="101">
        <f t="shared" si="49"/>
        <v>6.5138035804061288E-3</v>
      </c>
      <c r="X295" s="98" t="str">
        <f>IF(B295='[1]2010 election'!B295,"Incumbent","New")</f>
        <v>Incumbent</v>
      </c>
    </row>
    <row r="296" spans="1:24" ht="16" x14ac:dyDescent="0.2">
      <c r="A296" s="1" t="s">
        <v>846</v>
      </c>
      <c r="B296" s="42" t="s">
        <v>847</v>
      </c>
      <c r="C296" s="94">
        <v>10</v>
      </c>
      <c r="D296" s="41" t="s">
        <v>611</v>
      </c>
      <c r="E296" s="95">
        <v>79557</v>
      </c>
      <c r="F296" s="96">
        <f t="shared" si="40"/>
        <v>49006</v>
      </c>
      <c r="G296" s="97">
        <v>24040</v>
      </c>
      <c r="H296" s="97">
        <v>13695</v>
      </c>
      <c r="I296" s="97">
        <v>2776</v>
      </c>
      <c r="J296" s="97">
        <v>6855</v>
      </c>
      <c r="K296" s="97">
        <v>1415</v>
      </c>
      <c r="L296" s="97">
        <v>0</v>
      </c>
      <c r="M296" s="97">
        <v>0</v>
      </c>
      <c r="N296" s="96">
        <v>225</v>
      </c>
      <c r="O296" s="98">
        <f t="shared" si="41"/>
        <v>0.61598602260014834</v>
      </c>
      <c r="P296" s="99">
        <f t="shared" si="42"/>
        <v>0.49055217728441414</v>
      </c>
      <c r="Q296" s="100">
        <f t="shared" si="43"/>
        <v>0.2794555768681386</v>
      </c>
      <c r="R296" s="100">
        <f t="shared" si="44"/>
        <v>5.6646124964290084E-2</v>
      </c>
      <c r="S296" s="100">
        <f t="shared" si="45"/>
        <v>0.13988083091866302</v>
      </c>
      <c r="T296" s="100">
        <f t="shared" si="46"/>
        <v>2.8874015426682446E-2</v>
      </c>
      <c r="U296" s="100">
        <f t="shared" si="47"/>
        <v>0</v>
      </c>
      <c r="V296" s="100">
        <f t="shared" si="48"/>
        <v>0</v>
      </c>
      <c r="W296" s="101">
        <f t="shared" si="49"/>
        <v>4.5912745378116964E-3</v>
      </c>
      <c r="X296" s="98" t="str">
        <f>IF(B296='[1]2010 election'!B296,"Incumbent","New")</f>
        <v>Incumbent</v>
      </c>
    </row>
    <row r="297" spans="1:24" ht="16" x14ac:dyDescent="0.2">
      <c r="A297" s="1" t="s">
        <v>852</v>
      </c>
      <c r="B297" s="42" t="s">
        <v>853</v>
      </c>
      <c r="C297" s="94">
        <v>10</v>
      </c>
      <c r="D297" s="41" t="s">
        <v>25</v>
      </c>
      <c r="E297" s="95">
        <v>73294</v>
      </c>
      <c r="F297" s="96">
        <f t="shared" si="40"/>
        <v>55164</v>
      </c>
      <c r="G297" s="97">
        <v>28354</v>
      </c>
      <c r="H297" s="97">
        <v>14525</v>
      </c>
      <c r="I297" s="97">
        <v>2783</v>
      </c>
      <c r="J297" s="97">
        <v>5943</v>
      </c>
      <c r="K297" s="97">
        <v>3559</v>
      </c>
      <c r="L297" s="97">
        <v>0</v>
      </c>
      <c r="M297" s="97">
        <v>0</v>
      </c>
      <c r="N297" s="96">
        <v>0</v>
      </c>
      <c r="O297" s="98">
        <f t="shared" si="41"/>
        <v>0.75264005239173737</v>
      </c>
      <c r="P297" s="99">
        <f t="shared" si="42"/>
        <v>0.51399463418171276</v>
      </c>
      <c r="Q297" s="100">
        <f t="shared" si="43"/>
        <v>0.26330577913131753</v>
      </c>
      <c r="R297" s="100">
        <f t="shared" si="44"/>
        <v>5.0449568559205279E-2</v>
      </c>
      <c r="S297" s="100">
        <f t="shared" si="45"/>
        <v>0.10773330432891016</v>
      </c>
      <c r="T297" s="100">
        <f t="shared" si="46"/>
        <v>6.4516713798854319E-2</v>
      </c>
      <c r="U297" s="100">
        <f t="shared" si="47"/>
        <v>0</v>
      </c>
      <c r="V297" s="100">
        <f t="shared" si="48"/>
        <v>0</v>
      </c>
      <c r="W297" s="101">
        <f t="shared" si="49"/>
        <v>0</v>
      </c>
      <c r="X297" s="98" t="str">
        <f>IF(B297='[1]2010 election'!B297,"Incumbent","New")</f>
        <v>Incumbent</v>
      </c>
    </row>
    <row r="298" spans="1:24" ht="16" x14ac:dyDescent="0.2">
      <c r="A298" s="1" t="s">
        <v>854</v>
      </c>
      <c r="B298" s="42" t="s">
        <v>855</v>
      </c>
      <c r="C298" s="94">
        <v>10</v>
      </c>
      <c r="D298" s="41" t="s">
        <v>156</v>
      </c>
      <c r="E298" s="95">
        <v>79789</v>
      </c>
      <c r="F298" s="96">
        <f t="shared" si="40"/>
        <v>54603</v>
      </c>
      <c r="G298" s="97">
        <v>30383</v>
      </c>
      <c r="H298" s="97">
        <v>8383</v>
      </c>
      <c r="I298" s="97">
        <v>4407</v>
      </c>
      <c r="J298" s="97">
        <v>8678</v>
      </c>
      <c r="K298" s="97">
        <v>2325</v>
      </c>
      <c r="L298" s="97">
        <v>0</v>
      </c>
      <c r="M298" s="97">
        <v>0</v>
      </c>
      <c r="N298" s="96">
        <v>427</v>
      </c>
      <c r="O298" s="98">
        <f t="shared" si="41"/>
        <v>0.68434245322036868</v>
      </c>
      <c r="P298" s="99">
        <f t="shared" si="42"/>
        <v>0.55643462813398537</v>
      </c>
      <c r="Q298" s="100">
        <f t="shared" si="43"/>
        <v>0.15352636302034686</v>
      </c>
      <c r="R298" s="100">
        <f t="shared" si="44"/>
        <v>8.0709851107082023E-2</v>
      </c>
      <c r="S298" s="100">
        <f t="shared" si="45"/>
        <v>0.15892899657527976</v>
      </c>
      <c r="T298" s="100">
        <f t="shared" si="46"/>
        <v>4.2580078017691335E-2</v>
      </c>
      <c r="U298" s="100">
        <f t="shared" si="47"/>
        <v>0</v>
      </c>
      <c r="V298" s="100">
        <f t="shared" si="48"/>
        <v>0</v>
      </c>
      <c r="W298" s="101">
        <f t="shared" si="49"/>
        <v>7.8200831456147098E-3</v>
      </c>
      <c r="X298" s="98" t="str">
        <f>IF(B298='[1]2010 election'!B298,"Incumbent","New")</f>
        <v>Incumbent</v>
      </c>
    </row>
    <row r="299" spans="1:24" ht="16" x14ac:dyDescent="0.2">
      <c r="A299" s="1" t="s">
        <v>884</v>
      </c>
      <c r="B299" s="42" t="s">
        <v>885</v>
      </c>
      <c r="C299" s="94">
        <v>10</v>
      </c>
      <c r="D299" s="41" t="s">
        <v>25</v>
      </c>
      <c r="E299" s="95">
        <v>73334</v>
      </c>
      <c r="F299" s="96">
        <f t="shared" si="40"/>
        <v>50698</v>
      </c>
      <c r="G299" s="97">
        <v>22833</v>
      </c>
      <c r="H299" s="97">
        <v>18186</v>
      </c>
      <c r="I299" s="97">
        <v>1094</v>
      </c>
      <c r="J299" s="97">
        <v>7399</v>
      </c>
      <c r="K299" s="97">
        <v>1108</v>
      </c>
      <c r="L299" s="97">
        <v>0</v>
      </c>
      <c r="M299" s="97">
        <v>0</v>
      </c>
      <c r="N299" s="96">
        <v>78</v>
      </c>
      <c r="O299" s="98">
        <f t="shared" si="41"/>
        <v>0.69133007881746533</v>
      </c>
      <c r="P299" s="99">
        <f t="shared" si="42"/>
        <v>0.45037279577103634</v>
      </c>
      <c r="Q299" s="100">
        <f t="shared" si="43"/>
        <v>0.35871237524162691</v>
      </c>
      <c r="R299" s="100">
        <f t="shared" si="44"/>
        <v>2.1578760503372915E-2</v>
      </c>
      <c r="S299" s="100">
        <f t="shared" si="45"/>
        <v>0.14594264073533472</v>
      </c>
      <c r="T299" s="100">
        <f t="shared" si="46"/>
        <v>2.1854905518955383E-2</v>
      </c>
      <c r="U299" s="100">
        <f t="shared" si="47"/>
        <v>0</v>
      </c>
      <c r="V299" s="100">
        <f t="shared" si="48"/>
        <v>0</v>
      </c>
      <c r="W299" s="101">
        <f t="shared" si="49"/>
        <v>1.5385222296737545E-3</v>
      </c>
      <c r="X299" s="98" t="str">
        <f>IF(B299='[1]2010 election'!B299,"Incumbent","New")</f>
        <v>Incumbent</v>
      </c>
    </row>
    <row r="300" spans="1:24" ht="16" x14ac:dyDescent="0.2">
      <c r="A300" s="1" t="s">
        <v>958</v>
      </c>
      <c r="B300" s="42" t="s">
        <v>959</v>
      </c>
      <c r="C300" s="94">
        <v>10</v>
      </c>
      <c r="D300" s="41" t="s">
        <v>611</v>
      </c>
      <c r="E300" s="95">
        <v>70914</v>
      </c>
      <c r="F300" s="96">
        <f t="shared" si="40"/>
        <v>51459</v>
      </c>
      <c r="G300" s="97">
        <v>29674</v>
      </c>
      <c r="H300" s="97">
        <v>6677</v>
      </c>
      <c r="I300" s="97">
        <v>6182</v>
      </c>
      <c r="J300" s="97">
        <v>6798</v>
      </c>
      <c r="K300" s="97">
        <v>2128</v>
      </c>
      <c r="L300" s="97">
        <v>0</v>
      </c>
      <c r="M300" s="97">
        <v>0</v>
      </c>
      <c r="N300" s="96">
        <v>0</v>
      </c>
      <c r="O300" s="98">
        <f t="shared" si="41"/>
        <v>0.72565360859632799</v>
      </c>
      <c r="P300" s="99">
        <f t="shared" si="42"/>
        <v>0.57665325793350042</v>
      </c>
      <c r="Q300" s="100">
        <f t="shared" si="43"/>
        <v>0.12975378456635381</v>
      </c>
      <c r="R300" s="100">
        <f t="shared" si="44"/>
        <v>0.12013447599059446</v>
      </c>
      <c r="S300" s="100">
        <f t="shared" si="45"/>
        <v>0.13210517110709497</v>
      </c>
      <c r="T300" s="100">
        <f t="shared" si="46"/>
        <v>4.1353310402456323E-2</v>
      </c>
      <c r="U300" s="100">
        <f t="shared" si="47"/>
        <v>0</v>
      </c>
      <c r="V300" s="100">
        <f t="shared" si="48"/>
        <v>0</v>
      </c>
      <c r="W300" s="101">
        <f t="shared" si="49"/>
        <v>0</v>
      </c>
      <c r="X300" s="98" t="str">
        <f>IF(B300='[1]2010 election'!B300,"Incumbent","New")</f>
        <v>Incumbent</v>
      </c>
    </row>
    <row r="301" spans="1:24" ht="16" x14ac:dyDescent="0.2">
      <c r="A301" s="1" t="s">
        <v>1058</v>
      </c>
      <c r="B301" s="42" t="s">
        <v>1059</v>
      </c>
      <c r="C301" s="94">
        <v>10</v>
      </c>
      <c r="D301" s="41" t="s">
        <v>611</v>
      </c>
      <c r="E301" s="95">
        <v>71750</v>
      </c>
      <c r="F301" s="96">
        <f t="shared" si="40"/>
        <v>50581</v>
      </c>
      <c r="G301" s="97">
        <v>24249</v>
      </c>
      <c r="H301" s="97">
        <v>17643</v>
      </c>
      <c r="I301" s="97">
        <v>2512</v>
      </c>
      <c r="J301" s="97">
        <v>4183</v>
      </c>
      <c r="K301" s="97">
        <v>1994</v>
      </c>
      <c r="L301" s="97">
        <v>0</v>
      </c>
      <c r="M301" s="97">
        <v>0</v>
      </c>
      <c r="N301" s="96">
        <v>0</v>
      </c>
      <c r="O301" s="98">
        <f t="shared" si="41"/>
        <v>0.70496167247386765</v>
      </c>
      <c r="P301" s="99">
        <f t="shared" si="42"/>
        <v>0.47940926434827308</v>
      </c>
      <c r="Q301" s="100">
        <f t="shared" si="43"/>
        <v>0.34880686423755958</v>
      </c>
      <c r="R301" s="100">
        <f t="shared" si="44"/>
        <v>4.9662916905557422E-2</v>
      </c>
      <c r="S301" s="100">
        <f t="shared" si="45"/>
        <v>8.269903718787687E-2</v>
      </c>
      <c r="T301" s="100">
        <f t="shared" si="46"/>
        <v>3.942191732073308E-2</v>
      </c>
      <c r="U301" s="100">
        <f t="shared" si="47"/>
        <v>0</v>
      </c>
      <c r="V301" s="100">
        <f t="shared" si="48"/>
        <v>0</v>
      </c>
      <c r="W301" s="101">
        <f t="shared" si="49"/>
        <v>0</v>
      </c>
      <c r="X301" s="98" t="str">
        <f>IF(B301='[1]2010 election'!B301,"Incumbent","New")</f>
        <v>Incumbent</v>
      </c>
    </row>
    <row r="302" spans="1:24" ht="16" x14ac:dyDescent="0.2">
      <c r="A302" s="1" t="s">
        <v>1060</v>
      </c>
      <c r="B302" s="42" t="s">
        <v>1061</v>
      </c>
      <c r="C302" s="94">
        <v>10</v>
      </c>
      <c r="D302" s="41" t="s">
        <v>611</v>
      </c>
      <c r="E302" s="95">
        <v>70152</v>
      </c>
      <c r="F302" s="96">
        <f t="shared" si="40"/>
        <v>47377</v>
      </c>
      <c r="G302" s="97">
        <v>20042</v>
      </c>
      <c r="H302" s="97">
        <v>17069</v>
      </c>
      <c r="I302" s="97">
        <v>978</v>
      </c>
      <c r="J302" s="97">
        <v>8256</v>
      </c>
      <c r="K302" s="97">
        <v>894</v>
      </c>
      <c r="L302" s="97">
        <v>0</v>
      </c>
      <c r="M302" s="97">
        <v>0</v>
      </c>
      <c r="N302" s="96">
        <v>138</v>
      </c>
      <c r="O302" s="98">
        <f t="shared" si="41"/>
        <v>0.67534781617060102</v>
      </c>
      <c r="P302" s="99">
        <f t="shared" si="42"/>
        <v>0.42303227304388208</v>
      </c>
      <c r="Q302" s="100">
        <f t="shared" si="43"/>
        <v>0.36028030478924372</v>
      </c>
      <c r="R302" s="100">
        <f t="shared" si="44"/>
        <v>2.0642928003039449E-2</v>
      </c>
      <c r="S302" s="100">
        <f t="shared" si="45"/>
        <v>0.17426177259007536</v>
      </c>
      <c r="T302" s="100">
        <f t="shared" si="46"/>
        <v>1.8869915781919495E-2</v>
      </c>
      <c r="U302" s="100">
        <f t="shared" si="47"/>
        <v>0</v>
      </c>
      <c r="V302" s="100">
        <f t="shared" si="48"/>
        <v>0</v>
      </c>
      <c r="W302" s="101">
        <f t="shared" si="49"/>
        <v>2.9128057918399223E-3</v>
      </c>
      <c r="X302" s="98" t="str">
        <f>IF(B302='[1]2010 election'!B302,"Incumbent","New")</f>
        <v>New</v>
      </c>
    </row>
    <row r="303" spans="1:24" ht="16" x14ac:dyDescent="0.2">
      <c r="A303" s="1" t="s">
        <v>205</v>
      </c>
      <c r="B303" s="132" t="s">
        <v>206</v>
      </c>
      <c r="C303" s="133">
        <v>11</v>
      </c>
      <c r="D303" s="39" t="s">
        <v>207</v>
      </c>
      <c r="E303" s="134">
        <v>73329</v>
      </c>
      <c r="F303" s="96">
        <f t="shared" si="40"/>
        <v>52245</v>
      </c>
      <c r="G303" s="135">
        <v>28133</v>
      </c>
      <c r="H303" s="135">
        <v>11604</v>
      </c>
      <c r="I303" s="135">
        <v>2616</v>
      </c>
      <c r="J303" s="135">
        <v>8163</v>
      </c>
      <c r="K303" s="135">
        <v>1729</v>
      </c>
      <c r="L303" s="135">
        <v>0</v>
      </c>
      <c r="M303" s="135">
        <v>0</v>
      </c>
      <c r="N303" s="136">
        <v>0</v>
      </c>
      <c r="O303" s="137">
        <f t="shared" si="41"/>
        <v>0.71247391891339029</v>
      </c>
      <c r="P303" s="99">
        <f t="shared" si="42"/>
        <v>0.53848215140204803</v>
      </c>
      <c r="Q303" s="100">
        <f t="shared" si="43"/>
        <v>0.22210737869652597</v>
      </c>
      <c r="R303" s="100">
        <f t="shared" si="44"/>
        <v>5.0071777203560153E-2</v>
      </c>
      <c r="S303" s="100">
        <f t="shared" si="45"/>
        <v>0.156244616709733</v>
      </c>
      <c r="T303" s="100">
        <f t="shared" si="46"/>
        <v>3.3094075988132833E-2</v>
      </c>
      <c r="U303" s="100">
        <f t="shared" si="47"/>
        <v>0</v>
      </c>
      <c r="V303" s="100">
        <f t="shared" si="48"/>
        <v>0</v>
      </c>
      <c r="W303" s="101">
        <f t="shared" si="49"/>
        <v>0</v>
      </c>
      <c r="X303" s="98" t="str">
        <f>IF(B303='[1]2010 election'!B303,"Incumbent","New")</f>
        <v>Incumbent</v>
      </c>
    </row>
    <row r="304" spans="1:24" ht="16" x14ac:dyDescent="0.2">
      <c r="A304" s="1" t="s">
        <v>217</v>
      </c>
      <c r="B304" s="42" t="s">
        <v>218</v>
      </c>
      <c r="C304" s="94">
        <v>11</v>
      </c>
      <c r="D304" s="41" t="s">
        <v>219</v>
      </c>
      <c r="E304" s="95">
        <v>75300</v>
      </c>
      <c r="F304" s="96">
        <f t="shared" si="40"/>
        <v>49334</v>
      </c>
      <c r="G304" s="97">
        <v>24736</v>
      </c>
      <c r="H304" s="97">
        <v>13484</v>
      </c>
      <c r="I304" s="97">
        <v>1232</v>
      </c>
      <c r="J304" s="97">
        <v>8658</v>
      </c>
      <c r="K304" s="97">
        <v>1224</v>
      </c>
      <c r="L304" s="97">
        <v>0</v>
      </c>
      <c r="M304" s="97">
        <v>0</v>
      </c>
      <c r="N304" s="96">
        <v>0</v>
      </c>
      <c r="O304" s="98">
        <f t="shared" si="41"/>
        <v>0.65516600265604252</v>
      </c>
      <c r="P304" s="99">
        <f t="shared" si="42"/>
        <v>0.50139862974824667</v>
      </c>
      <c r="Q304" s="100">
        <f t="shared" si="43"/>
        <v>0.27332063080228647</v>
      </c>
      <c r="R304" s="100">
        <f t="shared" si="44"/>
        <v>2.4972635504925608E-2</v>
      </c>
      <c r="S304" s="100">
        <f t="shared" si="45"/>
        <v>0.17549762841042688</v>
      </c>
      <c r="T304" s="100">
        <f t="shared" si="46"/>
        <v>2.4810475534114404E-2</v>
      </c>
      <c r="U304" s="100">
        <f t="shared" si="47"/>
        <v>0</v>
      </c>
      <c r="V304" s="100">
        <f t="shared" si="48"/>
        <v>0</v>
      </c>
      <c r="W304" s="101">
        <f t="shared" si="49"/>
        <v>0</v>
      </c>
      <c r="X304" s="98" t="str">
        <f>IF(B304='[1]2010 election'!B304,"Incumbent","New")</f>
        <v>Incumbent</v>
      </c>
    </row>
    <row r="305" spans="1:24" ht="16" x14ac:dyDescent="0.2">
      <c r="A305" s="1" t="s">
        <v>245</v>
      </c>
      <c r="B305" s="42" t="s">
        <v>246</v>
      </c>
      <c r="C305" s="94">
        <v>11</v>
      </c>
      <c r="D305" s="41" t="s">
        <v>219</v>
      </c>
      <c r="E305" s="95">
        <v>74531</v>
      </c>
      <c r="F305" s="96">
        <f t="shared" si="40"/>
        <v>47099</v>
      </c>
      <c r="G305" s="97">
        <v>20811</v>
      </c>
      <c r="H305" s="97">
        <v>15888</v>
      </c>
      <c r="I305" s="97">
        <v>1270</v>
      </c>
      <c r="J305" s="97">
        <v>8224</v>
      </c>
      <c r="K305" s="97">
        <v>906</v>
      </c>
      <c r="L305" s="97">
        <v>0</v>
      </c>
      <c r="M305" s="97">
        <v>0</v>
      </c>
      <c r="N305" s="96">
        <v>0</v>
      </c>
      <c r="O305" s="98">
        <f t="shared" si="41"/>
        <v>0.63193838805329328</v>
      </c>
      <c r="P305" s="99">
        <f t="shared" si="42"/>
        <v>0.44185651500031847</v>
      </c>
      <c r="Q305" s="100">
        <f t="shared" si="43"/>
        <v>0.33733200280260728</v>
      </c>
      <c r="R305" s="100">
        <f t="shared" si="44"/>
        <v>2.6964479075988874E-2</v>
      </c>
      <c r="S305" s="100">
        <f t="shared" si="45"/>
        <v>0.17461092592199409</v>
      </c>
      <c r="T305" s="100">
        <f t="shared" si="46"/>
        <v>1.9236077199091275E-2</v>
      </c>
      <c r="U305" s="100">
        <f t="shared" si="47"/>
        <v>0</v>
      </c>
      <c r="V305" s="100">
        <f t="shared" si="48"/>
        <v>0</v>
      </c>
      <c r="W305" s="101">
        <f t="shared" si="49"/>
        <v>0</v>
      </c>
      <c r="X305" s="98" t="str">
        <f>IF(B305='[1]2010 election'!B305,"Incumbent","New")</f>
        <v>New</v>
      </c>
    </row>
    <row r="306" spans="1:24" ht="16" x14ac:dyDescent="0.2">
      <c r="A306" s="1" t="s">
        <v>272</v>
      </c>
      <c r="B306" s="42" t="s">
        <v>273</v>
      </c>
      <c r="C306" s="94">
        <v>11</v>
      </c>
      <c r="D306" s="41" t="s">
        <v>274</v>
      </c>
      <c r="E306" s="95">
        <v>72269</v>
      </c>
      <c r="F306" s="96">
        <f t="shared" si="40"/>
        <v>51161</v>
      </c>
      <c r="G306" s="97">
        <v>22025</v>
      </c>
      <c r="H306" s="97">
        <v>22118</v>
      </c>
      <c r="I306" s="97">
        <v>2870</v>
      </c>
      <c r="J306" s="97">
        <v>4148</v>
      </c>
      <c r="K306" s="97">
        <v>0</v>
      </c>
      <c r="L306" s="97">
        <v>0</v>
      </c>
      <c r="M306" s="97">
        <v>0</v>
      </c>
      <c r="N306" s="96">
        <v>0</v>
      </c>
      <c r="O306" s="98">
        <f t="shared" si="41"/>
        <v>0.70792455963137724</v>
      </c>
      <c r="P306" s="99">
        <f t="shared" si="42"/>
        <v>0.43050370399327614</v>
      </c>
      <c r="Q306" s="100">
        <f t="shared" si="43"/>
        <v>0.43232149488868477</v>
      </c>
      <c r="R306" s="100">
        <f t="shared" si="44"/>
        <v>5.6097417955082975E-2</v>
      </c>
      <c r="S306" s="100">
        <f t="shared" si="45"/>
        <v>8.1077383162956151E-2</v>
      </c>
      <c r="T306" s="100">
        <f t="shared" si="46"/>
        <v>0</v>
      </c>
      <c r="U306" s="100">
        <f t="shared" si="47"/>
        <v>0</v>
      </c>
      <c r="V306" s="100">
        <f t="shared" si="48"/>
        <v>0</v>
      </c>
      <c r="W306" s="101">
        <f t="shared" si="49"/>
        <v>0</v>
      </c>
      <c r="X306" s="98" t="str">
        <f>IF(B306='[1]2010 election'!B306,"Incumbent","New")</f>
        <v>New</v>
      </c>
    </row>
    <row r="307" spans="1:24" ht="16" x14ac:dyDescent="0.2">
      <c r="A307" s="1" t="s">
        <v>303</v>
      </c>
      <c r="B307" s="42" t="s">
        <v>304</v>
      </c>
      <c r="C307" s="94">
        <v>11</v>
      </c>
      <c r="D307" s="41" t="s">
        <v>274</v>
      </c>
      <c r="E307" s="95">
        <v>72398</v>
      </c>
      <c r="F307" s="96">
        <f t="shared" si="40"/>
        <v>50976</v>
      </c>
      <c r="G307" s="97">
        <v>27164</v>
      </c>
      <c r="H307" s="97">
        <v>10391</v>
      </c>
      <c r="I307" s="97">
        <v>4623</v>
      </c>
      <c r="J307" s="97">
        <v>6922</v>
      </c>
      <c r="K307" s="97">
        <v>1876</v>
      </c>
      <c r="L307" s="97">
        <v>0</v>
      </c>
      <c r="M307" s="97">
        <v>0</v>
      </c>
      <c r="N307" s="96">
        <v>0</v>
      </c>
      <c r="O307" s="98">
        <f t="shared" si="41"/>
        <v>0.70410784828310169</v>
      </c>
      <c r="P307" s="99">
        <f t="shared" si="42"/>
        <v>0.53287821720025108</v>
      </c>
      <c r="Q307" s="100">
        <f t="shared" si="43"/>
        <v>0.20384102322661646</v>
      </c>
      <c r="R307" s="100">
        <f t="shared" si="44"/>
        <v>9.0689736346516003E-2</v>
      </c>
      <c r="S307" s="100">
        <f t="shared" si="45"/>
        <v>0.13578939108600124</v>
      </c>
      <c r="T307" s="100">
        <f t="shared" si="46"/>
        <v>3.6801632140615194E-2</v>
      </c>
      <c r="U307" s="100">
        <f t="shared" si="47"/>
        <v>0</v>
      </c>
      <c r="V307" s="100">
        <f t="shared" si="48"/>
        <v>0</v>
      </c>
      <c r="W307" s="101">
        <f t="shared" si="49"/>
        <v>0</v>
      </c>
      <c r="X307" s="98" t="str">
        <f>IF(B307='[1]2010 election'!B307,"Incumbent","New")</f>
        <v>Incumbent</v>
      </c>
    </row>
    <row r="308" spans="1:24" ht="16" x14ac:dyDescent="0.2">
      <c r="A308" s="1" t="s">
        <v>325</v>
      </c>
      <c r="B308" s="42" t="s">
        <v>326</v>
      </c>
      <c r="C308" s="94">
        <v>11</v>
      </c>
      <c r="D308" s="41" t="s">
        <v>274</v>
      </c>
      <c r="E308" s="95">
        <v>74039</v>
      </c>
      <c r="F308" s="96">
        <f t="shared" si="40"/>
        <v>49896</v>
      </c>
      <c r="G308" s="97">
        <v>22445</v>
      </c>
      <c r="H308" s="97">
        <v>18825</v>
      </c>
      <c r="I308" s="97">
        <v>1374</v>
      </c>
      <c r="J308" s="97">
        <v>7252</v>
      </c>
      <c r="K308" s="97">
        <v>0</v>
      </c>
      <c r="L308" s="97">
        <v>0</v>
      </c>
      <c r="M308" s="97">
        <v>0</v>
      </c>
      <c r="N308" s="96">
        <v>0</v>
      </c>
      <c r="O308" s="98">
        <f t="shared" si="41"/>
        <v>0.67391509879928146</v>
      </c>
      <c r="P308" s="99">
        <f t="shared" si="42"/>
        <v>0.44983565816899151</v>
      </c>
      <c r="Q308" s="100">
        <f t="shared" si="43"/>
        <v>0.37728475228475228</v>
      </c>
      <c r="R308" s="100">
        <f t="shared" si="44"/>
        <v>2.7537277537277537E-2</v>
      </c>
      <c r="S308" s="100">
        <f t="shared" si="45"/>
        <v>0.14534231200897868</v>
      </c>
      <c r="T308" s="100">
        <f t="shared" si="46"/>
        <v>0</v>
      </c>
      <c r="U308" s="100">
        <f t="shared" si="47"/>
        <v>0</v>
      </c>
      <c r="V308" s="100">
        <f t="shared" si="48"/>
        <v>0</v>
      </c>
      <c r="W308" s="101">
        <f t="shared" si="49"/>
        <v>0</v>
      </c>
      <c r="X308" s="98" t="str">
        <f>IF(B308='[1]2010 election'!B308,"Incumbent","New")</f>
        <v>Incumbent</v>
      </c>
    </row>
    <row r="309" spans="1:24" ht="16" x14ac:dyDescent="0.2">
      <c r="A309" s="1" t="s">
        <v>416</v>
      </c>
      <c r="B309" s="42" t="s">
        <v>417</v>
      </c>
      <c r="C309" s="94">
        <v>11</v>
      </c>
      <c r="D309" s="41" t="s">
        <v>274</v>
      </c>
      <c r="E309" s="95">
        <v>68636</v>
      </c>
      <c r="F309" s="96">
        <f t="shared" si="40"/>
        <v>47352</v>
      </c>
      <c r="G309" s="97">
        <v>24167</v>
      </c>
      <c r="H309" s="97">
        <v>11193</v>
      </c>
      <c r="I309" s="97">
        <v>4289</v>
      </c>
      <c r="J309" s="97">
        <v>5778</v>
      </c>
      <c r="K309" s="97">
        <v>1624</v>
      </c>
      <c r="L309" s="97">
        <v>0</v>
      </c>
      <c r="M309" s="97">
        <v>0</v>
      </c>
      <c r="N309" s="96">
        <v>301</v>
      </c>
      <c r="O309" s="98">
        <f t="shared" si="41"/>
        <v>0.68990034384288124</v>
      </c>
      <c r="P309" s="99">
        <f t="shared" si="42"/>
        <v>0.51036915019428952</v>
      </c>
      <c r="Q309" s="100">
        <f t="shared" si="43"/>
        <v>0.23637861125190066</v>
      </c>
      <c r="R309" s="100">
        <f t="shared" si="44"/>
        <v>9.0576955566818718E-2</v>
      </c>
      <c r="S309" s="100">
        <f t="shared" si="45"/>
        <v>0.12202230106436898</v>
      </c>
      <c r="T309" s="100">
        <f t="shared" si="46"/>
        <v>3.4296333840175705E-2</v>
      </c>
      <c r="U309" s="100">
        <f t="shared" si="47"/>
        <v>0</v>
      </c>
      <c r="V309" s="100">
        <f t="shared" si="48"/>
        <v>0</v>
      </c>
      <c r="W309" s="101">
        <f t="shared" si="49"/>
        <v>6.3566480824463591E-3</v>
      </c>
      <c r="X309" s="98" t="str">
        <f>IF(B309='[1]2010 election'!B309,"Incumbent","New")</f>
        <v>New</v>
      </c>
    </row>
    <row r="310" spans="1:24" ht="16" x14ac:dyDescent="0.2">
      <c r="A310" s="1" t="s">
        <v>421</v>
      </c>
      <c r="B310" s="42" t="s">
        <v>422</v>
      </c>
      <c r="C310" s="94">
        <v>11</v>
      </c>
      <c r="D310" s="41" t="s">
        <v>274</v>
      </c>
      <c r="E310" s="95">
        <v>68134</v>
      </c>
      <c r="F310" s="96">
        <f t="shared" si="40"/>
        <v>46727</v>
      </c>
      <c r="G310" s="97">
        <v>16041</v>
      </c>
      <c r="H310" s="97">
        <v>22316</v>
      </c>
      <c r="I310" s="97">
        <v>1563</v>
      </c>
      <c r="J310" s="97">
        <v>5594</v>
      </c>
      <c r="K310" s="97">
        <v>990</v>
      </c>
      <c r="L310" s="97">
        <v>0</v>
      </c>
      <c r="M310" s="97">
        <v>0</v>
      </c>
      <c r="N310" s="96">
        <v>223</v>
      </c>
      <c r="O310" s="98">
        <f t="shared" si="41"/>
        <v>0.68581031496756395</v>
      </c>
      <c r="P310" s="99">
        <f t="shared" si="42"/>
        <v>0.34329188691762791</v>
      </c>
      <c r="Q310" s="100">
        <f t="shared" si="43"/>
        <v>0.47758255398377814</v>
      </c>
      <c r="R310" s="100">
        <f t="shared" si="44"/>
        <v>3.3449611573608408E-2</v>
      </c>
      <c r="S310" s="100">
        <f t="shared" si="45"/>
        <v>0.1197166520427162</v>
      </c>
      <c r="T310" s="100">
        <f t="shared" si="46"/>
        <v>2.1186894086930468E-2</v>
      </c>
      <c r="U310" s="100">
        <f t="shared" si="47"/>
        <v>0</v>
      </c>
      <c r="V310" s="100">
        <f t="shared" si="48"/>
        <v>0</v>
      </c>
      <c r="W310" s="101">
        <f t="shared" si="49"/>
        <v>4.7724013953388831E-3</v>
      </c>
      <c r="X310" s="98" t="str">
        <f>IF(B310='[1]2010 election'!B310,"Incumbent","New")</f>
        <v>New</v>
      </c>
    </row>
    <row r="311" spans="1:24" ht="16" x14ac:dyDescent="0.2">
      <c r="A311" s="1" t="s">
        <v>498</v>
      </c>
      <c r="B311" s="42" t="s">
        <v>499</v>
      </c>
      <c r="C311" s="94">
        <v>11</v>
      </c>
      <c r="D311" s="41" t="s">
        <v>274</v>
      </c>
      <c r="E311" s="95">
        <v>72818</v>
      </c>
      <c r="F311" s="96">
        <f t="shared" si="40"/>
        <v>45023</v>
      </c>
      <c r="G311" s="97">
        <v>8007</v>
      </c>
      <c r="H311" s="97">
        <v>28292</v>
      </c>
      <c r="I311" s="97">
        <v>1097</v>
      </c>
      <c r="J311" s="97">
        <v>6333</v>
      </c>
      <c r="K311" s="97">
        <v>1017</v>
      </c>
      <c r="L311" s="97">
        <v>0</v>
      </c>
      <c r="M311" s="97">
        <v>0</v>
      </c>
      <c r="N311" s="96">
        <v>277</v>
      </c>
      <c r="O311" s="98">
        <f t="shared" si="41"/>
        <v>0.61829492707846956</v>
      </c>
      <c r="P311" s="99">
        <f t="shared" si="42"/>
        <v>0.17784243608822159</v>
      </c>
      <c r="Q311" s="100">
        <f t="shared" si="43"/>
        <v>0.62838993403371612</v>
      </c>
      <c r="R311" s="100">
        <f t="shared" si="44"/>
        <v>2.4365324389756346E-2</v>
      </c>
      <c r="S311" s="100">
        <f t="shared" si="45"/>
        <v>0.14066143970859338</v>
      </c>
      <c r="T311" s="100">
        <f t="shared" si="46"/>
        <v>2.2588454789774115E-2</v>
      </c>
      <c r="U311" s="100">
        <f t="shared" si="47"/>
        <v>0</v>
      </c>
      <c r="V311" s="100">
        <f t="shared" si="48"/>
        <v>0</v>
      </c>
      <c r="W311" s="101">
        <f t="shared" si="49"/>
        <v>6.1524109899384755E-3</v>
      </c>
      <c r="X311" s="98" t="str">
        <f>IF(B311='[1]2010 election'!B311,"Incumbent","New")</f>
        <v>Incumbent</v>
      </c>
    </row>
    <row r="312" spans="1:24" ht="16" x14ac:dyDescent="0.2">
      <c r="A312" s="1" t="s">
        <v>545</v>
      </c>
      <c r="B312" s="42" t="s">
        <v>546</v>
      </c>
      <c r="C312" s="94">
        <v>11</v>
      </c>
      <c r="D312" s="41" t="s">
        <v>207</v>
      </c>
      <c r="E312" s="95">
        <v>70711</v>
      </c>
      <c r="F312" s="96">
        <f t="shared" si="40"/>
        <v>47257</v>
      </c>
      <c r="G312" s="97">
        <v>24844</v>
      </c>
      <c r="H312" s="97">
        <v>6042</v>
      </c>
      <c r="I312" s="97">
        <v>5002</v>
      </c>
      <c r="J312" s="97">
        <v>7954</v>
      </c>
      <c r="K312" s="97">
        <v>3415</v>
      </c>
      <c r="L312" s="97">
        <v>0</v>
      </c>
      <c r="M312" s="97">
        <v>0</v>
      </c>
      <c r="N312" s="96">
        <v>0</v>
      </c>
      <c r="O312" s="98">
        <f t="shared" si="41"/>
        <v>0.66831186095515549</v>
      </c>
      <c r="P312" s="99">
        <f t="shared" si="42"/>
        <v>0.52572105719787543</v>
      </c>
      <c r="Q312" s="100">
        <f t="shared" si="43"/>
        <v>0.12785407452864125</v>
      </c>
      <c r="R312" s="100">
        <f t="shared" si="44"/>
        <v>0.10584675286200985</v>
      </c>
      <c r="S312" s="100">
        <f t="shared" si="45"/>
        <v>0.16831368897729437</v>
      </c>
      <c r="T312" s="100">
        <f t="shared" si="46"/>
        <v>7.226442643417906E-2</v>
      </c>
      <c r="U312" s="100">
        <f t="shared" si="47"/>
        <v>0</v>
      </c>
      <c r="V312" s="100">
        <f t="shared" si="48"/>
        <v>0</v>
      </c>
      <c r="W312" s="101">
        <f t="shared" si="49"/>
        <v>0</v>
      </c>
      <c r="X312" s="98" t="str">
        <f>IF(B312='[1]2010 election'!B312,"Incumbent","New")</f>
        <v>Incumbent</v>
      </c>
    </row>
    <row r="313" spans="1:24" ht="16" x14ac:dyDescent="0.2">
      <c r="A313" s="1" t="s">
        <v>547</v>
      </c>
      <c r="B313" s="42" t="s">
        <v>548</v>
      </c>
      <c r="C313" s="94">
        <v>11</v>
      </c>
      <c r="D313" s="41" t="s">
        <v>207</v>
      </c>
      <c r="E313" s="95">
        <v>66683</v>
      </c>
      <c r="F313" s="96">
        <f t="shared" si="40"/>
        <v>48023</v>
      </c>
      <c r="G313" s="97">
        <v>26716</v>
      </c>
      <c r="H313" s="97">
        <v>5478</v>
      </c>
      <c r="I313" s="97">
        <v>5768</v>
      </c>
      <c r="J313" s="97">
        <v>6720</v>
      </c>
      <c r="K313" s="97">
        <v>3341</v>
      </c>
      <c r="L313" s="97">
        <v>0</v>
      </c>
      <c r="M313" s="97">
        <v>0</v>
      </c>
      <c r="N313" s="96">
        <v>0</v>
      </c>
      <c r="O313" s="98">
        <f t="shared" si="41"/>
        <v>0.72016855870311769</v>
      </c>
      <c r="P313" s="99">
        <f t="shared" si="42"/>
        <v>0.55631676488349335</v>
      </c>
      <c r="Q313" s="100">
        <f t="shared" si="43"/>
        <v>0.11407034129479625</v>
      </c>
      <c r="R313" s="100">
        <f t="shared" si="44"/>
        <v>0.12010911438269163</v>
      </c>
      <c r="S313" s="100">
        <f t="shared" si="45"/>
        <v>0.13993294879536888</v>
      </c>
      <c r="T313" s="100">
        <f t="shared" si="46"/>
        <v>6.9570830643649911E-2</v>
      </c>
      <c r="U313" s="100">
        <f t="shared" si="47"/>
        <v>0</v>
      </c>
      <c r="V313" s="100">
        <f t="shared" si="48"/>
        <v>0</v>
      </c>
      <c r="W313" s="101">
        <f t="shared" si="49"/>
        <v>0</v>
      </c>
      <c r="X313" s="98" t="str">
        <f>IF(B313='[1]2010 election'!B313,"Incumbent","New")</f>
        <v>Incumbent</v>
      </c>
    </row>
    <row r="314" spans="1:24" ht="16" x14ac:dyDescent="0.2">
      <c r="A314" s="1" t="s">
        <v>661</v>
      </c>
      <c r="B314" s="42" t="s">
        <v>662</v>
      </c>
      <c r="C314" s="94">
        <v>11</v>
      </c>
      <c r="D314" s="41" t="s">
        <v>219</v>
      </c>
      <c r="E314" s="95">
        <v>83339</v>
      </c>
      <c r="F314" s="96">
        <f t="shared" si="40"/>
        <v>51467</v>
      </c>
      <c r="G314" s="97">
        <v>28389</v>
      </c>
      <c r="H314" s="97">
        <v>10200</v>
      </c>
      <c r="I314" s="97">
        <v>2700</v>
      </c>
      <c r="J314" s="97">
        <v>8082</v>
      </c>
      <c r="K314" s="97">
        <v>1976</v>
      </c>
      <c r="L314" s="97">
        <v>0</v>
      </c>
      <c r="M314" s="97">
        <v>0</v>
      </c>
      <c r="N314" s="96">
        <v>120</v>
      </c>
      <c r="O314" s="98">
        <f t="shared" si="41"/>
        <v>0.61756200578360676</v>
      </c>
      <c r="P314" s="99">
        <f t="shared" si="42"/>
        <v>0.55159616841859838</v>
      </c>
      <c r="Q314" s="100">
        <f t="shared" si="43"/>
        <v>0.19818524491421688</v>
      </c>
      <c r="R314" s="100">
        <f t="shared" si="44"/>
        <v>5.2460800124351524E-2</v>
      </c>
      <c r="S314" s="100">
        <f t="shared" si="45"/>
        <v>0.15703266170555891</v>
      </c>
      <c r="T314" s="100">
        <f t="shared" si="46"/>
        <v>3.8393533720636523E-2</v>
      </c>
      <c r="U314" s="100">
        <f t="shared" si="47"/>
        <v>0</v>
      </c>
      <c r="V314" s="100">
        <f t="shared" si="48"/>
        <v>0</v>
      </c>
      <c r="W314" s="101">
        <f t="shared" si="49"/>
        <v>2.3315911166378457E-3</v>
      </c>
      <c r="X314" s="98" t="str">
        <f>IF(B314='[1]2010 election'!B314,"Incumbent","New")</f>
        <v>Incumbent</v>
      </c>
    </row>
    <row r="315" spans="1:24" ht="16" x14ac:dyDescent="0.2">
      <c r="A315" s="1" t="s">
        <v>677</v>
      </c>
      <c r="B315" s="42" t="s">
        <v>678</v>
      </c>
      <c r="C315" s="94">
        <v>11</v>
      </c>
      <c r="D315" s="41" t="s">
        <v>679</v>
      </c>
      <c r="E315" s="95">
        <v>66423</v>
      </c>
      <c r="F315" s="96">
        <f t="shared" si="40"/>
        <v>48063</v>
      </c>
      <c r="G315" s="97">
        <v>26093</v>
      </c>
      <c r="H315" s="97">
        <v>5902</v>
      </c>
      <c r="I315" s="97">
        <v>6469</v>
      </c>
      <c r="J315" s="97">
        <v>7164</v>
      </c>
      <c r="K315" s="97">
        <v>2435</v>
      </c>
      <c r="L315" s="97">
        <v>0</v>
      </c>
      <c r="M315" s="97">
        <v>0</v>
      </c>
      <c r="N315" s="96">
        <v>0</v>
      </c>
      <c r="O315" s="98">
        <f t="shared" si="41"/>
        <v>0.72358972042816494</v>
      </c>
      <c r="P315" s="99">
        <f t="shared" si="42"/>
        <v>0.5428916214135614</v>
      </c>
      <c r="Q315" s="100">
        <f t="shared" si="43"/>
        <v>0.12279716205813203</v>
      </c>
      <c r="R315" s="100">
        <f t="shared" si="44"/>
        <v>0.13459417847408608</v>
      </c>
      <c r="S315" s="100">
        <f t="shared" si="45"/>
        <v>0.14905436614443543</v>
      </c>
      <c r="T315" s="100">
        <f t="shared" si="46"/>
        <v>5.0662671909785073E-2</v>
      </c>
      <c r="U315" s="100">
        <f t="shared" si="47"/>
        <v>0</v>
      </c>
      <c r="V315" s="100">
        <f t="shared" si="48"/>
        <v>0</v>
      </c>
      <c r="W315" s="101">
        <f t="shared" si="49"/>
        <v>0</v>
      </c>
      <c r="X315" s="98" t="str">
        <f>IF(B315='[1]2010 election'!B315,"Incumbent","New")</f>
        <v>Incumbent</v>
      </c>
    </row>
    <row r="316" spans="1:24" ht="16" x14ac:dyDescent="0.2">
      <c r="A316" s="1" t="s">
        <v>684</v>
      </c>
      <c r="B316" s="42" t="s">
        <v>685</v>
      </c>
      <c r="C316" s="94">
        <v>11</v>
      </c>
      <c r="D316" s="41" t="s">
        <v>274</v>
      </c>
      <c r="E316" s="95">
        <v>71580</v>
      </c>
      <c r="F316" s="96">
        <f t="shared" si="40"/>
        <v>49598</v>
      </c>
      <c r="G316" s="97">
        <v>26063</v>
      </c>
      <c r="H316" s="97">
        <v>11252</v>
      </c>
      <c r="I316" s="97">
        <v>3842</v>
      </c>
      <c r="J316" s="97">
        <v>6037</v>
      </c>
      <c r="K316" s="97">
        <v>2404</v>
      </c>
      <c r="L316" s="97">
        <v>0</v>
      </c>
      <c r="M316" s="97">
        <v>0</v>
      </c>
      <c r="N316" s="96">
        <v>0</v>
      </c>
      <c r="O316" s="98">
        <f t="shared" si="41"/>
        <v>0.69290304554344784</v>
      </c>
      <c r="P316" s="99">
        <f t="shared" si="42"/>
        <v>0.52548489858462033</v>
      </c>
      <c r="Q316" s="100">
        <f t="shared" si="43"/>
        <v>0.22686398645106656</v>
      </c>
      <c r="R316" s="100">
        <f t="shared" si="44"/>
        <v>7.7462800919391908E-2</v>
      </c>
      <c r="S316" s="100">
        <f t="shared" si="45"/>
        <v>0.12171861768619703</v>
      </c>
      <c r="T316" s="100">
        <f t="shared" si="46"/>
        <v>4.846969635872414E-2</v>
      </c>
      <c r="U316" s="100">
        <f t="shared" si="47"/>
        <v>0</v>
      </c>
      <c r="V316" s="100">
        <f t="shared" si="48"/>
        <v>0</v>
      </c>
      <c r="W316" s="101">
        <f t="shared" si="49"/>
        <v>0</v>
      </c>
      <c r="X316" s="98" t="str">
        <f>IF(B316='[1]2010 election'!B316,"Incumbent","New")</f>
        <v>Incumbent</v>
      </c>
    </row>
    <row r="317" spans="1:24" ht="16" x14ac:dyDescent="0.2">
      <c r="A317" s="1" t="s">
        <v>737</v>
      </c>
      <c r="B317" s="42" t="s">
        <v>738</v>
      </c>
      <c r="C317" s="94">
        <v>11</v>
      </c>
      <c r="D317" s="41" t="s">
        <v>219</v>
      </c>
      <c r="E317" s="95">
        <v>66752</v>
      </c>
      <c r="F317" s="96">
        <f t="shared" si="40"/>
        <v>42997</v>
      </c>
      <c r="G317" s="97">
        <v>15870</v>
      </c>
      <c r="H317" s="97">
        <v>16520</v>
      </c>
      <c r="I317" s="97">
        <v>1826</v>
      </c>
      <c r="J317" s="97">
        <v>7252</v>
      </c>
      <c r="K317" s="97">
        <v>1246</v>
      </c>
      <c r="L317" s="97">
        <v>0</v>
      </c>
      <c r="M317" s="97">
        <v>0</v>
      </c>
      <c r="N317" s="96">
        <v>283</v>
      </c>
      <c r="O317" s="98">
        <f t="shared" si="41"/>
        <v>0.64413051294343238</v>
      </c>
      <c r="P317" s="99">
        <f t="shared" si="42"/>
        <v>0.36909551829197385</v>
      </c>
      <c r="Q317" s="100">
        <f t="shared" si="43"/>
        <v>0.384212852059446</v>
      </c>
      <c r="R317" s="100">
        <f t="shared" si="44"/>
        <v>4.246807916831407E-2</v>
      </c>
      <c r="S317" s="100">
        <f t="shared" si="45"/>
        <v>0.1686629299718585</v>
      </c>
      <c r="T317" s="100">
        <f t="shared" si="46"/>
        <v>2.8978765960415844E-2</v>
      </c>
      <c r="U317" s="100">
        <f t="shared" si="47"/>
        <v>0</v>
      </c>
      <c r="V317" s="100">
        <f t="shared" si="48"/>
        <v>0</v>
      </c>
      <c r="W317" s="101">
        <f t="shared" si="49"/>
        <v>6.5818545479917204E-3</v>
      </c>
      <c r="X317" s="98" t="str">
        <f>IF(B317='[1]2010 election'!B317,"Incumbent","New")</f>
        <v>Incumbent</v>
      </c>
    </row>
    <row r="318" spans="1:24" ht="16" x14ac:dyDescent="0.2">
      <c r="A318" s="1" t="s">
        <v>817</v>
      </c>
      <c r="B318" s="42" t="s">
        <v>818</v>
      </c>
      <c r="C318" s="94">
        <v>11</v>
      </c>
      <c r="D318" s="41" t="s">
        <v>207</v>
      </c>
      <c r="E318" s="95">
        <v>65529</v>
      </c>
      <c r="F318" s="96">
        <f t="shared" si="40"/>
        <v>44098</v>
      </c>
      <c r="G318" s="97">
        <v>20771</v>
      </c>
      <c r="H318" s="97">
        <v>13717</v>
      </c>
      <c r="I318" s="97">
        <v>1349</v>
      </c>
      <c r="J318" s="97">
        <v>7133</v>
      </c>
      <c r="K318" s="97">
        <v>960</v>
      </c>
      <c r="L318" s="97">
        <v>0</v>
      </c>
      <c r="M318" s="97">
        <v>0</v>
      </c>
      <c r="N318" s="96">
        <v>168</v>
      </c>
      <c r="O318" s="98">
        <f t="shared" si="41"/>
        <v>0.67295395931572277</v>
      </c>
      <c r="P318" s="99">
        <f t="shared" si="42"/>
        <v>0.47101909383645518</v>
      </c>
      <c r="Q318" s="100">
        <f t="shared" si="43"/>
        <v>0.31105719080230398</v>
      </c>
      <c r="R318" s="100">
        <f t="shared" si="44"/>
        <v>3.0590956505963988E-2</v>
      </c>
      <c r="S318" s="100">
        <f t="shared" si="45"/>
        <v>0.16175336749965985</v>
      </c>
      <c r="T318" s="100">
        <f t="shared" si="46"/>
        <v>2.1769694770737903E-2</v>
      </c>
      <c r="U318" s="100">
        <f t="shared" si="47"/>
        <v>0</v>
      </c>
      <c r="V318" s="100">
        <f t="shared" si="48"/>
        <v>0</v>
      </c>
      <c r="W318" s="101">
        <f t="shared" si="49"/>
        <v>3.809696584879133E-3</v>
      </c>
      <c r="X318" s="98" t="str">
        <f>IF(B318='[1]2010 election'!B318,"Incumbent","New")</f>
        <v>Incumbent</v>
      </c>
    </row>
    <row r="319" spans="1:24" ht="16" x14ac:dyDescent="0.2">
      <c r="A319" s="1" t="s">
        <v>888</v>
      </c>
      <c r="B319" s="42" t="s">
        <v>889</v>
      </c>
      <c r="C319" s="94">
        <v>11</v>
      </c>
      <c r="D319" s="41" t="s">
        <v>679</v>
      </c>
      <c r="E319" s="95">
        <v>76460</v>
      </c>
      <c r="F319" s="96">
        <f t="shared" si="40"/>
        <v>54102</v>
      </c>
      <c r="G319" s="97">
        <v>24628</v>
      </c>
      <c r="H319" s="97">
        <v>15063</v>
      </c>
      <c r="I319" s="97">
        <v>4268</v>
      </c>
      <c r="J319" s="97">
        <v>7813</v>
      </c>
      <c r="K319" s="97">
        <v>2247</v>
      </c>
      <c r="L319" s="97">
        <v>0</v>
      </c>
      <c r="M319" s="97">
        <v>0</v>
      </c>
      <c r="N319" s="96">
        <v>83</v>
      </c>
      <c r="O319" s="98">
        <f t="shared" si="41"/>
        <v>0.70758566570755954</v>
      </c>
      <c r="P319" s="99">
        <f t="shared" si="42"/>
        <v>0.45521422498244057</v>
      </c>
      <c r="Q319" s="100">
        <f t="shared" si="43"/>
        <v>0.27841854275257849</v>
      </c>
      <c r="R319" s="100">
        <f t="shared" si="44"/>
        <v>7.8888026320653587E-2</v>
      </c>
      <c r="S319" s="100">
        <f t="shared" si="45"/>
        <v>0.14441240619570442</v>
      </c>
      <c r="T319" s="100">
        <f t="shared" si="46"/>
        <v>4.1532660530109795E-2</v>
      </c>
      <c r="U319" s="100">
        <f t="shared" si="47"/>
        <v>0</v>
      </c>
      <c r="V319" s="100">
        <f t="shared" si="48"/>
        <v>0</v>
      </c>
      <c r="W319" s="101">
        <f t="shared" si="49"/>
        <v>1.5341392185131788E-3</v>
      </c>
      <c r="X319" s="98" t="str">
        <f>IF(B319='[1]2010 election'!B319,"Incumbent","New")</f>
        <v>Incumbent</v>
      </c>
    </row>
    <row r="320" spans="1:24" ht="16" x14ac:dyDescent="0.2">
      <c r="A320" s="1" t="s">
        <v>890</v>
      </c>
      <c r="B320" s="42" t="s">
        <v>891</v>
      </c>
      <c r="C320" s="94">
        <v>11</v>
      </c>
      <c r="D320" s="41" t="s">
        <v>679</v>
      </c>
      <c r="E320" s="95">
        <v>78910</v>
      </c>
      <c r="F320" s="96">
        <f t="shared" si="40"/>
        <v>52573</v>
      </c>
      <c r="G320" s="97">
        <v>27041</v>
      </c>
      <c r="H320" s="97">
        <v>10547</v>
      </c>
      <c r="I320" s="97">
        <v>3148</v>
      </c>
      <c r="J320" s="97">
        <v>9262</v>
      </c>
      <c r="K320" s="97">
        <v>2575</v>
      </c>
      <c r="L320" s="97">
        <v>0</v>
      </c>
      <c r="M320" s="97">
        <v>0</v>
      </c>
      <c r="N320" s="96">
        <v>0</v>
      </c>
      <c r="O320" s="98">
        <f t="shared" si="41"/>
        <v>0.66624002027626406</v>
      </c>
      <c r="P320" s="99">
        <f t="shared" si="42"/>
        <v>0.51435147318966012</v>
      </c>
      <c r="Q320" s="100">
        <f t="shared" si="43"/>
        <v>0.2006162859262359</v>
      </c>
      <c r="R320" s="100">
        <f t="shared" si="44"/>
        <v>5.9878644931809104E-2</v>
      </c>
      <c r="S320" s="100">
        <f t="shared" si="45"/>
        <v>0.17617408175299107</v>
      </c>
      <c r="T320" s="100">
        <f t="shared" si="46"/>
        <v>4.8979514199303825E-2</v>
      </c>
      <c r="U320" s="100">
        <f t="shared" si="47"/>
        <v>0</v>
      </c>
      <c r="V320" s="100">
        <f t="shared" si="48"/>
        <v>0</v>
      </c>
      <c r="W320" s="101">
        <f t="shared" si="49"/>
        <v>0</v>
      </c>
      <c r="X320" s="98" t="str">
        <f>IF(B320='[1]2010 election'!B320,"Incumbent","New")</f>
        <v>Incumbent</v>
      </c>
    </row>
    <row r="321" spans="1:24" ht="16" x14ac:dyDescent="0.2">
      <c r="A321" s="1" t="s">
        <v>932</v>
      </c>
      <c r="B321" s="42" t="s">
        <v>933</v>
      </c>
      <c r="C321" s="94">
        <v>11</v>
      </c>
      <c r="D321" s="41" t="s">
        <v>219</v>
      </c>
      <c r="E321" s="95">
        <v>68705</v>
      </c>
      <c r="F321" s="96">
        <f t="shared" si="40"/>
        <v>48767</v>
      </c>
      <c r="G321" s="97">
        <v>23606</v>
      </c>
      <c r="H321" s="97">
        <v>14429</v>
      </c>
      <c r="I321" s="97">
        <v>1348</v>
      </c>
      <c r="J321" s="97">
        <v>6293</v>
      </c>
      <c r="K321" s="97">
        <v>1390</v>
      </c>
      <c r="L321" s="97">
        <v>0</v>
      </c>
      <c r="M321" s="97">
        <v>1701</v>
      </c>
      <c r="N321" s="96">
        <v>0</v>
      </c>
      <c r="O321" s="98">
        <f t="shared" si="41"/>
        <v>0.70980278000145547</v>
      </c>
      <c r="P321" s="99">
        <f t="shared" si="42"/>
        <v>0.48405684171673469</v>
      </c>
      <c r="Q321" s="100">
        <f t="shared" si="43"/>
        <v>0.29587630979965962</v>
      </c>
      <c r="R321" s="100">
        <f t="shared" si="44"/>
        <v>2.7641642914265796E-2</v>
      </c>
      <c r="S321" s="100">
        <f t="shared" si="45"/>
        <v>0.12904218016281502</v>
      </c>
      <c r="T321" s="100">
        <f t="shared" si="46"/>
        <v>2.8502881046609387E-2</v>
      </c>
      <c r="U321" s="100">
        <f t="shared" si="47"/>
        <v>0</v>
      </c>
      <c r="V321" s="100">
        <f t="shared" si="48"/>
        <v>3.4880144359915516E-2</v>
      </c>
      <c r="W321" s="101">
        <f t="shared" si="49"/>
        <v>0</v>
      </c>
      <c r="X321" s="98" t="str">
        <f>IF(B321='[1]2010 election'!B321,"Incumbent","New")</f>
        <v>Incumbent</v>
      </c>
    </row>
    <row r="322" spans="1:24" ht="16" x14ac:dyDescent="0.2">
      <c r="A322" s="1" t="s">
        <v>934</v>
      </c>
      <c r="B322" s="42" t="s">
        <v>935</v>
      </c>
      <c r="C322" s="94">
        <v>11</v>
      </c>
      <c r="D322" s="41" t="s">
        <v>219</v>
      </c>
      <c r="E322" s="95">
        <v>63104</v>
      </c>
      <c r="F322" s="96">
        <f t="shared" si="40"/>
        <v>42587</v>
      </c>
      <c r="G322" s="97">
        <v>21770</v>
      </c>
      <c r="H322" s="97">
        <v>11596</v>
      </c>
      <c r="I322" s="97">
        <v>1759</v>
      </c>
      <c r="J322" s="97">
        <v>6236</v>
      </c>
      <c r="K322" s="97">
        <v>1226</v>
      </c>
      <c r="L322" s="97">
        <v>0</v>
      </c>
      <c r="M322" s="97">
        <v>0</v>
      </c>
      <c r="N322" s="96">
        <v>0</v>
      </c>
      <c r="O322" s="98">
        <f t="shared" si="41"/>
        <v>0.67487005578093306</v>
      </c>
      <c r="P322" s="99">
        <f t="shared" si="42"/>
        <v>0.51118886045037215</v>
      </c>
      <c r="Q322" s="100">
        <f t="shared" si="43"/>
        <v>0.27228966586047387</v>
      </c>
      <c r="R322" s="100">
        <f t="shared" si="44"/>
        <v>4.1303684222884919E-2</v>
      </c>
      <c r="S322" s="100">
        <f t="shared" si="45"/>
        <v>0.14642966163383192</v>
      </c>
      <c r="T322" s="100">
        <f t="shared" si="46"/>
        <v>2.878812783243713E-2</v>
      </c>
      <c r="U322" s="100">
        <f t="shared" si="47"/>
        <v>0</v>
      </c>
      <c r="V322" s="100">
        <f t="shared" si="48"/>
        <v>0</v>
      </c>
      <c r="W322" s="101">
        <f t="shared" si="49"/>
        <v>0</v>
      </c>
      <c r="X322" s="98" t="str">
        <f>IF(B322='[1]2010 election'!B322,"Incumbent","New")</f>
        <v>Incumbent</v>
      </c>
    </row>
    <row r="323" spans="1:24" ht="16" x14ac:dyDescent="0.2">
      <c r="A323" s="1" t="s">
        <v>936</v>
      </c>
      <c r="B323" s="42" t="s">
        <v>937</v>
      </c>
      <c r="C323" s="94">
        <v>11</v>
      </c>
      <c r="D323" s="41" t="s">
        <v>219</v>
      </c>
      <c r="E323" s="95">
        <v>84243</v>
      </c>
      <c r="F323" s="96">
        <f t="shared" si="40"/>
        <v>49598</v>
      </c>
      <c r="G323" s="97">
        <v>29478</v>
      </c>
      <c r="H323" s="97">
        <v>9107</v>
      </c>
      <c r="I323" s="97">
        <v>1448</v>
      </c>
      <c r="J323" s="97">
        <v>8267</v>
      </c>
      <c r="K323" s="97">
        <v>1298</v>
      </c>
      <c r="L323" s="97">
        <v>0</v>
      </c>
      <c r="M323" s="97">
        <v>0</v>
      </c>
      <c r="N323" s="96">
        <v>0</v>
      </c>
      <c r="O323" s="98">
        <f t="shared" si="41"/>
        <v>0.58874921358451149</v>
      </c>
      <c r="P323" s="99">
        <f t="shared" si="42"/>
        <v>0.59433848139037859</v>
      </c>
      <c r="Q323" s="100">
        <f t="shared" si="43"/>
        <v>0.18361627484979234</v>
      </c>
      <c r="R323" s="100">
        <f t="shared" si="44"/>
        <v>2.9194725593773941E-2</v>
      </c>
      <c r="S323" s="100">
        <f t="shared" si="45"/>
        <v>0.16668010806887373</v>
      </c>
      <c r="T323" s="100">
        <f t="shared" si="46"/>
        <v>2.6170410097181337E-2</v>
      </c>
      <c r="U323" s="100">
        <f t="shared" si="47"/>
        <v>0</v>
      </c>
      <c r="V323" s="100">
        <f t="shared" si="48"/>
        <v>0</v>
      </c>
      <c r="W323" s="101">
        <f t="shared" si="49"/>
        <v>0</v>
      </c>
      <c r="X323" s="98" t="str">
        <f>IF(B323='[1]2010 election'!B323,"Incumbent","New")</f>
        <v>Incumbent</v>
      </c>
    </row>
    <row r="324" spans="1:24" ht="16" x14ac:dyDescent="0.2">
      <c r="A324" s="1" t="s">
        <v>948</v>
      </c>
      <c r="B324" s="42" t="s">
        <v>949</v>
      </c>
      <c r="C324" s="94">
        <v>11</v>
      </c>
      <c r="D324" s="41" t="s">
        <v>219</v>
      </c>
      <c r="E324" s="95">
        <v>62250</v>
      </c>
      <c r="F324" s="96">
        <f t="shared" si="40"/>
        <v>31084</v>
      </c>
      <c r="G324" s="97">
        <v>7008</v>
      </c>
      <c r="H324" s="97">
        <v>12220</v>
      </c>
      <c r="I324" s="97">
        <v>1296</v>
      </c>
      <c r="J324" s="97">
        <v>7041</v>
      </c>
      <c r="K324" s="97">
        <v>1123</v>
      </c>
      <c r="L324" s="97">
        <v>0</v>
      </c>
      <c r="M324" s="97">
        <v>2120</v>
      </c>
      <c r="N324" s="96">
        <v>276</v>
      </c>
      <c r="O324" s="98">
        <f t="shared" si="41"/>
        <v>0.49934136546184738</v>
      </c>
      <c r="P324" s="99">
        <f t="shared" si="42"/>
        <v>0.22545360957405738</v>
      </c>
      <c r="Q324" s="100">
        <f t="shared" si="43"/>
        <v>0.39312829751640715</v>
      </c>
      <c r="R324" s="100">
        <f t="shared" si="44"/>
        <v>4.16934757431476E-2</v>
      </c>
      <c r="S324" s="100">
        <f t="shared" si="45"/>
        <v>0.22651524900270237</v>
      </c>
      <c r="T324" s="100">
        <f t="shared" si="46"/>
        <v>3.6127911465705827E-2</v>
      </c>
      <c r="U324" s="100">
        <f t="shared" si="47"/>
        <v>0</v>
      </c>
      <c r="V324" s="100">
        <f t="shared" si="48"/>
        <v>6.8202290567494536E-2</v>
      </c>
      <c r="W324" s="101">
        <f t="shared" si="49"/>
        <v>8.8791661304851374E-3</v>
      </c>
      <c r="X324" s="98" t="str">
        <f>IF(B324='[1]2010 election'!B324,"Incumbent","New")</f>
        <v>Incumbent</v>
      </c>
    </row>
    <row r="325" spans="1:24" ht="16" x14ac:dyDescent="0.2">
      <c r="A325" s="1" t="s">
        <v>950</v>
      </c>
      <c r="B325" s="42" t="s">
        <v>951</v>
      </c>
      <c r="C325" s="94">
        <v>11</v>
      </c>
      <c r="D325" s="41" t="s">
        <v>219</v>
      </c>
      <c r="E325" s="95">
        <v>72689</v>
      </c>
      <c r="F325" s="96">
        <f t="shared" si="40"/>
        <v>38654</v>
      </c>
      <c r="G325" s="97">
        <v>10593</v>
      </c>
      <c r="H325" s="97">
        <v>15429</v>
      </c>
      <c r="I325" s="97">
        <v>1137</v>
      </c>
      <c r="J325" s="97">
        <v>9542</v>
      </c>
      <c r="K325" s="97">
        <v>1091</v>
      </c>
      <c r="L325" s="97">
        <v>0</v>
      </c>
      <c r="M325" s="97">
        <v>0</v>
      </c>
      <c r="N325" s="96">
        <v>862</v>
      </c>
      <c r="O325" s="98">
        <f t="shared" si="41"/>
        <v>0.53177234519665972</v>
      </c>
      <c r="P325" s="99">
        <f t="shared" si="42"/>
        <v>0.27404667046101311</v>
      </c>
      <c r="Q325" s="100">
        <f t="shared" si="43"/>
        <v>0.39915662027215815</v>
      </c>
      <c r="R325" s="100">
        <f t="shared" si="44"/>
        <v>2.9414808299270449E-2</v>
      </c>
      <c r="S325" s="100">
        <f t="shared" si="45"/>
        <v>0.24685672892844207</v>
      </c>
      <c r="T325" s="100">
        <f t="shared" si="46"/>
        <v>2.8224763284524241E-2</v>
      </c>
      <c r="U325" s="100">
        <f t="shared" si="47"/>
        <v>0</v>
      </c>
      <c r="V325" s="100">
        <f t="shared" si="48"/>
        <v>0</v>
      </c>
      <c r="W325" s="101">
        <f t="shared" si="49"/>
        <v>2.2300408754592022E-2</v>
      </c>
      <c r="X325" s="98" t="str">
        <f>IF(B325='[1]2010 election'!B325,"Incumbent","New")</f>
        <v>New</v>
      </c>
    </row>
    <row r="326" spans="1:24" ht="16" x14ac:dyDescent="0.2">
      <c r="A326" s="1" t="s">
        <v>952</v>
      </c>
      <c r="B326" s="42" t="s">
        <v>953</v>
      </c>
      <c r="C326" s="94">
        <v>11</v>
      </c>
      <c r="D326" s="41" t="s">
        <v>219</v>
      </c>
      <c r="E326" s="95">
        <v>68788</v>
      </c>
      <c r="F326" s="96">
        <f t="shared" ref="F326:F389" si="50">SUM(G326:N326)</f>
        <v>39107</v>
      </c>
      <c r="G326" s="97">
        <v>12780</v>
      </c>
      <c r="H326" s="97">
        <v>15319</v>
      </c>
      <c r="I326" s="97">
        <v>1309</v>
      </c>
      <c r="J326" s="97">
        <v>8298</v>
      </c>
      <c r="K326" s="97">
        <v>1029</v>
      </c>
      <c r="L326" s="97">
        <v>0</v>
      </c>
      <c r="M326" s="97">
        <v>0</v>
      </c>
      <c r="N326" s="96">
        <v>372</v>
      </c>
      <c r="O326" s="98">
        <f t="shared" ref="O326:O389" si="51">SUM(G326:N326)/E326</f>
        <v>0.56851485724254225</v>
      </c>
      <c r="P326" s="99">
        <f t="shared" ref="P326:P389" si="52">G326/F326</f>
        <v>0.32679571432224408</v>
      </c>
      <c r="Q326" s="100">
        <f t="shared" ref="Q326:Q389" si="53">H326/F326</f>
        <v>0.39172015240238323</v>
      </c>
      <c r="R326" s="100">
        <f t="shared" ref="R326:R389" si="54">I326/F326</f>
        <v>3.3472268391848005E-2</v>
      </c>
      <c r="S326" s="100">
        <f t="shared" ref="S326:S389" si="55">J326/F326</f>
        <v>0.21218707648247118</v>
      </c>
      <c r="T326" s="100">
        <f t="shared" ref="T326:T389" si="56">K326/F326</f>
        <v>2.6312424885570358E-2</v>
      </c>
      <c r="U326" s="100">
        <f t="shared" ref="U326:U389" si="57">L326/F326</f>
        <v>0</v>
      </c>
      <c r="V326" s="100">
        <f t="shared" ref="V326:V389" si="58">M326/F326</f>
        <v>0</v>
      </c>
      <c r="W326" s="101">
        <f t="shared" ref="W326:W389" si="59">N326/F326</f>
        <v>9.5123635154831607E-3</v>
      </c>
      <c r="X326" s="98" t="str">
        <f>IF(B326='[1]2010 election'!B326,"Incumbent","New")</f>
        <v>Incumbent</v>
      </c>
    </row>
    <row r="327" spans="1:24" ht="16" x14ac:dyDescent="0.2">
      <c r="A327" s="1" t="s">
        <v>954</v>
      </c>
      <c r="B327" s="42" t="s">
        <v>955</v>
      </c>
      <c r="C327" s="94">
        <v>11</v>
      </c>
      <c r="D327" s="41" t="s">
        <v>219</v>
      </c>
      <c r="E327" s="95">
        <v>67339</v>
      </c>
      <c r="F327" s="96">
        <f t="shared" si="50"/>
        <v>47031</v>
      </c>
      <c r="G327" s="97">
        <v>25733</v>
      </c>
      <c r="H327" s="97">
        <v>9483</v>
      </c>
      <c r="I327" s="97">
        <v>2473</v>
      </c>
      <c r="J327" s="97">
        <v>7620</v>
      </c>
      <c r="K327" s="97">
        <v>1191</v>
      </c>
      <c r="L327" s="97">
        <v>0</v>
      </c>
      <c r="M327" s="97">
        <v>0</v>
      </c>
      <c r="N327" s="96">
        <v>531</v>
      </c>
      <c r="O327" s="98">
        <f t="shared" si="51"/>
        <v>0.69842141997950669</v>
      </c>
      <c r="P327" s="99">
        <f t="shared" si="52"/>
        <v>0.54714975229104212</v>
      </c>
      <c r="Q327" s="100">
        <f t="shared" si="53"/>
        <v>0.20163296549084647</v>
      </c>
      <c r="R327" s="100">
        <f t="shared" si="54"/>
        <v>5.258233930811592E-2</v>
      </c>
      <c r="S327" s="100">
        <f t="shared" si="55"/>
        <v>0.16202079479492248</v>
      </c>
      <c r="T327" s="100">
        <f t="shared" si="56"/>
        <v>2.5323722651017413E-2</v>
      </c>
      <c r="U327" s="100">
        <f t="shared" si="57"/>
        <v>0</v>
      </c>
      <c r="V327" s="100">
        <f t="shared" si="58"/>
        <v>0</v>
      </c>
      <c r="W327" s="101">
        <f t="shared" si="59"/>
        <v>1.1290425464055624E-2</v>
      </c>
      <c r="X327" s="98" t="str">
        <f>IF(B327='[1]2010 election'!B327,"Incumbent","New")</f>
        <v>Incumbent</v>
      </c>
    </row>
    <row r="328" spans="1:24" ht="16" x14ac:dyDescent="0.2">
      <c r="A328" s="1" t="s">
        <v>992</v>
      </c>
      <c r="B328" s="42" t="s">
        <v>993</v>
      </c>
      <c r="C328" s="94">
        <v>11</v>
      </c>
      <c r="D328" s="41" t="s">
        <v>219</v>
      </c>
      <c r="E328" s="95">
        <v>71912</v>
      </c>
      <c r="F328" s="96">
        <f t="shared" si="50"/>
        <v>47174</v>
      </c>
      <c r="G328" s="97">
        <v>23606</v>
      </c>
      <c r="H328" s="97">
        <v>12304</v>
      </c>
      <c r="I328" s="97">
        <v>1427</v>
      </c>
      <c r="J328" s="97">
        <v>8727</v>
      </c>
      <c r="K328" s="97">
        <v>1110</v>
      </c>
      <c r="L328" s="97">
        <v>0</v>
      </c>
      <c r="M328" s="97">
        <v>0</v>
      </c>
      <c r="N328" s="96">
        <v>0</v>
      </c>
      <c r="O328" s="98">
        <f t="shared" si="51"/>
        <v>0.65599621759928806</v>
      </c>
      <c r="P328" s="99">
        <f t="shared" si="52"/>
        <v>0.500402764234536</v>
      </c>
      <c r="Q328" s="100">
        <f t="shared" si="53"/>
        <v>0.2608216390384534</v>
      </c>
      <c r="R328" s="100">
        <f t="shared" si="54"/>
        <v>3.0249713825412302E-2</v>
      </c>
      <c r="S328" s="100">
        <f t="shared" si="55"/>
        <v>0.18499597235765464</v>
      </c>
      <c r="T328" s="100">
        <f t="shared" si="56"/>
        <v>2.3529910543943697E-2</v>
      </c>
      <c r="U328" s="100">
        <f t="shared" si="57"/>
        <v>0</v>
      </c>
      <c r="V328" s="100">
        <f t="shared" si="58"/>
        <v>0</v>
      </c>
      <c r="W328" s="101">
        <f t="shared" si="59"/>
        <v>0</v>
      </c>
      <c r="X328" s="98" t="str">
        <f>IF(B328='[1]2010 election'!B328,"Incumbent","New")</f>
        <v>Incumbent</v>
      </c>
    </row>
    <row r="329" spans="1:24" ht="16" x14ac:dyDescent="0.2">
      <c r="A329" s="1" t="s">
        <v>994</v>
      </c>
      <c r="B329" s="42" t="s">
        <v>995</v>
      </c>
      <c r="C329" s="94">
        <v>11</v>
      </c>
      <c r="D329" s="41" t="s">
        <v>274</v>
      </c>
      <c r="E329" s="95">
        <v>64512</v>
      </c>
      <c r="F329" s="96">
        <f t="shared" si="50"/>
        <v>45298</v>
      </c>
      <c r="G329" s="97">
        <v>26552</v>
      </c>
      <c r="H329" s="97">
        <v>8311</v>
      </c>
      <c r="I329" s="97">
        <v>3850</v>
      </c>
      <c r="J329" s="97">
        <v>4871</v>
      </c>
      <c r="K329" s="97">
        <v>1714</v>
      </c>
      <c r="L329" s="97">
        <v>0</v>
      </c>
      <c r="M329" s="97">
        <v>0</v>
      </c>
      <c r="N329" s="96">
        <v>0</v>
      </c>
      <c r="O329" s="98">
        <f t="shared" si="51"/>
        <v>0.70216393849206349</v>
      </c>
      <c r="P329" s="99">
        <f t="shared" si="52"/>
        <v>0.58616274449203054</v>
      </c>
      <c r="Q329" s="100">
        <f t="shared" si="53"/>
        <v>0.18347388405669124</v>
      </c>
      <c r="R329" s="100">
        <f t="shared" si="54"/>
        <v>8.4992714910150563E-2</v>
      </c>
      <c r="S329" s="100">
        <f t="shared" si="55"/>
        <v>0.10753234138372555</v>
      </c>
      <c r="T329" s="100">
        <f t="shared" si="56"/>
        <v>3.7838315157402096E-2</v>
      </c>
      <c r="U329" s="100">
        <f t="shared" si="57"/>
        <v>0</v>
      </c>
      <c r="V329" s="100">
        <f t="shared" si="58"/>
        <v>0</v>
      </c>
      <c r="W329" s="101">
        <f t="shared" si="59"/>
        <v>0</v>
      </c>
      <c r="X329" s="98" t="str">
        <f>IF(B329='[1]2010 election'!B329,"Incumbent","New")</f>
        <v>Incumbent</v>
      </c>
    </row>
    <row r="330" spans="1:24" ht="16" x14ac:dyDescent="0.2">
      <c r="A330" s="1" t="s">
        <v>998</v>
      </c>
      <c r="B330" s="42" t="s">
        <v>999</v>
      </c>
      <c r="C330" s="94">
        <v>11</v>
      </c>
      <c r="D330" s="41" t="s">
        <v>679</v>
      </c>
      <c r="E330" s="95">
        <v>66166</v>
      </c>
      <c r="F330" s="96">
        <f t="shared" si="50"/>
        <v>40645</v>
      </c>
      <c r="G330" s="97">
        <v>16094</v>
      </c>
      <c r="H330" s="97">
        <v>15364</v>
      </c>
      <c r="I330" s="97">
        <v>927</v>
      </c>
      <c r="J330" s="97">
        <v>7330</v>
      </c>
      <c r="K330" s="97">
        <v>930</v>
      </c>
      <c r="L330" s="97">
        <v>0</v>
      </c>
      <c r="M330" s="97">
        <v>0</v>
      </c>
      <c r="N330" s="96">
        <v>0</v>
      </c>
      <c r="O330" s="98">
        <f t="shared" si="51"/>
        <v>0.61428830517184052</v>
      </c>
      <c r="P330" s="99">
        <f t="shared" si="52"/>
        <v>0.39596506335342602</v>
      </c>
      <c r="Q330" s="100">
        <f t="shared" si="53"/>
        <v>0.37800467462172471</v>
      </c>
      <c r="R330" s="100">
        <f t="shared" si="54"/>
        <v>2.280723336203715E-2</v>
      </c>
      <c r="S330" s="100">
        <f t="shared" si="55"/>
        <v>0.18034198548406938</v>
      </c>
      <c r="T330" s="100">
        <f t="shared" si="56"/>
        <v>2.2881043178742774E-2</v>
      </c>
      <c r="U330" s="100">
        <f t="shared" si="57"/>
        <v>0</v>
      </c>
      <c r="V330" s="100">
        <f t="shared" si="58"/>
        <v>0</v>
      </c>
      <c r="W330" s="101">
        <f t="shared" si="59"/>
        <v>0</v>
      </c>
      <c r="X330" s="98" t="str">
        <f>IF(B330='[1]2010 election'!B330,"Incumbent","New")</f>
        <v>New</v>
      </c>
    </row>
    <row r="331" spans="1:24" ht="16" x14ac:dyDescent="0.2">
      <c r="A331" s="1" t="s">
        <v>1054</v>
      </c>
      <c r="B331" s="42" t="s">
        <v>1055</v>
      </c>
      <c r="C331" s="94">
        <v>11</v>
      </c>
      <c r="D331" s="41" t="s">
        <v>274</v>
      </c>
      <c r="E331" s="95">
        <v>72632</v>
      </c>
      <c r="F331" s="96">
        <f t="shared" si="50"/>
        <v>45419</v>
      </c>
      <c r="G331" s="97">
        <v>12797</v>
      </c>
      <c r="H331" s="97">
        <v>21720</v>
      </c>
      <c r="I331" s="97">
        <v>1881</v>
      </c>
      <c r="J331" s="97">
        <v>7757</v>
      </c>
      <c r="K331" s="97">
        <v>1264</v>
      </c>
      <c r="L331" s="97">
        <v>0</v>
      </c>
      <c r="M331" s="97">
        <v>0</v>
      </c>
      <c r="N331" s="96">
        <v>0</v>
      </c>
      <c r="O331" s="98">
        <f t="shared" si="51"/>
        <v>0.62533043286705581</v>
      </c>
      <c r="P331" s="99">
        <f t="shared" si="52"/>
        <v>0.28175433188753607</v>
      </c>
      <c r="Q331" s="100">
        <f t="shared" si="53"/>
        <v>0.4782139633193157</v>
      </c>
      <c r="R331" s="100">
        <f t="shared" si="54"/>
        <v>4.1414386049891012E-2</v>
      </c>
      <c r="S331" s="100">
        <f t="shared" si="55"/>
        <v>0.17078755586868932</v>
      </c>
      <c r="T331" s="100">
        <f t="shared" si="56"/>
        <v>2.7829762874567912E-2</v>
      </c>
      <c r="U331" s="100">
        <f t="shared" si="57"/>
        <v>0</v>
      </c>
      <c r="V331" s="100">
        <f t="shared" si="58"/>
        <v>0</v>
      </c>
      <c r="W331" s="101">
        <f t="shared" si="59"/>
        <v>0</v>
      </c>
      <c r="X331" s="98" t="str">
        <f>IF(B331='[1]2010 election'!B331,"Incumbent","New")</f>
        <v>Incumbent</v>
      </c>
    </row>
    <row r="332" spans="1:24" ht="16" x14ac:dyDescent="0.2">
      <c r="A332" s="1" t="s">
        <v>1056</v>
      </c>
      <c r="B332" s="42" t="s">
        <v>1057</v>
      </c>
      <c r="C332" s="94">
        <v>11</v>
      </c>
      <c r="D332" s="41" t="s">
        <v>274</v>
      </c>
      <c r="E332" s="95">
        <v>85566</v>
      </c>
      <c r="F332" s="96">
        <f t="shared" si="50"/>
        <v>59353</v>
      </c>
      <c r="G332" s="97">
        <v>25928</v>
      </c>
      <c r="H332" s="97">
        <v>23178</v>
      </c>
      <c r="I332" s="97">
        <v>3335</v>
      </c>
      <c r="J332" s="97">
        <v>4909</v>
      </c>
      <c r="K332" s="97">
        <v>1765</v>
      </c>
      <c r="L332" s="97">
        <v>0</v>
      </c>
      <c r="M332" s="97">
        <v>0</v>
      </c>
      <c r="N332" s="96">
        <v>238</v>
      </c>
      <c r="O332" s="98">
        <f t="shared" si="51"/>
        <v>0.69365168408012523</v>
      </c>
      <c r="P332" s="99">
        <f t="shared" si="52"/>
        <v>0.43684396744899162</v>
      </c>
      <c r="Q332" s="100">
        <f t="shared" si="53"/>
        <v>0.39051101039543074</v>
      </c>
      <c r="R332" s="100">
        <f t="shared" si="54"/>
        <v>5.6189240644954765E-2</v>
      </c>
      <c r="S332" s="100">
        <f t="shared" si="55"/>
        <v>8.2708540427611069E-2</v>
      </c>
      <c r="T332" s="100">
        <f t="shared" si="56"/>
        <v>2.9737334254376357E-2</v>
      </c>
      <c r="U332" s="100">
        <f t="shared" si="57"/>
        <v>0</v>
      </c>
      <c r="V332" s="100">
        <f t="shared" si="58"/>
        <v>0</v>
      </c>
      <c r="W332" s="101">
        <f t="shared" si="59"/>
        <v>4.0099068286354525E-3</v>
      </c>
      <c r="X332" s="98" t="str">
        <f>IF(B332='[1]2010 election'!B332,"Incumbent","New")</f>
        <v>Incumbent</v>
      </c>
    </row>
    <row r="333" spans="1:24" ht="16" x14ac:dyDescent="0.2">
      <c r="A333" s="1" t="s">
        <v>1070</v>
      </c>
      <c r="B333" s="42" t="s">
        <v>1071</v>
      </c>
      <c r="C333" s="94">
        <v>11</v>
      </c>
      <c r="D333" s="41" t="s">
        <v>274</v>
      </c>
      <c r="E333" s="95">
        <v>68407</v>
      </c>
      <c r="F333" s="96">
        <f t="shared" si="50"/>
        <v>46867</v>
      </c>
      <c r="G333" s="97">
        <v>20227</v>
      </c>
      <c r="H333" s="97">
        <v>19421</v>
      </c>
      <c r="I333" s="97">
        <v>1395</v>
      </c>
      <c r="J333" s="97">
        <v>4547</v>
      </c>
      <c r="K333" s="97">
        <v>1183</v>
      </c>
      <c r="L333" s="97">
        <v>0</v>
      </c>
      <c r="M333" s="97">
        <v>0</v>
      </c>
      <c r="N333" s="96">
        <v>94</v>
      </c>
      <c r="O333" s="98">
        <f t="shared" si="51"/>
        <v>0.68511994386539388</v>
      </c>
      <c r="P333" s="99">
        <f t="shared" si="52"/>
        <v>0.43158299016365459</v>
      </c>
      <c r="Q333" s="100">
        <f t="shared" si="53"/>
        <v>0.41438538843962702</v>
      </c>
      <c r="R333" s="100">
        <f t="shared" si="54"/>
        <v>2.976507990697079E-2</v>
      </c>
      <c r="S333" s="100">
        <f t="shared" si="55"/>
        <v>9.7019224614334182E-2</v>
      </c>
      <c r="T333" s="100">
        <f t="shared" si="56"/>
        <v>2.5241641240104976E-2</v>
      </c>
      <c r="U333" s="100">
        <f t="shared" si="57"/>
        <v>0</v>
      </c>
      <c r="V333" s="100">
        <f t="shared" si="58"/>
        <v>0</v>
      </c>
      <c r="W333" s="101">
        <f t="shared" si="59"/>
        <v>2.0056756353084258E-3</v>
      </c>
      <c r="X333" s="98" t="str">
        <f>IF(B333='[1]2010 election'!B333,"Incumbent","New")</f>
        <v>Incumbent</v>
      </c>
    </row>
    <row r="334" spans="1:24" ht="16" x14ac:dyDescent="0.2">
      <c r="A334" s="1" t="s">
        <v>1122</v>
      </c>
      <c r="B334" s="42" t="s">
        <v>1123</v>
      </c>
      <c r="C334" s="94">
        <v>11</v>
      </c>
      <c r="D334" s="41" t="s">
        <v>207</v>
      </c>
      <c r="E334" s="95">
        <v>71003</v>
      </c>
      <c r="F334" s="96">
        <f t="shared" si="50"/>
        <v>49723</v>
      </c>
      <c r="G334" s="97">
        <v>22534</v>
      </c>
      <c r="H334" s="97">
        <v>16888</v>
      </c>
      <c r="I334" s="97">
        <v>1677</v>
      </c>
      <c r="J334" s="97">
        <v>6378</v>
      </c>
      <c r="K334" s="97">
        <v>2024</v>
      </c>
      <c r="L334" s="97">
        <v>0</v>
      </c>
      <c r="M334" s="97">
        <v>0</v>
      </c>
      <c r="N334" s="96">
        <v>222</v>
      </c>
      <c r="O334" s="98">
        <f t="shared" si="51"/>
        <v>0.70029435375970028</v>
      </c>
      <c r="P334" s="99">
        <f t="shared" si="52"/>
        <v>0.4531906763469622</v>
      </c>
      <c r="Q334" s="100">
        <f t="shared" si="53"/>
        <v>0.33964161454457698</v>
      </c>
      <c r="R334" s="100">
        <f t="shared" si="54"/>
        <v>3.3726846730889125E-2</v>
      </c>
      <c r="S334" s="100">
        <f t="shared" si="55"/>
        <v>0.12827061923053718</v>
      </c>
      <c r="T334" s="100">
        <f t="shared" si="56"/>
        <v>4.0705508517185206E-2</v>
      </c>
      <c r="U334" s="100">
        <f t="shared" si="57"/>
        <v>0</v>
      </c>
      <c r="V334" s="100">
        <f t="shared" si="58"/>
        <v>0</v>
      </c>
      <c r="W334" s="101">
        <f t="shared" si="59"/>
        <v>4.4647346298493651E-3</v>
      </c>
      <c r="X334" s="98" t="str">
        <f>IF(B334='[1]2010 election'!B334,"Incumbent","New")</f>
        <v>Incumbent</v>
      </c>
    </row>
    <row r="335" spans="1:24" ht="16" x14ac:dyDescent="0.2">
      <c r="A335" s="1" t="s">
        <v>1124</v>
      </c>
      <c r="B335" s="42" t="s">
        <v>1125</v>
      </c>
      <c r="C335" s="94">
        <v>11</v>
      </c>
      <c r="D335" s="41" t="s">
        <v>207</v>
      </c>
      <c r="E335" s="95">
        <v>73069</v>
      </c>
      <c r="F335" s="96">
        <f t="shared" si="50"/>
        <v>52225</v>
      </c>
      <c r="G335" s="97">
        <v>29763</v>
      </c>
      <c r="H335" s="97">
        <v>7548</v>
      </c>
      <c r="I335" s="97">
        <v>3750</v>
      </c>
      <c r="J335" s="97">
        <v>9231</v>
      </c>
      <c r="K335" s="97">
        <v>1933</v>
      </c>
      <c r="L335" s="97">
        <v>0</v>
      </c>
      <c r="M335" s="97">
        <v>0</v>
      </c>
      <c r="N335" s="96">
        <v>0</v>
      </c>
      <c r="O335" s="98">
        <f t="shared" si="51"/>
        <v>0.71473538709986451</v>
      </c>
      <c r="P335" s="99">
        <f t="shared" si="52"/>
        <v>0.56989947343226421</v>
      </c>
      <c r="Q335" s="100">
        <f t="shared" si="53"/>
        <v>0.14452848252752512</v>
      </c>
      <c r="R335" s="100">
        <f t="shared" si="54"/>
        <v>7.1804691239827675E-2</v>
      </c>
      <c r="S335" s="100">
        <f t="shared" si="55"/>
        <v>0.1767544279559598</v>
      </c>
      <c r="T335" s="100">
        <f t="shared" si="56"/>
        <v>3.7012924844423166E-2</v>
      </c>
      <c r="U335" s="100">
        <f t="shared" si="57"/>
        <v>0</v>
      </c>
      <c r="V335" s="100">
        <f t="shared" si="58"/>
        <v>0</v>
      </c>
      <c r="W335" s="101">
        <f t="shared" si="59"/>
        <v>0</v>
      </c>
      <c r="X335" s="98" t="str">
        <f>IF(B335='[1]2010 election'!B335,"Incumbent","New")</f>
        <v>New</v>
      </c>
    </row>
    <row r="336" spans="1:24" ht="16" x14ac:dyDescent="0.2">
      <c r="A336" s="1" t="s">
        <v>1126</v>
      </c>
      <c r="B336" s="42" t="s">
        <v>1127</v>
      </c>
      <c r="C336" s="94">
        <v>11</v>
      </c>
      <c r="D336" s="41" t="s">
        <v>207</v>
      </c>
      <c r="E336" s="95">
        <v>73415</v>
      </c>
      <c r="F336" s="96">
        <f t="shared" si="50"/>
        <v>54100</v>
      </c>
      <c r="G336" s="97">
        <v>30342</v>
      </c>
      <c r="H336" s="97">
        <v>7244</v>
      </c>
      <c r="I336" s="97">
        <v>5245</v>
      </c>
      <c r="J336" s="97">
        <v>7764</v>
      </c>
      <c r="K336" s="97">
        <v>3505</v>
      </c>
      <c r="L336" s="97">
        <v>0</v>
      </c>
      <c r="M336" s="97">
        <v>0</v>
      </c>
      <c r="N336" s="96">
        <v>0</v>
      </c>
      <c r="O336" s="98">
        <f t="shared" si="51"/>
        <v>0.73690662671116258</v>
      </c>
      <c r="P336" s="99">
        <f t="shared" si="52"/>
        <v>0.56085027726432535</v>
      </c>
      <c r="Q336" s="100">
        <f t="shared" si="53"/>
        <v>0.13390018484288355</v>
      </c>
      <c r="R336" s="100">
        <f t="shared" si="54"/>
        <v>9.6950092421441772E-2</v>
      </c>
      <c r="S336" s="100">
        <f t="shared" si="55"/>
        <v>0.1435120147874307</v>
      </c>
      <c r="T336" s="100">
        <f t="shared" si="56"/>
        <v>6.4787430683918665E-2</v>
      </c>
      <c r="U336" s="100">
        <f t="shared" si="57"/>
        <v>0</v>
      </c>
      <c r="V336" s="100">
        <f t="shared" si="58"/>
        <v>0</v>
      </c>
      <c r="W336" s="101">
        <f t="shared" si="59"/>
        <v>0</v>
      </c>
      <c r="X336" s="98" t="str">
        <f>IF(B336='[1]2010 election'!B336,"Incumbent","New")</f>
        <v>Incumbent</v>
      </c>
    </row>
    <row r="337" spans="1:24" ht="16" x14ac:dyDescent="0.2">
      <c r="A337" s="1" t="s">
        <v>1136</v>
      </c>
      <c r="B337" s="42" t="s">
        <v>1137</v>
      </c>
      <c r="C337" s="94">
        <v>11</v>
      </c>
      <c r="D337" s="41" t="s">
        <v>679</v>
      </c>
      <c r="E337" s="95">
        <v>65942</v>
      </c>
      <c r="F337" s="96">
        <f t="shared" si="50"/>
        <v>45437</v>
      </c>
      <c r="G337" s="97">
        <v>22579</v>
      </c>
      <c r="H337" s="97">
        <v>11836</v>
      </c>
      <c r="I337" s="97">
        <v>1959</v>
      </c>
      <c r="J337" s="97">
        <v>7620</v>
      </c>
      <c r="K337" s="97">
        <v>1443</v>
      </c>
      <c r="L337" s="97">
        <v>0</v>
      </c>
      <c r="M337" s="97">
        <v>0</v>
      </c>
      <c r="N337" s="96">
        <v>0</v>
      </c>
      <c r="O337" s="98">
        <f t="shared" si="51"/>
        <v>0.68904491826150249</v>
      </c>
      <c r="P337" s="99">
        <f t="shared" si="52"/>
        <v>0.4969298149085547</v>
      </c>
      <c r="Q337" s="100">
        <f t="shared" si="53"/>
        <v>0.26049255012434802</v>
      </c>
      <c r="R337" s="100">
        <f t="shared" si="54"/>
        <v>4.3114642251909238E-2</v>
      </c>
      <c r="S337" s="100">
        <f t="shared" si="55"/>
        <v>0.16770473402733455</v>
      </c>
      <c r="T337" s="100">
        <f t="shared" si="56"/>
        <v>3.1758258687853515E-2</v>
      </c>
      <c r="U337" s="100">
        <f t="shared" si="57"/>
        <v>0</v>
      </c>
      <c r="V337" s="100">
        <f t="shared" si="58"/>
        <v>0</v>
      </c>
      <c r="W337" s="101">
        <f t="shared" si="59"/>
        <v>0</v>
      </c>
      <c r="X337" s="98" t="str">
        <f>IF(B337='[1]2010 election'!B337,"Incumbent","New")</f>
        <v>Incumbent</v>
      </c>
    </row>
    <row r="338" spans="1:24" ht="16" x14ac:dyDescent="0.2">
      <c r="A338" s="1" t="s">
        <v>1142</v>
      </c>
      <c r="B338" s="42" t="s">
        <v>1143</v>
      </c>
      <c r="C338" s="94">
        <v>11</v>
      </c>
      <c r="D338" s="41" t="s">
        <v>207</v>
      </c>
      <c r="E338" s="95">
        <v>77451</v>
      </c>
      <c r="F338" s="96">
        <f t="shared" si="50"/>
        <v>49440</v>
      </c>
      <c r="G338" s="97">
        <v>22394</v>
      </c>
      <c r="H338" s="97">
        <v>9523</v>
      </c>
      <c r="I338" s="97">
        <v>1228</v>
      </c>
      <c r="J338" s="97">
        <v>7967</v>
      </c>
      <c r="K338" s="97">
        <v>1117</v>
      </c>
      <c r="L338" s="97">
        <v>0</v>
      </c>
      <c r="M338" s="97">
        <v>7211</v>
      </c>
      <c r="N338" s="96">
        <v>0</v>
      </c>
      <c r="O338" s="98">
        <f t="shared" si="51"/>
        <v>0.63833907890149899</v>
      </c>
      <c r="P338" s="99">
        <f t="shared" si="52"/>
        <v>0.45295307443365695</v>
      </c>
      <c r="Q338" s="100">
        <f t="shared" si="53"/>
        <v>0.1926173139158576</v>
      </c>
      <c r="R338" s="100">
        <f t="shared" si="54"/>
        <v>2.4838187702265372E-2</v>
      </c>
      <c r="S338" s="100">
        <f t="shared" si="55"/>
        <v>0.16114482200647248</v>
      </c>
      <c r="T338" s="100">
        <f t="shared" si="56"/>
        <v>2.259304207119741E-2</v>
      </c>
      <c r="U338" s="100">
        <f t="shared" si="57"/>
        <v>0</v>
      </c>
      <c r="V338" s="100">
        <f t="shared" si="58"/>
        <v>0.14585355987055015</v>
      </c>
      <c r="W338" s="101">
        <f t="shared" si="59"/>
        <v>0</v>
      </c>
      <c r="X338" s="98" t="str">
        <f>IF(B338='[1]2010 election'!B338,"Incumbent","New")</f>
        <v>Incumbent</v>
      </c>
    </row>
    <row r="339" spans="1:24" ht="16" x14ac:dyDescent="0.2">
      <c r="A339" s="152" t="s">
        <v>1154</v>
      </c>
      <c r="B339" s="132" t="s">
        <v>1155</v>
      </c>
      <c r="C339" s="133">
        <v>12</v>
      </c>
      <c r="D339" s="39" t="s">
        <v>1156</v>
      </c>
      <c r="E339" s="134">
        <v>49821</v>
      </c>
      <c r="F339" s="96">
        <f t="shared" si="50"/>
        <v>31523</v>
      </c>
      <c r="G339" s="135">
        <v>3742</v>
      </c>
      <c r="H339" s="135">
        <v>15416</v>
      </c>
      <c r="I339" s="135">
        <v>1397</v>
      </c>
      <c r="J339" s="135">
        <v>4971</v>
      </c>
      <c r="K339" s="135">
        <v>711</v>
      </c>
      <c r="L339" s="135">
        <v>3663</v>
      </c>
      <c r="M339" s="135">
        <v>1137</v>
      </c>
      <c r="N339" s="136">
        <v>486</v>
      </c>
      <c r="O339" s="137">
        <f t="shared" si="51"/>
        <v>0.63272515605869006</v>
      </c>
      <c r="P339" s="99">
        <f t="shared" si="52"/>
        <v>0.11870697585889668</v>
      </c>
      <c r="Q339" s="100">
        <f t="shared" si="53"/>
        <v>0.48903974875487738</v>
      </c>
      <c r="R339" s="100">
        <f t="shared" si="54"/>
        <v>4.4316848015734545E-2</v>
      </c>
      <c r="S339" s="100">
        <f t="shared" si="55"/>
        <v>0.15769438187989721</v>
      </c>
      <c r="T339" s="100">
        <f t="shared" si="56"/>
        <v>2.2554959870570695E-2</v>
      </c>
      <c r="U339" s="100">
        <f t="shared" si="57"/>
        <v>0.11620086920661105</v>
      </c>
      <c r="V339" s="100">
        <f t="shared" si="58"/>
        <v>3.6068902071503345E-2</v>
      </c>
      <c r="W339" s="101">
        <f t="shared" si="59"/>
        <v>1.5417314341909082E-2</v>
      </c>
      <c r="X339" s="98" t="str">
        <f>IF(B339='[1]2010 election'!B339,"Incumbent","New")</f>
        <v>New</v>
      </c>
    </row>
    <row r="340" spans="1:24" ht="16" x14ac:dyDescent="0.2">
      <c r="A340" s="152" t="s">
        <v>1157</v>
      </c>
      <c r="B340" s="42" t="s">
        <v>1158</v>
      </c>
      <c r="C340" s="94">
        <v>12</v>
      </c>
      <c r="D340" s="41" t="s">
        <v>1159</v>
      </c>
      <c r="E340" s="95">
        <v>45540</v>
      </c>
      <c r="F340" s="96">
        <f t="shared" si="50"/>
        <v>30148</v>
      </c>
      <c r="G340" s="97">
        <v>12513</v>
      </c>
      <c r="H340" s="97">
        <v>8514</v>
      </c>
      <c r="I340" s="97">
        <v>1391</v>
      </c>
      <c r="J340" s="97">
        <v>3467</v>
      </c>
      <c r="K340" s="97">
        <v>727</v>
      </c>
      <c r="L340" s="97">
        <v>3536</v>
      </c>
      <c r="M340" s="97">
        <v>0</v>
      </c>
      <c r="N340" s="96">
        <v>0</v>
      </c>
      <c r="O340" s="98">
        <f t="shared" si="51"/>
        <v>0.6620114185331577</v>
      </c>
      <c r="P340" s="99">
        <f t="shared" si="52"/>
        <v>0.4150524081199416</v>
      </c>
      <c r="Q340" s="100">
        <f t="shared" si="53"/>
        <v>0.2824067931537747</v>
      </c>
      <c r="R340" s="100">
        <f t="shared" si="54"/>
        <v>4.6139047366326125E-2</v>
      </c>
      <c r="S340" s="100">
        <f t="shared" si="55"/>
        <v>0.11499933660607668</v>
      </c>
      <c r="T340" s="100">
        <f t="shared" si="56"/>
        <v>2.4114369112378929E-2</v>
      </c>
      <c r="U340" s="100">
        <f t="shared" si="57"/>
        <v>0.11728804564150193</v>
      </c>
      <c r="V340" s="100">
        <f t="shared" si="58"/>
        <v>0</v>
      </c>
      <c r="W340" s="101">
        <f t="shared" si="59"/>
        <v>0</v>
      </c>
      <c r="X340" s="98" t="str">
        <f>IF(B340='[1]2010 election'!B340,"Incumbent","New")</f>
        <v>Incumbent</v>
      </c>
    </row>
    <row r="341" spans="1:24" ht="16" x14ac:dyDescent="0.2">
      <c r="A341" s="152" t="s">
        <v>1160</v>
      </c>
      <c r="B341" s="42" t="s">
        <v>1161</v>
      </c>
      <c r="C341" s="94">
        <v>12</v>
      </c>
      <c r="D341" s="41" t="s">
        <v>1159</v>
      </c>
      <c r="E341" s="95">
        <v>62016</v>
      </c>
      <c r="F341" s="96">
        <f t="shared" si="50"/>
        <v>41314</v>
      </c>
      <c r="G341" s="97">
        <v>13197</v>
      </c>
      <c r="H341" s="97">
        <v>16540</v>
      </c>
      <c r="I341" s="97">
        <v>1733</v>
      </c>
      <c r="J341" s="97">
        <v>7260</v>
      </c>
      <c r="K341" s="97">
        <v>976</v>
      </c>
      <c r="L341" s="97">
        <v>1608</v>
      </c>
      <c r="M341" s="97">
        <v>0</v>
      </c>
      <c r="N341" s="96">
        <v>0</v>
      </c>
      <c r="O341" s="98">
        <f t="shared" si="51"/>
        <v>0.66618292053663575</v>
      </c>
      <c r="P341" s="99">
        <f t="shared" si="52"/>
        <v>0.31943166965193398</v>
      </c>
      <c r="Q341" s="100">
        <f t="shared" si="53"/>
        <v>0.4003485501282858</v>
      </c>
      <c r="R341" s="100">
        <f t="shared" si="54"/>
        <v>4.1947039744396571E-2</v>
      </c>
      <c r="S341" s="100">
        <f t="shared" si="55"/>
        <v>0.17572735634409642</v>
      </c>
      <c r="T341" s="100">
        <f t="shared" si="56"/>
        <v>2.3623953139371642E-2</v>
      </c>
      <c r="U341" s="100">
        <f t="shared" si="57"/>
        <v>3.892143099191557E-2</v>
      </c>
      <c r="V341" s="100">
        <f t="shared" si="58"/>
        <v>0</v>
      </c>
      <c r="W341" s="101">
        <f t="shared" si="59"/>
        <v>0</v>
      </c>
      <c r="X341" s="98" t="str">
        <f>IF(B341='[1]2010 election'!B341,"Incumbent","New")</f>
        <v>Incumbent</v>
      </c>
    </row>
    <row r="342" spans="1:24" ht="16" x14ac:dyDescent="0.2">
      <c r="A342" s="152" t="s">
        <v>1162</v>
      </c>
      <c r="B342" s="42" t="s">
        <v>1163</v>
      </c>
      <c r="C342" s="94">
        <v>12</v>
      </c>
      <c r="D342" s="41" t="s">
        <v>1164</v>
      </c>
      <c r="E342" s="95">
        <v>40492</v>
      </c>
      <c r="F342" s="96">
        <f t="shared" si="50"/>
        <v>26837</v>
      </c>
      <c r="G342" s="97">
        <v>3521</v>
      </c>
      <c r="H342" s="97">
        <v>8122</v>
      </c>
      <c r="I342" s="97">
        <v>718</v>
      </c>
      <c r="J342" s="97">
        <v>2277</v>
      </c>
      <c r="K342" s="97">
        <v>0</v>
      </c>
      <c r="L342" s="97">
        <v>11790</v>
      </c>
      <c r="M342" s="97">
        <v>0</v>
      </c>
      <c r="N342" s="96">
        <v>409</v>
      </c>
      <c r="O342" s="98">
        <f t="shared" si="51"/>
        <v>0.66277289341104417</v>
      </c>
      <c r="P342" s="99">
        <f t="shared" si="52"/>
        <v>0.13119946342735775</v>
      </c>
      <c r="Q342" s="100">
        <f t="shared" si="53"/>
        <v>0.30264187502328876</v>
      </c>
      <c r="R342" s="100">
        <f t="shared" si="54"/>
        <v>2.6754108134292208E-2</v>
      </c>
      <c r="S342" s="100">
        <f t="shared" si="55"/>
        <v>8.4845549055408573E-2</v>
      </c>
      <c r="T342" s="100">
        <f t="shared" si="56"/>
        <v>0</v>
      </c>
      <c r="U342" s="100">
        <f t="shared" si="57"/>
        <v>0.43931885084025785</v>
      </c>
      <c r="V342" s="100">
        <f t="shared" si="58"/>
        <v>0</v>
      </c>
      <c r="W342" s="101">
        <f t="shared" si="59"/>
        <v>1.5240153519394865E-2</v>
      </c>
      <c r="X342" s="98" t="str">
        <f>IF(B342='[1]2010 election'!B342,"Incumbent","New")</f>
        <v>Incumbent</v>
      </c>
    </row>
    <row r="343" spans="1:24" ht="16" x14ac:dyDescent="0.2">
      <c r="A343" s="152" t="s">
        <v>1165</v>
      </c>
      <c r="B343" s="42" t="s">
        <v>1166</v>
      </c>
      <c r="C343" s="94">
        <v>12</v>
      </c>
      <c r="D343" s="41" t="s">
        <v>1167</v>
      </c>
      <c r="E343" s="95">
        <v>51332</v>
      </c>
      <c r="F343" s="96">
        <f t="shared" si="50"/>
        <v>31683</v>
      </c>
      <c r="G343" s="97">
        <v>3419</v>
      </c>
      <c r="H343" s="97">
        <v>18380</v>
      </c>
      <c r="I343" s="97">
        <v>620</v>
      </c>
      <c r="J343" s="97">
        <v>5677</v>
      </c>
      <c r="K343" s="97">
        <v>738</v>
      </c>
      <c r="L343" s="97">
        <v>2849</v>
      </c>
      <c r="M343" s="97">
        <v>0</v>
      </c>
      <c r="N343" s="96">
        <v>0</v>
      </c>
      <c r="O343" s="98">
        <f t="shared" si="51"/>
        <v>0.61721733032026804</v>
      </c>
      <c r="P343" s="99">
        <f t="shared" si="52"/>
        <v>0.10791276078654168</v>
      </c>
      <c r="Q343" s="100">
        <f t="shared" si="53"/>
        <v>0.58012183189723199</v>
      </c>
      <c r="R343" s="100">
        <f t="shared" si="54"/>
        <v>1.9568853959536659E-2</v>
      </c>
      <c r="S343" s="100">
        <f t="shared" si="55"/>
        <v>0.17918126440046714</v>
      </c>
      <c r="T343" s="100">
        <f t="shared" si="56"/>
        <v>2.3293248745383958E-2</v>
      </c>
      <c r="U343" s="100">
        <f t="shared" si="57"/>
        <v>8.9922040210838619E-2</v>
      </c>
      <c r="V343" s="100">
        <f t="shared" si="58"/>
        <v>0</v>
      </c>
      <c r="W343" s="101">
        <f t="shared" si="59"/>
        <v>0</v>
      </c>
      <c r="X343" s="98" t="str">
        <f>IF(B343='[1]2010 election'!B343,"Incumbent","New")</f>
        <v>Incumbent</v>
      </c>
    </row>
    <row r="344" spans="1:24" ht="16" x14ac:dyDescent="0.2">
      <c r="A344" s="152" t="s">
        <v>1168</v>
      </c>
      <c r="B344" s="42" t="s">
        <v>1169</v>
      </c>
      <c r="C344" s="94">
        <v>12</v>
      </c>
      <c r="D344" s="41" t="s">
        <v>1170</v>
      </c>
      <c r="E344" s="95">
        <v>54311</v>
      </c>
      <c r="F344" s="96">
        <f t="shared" si="50"/>
        <v>40074</v>
      </c>
      <c r="G344" s="97">
        <v>16453</v>
      </c>
      <c r="H344" s="97">
        <v>5904</v>
      </c>
      <c r="I344" s="97">
        <v>11351</v>
      </c>
      <c r="J344" s="97">
        <v>3338</v>
      </c>
      <c r="K344" s="97">
        <v>1261</v>
      </c>
      <c r="L344" s="97">
        <v>1767</v>
      </c>
      <c r="M344" s="97">
        <v>0</v>
      </c>
      <c r="N344" s="96">
        <v>0</v>
      </c>
      <c r="O344" s="98">
        <f t="shared" si="51"/>
        <v>0.73786157500322214</v>
      </c>
      <c r="P344" s="99">
        <f t="shared" si="52"/>
        <v>0.410565453910266</v>
      </c>
      <c r="Q344" s="100">
        <f t="shared" si="53"/>
        <v>0.14732744422817787</v>
      </c>
      <c r="R344" s="100">
        <f t="shared" si="54"/>
        <v>0.28325098567649848</v>
      </c>
      <c r="S344" s="100">
        <f t="shared" si="55"/>
        <v>8.329590258022658E-2</v>
      </c>
      <c r="T344" s="100">
        <f t="shared" si="56"/>
        <v>3.1466786445076611E-2</v>
      </c>
      <c r="U344" s="100">
        <f t="shared" si="57"/>
        <v>4.4093427159754457E-2</v>
      </c>
      <c r="V344" s="100">
        <f t="shared" si="58"/>
        <v>0</v>
      </c>
      <c r="W344" s="101">
        <f t="shared" si="59"/>
        <v>0</v>
      </c>
      <c r="X344" s="98" t="str">
        <f>IF(B344='[1]2010 election'!B344,"Incumbent","New")</f>
        <v>New</v>
      </c>
    </row>
    <row r="345" spans="1:24" ht="16" x14ac:dyDescent="0.2">
      <c r="A345" s="152" t="s">
        <v>1171</v>
      </c>
      <c r="B345" s="42" t="s">
        <v>1172</v>
      </c>
      <c r="C345" s="94">
        <v>12</v>
      </c>
      <c r="D345" s="41" t="s">
        <v>1173</v>
      </c>
      <c r="E345" s="95">
        <v>59998</v>
      </c>
      <c r="F345" s="96">
        <f t="shared" si="50"/>
        <v>39453</v>
      </c>
      <c r="G345" s="97">
        <v>12697</v>
      </c>
      <c r="H345" s="97">
        <v>14624</v>
      </c>
      <c r="I345" s="97">
        <v>1648</v>
      </c>
      <c r="J345" s="97">
        <v>5911</v>
      </c>
      <c r="K345" s="97">
        <v>736</v>
      </c>
      <c r="L345" s="97">
        <v>2784</v>
      </c>
      <c r="M345" s="97">
        <v>763</v>
      </c>
      <c r="N345" s="96">
        <v>290</v>
      </c>
      <c r="O345" s="98">
        <f t="shared" si="51"/>
        <v>0.65757191906396883</v>
      </c>
      <c r="P345" s="99">
        <f t="shared" si="52"/>
        <v>0.32182597014168757</v>
      </c>
      <c r="Q345" s="100">
        <f t="shared" si="53"/>
        <v>0.3706688971687831</v>
      </c>
      <c r="R345" s="100">
        <f t="shared" si="54"/>
        <v>4.1771221453374904E-2</v>
      </c>
      <c r="S345" s="100">
        <f t="shared" si="55"/>
        <v>0.14982384102603097</v>
      </c>
      <c r="T345" s="100">
        <f t="shared" si="56"/>
        <v>1.8655108610245101E-2</v>
      </c>
      <c r="U345" s="100">
        <f t="shared" si="57"/>
        <v>7.0564976047448866E-2</v>
      </c>
      <c r="V345" s="100">
        <f t="shared" si="58"/>
        <v>1.9339467214153548E-2</v>
      </c>
      <c r="W345" s="101">
        <f t="shared" si="59"/>
        <v>7.3505183382759232E-3</v>
      </c>
      <c r="X345" s="98" t="str">
        <f>IF(B345='[1]2010 election'!B345,"Incumbent","New")</f>
        <v>Incumbent</v>
      </c>
    </row>
    <row r="346" spans="1:24" ht="16" x14ac:dyDescent="0.2">
      <c r="A346" s="152" t="s">
        <v>1174</v>
      </c>
      <c r="B346" s="42" t="s">
        <v>1175</v>
      </c>
      <c r="C346" s="94">
        <v>12</v>
      </c>
      <c r="D346" s="41" t="s">
        <v>1167</v>
      </c>
      <c r="E346" s="95">
        <v>62793</v>
      </c>
      <c r="F346" s="96">
        <f t="shared" si="50"/>
        <v>40283</v>
      </c>
      <c r="G346" s="97">
        <v>6683</v>
      </c>
      <c r="H346" s="97">
        <v>17864</v>
      </c>
      <c r="I346" s="97">
        <v>935</v>
      </c>
      <c r="J346" s="97">
        <v>7791</v>
      </c>
      <c r="K346" s="97">
        <v>937</v>
      </c>
      <c r="L346" s="97">
        <v>5895</v>
      </c>
      <c r="M346" s="97">
        <v>0</v>
      </c>
      <c r="N346" s="96">
        <v>178</v>
      </c>
      <c r="O346" s="98">
        <f t="shared" si="51"/>
        <v>0.6415205516538468</v>
      </c>
      <c r="P346" s="99">
        <f t="shared" si="52"/>
        <v>0.16590124866569025</v>
      </c>
      <c r="Q346" s="100">
        <f t="shared" si="53"/>
        <v>0.44346250279274135</v>
      </c>
      <c r="R346" s="100">
        <f t="shared" si="54"/>
        <v>2.3210783705285107E-2</v>
      </c>
      <c r="S346" s="100">
        <f t="shared" si="55"/>
        <v>0.19340664796564308</v>
      </c>
      <c r="T346" s="100">
        <f t="shared" si="56"/>
        <v>2.3260432440483578E-2</v>
      </c>
      <c r="U346" s="100">
        <f t="shared" si="57"/>
        <v>0.14633964699749274</v>
      </c>
      <c r="V346" s="100">
        <f t="shared" si="58"/>
        <v>0</v>
      </c>
      <c r="W346" s="101">
        <f t="shared" si="59"/>
        <v>4.4187374326639028E-3</v>
      </c>
      <c r="X346" s="98" t="str">
        <f>IF(B346='[1]2010 election'!B346,"Incumbent","New")</f>
        <v>Incumbent</v>
      </c>
    </row>
    <row r="347" spans="1:24" ht="16" x14ac:dyDescent="0.2">
      <c r="A347" s="152" t="s">
        <v>1176</v>
      </c>
      <c r="B347" s="42" t="s">
        <v>1177</v>
      </c>
      <c r="C347" s="94">
        <v>12</v>
      </c>
      <c r="D347" s="41" t="s">
        <v>1178</v>
      </c>
      <c r="E347" s="95">
        <v>57454</v>
      </c>
      <c r="F347" s="96">
        <f t="shared" si="50"/>
        <v>38646</v>
      </c>
      <c r="G347" s="97">
        <v>5674</v>
      </c>
      <c r="H347" s="97">
        <v>15462</v>
      </c>
      <c r="I347" s="97">
        <v>10481</v>
      </c>
      <c r="J347" s="97">
        <v>2499</v>
      </c>
      <c r="K347" s="97">
        <v>2461</v>
      </c>
      <c r="L347" s="97">
        <v>1925</v>
      </c>
      <c r="M347" s="97">
        <v>0</v>
      </c>
      <c r="N347" s="96">
        <v>144</v>
      </c>
      <c r="O347" s="98">
        <f t="shared" si="51"/>
        <v>0.67264246179552334</v>
      </c>
      <c r="P347" s="99">
        <f t="shared" si="52"/>
        <v>0.14681985198985664</v>
      </c>
      <c r="Q347" s="100">
        <f t="shared" si="53"/>
        <v>0.40009315323707501</v>
      </c>
      <c r="R347" s="100">
        <f t="shared" si="54"/>
        <v>0.27120529938415361</v>
      </c>
      <c r="S347" s="100">
        <f t="shared" si="55"/>
        <v>6.4663872069554415E-2</v>
      </c>
      <c r="T347" s="100">
        <f t="shared" si="56"/>
        <v>6.3680587900429533E-2</v>
      </c>
      <c r="U347" s="100">
        <f t="shared" si="57"/>
        <v>4.9811105935931271E-2</v>
      </c>
      <c r="V347" s="100">
        <f t="shared" si="58"/>
        <v>0</v>
      </c>
      <c r="W347" s="101">
        <f t="shared" si="59"/>
        <v>3.7261294829995344E-3</v>
      </c>
      <c r="X347" s="98" t="str">
        <f>IF(B347='[1]2010 election'!B347,"Incumbent","New")</f>
        <v>New</v>
      </c>
    </row>
    <row r="348" spans="1:24" ht="16" x14ac:dyDescent="0.2">
      <c r="A348" s="152" t="s">
        <v>1179</v>
      </c>
      <c r="B348" s="42" t="s">
        <v>1180</v>
      </c>
      <c r="C348" s="94">
        <v>12</v>
      </c>
      <c r="D348" s="41" t="s">
        <v>1178</v>
      </c>
      <c r="E348" s="95">
        <v>67193</v>
      </c>
      <c r="F348" s="96">
        <f t="shared" si="50"/>
        <v>51151</v>
      </c>
      <c r="G348" s="97">
        <v>21709</v>
      </c>
      <c r="H348" s="97">
        <v>19572</v>
      </c>
      <c r="I348" s="97">
        <v>1953</v>
      </c>
      <c r="J348" s="97">
        <v>3953</v>
      </c>
      <c r="K348" s="97">
        <v>1254</v>
      </c>
      <c r="L348" s="97">
        <v>2301</v>
      </c>
      <c r="M348" s="97">
        <v>0</v>
      </c>
      <c r="N348" s="96">
        <v>409</v>
      </c>
      <c r="O348" s="98">
        <f t="shared" si="51"/>
        <v>0.76125489262274348</v>
      </c>
      <c r="P348" s="99">
        <f t="shared" si="52"/>
        <v>0.42441007995933611</v>
      </c>
      <c r="Q348" s="100">
        <f t="shared" si="53"/>
        <v>0.38263181560477799</v>
      </c>
      <c r="R348" s="100">
        <f t="shared" si="54"/>
        <v>3.8181071728802959E-2</v>
      </c>
      <c r="S348" s="100">
        <f t="shared" si="55"/>
        <v>7.728099157396727E-2</v>
      </c>
      <c r="T348" s="100">
        <f t="shared" si="56"/>
        <v>2.4515649742918026E-2</v>
      </c>
      <c r="U348" s="100">
        <f t="shared" si="57"/>
        <v>4.4984457781861546E-2</v>
      </c>
      <c r="V348" s="100">
        <f t="shared" si="58"/>
        <v>0</v>
      </c>
      <c r="W348" s="101">
        <f t="shared" si="59"/>
        <v>7.9959336083361022E-3</v>
      </c>
      <c r="X348" s="98" t="str">
        <f>IF(B348='[1]2010 election'!B348,"Incumbent","New")</f>
        <v>New</v>
      </c>
    </row>
    <row r="349" spans="1:24" ht="16" x14ac:dyDescent="0.2">
      <c r="A349" s="152" t="s">
        <v>1181</v>
      </c>
      <c r="B349" s="42" t="s">
        <v>1182</v>
      </c>
      <c r="C349" s="94">
        <v>12</v>
      </c>
      <c r="D349" s="41" t="s">
        <v>1178</v>
      </c>
      <c r="E349" s="95">
        <v>75714</v>
      </c>
      <c r="F349" s="96">
        <f t="shared" si="50"/>
        <v>46667</v>
      </c>
      <c r="G349" s="97">
        <v>12513</v>
      </c>
      <c r="H349" s="97">
        <v>19966</v>
      </c>
      <c r="I349" s="97">
        <v>2318</v>
      </c>
      <c r="J349" s="97">
        <v>6423</v>
      </c>
      <c r="K349" s="97">
        <v>1746</v>
      </c>
      <c r="L349" s="97">
        <v>3443</v>
      </c>
      <c r="M349" s="97">
        <v>0</v>
      </c>
      <c r="N349" s="96">
        <v>258</v>
      </c>
      <c r="O349" s="98">
        <f t="shared" si="51"/>
        <v>0.61635892965633832</v>
      </c>
      <c r="P349" s="99">
        <f t="shared" si="52"/>
        <v>0.26813379904429252</v>
      </c>
      <c r="Q349" s="100">
        <f t="shared" si="53"/>
        <v>0.42783980114427755</v>
      </c>
      <c r="R349" s="100">
        <f t="shared" si="54"/>
        <v>4.9671073778044444E-2</v>
      </c>
      <c r="S349" s="100">
        <f t="shared" si="55"/>
        <v>0.13763473118049158</v>
      </c>
      <c r="T349" s="100">
        <f t="shared" si="56"/>
        <v>3.7414018471296634E-2</v>
      </c>
      <c r="U349" s="100">
        <f t="shared" si="57"/>
        <v>7.37780444425397E-2</v>
      </c>
      <c r="V349" s="100">
        <f t="shared" si="58"/>
        <v>0</v>
      </c>
      <c r="W349" s="101">
        <f t="shared" si="59"/>
        <v>5.5285319390575779E-3</v>
      </c>
      <c r="X349" s="98" t="str">
        <f>IF(B349='[1]2010 election'!B349,"Incumbent","New")</f>
        <v>New</v>
      </c>
    </row>
    <row r="350" spans="1:24" ht="16" x14ac:dyDescent="0.2">
      <c r="A350" s="152" t="s">
        <v>1183</v>
      </c>
      <c r="B350" s="42" t="s">
        <v>1184</v>
      </c>
      <c r="C350" s="94">
        <v>12</v>
      </c>
      <c r="D350" s="41" t="s">
        <v>1178</v>
      </c>
      <c r="E350" s="95">
        <v>66758</v>
      </c>
      <c r="F350" s="96">
        <f t="shared" si="50"/>
        <v>43792</v>
      </c>
      <c r="G350" s="97">
        <v>11014</v>
      </c>
      <c r="H350" s="97">
        <v>17803</v>
      </c>
      <c r="I350" s="97">
        <v>2069</v>
      </c>
      <c r="J350" s="97">
        <v>4923</v>
      </c>
      <c r="K350" s="97">
        <v>1704</v>
      </c>
      <c r="L350" s="97">
        <v>6096</v>
      </c>
      <c r="M350" s="97">
        <v>0</v>
      </c>
      <c r="N350" s="96">
        <v>183</v>
      </c>
      <c r="O350" s="98">
        <f t="shared" si="51"/>
        <v>0.65598130561131252</v>
      </c>
      <c r="P350" s="99">
        <f t="shared" si="52"/>
        <v>0.25150712458896601</v>
      </c>
      <c r="Q350" s="100">
        <f t="shared" si="53"/>
        <v>0.40653544026306176</v>
      </c>
      <c r="R350" s="100">
        <f t="shared" si="54"/>
        <v>4.7246072341980271E-2</v>
      </c>
      <c r="S350" s="100">
        <f t="shared" si="55"/>
        <v>0.11241779320423821</v>
      </c>
      <c r="T350" s="100">
        <f t="shared" si="56"/>
        <v>3.8911216660577272E-2</v>
      </c>
      <c r="U350" s="100">
        <f t="shared" si="57"/>
        <v>0.1392035074899525</v>
      </c>
      <c r="V350" s="100">
        <f t="shared" si="58"/>
        <v>0</v>
      </c>
      <c r="W350" s="101">
        <f t="shared" si="59"/>
        <v>4.1788454512239675E-3</v>
      </c>
      <c r="X350" s="98" t="str">
        <f>IF(B350='[1]2010 election'!B350,"Incumbent","New")</f>
        <v>Incumbent</v>
      </c>
    </row>
    <row r="351" spans="1:24" ht="16" x14ac:dyDescent="0.2">
      <c r="A351" s="152" t="s">
        <v>1185</v>
      </c>
      <c r="B351" s="42" t="s">
        <v>1186</v>
      </c>
      <c r="C351" s="94">
        <v>12</v>
      </c>
      <c r="D351" s="41" t="s">
        <v>1187</v>
      </c>
      <c r="E351" s="95">
        <v>55750</v>
      </c>
      <c r="F351" s="96">
        <f t="shared" si="50"/>
        <v>39399</v>
      </c>
      <c r="G351" s="97">
        <v>8336</v>
      </c>
      <c r="H351" s="97">
        <v>9541</v>
      </c>
      <c r="I351" s="97">
        <v>928</v>
      </c>
      <c r="J351" s="97">
        <v>4363</v>
      </c>
      <c r="K351" s="97">
        <v>1091</v>
      </c>
      <c r="L351" s="97">
        <v>15140</v>
      </c>
      <c r="M351" s="97">
        <v>0</v>
      </c>
      <c r="N351" s="96">
        <v>0</v>
      </c>
      <c r="O351" s="98">
        <f t="shared" si="51"/>
        <v>0.70670852017937225</v>
      </c>
      <c r="P351" s="99">
        <f t="shared" si="52"/>
        <v>0.2115789740856367</v>
      </c>
      <c r="Q351" s="100">
        <f t="shared" si="53"/>
        <v>0.242163506687987</v>
      </c>
      <c r="R351" s="100">
        <f t="shared" si="54"/>
        <v>2.355389730703825E-2</v>
      </c>
      <c r="S351" s="100">
        <f t="shared" si="55"/>
        <v>0.11073885123987919</v>
      </c>
      <c r="T351" s="100">
        <f t="shared" si="56"/>
        <v>2.7691058148683976E-2</v>
      </c>
      <c r="U351" s="100">
        <f t="shared" si="57"/>
        <v>0.38427371253077491</v>
      </c>
      <c r="V351" s="100">
        <f t="shared" si="58"/>
        <v>0</v>
      </c>
      <c r="W351" s="101">
        <f t="shared" si="59"/>
        <v>0</v>
      </c>
      <c r="X351" s="98" t="str">
        <f>IF(B351='[1]2010 election'!B351,"Incumbent","New")</f>
        <v>Incumbent</v>
      </c>
    </row>
    <row r="352" spans="1:24" ht="16" x14ac:dyDescent="0.2">
      <c r="A352" s="152" t="s">
        <v>1188</v>
      </c>
      <c r="B352" s="42" t="s">
        <v>1189</v>
      </c>
      <c r="C352" s="94">
        <v>12</v>
      </c>
      <c r="D352" s="41" t="s">
        <v>1187</v>
      </c>
      <c r="E352" s="95">
        <v>57755</v>
      </c>
      <c r="F352" s="96">
        <f t="shared" si="50"/>
        <v>40350</v>
      </c>
      <c r="G352" s="97">
        <v>17626</v>
      </c>
      <c r="H352" s="97">
        <v>11572</v>
      </c>
      <c r="I352" s="97">
        <v>963</v>
      </c>
      <c r="J352" s="97">
        <v>4698</v>
      </c>
      <c r="K352" s="97">
        <v>1290</v>
      </c>
      <c r="L352" s="97">
        <v>4201</v>
      </c>
      <c r="M352" s="97">
        <v>0</v>
      </c>
      <c r="N352" s="96">
        <v>0</v>
      </c>
      <c r="O352" s="98">
        <f t="shared" si="51"/>
        <v>0.69864081031945291</v>
      </c>
      <c r="P352" s="99">
        <f t="shared" si="52"/>
        <v>0.43682775712515487</v>
      </c>
      <c r="Q352" s="100">
        <f t="shared" si="53"/>
        <v>0.28679058240396532</v>
      </c>
      <c r="R352" s="100">
        <f t="shared" si="54"/>
        <v>2.3866171003717473E-2</v>
      </c>
      <c r="S352" s="100">
        <f t="shared" si="55"/>
        <v>0.11643122676579926</v>
      </c>
      <c r="T352" s="100">
        <f t="shared" si="56"/>
        <v>3.197026022304833E-2</v>
      </c>
      <c r="U352" s="100">
        <f t="shared" si="57"/>
        <v>0.10411400247831475</v>
      </c>
      <c r="V352" s="100">
        <f t="shared" si="58"/>
        <v>0</v>
      </c>
      <c r="W352" s="101">
        <f t="shared" si="59"/>
        <v>0</v>
      </c>
      <c r="X352" s="98" t="str">
        <f>IF(B352='[1]2010 election'!B352,"Incumbent","New")</f>
        <v>Incumbent</v>
      </c>
    </row>
    <row r="353" spans="1:33" ht="16" x14ac:dyDescent="0.2">
      <c r="A353" s="152" t="s">
        <v>1190</v>
      </c>
      <c r="B353" s="42" t="s">
        <v>1191</v>
      </c>
      <c r="C353" s="94">
        <v>12</v>
      </c>
      <c r="D353" s="41" t="s">
        <v>1187</v>
      </c>
      <c r="E353" s="95">
        <v>54215</v>
      </c>
      <c r="F353" s="96">
        <f t="shared" si="50"/>
        <v>37416</v>
      </c>
      <c r="G353" s="97">
        <v>4123</v>
      </c>
      <c r="H353" s="97">
        <v>3615</v>
      </c>
      <c r="I353" s="97">
        <v>13414</v>
      </c>
      <c r="J353" s="97">
        <v>3829</v>
      </c>
      <c r="K353" s="97">
        <v>2088</v>
      </c>
      <c r="L353" s="97">
        <v>10347</v>
      </c>
      <c r="M353" s="97">
        <v>0</v>
      </c>
      <c r="N353" s="96">
        <v>0</v>
      </c>
      <c r="O353" s="98">
        <f t="shared" si="51"/>
        <v>0.69014110486027858</v>
      </c>
      <c r="P353" s="99">
        <f t="shared" si="52"/>
        <v>0.11019350010690614</v>
      </c>
      <c r="Q353" s="100">
        <f t="shared" si="53"/>
        <v>9.661642078255292E-2</v>
      </c>
      <c r="R353" s="100">
        <f t="shared" si="54"/>
        <v>0.3585097284584135</v>
      </c>
      <c r="S353" s="100">
        <f t="shared" si="55"/>
        <v>0.10233589908060722</v>
      </c>
      <c r="T353" s="100">
        <f t="shared" si="56"/>
        <v>5.5805003207184095E-2</v>
      </c>
      <c r="U353" s="100">
        <f t="shared" si="57"/>
        <v>0.27653944836433614</v>
      </c>
      <c r="V353" s="100">
        <f t="shared" si="58"/>
        <v>0</v>
      </c>
      <c r="W353" s="101">
        <f t="shared" si="59"/>
        <v>0</v>
      </c>
      <c r="X353" s="98" t="str">
        <f>IF(B353='[1]2010 election'!B353,"Incumbent","New")</f>
        <v>Incumbent</v>
      </c>
    </row>
    <row r="354" spans="1:33" ht="16" x14ac:dyDescent="0.2">
      <c r="A354" s="152" t="s">
        <v>1192</v>
      </c>
      <c r="B354" s="42" t="s">
        <v>1193</v>
      </c>
      <c r="C354" s="94">
        <v>12</v>
      </c>
      <c r="D354" s="41" t="s">
        <v>1159</v>
      </c>
      <c r="E354" s="95">
        <v>54996</v>
      </c>
      <c r="F354" s="96">
        <f t="shared" si="50"/>
        <v>35064</v>
      </c>
      <c r="G354" s="97">
        <v>10649</v>
      </c>
      <c r="H354" s="97">
        <v>13051</v>
      </c>
      <c r="I354" s="97">
        <v>1349</v>
      </c>
      <c r="J354" s="97">
        <v>5480</v>
      </c>
      <c r="K354" s="97">
        <v>915</v>
      </c>
      <c r="L354" s="97">
        <v>3620</v>
      </c>
      <c r="M354" s="97">
        <v>0</v>
      </c>
      <c r="N354" s="96">
        <v>0</v>
      </c>
      <c r="O354" s="98">
        <f t="shared" si="51"/>
        <v>0.63757364171939779</v>
      </c>
      <c r="P354" s="99">
        <f t="shared" si="52"/>
        <v>0.30370180241843486</v>
      </c>
      <c r="Q354" s="100">
        <f t="shared" si="53"/>
        <v>0.37220511065480266</v>
      </c>
      <c r="R354" s="100">
        <f t="shared" si="54"/>
        <v>3.8472507415012548E-2</v>
      </c>
      <c r="S354" s="100">
        <f t="shared" si="55"/>
        <v>0.15628564909879078</v>
      </c>
      <c r="T354" s="100">
        <f t="shared" si="56"/>
        <v>2.6095140314852841E-2</v>
      </c>
      <c r="U354" s="100">
        <f t="shared" si="57"/>
        <v>0.10323979009810633</v>
      </c>
      <c r="V354" s="100">
        <f t="shared" si="58"/>
        <v>0</v>
      </c>
      <c r="W354" s="101">
        <f t="shared" si="59"/>
        <v>0</v>
      </c>
      <c r="X354" s="98" t="str">
        <f>IF(B354='[1]2010 election'!B354,"Incumbent","New")</f>
        <v>Incumbent</v>
      </c>
    </row>
    <row r="355" spans="1:33" ht="16" x14ac:dyDescent="0.2">
      <c r="A355" s="152" t="s">
        <v>1194</v>
      </c>
      <c r="B355" s="42" t="s">
        <v>1195</v>
      </c>
      <c r="C355" s="94">
        <v>12</v>
      </c>
      <c r="D355" s="41" t="s">
        <v>1159</v>
      </c>
      <c r="E355" s="95">
        <v>58657</v>
      </c>
      <c r="F355" s="96">
        <f t="shared" si="50"/>
        <v>38028</v>
      </c>
      <c r="G355" s="97">
        <v>16463</v>
      </c>
      <c r="H355" s="97">
        <v>9733</v>
      </c>
      <c r="I355" s="97">
        <v>1387</v>
      </c>
      <c r="J355" s="97">
        <v>4988</v>
      </c>
      <c r="K355" s="97">
        <v>0</v>
      </c>
      <c r="L355" s="97">
        <v>4651</v>
      </c>
      <c r="M355" s="97">
        <v>0</v>
      </c>
      <c r="N355" s="96">
        <v>806</v>
      </c>
      <c r="O355" s="98">
        <f t="shared" si="51"/>
        <v>0.64831136948701773</v>
      </c>
      <c r="P355" s="99">
        <f t="shared" si="52"/>
        <v>0.43291785000525929</v>
      </c>
      <c r="Q355" s="100">
        <f t="shared" si="53"/>
        <v>0.2559429893762491</v>
      </c>
      <c r="R355" s="100">
        <f t="shared" si="54"/>
        <v>3.6473125065741033E-2</v>
      </c>
      <c r="S355" s="100">
        <f t="shared" si="55"/>
        <v>0.13116650888818765</v>
      </c>
      <c r="T355" s="100">
        <f t="shared" si="56"/>
        <v>0</v>
      </c>
      <c r="U355" s="100">
        <f t="shared" si="57"/>
        <v>0.12230461765015252</v>
      </c>
      <c r="V355" s="100">
        <f t="shared" si="58"/>
        <v>0</v>
      </c>
      <c r="W355" s="101">
        <f t="shared" si="59"/>
        <v>2.1194909014410436E-2</v>
      </c>
      <c r="X355" s="98" t="str">
        <f>IF(B355='[1]2010 election'!B355,"Incumbent","New")</f>
        <v>Incumbent</v>
      </c>
    </row>
    <row r="356" spans="1:33" ht="16" x14ac:dyDescent="0.2">
      <c r="A356" s="152" t="s">
        <v>1196</v>
      </c>
      <c r="B356" s="42" t="s">
        <v>1197</v>
      </c>
      <c r="C356" s="94">
        <v>12</v>
      </c>
      <c r="D356" s="41" t="s">
        <v>1173</v>
      </c>
      <c r="E356" s="95">
        <v>51421</v>
      </c>
      <c r="F356" s="96">
        <f t="shared" si="50"/>
        <v>30472</v>
      </c>
      <c r="G356" s="97">
        <v>3676</v>
      </c>
      <c r="H356" s="97">
        <v>14532</v>
      </c>
      <c r="I356" s="97">
        <v>830</v>
      </c>
      <c r="J356" s="97">
        <v>4976</v>
      </c>
      <c r="K356" s="97">
        <v>799</v>
      </c>
      <c r="L356" s="97">
        <v>5126</v>
      </c>
      <c r="M356" s="97">
        <v>0</v>
      </c>
      <c r="N356" s="96">
        <v>533</v>
      </c>
      <c r="O356" s="98">
        <f t="shared" si="51"/>
        <v>0.59259835475778377</v>
      </c>
      <c r="P356" s="99">
        <f t="shared" si="52"/>
        <v>0.12063533735888685</v>
      </c>
      <c r="Q356" s="100">
        <f t="shared" si="53"/>
        <v>0.47689682331320554</v>
      </c>
      <c r="R356" s="100">
        <f t="shared" si="54"/>
        <v>2.7238120241533211E-2</v>
      </c>
      <c r="S356" s="100">
        <f t="shared" si="55"/>
        <v>0.16329745339984247</v>
      </c>
      <c r="T356" s="100">
        <f t="shared" si="56"/>
        <v>2.6220792859018113E-2</v>
      </c>
      <c r="U356" s="100">
        <f t="shared" si="57"/>
        <v>0.16822000525072198</v>
      </c>
      <c r="V356" s="100">
        <f t="shared" si="58"/>
        <v>0</v>
      </c>
      <c r="W356" s="101">
        <f t="shared" si="59"/>
        <v>1.7491467576791809E-2</v>
      </c>
      <c r="X356" s="98" t="str">
        <f>IF(B356='[1]2010 election'!B356,"Incumbent","New")</f>
        <v>Incumbent</v>
      </c>
      <c r="AD356" s="53"/>
      <c r="AE356" s="153">
        <v>2010</v>
      </c>
      <c r="AF356" s="154">
        <v>2015</v>
      </c>
      <c r="AG356" s="155" t="s">
        <v>1674</v>
      </c>
    </row>
    <row r="357" spans="1:33" ht="16" x14ac:dyDescent="0.2">
      <c r="A357" s="152" t="s">
        <v>1198</v>
      </c>
      <c r="B357" s="42" t="s">
        <v>1199</v>
      </c>
      <c r="C357" s="94">
        <v>12</v>
      </c>
      <c r="D357" s="41" t="s">
        <v>1159</v>
      </c>
      <c r="E357" s="95">
        <v>53639</v>
      </c>
      <c r="F357" s="96">
        <f t="shared" si="50"/>
        <v>37457</v>
      </c>
      <c r="G357" s="97">
        <v>12257</v>
      </c>
      <c r="H357" s="97">
        <v>15187</v>
      </c>
      <c r="I357" s="97">
        <v>1380</v>
      </c>
      <c r="J357" s="97">
        <v>6150</v>
      </c>
      <c r="K357" s="97">
        <v>680</v>
      </c>
      <c r="L357" s="97">
        <v>1803</v>
      </c>
      <c r="M357" s="97">
        <v>0</v>
      </c>
      <c r="N357" s="96">
        <v>0</v>
      </c>
      <c r="O357" s="98">
        <f t="shared" si="51"/>
        <v>0.69831652342511974</v>
      </c>
      <c r="P357" s="99">
        <f t="shared" si="52"/>
        <v>0.32722855541020368</v>
      </c>
      <c r="Q357" s="100">
        <f t="shared" si="53"/>
        <v>0.40545158448354113</v>
      </c>
      <c r="R357" s="100">
        <f t="shared" si="54"/>
        <v>3.6842245775155512E-2</v>
      </c>
      <c r="S357" s="100">
        <f t="shared" si="55"/>
        <v>0.16418826921536694</v>
      </c>
      <c r="T357" s="100">
        <f t="shared" si="56"/>
        <v>1.8154150092105616E-2</v>
      </c>
      <c r="U357" s="100">
        <f t="shared" si="57"/>
        <v>4.8135195023627092E-2</v>
      </c>
      <c r="V357" s="100">
        <f t="shared" si="58"/>
        <v>0</v>
      </c>
      <c r="W357" s="101">
        <f t="shared" si="59"/>
        <v>0</v>
      </c>
      <c r="X357" s="98" t="str">
        <f>IF(B357='[1]2010 election'!B357,"Incumbent","New")</f>
        <v>Incumbent</v>
      </c>
      <c r="AD357" s="156" t="s">
        <v>1675</v>
      </c>
      <c r="AE357" s="157">
        <f>SUM('[1]2010 election'!I:I)</f>
        <v>7004464</v>
      </c>
      <c r="AF357" s="157">
        <f>SUM(I:I)</f>
        <v>2600122</v>
      </c>
      <c r="AG357" s="158">
        <v>-0.62879072545736503</v>
      </c>
    </row>
    <row r="358" spans="1:33" ht="16" x14ac:dyDescent="0.2">
      <c r="A358" s="152" t="s">
        <v>1200</v>
      </c>
      <c r="B358" s="42" t="s">
        <v>1201</v>
      </c>
      <c r="C358" s="94">
        <v>12</v>
      </c>
      <c r="D358" s="41" t="s">
        <v>1164</v>
      </c>
      <c r="E358" s="95">
        <v>44395</v>
      </c>
      <c r="F358" s="96">
        <f t="shared" si="50"/>
        <v>28913</v>
      </c>
      <c r="G358" s="97">
        <v>6550</v>
      </c>
      <c r="H358" s="97">
        <v>3904</v>
      </c>
      <c r="I358" s="97">
        <v>1153</v>
      </c>
      <c r="J358" s="97">
        <v>3126</v>
      </c>
      <c r="K358" s="97">
        <v>981</v>
      </c>
      <c r="L358" s="97">
        <v>11811</v>
      </c>
      <c r="M358" s="97">
        <v>1388</v>
      </c>
      <c r="N358" s="96">
        <v>0</v>
      </c>
      <c r="O358" s="98">
        <f t="shared" si="51"/>
        <v>0.6512670345759658</v>
      </c>
      <c r="P358" s="99">
        <f t="shared" si="52"/>
        <v>0.22654169404766022</v>
      </c>
      <c r="Q358" s="100">
        <f t="shared" si="53"/>
        <v>0.13502576695604054</v>
      </c>
      <c r="R358" s="100">
        <f t="shared" si="54"/>
        <v>3.9878255456023241E-2</v>
      </c>
      <c r="S358" s="100">
        <f t="shared" si="55"/>
        <v>0.10811745581572303</v>
      </c>
      <c r="T358" s="100">
        <f t="shared" si="56"/>
        <v>3.3929374329886214E-2</v>
      </c>
      <c r="U358" s="100">
        <f t="shared" si="57"/>
        <v>0.40850136616746791</v>
      </c>
      <c r="V358" s="100">
        <f t="shared" si="58"/>
        <v>4.8006087227198839E-2</v>
      </c>
      <c r="W358" s="101">
        <f t="shared" si="59"/>
        <v>0</v>
      </c>
      <c r="X358" s="98" t="str">
        <f>IF(B358='[1]2010 election'!B358,"Incumbent","New")</f>
        <v>New</v>
      </c>
      <c r="AD358" s="159" t="s">
        <v>1676</v>
      </c>
      <c r="AE358" s="157">
        <f>SUM('[1]2010 election'!J:J)</f>
        <v>919677</v>
      </c>
      <c r="AF358" s="157">
        <f>SUM(J:J)</f>
        <v>3881099</v>
      </c>
      <c r="AG358" s="158">
        <v>3.2200674802131601</v>
      </c>
    </row>
    <row r="359" spans="1:33" ht="16" x14ac:dyDescent="0.2">
      <c r="A359" s="152" t="s">
        <v>1202</v>
      </c>
      <c r="B359" s="42" t="s">
        <v>1203</v>
      </c>
      <c r="C359" s="94">
        <v>12</v>
      </c>
      <c r="D359" s="41" t="s">
        <v>1156</v>
      </c>
      <c r="E359" s="95">
        <v>61820</v>
      </c>
      <c r="F359" s="96">
        <f t="shared" si="50"/>
        <v>42758</v>
      </c>
      <c r="G359" s="97">
        <v>15862</v>
      </c>
      <c r="H359" s="97">
        <v>15835</v>
      </c>
      <c r="I359" s="97">
        <v>1552</v>
      </c>
      <c r="J359" s="97">
        <v>4773</v>
      </c>
      <c r="K359" s="97">
        <v>1161</v>
      </c>
      <c r="L359" s="97">
        <v>3051</v>
      </c>
      <c r="M359" s="97">
        <v>0</v>
      </c>
      <c r="N359" s="96">
        <v>524</v>
      </c>
      <c r="O359" s="98">
        <f t="shared" si="51"/>
        <v>0.6916531866709803</v>
      </c>
      <c r="P359" s="99">
        <f t="shared" si="52"/>
        <v>0.37097151410262408</v>
      </c>
      <c r="Q359" s="100">
        <f t="shared" si="53"/>
        <v>0.37034005332335468</v>
      </c>
      <c r="R359" s="100">
        <f t="shared" si="54"/>
        <v>3.6297301089854531E-2</v>
      </c>
      <c r="S359" s="100">
        <f t="shared" si="55"/>
        <v>0.11162823331306422</v>
      </c>
      <c r="T359" s="100">
        <f t="shared" si="56"/>
        <v>2.7152813508583191E-2</v>
      </c>
      <c r="U359" s="100">
        <f t="shared" si="57"/>
        <v>7.1355068057439547E-2</v>
      </c>
      <c r="V359" s="100">
        <f t="shared" si="58"/>
        <v>0</v>
      </c>
      <c r="W359" s="101">
        <f t="shared" si="59"/>
        <v>1.2255016605079751E-2</v>
      </c>
      <c r="X359" s="98" t="str">
        <f>IF(B359='[1]2010 election'!B359,"Incumbent","New")</f>
        <v>New</v>
      </c>
      <c r="AD359" s="160" t="s">
        <v>1677</v>
      </c>
      <c r="AE359" s="161">
        <f>SUM('[1]2010 election'!L:L)</f>
        <v>828722</v>
      </c>
      <c r="AF359" s="161">
        <f>SUM(L:L)</f>
        <v>1812372</v>
      </c>
      <c r="AG359" s="162">
        <v>1.18694809598393</v>
      </c>
    </row>
    <row r="360" spans="1:33" ht="16" x14ac:dyDescent="0.2">
      <c r="A360" s="152" t="s">
        <v>1204</v>
      </c>
      <c r="B360" s="42" t="s">
        <v>1205</v>
      </c>
      <c r="C360" s="94">
        <v>12</v>
      </c>
      <c r="D360" s="41" t="s">
        <v>1167</v>
      </c>
      <c r="E360" s="95">
        <v>55075</v>
      </c>
      <c r="F360" s="96">
        <f t="shared" si="50"/>
        <v>35401</v>
      </c>
      <c r="G360" s="97">
        <v>5366</v>
      </c>
      <c r="H360" s="97">
        <v>17336</v>
      </c>
      <c r="I360" s="97">
        <v>950</v>
      </c>
      <c r="J360" s="97">
        <v>6932</v>
      </c>
      <c r="K360" s="97">
        <v>659</v>
      </c>
      <c r="L360" s="97">
        <v>3794</v>
      </c>
      <c r="M360" s="97">
        <v>0</v>
      </c>
      <c r="N360" s="96">
        <v>364</v>
      </c>
      <c r="O360" s="98">
        <f t="shared" si="51"/>
        <v>0.64277802995914657</v>
      </c>
      <c r="P360" s="99">
        <f t="shared" si="52"/>
        <v>0.15157763904974436</v>
      </c>
      <c r="Q360" s="100">
        <f t="shared" si="53"/>
        <v>0.48970368068698622</v>
      </c>
      <c r="R360" s="100">
        <f t="shared" si="54"/>
        <v>2.6835400129939832E-2</v>
      </c>
      <c r="S360" s="100">
        <f t="shared" si="55"/>
        <v>0.19581367757972939</v>
      </c>
      <c r="T360" s="100">
        <f t="shared" si="56"/>
        <v>1.8615293353295103E-2</v>
      </c>
      <c r="U360" s="100">
        <f t="shared" si="57"/>
        <v>0.10717211378209655</v>
      </c>
      <c r="V360" s="100">
        <f t="shared" si="58"/>
        <v>0</v>
      </c>
      <c r="W360" s="101">
        <f t="shared" si="59"/>
        <v>1.0282195418208526E-2</v>
      </c>
      <c r="X360" s="98" t="str">
        <f>IF(B360='[1]2010 election'!B360,"Incumbent","New")</f>
        <v>Incumbent</v>
      </c>
    </row>
    <row r="361" spans="1:33" ht="16" x14ac:dyDescent="0.2">
      <c r="A361" s="152" t="s">
        <v>1206</v>
      </c>
      <c r="B361" s="42" t="s">
        <v>1207</v>
      </c>
      <c r="C361" s="94">
        <v>12</v>
      </c>
      <c r="D361" s="41" t="s">
        <v>1187</v>
      </c>
      <c r="E361" s="95">
        <v>59314</v>
      </c>
      <c r="F361" s="96">
        <f t="shared" si="50"/>
        <v>38574</v>
      </c>
      <c r="G361" s="97">
        <v>5534</v>
      </c>
      <c r="H361" s="97">
        <v>15948</v>
      </c>
      <c r="I361" s="97">
        <v>751</v>
      </c>
      <c r="J361" s="97">
        <v>6269</v>
      </c>
      <c r="K361" s="97">
        <v>689</v>
      </c>
      <c r="L361" s="97">
        <v>8853</v>
      </c>
      <c r="M361" s="97">
        <v>0</v>
      </c>
      <c r="N361" s="96">
        <v>530</v>
      </c>
      <c r="O361" s="98">
        <f t="shared" si="51"/>
        <v>0.65033550257949224</v>
      </c>
      <c r="P361" s="99">
        <f t="shared" si="52"/>
        <v>0.14346450977342251</v>
      </c>
      <c r="Q361" s="100">
        <f t="shared" si="53"/>
        <v>0.41343910405972933</v>
      </c>
      <c r="R361" s="100">
        <f t="shared" si="54"/>
        <v>1.9469072432208225E-2</v>
      </c>
      <c r="S361" s="100">
        <f t="shared" si="55"/>
        <v>0.16251879504329342</v>
      </c>
      <c r="T361" s="100">
        <f t="shared" si="56"/>
        <v>1.7861772178151086E-2</v>
      </c>
      <c r="U361" s="100">
        <f t="shared" si="57"/>
        <v>0.2295069217607715</v>
      </c>
      <c r="V361" s="100">
        <f t="shared" si="58"/>
        <v>0</v>
      </c>
      <c r="W361" s="101">
        <f t="shared" si="59"/>
        <v>1.3739824752423913E-2</v>
      </c>
      <c r="X361" s="98" t="str">
        <f>IF(B361='[1]2010 election'!B361,"Incumbent","New")</f>
        <v>Incumbent</v>
      </c>
    </row>
    <row r="362" spans="1:33" ht="16" x14ac:dyDescent="0.2">
      <c r="A362" s="152" t="s">
        <v>1208</v>
      </c>
      <c r="B362" s="42" t="s">
        <v>1209</v>
      </c>
      <c r="C362" s="94">
        <v>12</v>
      </c>
      <c r="D362" s="41" t="s">
        <v>1173</v>
      </c>
      <c r="E362" s="95">
        <v>61719</v>
      </c>
      <c r="F362" s="96">
        <f t="shared" si="50"/>
        <v>32715</v>
      </c>
      <c r="G362" s="97">
        <v>3292</v>
      </c>
      <c r="H362" s="97">
        <v>17619</v>
      </c>
      <c r="I362" s="97">
        <v>1351</v>
      </c>
      <c r="J362" s="97">
        <v>6106</v>
      </c>
      <c r="K362" s="97">
        <v>603</v>
      </c>
      <c r="L362" s="97">
        <v>3099</v>
      </c>
      <c r="M362" s="97">
        <v>459</v>
      </c>
      <c r="N362" s="96">
        <v>186</v>
      </c>
      <c r="O362" s="98">
        <f t="shared" si="51"/>
        <v>0.53006367569144019</v>
      </c>
      <c r="P362" s="99">
        <f t="shared" si="52"/>
        <v>0.1006266238728412</v>
      </c>
      <c r="Q362" s="100">
        <f t="shared" si="53"/>
        <v>0.53856029344337464</v>
      </c>
      <c r="R362" s="100">
        <f t="shared" si="54"/>
        <v>4.1296041571144734E-2</v>
      </c>
      <c r="S362" s="100">
        <f t="shared" si="55"/>
        <v>0.18664221305211676</v>
      </c>
      <c r="T362" s="100">
        <f t="shared" si="56"/>
        <v>1.8431911966987621E-2</v>
      </c>
      <c r="U362" s="100">
        <f t="shared" si="57"/>
        <v>9.4727189362677669E-2</v>
      </c>
      <c r="V362" s="100">
        <f t="shared" si="58"/>
        <v>1.4030261348005502E-2</v>
      </c>
      <c r="W362" s="101">
        <f t="shared" si="59"/>
        <v>5.6854653828519027E-3</v>
      </c>
      <c r="X362" s="98" t="str">
        <f>IF(B362='[1]2010 election'!B362,"Incumbent","New")</f>
        <v>New</v>
      </c>
    </row>
    <row r="363" spans="1:33" ht="16" x14ac:dyDescent="0.2">
      <c r="A363" s="152" t="s">
        <v>1210</v>
      </c>
      <c r="B363" s="42" t="s">
        <v>1211</v>
      </c>
      <c r="C363" s="94">
        <v>12</v>
      </c>
      <c r="D363" s="41" t="s">
        <v>1167</v>
      </c>
      <c r="E363" s="95">
        <v>65706</v>
      </c>
      <c r="F363" s="96">
        <f t="shared" si="50"/>
        <v>47462</v>
      </c>
      <c r="G363" s="97">
        <v>23701</v>
      </c>
      <c r="H363" s="97">
        <v>12719</v>
      </c>
      <c r="I363" s="97">
        <v>2496</v>
      </c>
      <c r="J363" s="97">
        <v>4942</v>
      </c>
      <c r="K363" s="97">
        <v>1629</v>
      </c>
      <c r="L363" s="97">
        <v>1875</v>
      </c>
      <c r="M363" s="97">
        <v>0</v>
      </c>
      <c r="N363" s="96">
        <v>100</v>
      </c>
      <c r="O363" s="98">
        <f t="shared" si="51"/>
        <v>0.72233890360088882</v>
      </c>
      <c r="P363" s="99">
        <f t="shared" si="52"/>
        <v>0.49936791538493952</v>
      </c>
      <c r="Q363" s="100">
        <f t="shared" si="53"/>
        <v>0.26798280729847035</v>
      </c>
      <c r="R363" s="100">
        <f t="shared" si="54"/>
        <v>5.2589439973031053E-2</v>
      </c>
      <c r="S363" s="100">
        <f t="shared" si="55"/>
        <v>0.10412540558762799</v>
      </c>
      <c r="T363" s="100">
        <f t="shared" si="56"/>
        <v>3.432219459778349E-2</v>
      </c>
      <c r="U363" s="100">
        <f t="shared" si="57"/>
        <v>3.9505288441279339E-2</v>
      </c>
      <c r="V363" s="100">
        <f t="shared" si="58"/>
        <v>0</v>
      </c>
      <c r="W363" s="101">
        <f t="shared" si="59"/>
        <v>2.1069487168682314E-3</v>
      </c>
      <c r="X363" s="98" t="str">
        <f>IF(B363='[1]2010 election'!B363,"Incumbent","New")</f>
        <v>Incumbent</v>
      </c>
    </row>
    <row r="364" spans="1:33" ht="16" x14ac:dyDescent="0.2">
      <c r="A364" s="152" t="s">
        <v>1212</v>
      </c>
      <c r="B364" s="42" t="s">
        <v>1213</v>
      </c>
      <c r="C364" s="94">
        <v>12</v>
      </c>
      <c r="D364" s="41" t="s">
        <v>1170</v>
      </c>
      <c r="E364" s="95">
        <v>48491</v>
      </c>
      <c r="F364" s="96">
        <f t="shared" si="50"/>
        <v>33757</v>
      </c>
      <c r="G364" s="97">
        <v>15204</v>
      </c>
      <c r="H364" s="97">
        <v>1900</v>
      </c>
      <c r="I364" s="97">
        <v>9879</v>
      </c>
      <c r="J364" s="97">
        <v>3769</v>
      </c>
      <c r="K364" s="97">
        <v>1260</v>
      </c>
      <c r="L364" s="97">
        <v>1745</v>
      </c>
      <c r="M364" s="97">
        <v>0</v>
      </c>
      <c r="N364" s="96">
        <v>0</v>
      </c>
      <c r="O364" s="98">
        <f t="shared" si="51"/>
        <v>0.69614980099399892</v>
      </c>
      <c r="P364" s="99">
        <f t="shared" si="52"/>
        <v>0.45039547353141568</v>
      </c>
      <c r="Q364" s="100">
        <f t="shared" si="53"/>
        <v>5.628462244867731E-2</v>
      </c>
      <c r="R364" s="100">
        <f t="shared" si="54"/>
        <v>0.2926504132476227</v>
      </c>
      <c r="S364" s="100">
        <f t="shared" si="55"/>
        <v>0.1116509168468762</v>
      </c>
      <c r="T364" s="100">
        <f t="shared" si="56"/>
        <v>3.7325591729122851E-2</v>
      </c>
      <c r="U364" s="100">
        <f t="shared" si="57"/>
        <v>5.1692982196285216E-2</v>
      </c>
      <c r="V364" s="100">
        <f t="shared" si="58"/>
        <v>0</v>
      </c>
      <c r="W364" s="101">
        <f t="shared" si="59"/>
        <v>0</v>
      </c>
      <c r="X364" s="98" t="str">
        <f>IF(B364='[1]2010 election'!B364,"Incumbent","New")</f>
        <v>Incumbent</v>
      </c>
    </row>
    <row r="365" spans="1:33" ht="16" x14ac:dyDescent="0.2">
      <c r="A365" s="152" t="s">
        <v>1214</v>
      </c>
      <c r="B365" s="42" t="s">
        <v>1215</v>
      </c>
      <c r="C365" s="94">
        <v>12</v>
      </c>
      <c r="D365" s="41" t="s">
        <v>1156</v>
      </c>
      <c r="E365" s="95">
        <v>56099</v>
      </c>
      <c r="F365" s="96">
        <f t="shared" si="50"/>
        <v>37135</v>
      </c>
      <c r="G365" s="97">
        <v>5691</v>
      </c>
      <c r="H365" s="97">
        <v>16270</v>
      </c>
      <c r="I365" s="97">
        <v>1173</v>
      </c>
      <c r="J365" s="97">
        <v>6094</v>
      </c>
      <c r="K365" s="97">
        <v>1185</v>
      </c>
      <c r="L365" s="97">
        <v>6722</v>
      </c>
      <c r="M365" s="97">
        <v>0</v>
      </c>
      <c r="N365" s="96">
        <v>0</v>
      </c>
      <c r="O365" s="98">
        <f t="shared" si="51"/>
        <v>0.66195475855184582</v>
      </c>
      <c r="P365" s="99">
        <f t="shared" si="52"/>
        <v>0.1532516493873704</v>
      </c>
      <c r="Q365" s="100">
        <f t="shared" si="53"/>
        <v>0.43813114312643059</v>
      </c>
      <c r="R365" s="100">
        <f t="shared" si="54"/>
        <v>3.1587451191598226E-2</v>
      </c>
      <c r="S365" s="100">
        <f t="shared" si="55"/>
        <v>0.16410394506530226</v>
      </c>
      <c r="T365" s="100">
        <f t="shared" si="56"/>
        <v>3.1910596472330688E-2</v>
      </c>
      <c r="U365" s="100">
        <f t="shared" si="57"/>
        <v>0.18101521475696783</v>
      </c>
      <c r="V365" s="100">
        <f t="shared" si="58"/>
        <v>0</v>
      </c>
      <c r="W365" s="101">
        <f t="shared" si="59"/>
        <v>0</v>
      </c>
      <c r="X365" s="98" t="str">
        <f>IF(B365='[1]2010 election'!B365,"Incumbent","New")</f>
        <v>New</v>
      </c>
    </row>
    <row r="366" spans="1:33" ht="16" x14ac:dyDescent="0.2">
      <c r="A366" s="152" t="s">
        <v>1216</v>
      </c>
      <c r="B366" s="42" t="s">
        <v>1217</v>
      </c>
      <c r="C366" s="94">
        <v>12</v>
      </c>
      <c r="D366" s="41" t="s">
        <v>1167</v>
      </c>
      <c r="E366" s="95">
        <v>56018</v>
      </c>
      <c r="F366" s="96">
        <f t="shared" si="50"/>
        <v>35108</v>
      </c>
      <c r="G366" s="97">
        <v>9585</v>
      </c>
      <c r="H366" s="97">
        <v>14290</v>
      </c>
      <c r="I366" s="97">
        <v>2251</v>
      </c>
      <c r="J366" s="97">
        <v>6466</v>
      </c>
      <c r="K366" s="97">
        <v>887</v>
      </c>
      <c r="L366" s="97">
        <v>1231</v>
      </c>
      <c r="M366" s="97">
        <v>0</v>
      </c>
      <c r="N366" s="96">
        <v>398</v>
      </c>
      <c r="O366" s="98">
        <f t="shared" si="51"/>
        <v>0.62672712342461356</v>
      </c>
      <c r="P366" s="99">
        <f t="shared" si="52"/>
        <v>0.2730146975048422</v>
      </c>
      <c r="Q366" s="100">
        <f t="shared" si="53"/>
        <v>0.40702973681212257</v>
      </c>
      <c r="R366" s="100">
        <f t="shared" si="54"/>
        <v>6.4116440697276969E-2</v>
      </c>
      <c r="S366" s="100">
        <f t="shared" si="55"/>
        <v>0.18417454711176939</v>
      </c>
      <c r="T366" s="100">
        <f t="shared" si="56"/>
        <v>2.5264896889597814E-2</v>
      </c>
      <c r="U366" s="100">
        <f t="shared" si="57"/>
        <v>3.5063233451065282E-2</v>
      </c>
      <c r="V366" s="100">
        <f t="shared" si="58"/>
        <v>0</v>
      </c>
      <c r="W366" s="101">
        <f t="shared" si="59"/>
        <v>1.1336447533325737E-2</v>
      </c>
      <c r="X366" s="98" t="str">
        <f>IF(B366='[1]2010 election'!B366,"Incumbent","New")</f>
        <v>Incumbent</v>
      </c>
    </row>
    <row r="367" spans="1:33" ht="16" x14ac:dyDescent="0.2">
      <c r="A367" s="152" t="s">
        <v>1218</v>
      </c>
      <c r="B367" s="42" t="s">
        <v>1219</v>
      </c>
      <c r="C367" s="94">
        <v>12</v>
      </c>
      <c r="D367" s="41" t="s">
        <v>1167</v>
      </c>
      <c r="E367" s="95">
        <v>62145</v>
      </c>
      <c r="F367" s="96">
        <f t="shared" si="50"/>
        <v>40347</v>
      </c>
      <c r="G367" s="97">
        <v>13123</v>
      </c>
      <c r="H367" s="97">
        <v>16633</v>
      </c>
      <c r="I367" s="97">
        <v>1581</v>
      </c>
      <c r="J367" s="97">
        <v>6134</v>
      </c>
      <c r="K367" s="97">
        <v>1272</v>
      </c>
      <c r="L367" s="97">
        <v>1604</v>
      </c>
      <c r="M367" s="97">
        <v>0</v>
      </c>
      <c r="N367" s="96">
        <v>0</v>
      </c>
      <c r="O367" s="98">
        <f t="shared" si="51"/>
        <v>0.64923968139029686</v>
      </c>
      <c r="P367" s="99">
        <f t="shared" si="52"/>
        <v>0.32525342652489653</v>
      </c>
      <c r="Q367" s="100">
        <f t="shared" si="53"/>
        <v>0.41224874216174684</v>
      </c>
      <c r="R367" s="100">
        <f t="shared" si="54"/>
        <v>3.9185069521897542E-2</v>
      </c>
      <c r="S367" s="100">
        <f t="shared" si="55"/>
        <v>0.15203112994770368</v>
      </c>
      <c r="T367" s="100">
        <f t="shared" si="56"/>
        <v>3.1526507547029521E-2</v>
      </c>
      <c r="U367" s="100">
        <f t="shared" si="57"/>
        <v>3.9755124296725904E-2</v>
      </c>
      <c r="V367" s="100">
        <f t="shared" si="58"/>
        <v>0</v>
      </c>
      <c r="W367" s="101">
        <f t="shared" si="59"/>
        <v>0</v>
      </c>
      <c r="X367" s="98" t="str">
        <f>IF(B367='[1]2010 election'!B367,"Incumbent","New")</f>
        <v>Incumbent</v>
      </c>
    </row>
    <row r="368" spans="1:33" ht="16" x14ac:dyDescent="0.2">
      <c r="A368" s="152" t="s">
        <v>1220</v>
      </c>
      <c r="B368" s="42" t="s">
        <v>1221</v>
      </c>
      <c r="C368" s="94">
        <v>12</v>
      </c>
      <c r="D368" s="41" t="s">
        <v>1173</v>
      </c>
      <c r="E368" s="95">
        <v>55320</v>
      </c>
      <c r="F368" s="96">
        <f t="shared" si="50"/>
        <v>35250</v>
      </c>
      <c r="G368" s="97">
        <v>5620</v>
      </c>
      <c r="H368" s="97">
        <v>18663</v>
      </c>
      <c r="I368" s="97">
        <v>1072</v>
      </c>
      <c r="J368" s="97">
        <v>5420</v>
      </c>
      <c r="K368" s="97">
        <v>754</v>
      </c>
      <c r="L368" s="97">
        <v>3556</v>
      </c>
      <c r="M368" s="97">
        <v>0</v>
      </c>
      <c r="N368" s="96">
        <v>165</v>
      </c>
      <c r="O368" s="98">
        <f t="shared" si="51"/>
        <v>0.63720173535791758</v>
      </c>
      <c r="P368" s="99">
        <f t="shared" si="52"/>
        <v>0.15943262411347517</v>
      </c>
      <c r="Q368" s="100">
        <f t="shared" si="53"/>
        <v>0.5294468085106383</v>
      </c>
      <c r="R368" s="100">
        <f t="shared" si="54"/>
        <v>3.0411347517730496E-2</v>
      </c>
      <c r="S368" s="100">
        <f t="shared" si="55"/>
        <v>0.15375886524822696</v>
      </c>
      <c r="T368" s="100">
        <f t="shared" si="56"/>
        <v>2.1390070921985815E-2</v>
      </c>
      <c r="U368" s="100">
        <f t="shared" si="57"/>
        <v>0.10087943262411347</v>
      </c>
      <c r="V368" s="100">
        <f t="shared" si="58"/>
        <v>0</v>
      </c>
      <c r="W368" s="101">
        <f t="shared" si="59"/>
        <v>4.6808510638297876E-3</v>
      </c>
      <c r="X368" s="98" t="str">
        <f>IF(B368='[1]2010 election'!B368,"Incumbent","New")</f>
        <v>Incumbent</v>
      </c>
    </row>
    <row r="369" spans="1:24" ht="16" x14ac:dyDescent="0.2">
      <c r="A369" s="152" t="s">
        <v>1222</v>
      </c>
      <c r="B369" s="42" t="s">
        <v>1223</v>
      </c>
      <c r="C369" s="94">
        <v>12</v>
      </c>
      <c r="D369" s="41" t="s">
        <v>1173</v>
      </c>
      <c r="E369" s="95">
        <v>58929</v>
      </c>
      <c r="F369" s="96">
        <f t="shared" si="50"/>
        <v>37882</v>
      </c>
      <c r="G369" s="97">
        <v>6569</v>
      </c>
      <c r="H369" s="97">
        <v>15554</v>
      </c>
      <c r="I369" s="97">
        <v>4904</v>
      </c>
      <c r="J369" s="97">
        <v>5085</v>
      </c>
      <c r="K369" s="97">
        <v>992</v>
      </c>
      <c r="L369" s="97">
        <v>4348</v>
      </c>
      <c r="M369" s="97">
        <v>0</v>
      </c>
      <c r="N369" s="96">
        <v>430</v>
      </c>
      <c r="O369" s="98">
        <f t="shared" si="51"/>
        <v>0.64284138539598501</v>
      </c>
      <c r="P369" s="99">
        <f t="shared" si="52"/>
        <v>0.17340689509529592</v>
      </c>
      <c r="Q369" s="100">
        <f t="shared" si="53"/>
        <v>0.41059078190169473</v>
      </c>
      <c r="R369" s="100">
        <f t="shared" si="54"/>
        <v>0.12945462224803336</v>
      </c>
      <c r="S369" s="100">
        <f t="shared" si="55"/>
        <v>0.13423261707407211</v>
      </c>
      <c r="T369" s="100">
        <f t="shared" si="56"/>
        <v>2.6186579378068741E-2</v>
      </c>
      <c r="U369" s="100">
        <f t="shared" si="57"/>
        <v>0.11477746687080935</v>
      </c>
      <c r="V369" s="100">
        <f t="shared" si="58"/>
        <v>0</v>
      </c>
      <c r="W369" s="101">
        <f t="shared" si="59"/>
        <v>1.1351037432025764E-2</v>
      </c>
      <c r="X369" s="98" t="str">
        <f>IF(B369='[1]2010 election'!B369,"Incumbent","New")</f>
        <v>Incumbent</v>
      </c>
    </row>
    <row r="370" spans="1:24" ht="16" x14ac:dyDescent="0.2">
      <c r="A370" s="152" t="s">
        <v>1224</v>
      </c>
      <c r="B370" s="42" t="s">
        <v>1225</v>
      </c>
      <c r="C370" s="94">
        <v>12</v>
      </c>
      <c r="D370" s="41" t="s">
        <v>1187</v>
      </c>
      <c r="E370" s="95">
        <v>57291</v>
      </c>
      <c r="F370" s="96">
        <f t="shared" si="50"/>
        <v>40556</v>
      </c>
      <c r="G370" s="97">
        <v>16383</v>
      </c>
      <c r="H370" s="97">
        <v>11414</v>
      </c>
      <c r="I370" s="97">
        <v>780</v>
      </c>
      <c r="J370" s="97">
        <v>4257</v>
      </c>
      <c r="K370" s="97">
        <v>1452</v>
      </c>
      <c r="L370" s="97">
        <v>2518</v>
      </c>
      <c r="M370" s="97">
        <v>3729</v>
      </c>
      <c r="N370" s="96">
        <v>23</v>
      </c>
      <c r="O370" s="98">
        <f t="shared" si="51"/>
        <v>0.7078947827756541</v>
      </c>
      <c r="P370" s="99">
        <f t="shared" si="52"/>
        <v>0.40395995660321532</v>
      </c>
      <c r="Q370" s="100">
        <f t="shared" si="53"/>
        <v>0.28143801163822862</v>
      </c>
      <c r="R370" s="100">
        <f t="shared" si="54"/>
        <v>1.923266594338692E-2</v>
      </c>
      <c r="S370" s="100">
        <f t="shared" si="55"/>
        <v>0.10496597297563863</v>
      </c>
      <c r="T370" s="100">
        <f t="shared" si="56"/>
        <v>3.5802347371535655E-2</v>
      </c>
      <c r="U370" s="100">
        <f t="shared" si="57"/>
        <v>6.208699082749778E-2</v>
      </c>
      <c r="V370" s="100">
        <f t="shared" si="58"/>
        <v>9.1946937567807474E-2</v>
      </c>
      <c r="W370" s="101">
        <f t="shared" si="59"/>
        <v>5.6711707268961432E-4</v>
      </c>
      <c r="X370" s="98" t="str">
        <f>IF(B370='[1]2010 election'!B370,"Incumbent","New")</f>
        <v>Incumbent</v>
      </c>
    </row>
    <row r="371" spans="1:24" ht="16" x14ac:dyDescent="0.2">
      <c r="A371" s="152" t="s">
        <v>1226</v>
      </c>
      <c r="B371" s="42" t="s">
        <v>1227</v>
      </c>
      <c r="C371" s="94">
        <v>12</v>
      </c>
      <c r="D371" s="41" t="s">
        <v>1173</v>
      </c>
      <c r="E371" s="95">
        <v>51809</v>
      </c>
      <c r="F371" s="96">
        <f t="shared" si="50"/>
        <v>31538</v>
      </c>
      <c r="G371" s="97">
        <v>2116</v>
      </c>
      <c r="H371" s="97">
        <v>15976</v>
      </c>
      <c r="I371" s="97">
        <v>474</v>
      </c>
      <c r="J371" s="97">
        <v>3998</v>
      </c>
      <c r="K371" s="97">
        <v>453</v>
      </c>
      <c r="L371" s="97">
        <v>8521</v>
      </c>
      <c r="M371" s="97">
        <v>0</v>
      </c>
      <c r="N371" s="96">
        <v>0</v>
      </c>
      <c r="O371" s="98">
        <f t="shared" si="51"/>
        <v>0.60873593391109648</v>
      </c>
      <c r="P371" s="99">
        <f t="shared" si="52"/>
        <v>6.7093664785338319E-2</v>
      </c>
      <c r="Q371" s="100">
        <f t="shared" si="53"/>
        <v>0.50656351068552219</v>
      </c>
      <c r="R371" s="100">
        <f t="shared" si="54"/>
        <v>1.5029488236413216E-2</v>
      </c>
      <c r="S371" s="100">
        <f t="shared" si="55"/>
        <v>0.12676770879573848</v>
      </c>
      <c r="T371" s="100">
        <f t="shared" si="56"/>
        <v>1.436362483353415E-2</v>
      </c>
      <c r="U371" s="100">
        <f t="shared" si="57"/>
        <v>0.2701820026634536</v>
      </c>
      <c r="V371" s="100">
        <f t="shared" si="58"/>
        <v>0</v>
      </c>
      <c r="W371" s="101">
        <f t="shared" si="59"/>
        <v>0</v>
      </c>
      <c r="X371" s="98" t="str">
        <f>IF(B371='[1]2010 election'!B371,"Incumbent","New")</f>
        <v>Incumbent</v>
      </c>
    </row>
    <row r="372" spans="1:24" ht="16" x14ac:dyDescent="0.2">
      <c r="A372" s="152" t="s">
        <v>1228</v>
      </c>
      <c r="B372" s="42" t="s">
        <v>1229</v>
      </c>
      <c r="C372" s="94">
        <v>12</v>
      </c>
      <c r="D372" s="41" t="s">
        <v>1156</v>
      </c>
      <c r="E372" s="95">
        <v>58011</v>
      </c>
      <c r="F372" s="96">
        <f t="shared" si="50"/>
        <v>33618</v>
      </c>
      <c r="G372" s="97">
        <v>5142</v>
      </c>
      <c r="H372" s="97">
        <v>17807</v>
      </c>
      <c r="I372" s="97">
        <v>1392</v>
      </c>
      <c r="J372" s="97">
        <v>5779</v>
      </c>
      <c r="K372" s="97">
        <v>0</v>
      </c>
      <c r="L372" s="97">
        <v>3498</v>
      </c>
      <c r="M372" s="97">
        <v>0</v>
      </c>
      <c r="N372" s="96">
        <v>0</v>
      </c>
      <c r="O372" s="98">
        <f t="shared" si="51"/>
        <v>0.57951078243781351</v>
      </c>
      <c r="P372" s="99">
        <f t="shared" si="52"/>
        <v>0.15295377476351954</v>
      </c>
      <c r="Q372" s="100">
        <f t="shared" si="53"/>
        <v>0.52968647748230113</v>
      </c>
      <c r="R372" s="100">
        <f t="shared" si="54"/>
        <v>4.1406389434231659E-2</v>
      </c>
      <c r="S372" s="100">
        <f t="shared" si="55"/>
        <v>0.17190195728478791</v>
      </c>
      <c r="T372" s="100">
        <f t="shared" si="56"/>
        <v>0</v>
      </c>
      <c r="U372" s="100">
        <f t="shared" si="57"/>
        <v>0.10405140103515974</v>
      </c>
      <c r="V372" s="100">
        <f t="shared" si="58"/>
        <v>0</v>
      </c>
      <c r="W372" s="101">
        <f t="shared" si="59"/>
        <v>0</v>
      </c>
      <c r="X372" s="98" t="str">
        <f>IF(B372='[1]2010 election'!B372,"Incumbent","New")</f>
        <v>New</v>
      </c>
    </row>
    <row r="373" spans="1:24" ht="16" x14ac:dyDescent="0.2">
      <c r="A373" s="152" t="s">
        <v>1230</v>
      </c>
      <c r="B373" s="42" t="s">
        <v>1231</v>
      </c>
      <c r="C373" s="94">
        <v>12</v>
      </c>
      <c r="D373" s="41" t="s">
        <v>1156</v>
      </c>
      <c r="E373" s="95">
        <v>58776</v>
      </c>
      <c r="F373" s="96">
        <f t="shared" si="50"/>
        <v>35156</v>
      </c>
      <c r="G373" s="97">
        <v>7931</v>
      </c>
      <c r="H373" s="97">
        <v>14967</v>
      </c>
      <c r="I373" s="97">
        <v>3178</v>
      </c>
      <c r="J373" s="97">
        <v>4744</v>
      </c>
      <c r="K373" s="97">
        <v>1784</v>
      </c>
      <c r="L373" s="97">
        <v>2266</v>
      </c>
      <c r="M373" s="97">
        <v>0</v>
      </c>
      <c r="N373" s="96">
        <v>286</v>
      </c>
      <c r="O373" s="98">
        <f t="shared" si="51"/>
        <v>0.59813529331700011</v>
      </c>
      <c r="P373" s="99">
        <f t="shared" si="52"/>
        <v>0.22559449311639548</v>
      </c>
      <c r="Q373" s="100">
        <f t="shared" si="53"/>
        <v>0.42573102742063945</v>
      </c>
      <c r="R373" s="100">
        <f t="shared" si="54"/>
        <v>9.0397087268176135E-2</v>
      </c>
      <c r="S373" s="100">
        <f t="shared" si="55"/>
        <v>0.13494140402776197</v>
      </c>
      <c r="T373" s="100">
        <f t="shared" si="56"/>
        <v>5.0745249743998182E-2</v>
      </c>
      <c r="U373" s="100">
        <f t="shared" si="57"/>
        <v>6.4455569461827289E-2</v>
      </c>
      <c r="V373" s="100">
        <f t="shared" si="58"/>
        <v>0</v>
      </c>
      <c r="W373" s="101">
        <f t="shared" si="59"/>
        <v>8.135168961201502E-3</v>
      </c>
      <c r="X373" s="98" t="str">
        <f>IF(B373='[1]2010 election'!B373,"Incumbent","New")</f>
        <v>Incumbent</v>
      </c>
    </row>
    <row r="374" spans="1:24" ht="16" x14ac:dyDescent="0.2">
      <c r="A374" s="152" t="s">
        <v>1232</v>
      </c>
      <c r="B374" s="42" t="s">
        <v>1233</v>
      </c>
      <c r="C374" s="94">
        <v>12</v>
      </c>
      <c r="D374" s="41" t="s">
        <v>1167</v>
      </c>
      <c r="E374" s="95">
        <v>61896</v>
      </c>
      <c r="F374" s="96">
        <f t="shared" si="50"/>
        <v>37937</v>
      </c>
      <c r="G374" s="97">
        <v>8769</v>
      </c>
      <c r="H374" s="97">
        <v>16938</v>
      </c>
      <c r="I374" s="97">
        <v>1271</v>
      </c>
      <c r="J374" s="97">
        <v>7203</v>
      </c>
      <c r="K374" s="97">
        <v>746</v>
      </c>
      <c r="L374" s="97">
        <v>2169</v>
      </c>
      <c r="M374" s="97">
        <v>697</v>
      </c>
      <c r="N374" s="96">
        <v>144</v>
      </c>
      <c r="O374" s="98">
        <f t="shared" si="51"/>
        <v>0.61291521261470849</v>
      </c>
      <c r="P374" s="99">
        <f t="shared" si="52"/>
        <v>0.23114637425204945</v>
      </c>
      <c r="Q374" s="100">
        <f t="shared" si="53"/>
        <v>0.4464770540633155</v>
      </c>
      <c r="R374" s="100">
        <f t="shared" si="54"/>
        <v>3.3502912723726179E-2</v>
      </c>
      <c r="S374" s="100">
        <f t="shared" si="55"/>
        <v>0.18986741176160477</v>
      </c>
      <c r="T374" s="100">
        <f t="shared" si="56"/>
        <v>1.96641800880407E-2</v>
      </c>
      <c r="U374" s="100">
        <f t="shared" si="57"/>
        <v>5.7173735403432006E-2</v>
      </c>
      <c r="V374" s="100">
        <f t="shared" si="58"/>
        <v>1.8372565042043387E-2</v>
      </c>
      <c r="W374" s="101">
        <f t="shared" si="59"/>
        <v>3.7957666657880171E-3</v>
      </c>
      <c r="X374" s="98" t="str">
        <f>IF(B374='[1]2010 election'!B374,"Incumbent","New")</f>
        <v>New</v>
      </c>
    </row>
    <row r="375" spans="1:24" ht="16" x14ac:dyDescent="0.2">
      <c r="A375" s="152" t="s">
        <v>1234</v>
      </c>
      <c r="B375" s="42" t="s">
        <v>1235</v>
      </c>
      <c r="C375" s="94">
        <v>12</v>
      </c>
      <c r="D375" s="41" t="s">
        <v>1159</v>
      </c>
      <c r="E375" s="95">
        <v>56505</v>
      </c>
      <c r="F375" s="96">
        <f t="shared" si="50"/>
        <v>35261</v>
      </c>
      <c r="G375" s="97">
        <v>13760</v>
      </c>
      <c r="H375" s="97">
        <v>13523</v>
      </c>
      <c r="I375" s="97">
        <v>915</v>
      </c>
      <c r="J375" s="97">
        <v>4577</v>
      </c>
      <c r="K375" s="97">
        <v>0</v>
      </c>
      <c r="L375" s="97">
        <v>2486</v>
      </c>
      <c r="M375" s="97">
        <v>0</v>
      </c>
      <c r="N375" s="96">
        <v>0</v>
      </c>
      <c r="O375" s="98">
        <f t="shared" si="51"/>
        <v>0.62403327139191223</v>
      </c>
      <c r="P375" s="99">
        <f t="shared" si="52"/>
        <v>0.3902328351436431</v>
      </c>
      <c r="Q375" s="100">
        <f t="shared" si="53"/>
        <v>0.38351152831740448</v>
      </c>
      <c r="R375" s="100">
        <f t="shared" si="54"/>
        <v>2.5949349139275688E-2</v>
      </c>
      <c r="S375" s="100">
        <f t="shared" si="55"/>
        <v>0.12980346558520744</v>
      </c>
      <c r="T375" s="100">
        <f t="shared" si="56"/>
        <v>0</v>
      </c>
      <c r="U375" s="100">
        <f t="shared" si="57"/>
        <v>7.0502821814469249E-2</v>
      </c>
      <c r="V375" s="100">
        <f t="shared" si="58"/>
        <v>0</v>
      </c>
      <c r="W375" s="101">
        <f t="shared" si="59"/>
        <v>0</v>
      </c>
      <c r="X375" s="98" t="str">
        <f>IF(B375='[1]2010 election'!B375,"Incumbent","New")</f>
        <v>New</v>
      </c>
    </row>
    <row r="376" spans="1:24" ht="16" x14ac:dyDescent="0.2">
      <c r="A376" s="152" t="s">
        <v>1236</v>
      </c>
      <c r="B376" s="42" t="s">
        <v>1237</v>
      </c>
      <c r="C376" s="94">
        <v>12</v>
      </c>
      <c r="D376" s="41" t="s">
        <v>1178</v>
      </c>
      <c r="E376" s="95">
        <v>72187</v>
      </c>
      <c r="F376" s="96">
        <f t="shared" si="50"/>
        <v>51293</v>
      </c>
      <c r="G376" s="97">
        <v>23607</v>
      </c>
      <c r="H376" s="97">
        <v>16727</v>
      </c>
      <c r="I376" s="97">
        <v>1309</v>
      </c>
      <c r="J376" s="97">
        <v>5489</v>
      </c>
      <c r="K376" s="97">
        <v>1054</v>
      </c>
      <c r="L376" s="97">
        <v>2869</v>
      </c>
      <c r="M376" s="97">
        <v>0</v>
      </c>
      <c r="N376" s="96">
        <v>238</v>
      </c>
      <c r="O376" s="98">
        <f t="shared" si="51"/>
        <v>0.71055730256140304</v>
      </c>
      <c r="P376" s="99">
        <f t="shared" si="52"/>
        <v>0.46023823913594447</v>
      </c>
      <c r="Q376" s="100">
        <f t="shared" si="53"/>
        <v>0.32610687618193518</v>
      </c>
      <c r="R376" s="100">
        <f t="shared" si="54"/>
        <v>2.5520051469011366E-2</v>
      </c>
      <c r="S376" s="100">
        <f t="shared" si="55"/>
        <v>0.1070126527986275</v>
      </c>
      <c r="T376" s="100">
        <f t="shared" si="56"/>
        <v>2.0548612871152009E-2</v>
      </c>
      <c r="U376" s="100">
        <f t="shared" si="57"/>
        <v>5.5933558185327435E-2</v>
      </c>
      <c r="V376" s="100">
        <f t="shared" si="58"/>
        <v>0</v>
      </c>
      <c r="W376" s="101">
        <f t="shared" si="59"/>
        <v>4.6400093580020669E-3</v>
      </c>
      <c r="X376" s="98" t="str">
        <f>IF(B376='[1]2010 election'!B376,"Incumbent","New")</f>
        <v>Incumbent</v>
      </c>
    </row>
    <row r="377" spans="1:24" ht="16" x14ac:dyDescent="0.2">
      <c r="A377" s="152" t="s">
        <v>1238</v>
      </c>
      <c r="B377" s="42" t="s">
        <v>1239</v>
      </c>
      <c r="C377" s="94">
        <v>12</v>
      </c>
      <c r="D377" s="41" t="s">
        <v>1159</v>
      </c>
      <c r="E377" s="95">
        <v>50992</v>
      </c>
      <c r="F377" s="96">
        <f t="shared" si="50"/>
        <v>32719</v>
      </c>
      <c r="G377" s="97">
        <v>10350</v>
      </c>
      <c r="H377" s="97">
        <v>12181</v>
      </c>
      <c r="I377" s="97">
        <v>1735</v>
      </c>
      <c r="J377" s="97">
        <v>5072</v>
      </c>
      <c r="K377" s="97">
        <v>669</v>
      </c>
      <c r="L377" s="97">
        <v>2501</v>
      </c>
      <c r="M377" s="97">
        <v>0</v>
      </c>
      <c r="N377" s="96">
        <v>211</v>
      </c>
      <c r="O377" s="98">
        <f t="shared" si="51"/>
        <v>0.64164967053655475</v>
      </c>
      <c r="P377" s="99">
        <f t="shared" si="52"/>
        <v>0.3163299611846328</v>
      </c>
      <c r="Q377" s="100">
        <f t="shared" si="53"/>
        <v>0.37229132919710262</v>
      </c>
      <c r="R377" s="100">
        <f t="shared" si="54"/>
        <v>5.302729301017757E-2</v>
      </c>
      <c r="S377" s="100">
        <f t="shared" si="55"/>
        <v>0.15501696262110701</v>
      </c>
      <c r="T377" s="100">
        <f t="shared" si="56"/>
        <v>2.0446835172224089E-2</v>
      </c>
      <c r="U377" s="100">
        <f t="shared" si="57"/>
        <v>7.6438766465967783E-2</v>
      </c>
      <c r="V377" s="100">
        <f t="shared" si="58"/>
        <v>0</v>
      </c>
      <c r="W377" s="101">
        <f t="shared" si="59"/>
        <v>6.4488523487881656E-3</v>
      </c>
      <c r="X377" s="98" t="str">
        <f>IF(B377='[1]2010 election'!B377,"Incumbent","New")</f>
        <v>Incumbent</v>
      </c>
    </row>
    <row r="378" spans="1:24" ht="16" x14ac:dyDescent="0.2">
      <c r="A378" s="152" t="s">
        <v>1240</v>
      </c>
      <c r="B378" s="42" t="s">
        <v>1241</v>
      </c>
      <c r="C378" s="94">
        <v>12</v>
      </c>
      <c r="D378" s="41" t="s">
        <v>1164</v>
      </c>
      <c r="E378" s="95">
        <v>49944</v>
      </c>
      <c r="F378" s="96">
        <f t="shared" si="50"/>
        <v>34926</v>
      </c>
      <c r="G378" s="97">
        <v>7393</v>
      </c>
      <c r="H378" s="97">
        <v>10871</v>
      </c>
      <c r="I378" s="97">
        <v>751</v>
      </c>
      <c r="J378" s="97">
        <v>5121</v>
      </c>
      <c r="K378" s="97">
        <v>0</v>
      </c>
      <c r="L378" s="97">
        <v>10642</v>
      </c>
      <c r="M378" s="97">
        <v>0</v>
      </c>
      <c r="N378" s="96">
        <v>148</v>
      </c>
      <c r="O378" s="98">
        <f t="shared" si="51"/>
        <v>0.69930321960595865</v>
      </c>
      <c r="P378" s="99">
        <f t="shared" si="52"/>
        <v>0.21167611521502605</v>
      </c>
      <c r="Q378" s="100">
        <f t="shared" si="53"/>
        <v>0.31125808853003495</v>
      </c>
      <c r="R378" s="100">
        <f t="shared" si="54"/>
        <v>2.1502605508790015E-2</v>
      </c>
      <c r="S378" s="100">
        <f t="shared" si="55"/>
        <v>0.14662429135887303</v>
      </c>
      <c r="T378" s="100">
        <f t="shared" si="56"/>
        <v>0</v>
      </c>
      <c r="U378" s="100">
        <f t="shared" si="57"/>
        <v>0.30470136860791386</v>
      </c>
      <c r="V378" s="100">
        <f t="shared" si="58"/>
        <v>0</v>
      </c>
      <c r="W378" s="101">
        <f t="shared" si="59"/>
        <v>4.2375307793620798E-3</v>
      </c>
      <c r="X378" s="98" t="str">
        <f>IF(B378='[1]2010 election'!B378,"Incumbent","New")</f>
        <v>Incumbent</v>
      </c>
    </row>
    <row r="379" spans="1:24" ht="16" x14ac:dyDescent="0.2">
      <c r="A379" s="1" t="s">
        <v>72</v>
      </c>
      <c r="B379" s="132" t="s">
        <v>73</v>
      </c>
      <c r="C379" s="133">
        <v>13</v>
      </c>
      <c r="D379" s="39" t="s">
        <v>74</v>
      </c>
      <c r="E379" s="134">
        <v>69311</v>
      </c>
      <c r="F379" s="96">
        <f t="shared" si="50"/>
        <v>46086</v>
      </c>
      <c r="G379" s="135">
        <v>19625</v>
      </c>
      <c r="H379" s="135">
        <v>18528</v>
      </c>
      <c r="I379" s="135">
        <v>1958</v>
      </c>
      <c r="J379" s="135">
        <v>4434</v>
      </c>
      <c r="K379" s="135">
        <v>1412</v>
      </c>
      <c r="L379" s="135">
        <v>0</v>
      </c>
      <c r="M379" s="135">
        <v>0</v>
      </c>
      <c r="N379" s="136">
        <v>129</v>
      </c>
      <c r="O379" s="137">
        <f t="shared" si="51"/>
        <v>0.66491610278310798</v>
      </c>
      <c r="P379" s="99">
        <f t="shared" si="52"/>
        <v>0.4258343097686933</v>
      </c>
      <c r="Q379" s="100">
        <f t="shared" si="53"/>
        <v>0.40203098554875666</v>
      </c>
      <c r="R379" s="100">
        <f t="shared" si="54"/>
        <v>4.2485787440871413E-2</v>
      </c>
      <c r="S379" s="100">
        <f t="shared" si="55"/>
        <v>9.6211430803280817E-2</v>
      </c>
      <c r="T379" s="100">
        <f t="shared" si="56"/>
        <v>3.0638371739790827E-2</v>
      </c>
      <c r="U379" s="100">
        <f t="shared" si="57"/>
        <v>0</v>
      </c>
      <c r="V379" s="100">
        <f t="shared" si="58"/>
        <v>0</v>
      </c>
      <c r="W379" s="101">
        <f t="shared" si="59"/>
        <v>2.7991146986069524E-3</v>
      </c>
      <c r="X379" s="98" t="str">
        <f>IF(B379='[1]2010 election'!B379,"Incumbent","New")</f>
        <v>Incumbent</v>
      </c>
    </row>
    <row r="380" spans="1:24" ht="16" x14ac:dyDescent="0.2">
      <c r="A380" s="1" t="s">
        <v>75</v>
      </c>
      <c r="B380" s="42" t="s">
        <v>76</v>
      </c>
      <c r="C380" s="94">
        <v>13</v>
      </c>
      <c r="D380" s="41" t="s">
        <v>74</v>
      </c>
      <c r="E380" s="95">
        <v>81144</v>
      </c>
      <c r="F380" s="96">
        <f t="shared" si="50"/>
        <v>58060</v>
      </c>
      <c r="G380" s="97">
        <v>32544</v>
      </c>
      <c r="H380" s="97">
        <v>9217</v>
      </c>
      <c r="I380" s="97">
        <v>4193</v>
      </c>
      <c r="J380" s="97">
        <v>8966</v>
      </c>
      <c r="K380" s="97">
        <v>2462</v>
      </c>
      <c r="L380" s="97">
        <v>0</v>
      </c>
      <c r="M380" s="97">
        <v>0</v>
      </c>
      <c r="N380" s="96">
        <v>678</v>
      </c>
      <c r="O380" s="98">
        <f t="shared" si="51"/>
        <v>0.71551809129448884</v>
      </c>
      <c r="P380" s="99">
        <f t="shared" si="52"/>
        <v>0.5605235962797106</v>
      </c>
      <c r="Q380" s="100">
        <f t="shared" si="53"/>
        <v>0.15874956941095419</v>
      </c>
      <c r="R380" s="100">
        <f t="shared" si="54"/>
        <v>7.22183947640372E-2</v>
      </c>
      <c r="S380" s="100">
        <f t="shared" si="55"/>
        <v>0.15442645539097485</v>
      </c>
      <c r="T380" s="100">
        <f t="shared" si="56"/>
        <v>4.2404409231829143E-2</v>
      </c>
      <c r="U380" s="100">
        <f t="shared" si="57"/>
        <v>0</v>
      </c>
      <c r="V380" s="100">
        <f t="shared" si="58"/>
        <v>0</v>
      </c>
      <c r="W380" s="101">
        <f t="shared" si="59"/>
        <v>1.1677574922493971E-2</v>
      </c>
      <c r="X380" s="98" t="str">
        <f>IF(B380='[1]2010 election'!B380,"Incumbent","New")</f>
        <v>Incumbent</v>
      </c>
    </row>
    <row r="381" spans="1:24" ht="16" x14ac:dyDescent="0.2">
      <c r="A381" s="1" t="s">
        <v>77</v>
      </c>
      <c r="B381" s="42" t="s">
        <v>78</v>
      </c>
      <c r="C381" s="94">
        <v>13</v>
      </c>
      <c r="D381" s="41" t="s">
        <v>74</v>
      </c>
      <c r="E381" s="95">
        <v>83551</v>
      </c>
      <c r="F381" s="96">
        <f t="shared" si="50"/>
        <v>58672</v>
      </c>
      <c r="G381" s="97">
        <v>34891</v>
      </c>
      <c r="H381" s="97">
        <v>9247</v>
      </c>
      <c r="I381" s="97">
        <v>3418</v>
      </c>
      <c r="J381" s="97">
        <v>8579</v>
      </c>
      <c r="K381" s="97">
        <v>2537</v>
      </c>
      <c r="L381" s="97">
        <v>0</v>
      </c>
      <c r="M381" s="97">
        <v>0</v>
      </c>
      <c r="N381" s="96">
        <v>0</v>
      </c>
      <c r="O381" s="98">
        <f t="shared" si="51"/>
        <v>0.70222977582554369</v>
      </c>
      <c r="P381" s="99">
        <f t="shared" si="52"/>
        <v>0.59467889282792474</v>
      </c>
      <c r="Q381" s="100">
        <f t="shared" si="53"/>
        <v>0.15760499045541315</v>
      </c>
      <c r="R381" s="100">
        <f t="shared" si="54"/>
        <v>5.8256067630215437E-2</v>
      </c>
      <c r="S381" s="100">
        <f t="shared" si="55"/>
        <v>0.14621966184892282</v>
      </c>
      <c r="T381" s="100">
        <f t="shared" si="56"/>
        <v>4.324038723752386E-2</v>
      </c>
      <c r="U381" s="100">
        <f t="shared" si="57"/>
        <v>0</v>
      </c>
      <c r="V381" s="100">
        <f t="shared" si="58"/>
        <v>0</v>
      </c>
      <c r="W381" s="101">
        <f t="shared" si="59"/>
        <v>0</v>
      </c>
      <c r="X381" s="98" t="str">
        <f>IF(B381='[1]2010 election'!B381,"Incumbent","New")</f>
        <v>Incumbent</v>
      </c>
    </row>
    <row r="382" spans="1:24" ht="16" x14ac:dyDescent="0.2">
      <c r="A382" s="1" t="s">
        <v>79</v>
      </c>
      <c r="B382" s="42" t="s">
        <v>80</v>
      </c>
      <c r="C382" s="94">
        <v>13</v>
      </c>
      <c r="D382" s="41" t="s">
        <v>74</v>
      </c>
      <c r="E382" s="95">
        <v>79664</v>
      </c>
      <c r="F382" s="96">
        <f t="shared" si="50"/>
        <v>51304</v>
      </c>
      <c r="G382" s="97">
        <v>28212</v>
      </c>
      <c r="H382" s="97">
        <v>10399</v>
      </c>
      <c r="I382" s="97">
        <v>2646</v>
      </c>
      <c r="J382" s="97">
        <v>7941</v>
      </c>
      <c r="K382" s="97">
        <v>2106</v>
      </c>
      <c r="L382" s="97">
        <v>0</v>
      </c>
      <c r="M382" s="97">
        <v>0</v>
      </c>
      <c r="N382" s="96">
        <v>0</v>
      </c>
      <c r="O382" s="98">
        <f t="shared" si="51"/>
        <v>0.64400482024502914</v>
      </c>
      <c r="P382" s="99">
        <f t="shared" si="52"/>
        <v>0.5498986433806331</v>
      </c>
      <c r="Q382" s="100">
        <f t="shared" si="53"/>
        <v>0.20269374707625137</v>
      </c>
      <c r="R382" s="100">
        <f t="shared" si="54"/>
        <v>5.1574925931701231E-2</v>
      </c>
      <c r="S382" s="100">
        <f t="shared" si="55"/>
        <v>0.15478325276781538</v>
      </c>
      <c r="T382" s="100">
        <f t="shared" si="56"/>
        <v>4.1049430843598939E-2</v>
      </c>
      <c r="U382" s="100">
        <f t="shared" si="57"/>
        <v>0</v>
      </c>
      <c r="V382" s="100">
        <f t="shared" si="58"/>
        <v>0</v>
      </c>
      <c r="W382" s="101">
        <f t="shared" si="59"/>
        <v>0</v>
      </c>
      <c r="X382" s="98" t="str">
        <f>IF(B382='[1]2010 election'!B382,"Incumbent","New")</f>
        <v>Incumbent</v>
      </c>
    </row>
    <row r="383" spans="1:24" ht="16" x14ac:dyDescent="0.2">
      <c r="A383" s="1" t="s">
        <v>200</v>
      </c>
      <c r="B383" s="42" t="s">
        <v>201</v>
      </c>
      <c r="C383" s="94">
        <v>13</v>
      </c>
      <c r="D383" s="41" t="s">
        <v>202</v>
      </c>
      <c r="E383" s="95">
        <v>74680</v>
      </c>
      <c r="F383" s="96">
        <f t="shared" si="50"/>
        <v>53089</v>
      </c>
      <c r="G383" s="97">
        <v>26808</v>
      </c>
      <c r="H383" s="97">
        <v>9970</v>
      </c>
      <c r="I383" s="97">
        <v>5178</v>
      </c>
      <c r="J383" s="97">
        <v>8881</v>
      </c>
      <c r="K383" s="97">
        <v>2252</v>
      </c>
      <c r="L383" s="97">
        <v>0</v>
      </c>
      <c r="M383" s="97">
        <v>0</v>
      </c>
      <c r="N383" s="96">
        <v>0</v>
      </c>
      <c r="O383" s="98">
        <f t="shared" si="51"/>
        <v>0.71088644884841989</v>
      </c>
      <c r="P383" s="99">
        <f t="shared" si="52"/>
        <v>0.5049633634086157</v>
      </c>
      <c r="Q383" s="100">
        <f t="shared" si="53"/>
        <v>0.18779784889525136</v>
      </c>
      <c r="R383" s="100">
        <f t="shared" si="54"/>
        <v>9.753432914539735E-2</v>
      </c>
      <c r="S383" s="100">
        <f t="shared" si="55"/>
        <v>0.16728512497880918</v>
      </c>
      <c r="T383" s="100">
        <f t="shared" si="56"/>
        <v>4.2419333571926385E-2</v>
      </c>
      <c r="U383" s="100">
        <f t="shared" si="57"/>
        <v>0</v>
      </c>
      <c r="V383" s="100">
        <f t="shared" si="58"/>
        <v>0</v>
      </c>
      <c r="W383" s="101">
        <f t="shared" si="59"/>
        <v>0</v>
      </c>
      <c r="X383" s="98" t="str">
        <f>IF(B383='[1]2010 election'!B383,"Incumbent","New")</f>
        <v>Incumbent</v>
      </c>
    </row>
    <row r="384" spans="1:24" ht="16" x14ac:dyDescent="0.2">
      <c r="A384" s="1" t="s">
        <v>224</v>
      </c>
      <c r="B384" s="42" t="s">
        <v>225</v>
      </c>
      <c r="C384" s="94">
        <v>13</v>
      </c>
      <c r="D384" s="41" t="s">
        <v>226</v>
      </c>
      <c r="E384" s="95">
        <v>85993</v>
      </c>
      <c r="F384" s="96">
        <f t="shared" si="50"/>
        <v>59341</v>
      </c>
      <c r="G384" s="97">
        <v>31815</v>
      </c>
      <c r="H384" s="97">
        <v>10514</v>
      </c>
      <c r="I384" s="97">
        <v>3581</v>
      </c>
      <c r="J384" s="97">
        <v>8739</v>
      </c>
      <c r="K384" s="97">
        <v>4692</v>
      </c>
      <c r="L384" s="97">
        <v>0</v>
      </c>
      <c r="M384" s="97">
        <v>0</v>
      </c>
      <c r="N384" s="96">
        <v>0</v>
      </c>
      <c r="O384" s="98">
        <f t="shared" si="51"/>
        <v>0.69006779621597103</v>
      </c>
      <c r="P384" s="99">
        <f t="shared" si="52"/>
        <v>0.5361385888340271</v>
      </c>
      <c r="Q384" s="100">
        <f t="shared" si="53"/>
        <v>0.17717935322963888</v>
      </c>
      <c r="R384" s="100">
        <f t="shared" si="54"/>
        <v>6.0346135049965451E-2</v>
      </c>
      <c r="S384" s="100">
        <f t="shared" si="55"/>
        <v>0.14726748790886571</v>
      </c>
      <c r="T384" s="100">
        <f t="shared" si="56"/>
        <v>7.9068434977502905E-2</v>
      </c>
      <c r="U384" s="100">
        <f t="shared" si="57"/>
        <v>0</v>
      </c>
      <c r="V384" s="100">
        <f t="shared" si="58"/>
        <v>0</v>
      </c>
      <c r="W384" s="101">
        <f t="shared" si="59"/>
        <v>0</v>
      </c>
      <c r="X384" s="98" t="str">
        <f>IF(B384='[1]2010 election'!B384,"Incumbent","New")</f>
        <v>New</v>
      </c>
    </row>
    <row r="385" spans="1:24" ht="16" x14ac:dyDescent="0.2">
      <c r="A385" s="1" t="s">
        <v>234</v>
      </c>
      <c r="B385" s="42" t="s">
        <v>235</v>
      </c>
      <c r="C385" s="94">
        <v>13</v>
      </c>
      <c r="D385" s="41" t="s">
        <v>236</v>
      </c>
      <c r="E385" s="95">
        <v>83384</v>
      </c>
      <c r="F385" s="96">
        <f t="shared" si="50"/>
        <v>51774</v>
      </c>
      <c r="G385" s="97">
        <v>8117</v>
      </c>
      <c r="H385" s="97">
        <v>18646</v>
      </c>
      <c r="I385" s="97">
        <v>18047</v>
      </c>
      <c r="J385" s="97">
        <v>2668</v>
      </c>
      <c r="K385" s="97">
        <v>4109</v>
      </c>
      <c r="L385" s="97">
        <v>0</v>
      </c>
      <c r="M385" s="97">
        <v>0</v>
      </c>
      <c r="N385" s="96">
        <v>187</v>
      </c>
      <c r="O385" s="98">
        <f t="shared" si="51"/>
        <v>0.62091048642425406</v>
      </c>
      <c r="P385" s="99">
        <f t="shared" si="52"/>
        <v>0.15677753312473441</v>
      </c>
      <c r="Q385" s="100">
        <f t="shared" si="53"/>
        <v>0.36014215629466528</v>
      </c>
      <c r="R385" s="100">
        <f t="shared" si="54"/>
        <v>0.34857264263916249</v>
      </c>
      <c r="S385" s="100">
        <f t="shared" si="55"/>
        <v>5.1531656816162549E-2</v>
      </c>
      <c r="T385" s="100">
        <f t="shared" si="56"/>
        <v>7.9364159616796076E-2</v>
      </c>
      <c r="U385" s="100">
        <f t="shared" si="57"/>
        <v>0</v>
      </c>
      <c r="V385" s="100">
        <f t="shared" si="58"/>
        <v>0</v>
      </c>
      <c r="W385" s="101">
        <f t="shared" si="59"/>
        <v>3.6118515084791595E-3</v>
      </c>
      <c r="X385" s="98" t="str">
        <f>IF(B385='[1]2010 election'!B385,"Incumbent","New")</f>
        <v>New</v>
      </c>
    </row>
    <row r="386" spans="1:24" ht="16" x14ac:dyDescent="0.2">
      <c r="A386" s="1" t="s">
        <v>237</v>
      </c>
      <c r="B386" s="42" t="s">
        <v>238</v>
      </c>
      <c r="C386" s="94">
        <v>13</v>
      </c>
      <c r="D386" s="41" t="s">
        <v>236</v>
      </c>
      <c r="E386" s="95">
        <v>82990</v>
      </c>
      <c r="F386" s="96">
        <f t="shared" si="50"/>
        <v>51780</v>
      </c>
      <c r="G386" s="97">
        <v>28524</v>
      </c>
      <c r="H386" s="97">
        <v>7476</v>
      </c>
      <c r="I386" s="97">
        <v>2314</v>
      </c>
      <c r="J386" s="97">
        <v>11650</v>
      </c>
      <c r="K386" s="97">
        <v>1816</v>
      </c>
      <c r="L386" s="97">
        <v>0</v>
      </c>
      <c r="M386" s="97">
        <v>0</v>
      </c>
      <c r="N386" s="96">
        <v>0</v>
      </c>
      <c r="O386" s="98">
        <f t="shared" si="51"/>
        <v>0.62393059404747564</v>
      </c>
      <c r="P386" s="99">
        <f t="shared" si="52"/>
        <v>0.5508690614136732</v>
      </c>
      <c r="Q386" s="100">
        <f t="shared" si="53"/>
        <v>0.14438006952491308</v>
      </c>
      <c r="R386" s="100">
        <f t="shared" si="54"/>
        <v>4.4689069138663579E-2</v>
      </c>
      <c r="S386" s="100">
        <f t="shared" si="55"/>
        <v>0.22499034376207031</v>
      </c>
      <c r="T386" s="100">
        <f t="shared" si="56"/>
        <v>3.5071456160679797E-2</v>
      </c>
      <c r="U386" s="100">
        <f t="shared" si="57"/>
        <v>0</v>
      </c>
      <c r="V386" s="100">
        <f t="shared" si="58"/>
        <v>0</v>
      </c>
      <c r="W386" s="101">
        <f t="shared" si="59"/>
        <v>0</v>
      </c>
      <c r="X386" s="98" t="str">
        <f>IF(B386='[1]2010 election'!B386,"Incumbent","New")</f>
        <v>Incumbent</v>
      </c>
    </row>
    <row r="387" spans="1:24" ht="16" x14ac:dyDescent="0.2">
      <c r="A387" s="1" t="s">
        <v>239</v>
      </c>
      <c r="B387" s="42" t="s">
        <v>240</v>
      </c>
      <c r="C387" s="94">
        <v>13</v>
      </c>
      <c r="D387" s="41" t="s">
        <v>236</v>
      </c>
      <c r="E387" s="95">
        <v>91783</v>
      </c>
      <c r="F387" s="96">
        <f t="shared" si="50"/>
        <v>61100</v>
      </c>
      <c r="G387" s="97">
        <v>32070</v>
      </c>
      <c r="H387" s="97">
        <v>10927</v>
      </c>
      <c r="I387" s="97">
        <v>3479</v>
      </c>
      <c r="J387" s="97">
        <v>12275</v>
      </c>
      <c r="K387" s="97">
        <v>2159</v>
      </c>
      <c r="L387" s="97">
        <v>0</v>
      </c>
      <c r="M387" s="97">
        <v>0</v>
      </c>
      <c r="N387" s="96">
        <v>190</v>
      </c>
      <c r="O387" s="98">
        <f t="shared" si="51"/>
        <v>0.66570061994051188</v>
      </c>
      <c r="P387" s="99">
        <f t="shared" si="52"/>
        <v>0.52487725040916533</v>
      </c>
      <c r="Q387" s="100">
        <f t="shared" si="53"/>
        <v>0.1788379705400982</v>
      </c>
      <c r="R387" s="100">
        <f t="shared" si="54"/>
        <v>5.6939443535188219E-2</v>
      </c>
      <c r="S387" s="100">
        <f t="shared" si="55"/>
        <v>0.20090016366612112</v>
      </c>
      <c r="T387" s="100">
        <f t="shared" si="56"/>
        <v>3.5335515548281508E-2</v>
      </c>
      <c r="U387" s="100">
        <f t="shared" si="57"/>
        <v>0</v>
      </c>
      <c r="V387" s="100">
        <f t="shared" si="58"/>
        <v>0</v>
      </c>
      <c r="W387" s="101">
        <f t="shared" si="59"/>
        <v>3.1096563011456628E-3</v>
      </c>
      <c r="X387" s="98" t="str">
        <f>IF(B387='[1]2010 election'!B387,"Incumbent","New")</f>
        <v>Incumbent</v>
      </c>
    </row>
    <row r="388" spans="1:24" ht="16" x14ac:dyDescent="0.2">
      <c r="A388" s="1" t="s">
        <v>241</v>
      </c>
      <c r="B388" s="42" t="s">
        <v>242</v>
      </c>
      <c r="C388" s="94">
        <v>13</v>
      </c>
      <c r="D388" s="41" t="s">
        <v>236</v>
      </c>
      <c r="E388" s="95">
        <v>84132</v>
      </c>
      <c r="F388" s="96">
        <f t="shared" si="50"/>
        <v>61540</v>
      </c>
      <c r="G388" s="97">
        <v>31454</v>
      </c>
      <c r="H388" s="97">
        <v>10860</v>
      </c>
      <c r="I388" s="97">
        <v>9368</v>
      </c>
      <c r="J388" s="97">
        <v>6010</v>
      </c>
      <c r="K388" s="97">
        <v>3848</v>
      </c>
      <c r="L388" s="97">
        <v>0</v>
      </c>
      <c r="M388" s="97">
        <v>0</v>
      </c>
      <c r="N388" s="96">
        <v>0</v>
      </c>
      <c r="O388" s="98">
        <f t="shared" si="51"/>
        <v>0.73146959539770839</v>
      </c>
      <c r="P388" s="99">
        <f t="shared" si="52"/>
        <v>0.51111472213194675</v>
      </c>
      <c r="Q388" s="100">
        <f t="shared" si="53"/>
        <v>0.17647058823529413</v>
      </c>
      <c r="R388" s="100">
        <f t="shared" si="54"/>
        <v>0.15222619434514137</v>
      </c>
      <c r="S388" s="100">
        <f t="shared" si="55"/>
        <v>9.7660058498537539E-2</v>
      </c>
      <c r="T388" s="100">
        <f t="shared" si="56"/>
        <v>6.2528436789080266E-2</v>
      </c>
      <c r="U388" s="100">
        <f t="shared" si="57"/>
        <v>0</v>
      </c>
      <c r="V388" s="100">
        <f t="shared" si="58"/>
        <v>0</v>
      </c>
      <c r="W388" s="101">
        <f t="shared" si="59"/>
        <v>0</v>
      </c>
      <c r="X388" s="98" t="str">
        <f>IF(B388='[1]2010 election'!B388,"Incumbent","New")</f>
        <v>New</v>
      </c>
    </row>
    <row r="389" spans="1:24" ht="16" x14ac:dyDescent="0.2">
      <c r="A389" s="1" t="s">
        <v>243</v>
      </c>
      <c r="B389" s="42" t="s">
        <v>244</v>
      </c>
      <c r="C389" s="94">
        <v>13</v>
      </c>
      <c r="D389" s="41" t="s">
        <v>236</v>
      </c>
      <c r="E389" s="95">
        <v>84570</v>
      </c>
      <c r="F389" s="96">
        <f t="shared" si="50"/>
        <v>59506</v>
      </c>
      <c r="G389" s="97">
        <v>28845</v>
      </c>
      <c r="H389" s="97">
        <v>9013</v>
      </c>
      <c r="I389" s="97">
        <v>12008</v>
      </c>
      <c r="J389" s="97">
        <v>6593</v>
      </c>
      <c r="K389" s="97">
        <v>3047</v>
      </c>
      <c r="L389" s="97">
        <v>0</v>
      </c>
      <c r="M389" s="97">
        <v>0</v>
      </c>
      <c r="N389" s="96">
        <v>0</v>
      </c>
      <c r="O389" s="98">
        <f t="shared" si="51"/>
        <v>0.70363012888731225</v>
      </c>
      <c r="P389" s="99">
        <f t="shared" si="52"/>
        <v>0.48474103451752765</v>
      </c>
      <c r="Q389" s="100">
        <f t="shared" si="53"/>
        <v>0.15146371794440897</v>
      </c>
      <c r="R389" s="100">
        <f t="shared" si="54"/>
        <v>0.20179477699727758</v>
      </c>
      <c r="S389" s="100">
        <f t="shared" si="55"/>
        <v>0.11079555002856854</v>
      </c>
      <c r="T389" s="100">
        <f t="shared" si="56"/>
        <v>5.1204920512217256E-2</v>
      </c>
      <c r="U389" s="100">
        <f t="shared" si="57"/>
        <v>0</v>
      </c>
      <c r="V389" s="100">
        <f t="shared" si="58"/>
        <v>0</v>
      </c>
      <c r="W389" s="101">
        <f t="shared" si="59"/>
        <v>0</v>
      </c>
      <c r="X389" s="98" t="str">
        <f>IF(B389='[1]2010 election'!B389,"Incumbent","New")</f>
        <v>New</v>
      </c>
    </row>
    <row r="390" spans="1:24" ht="16" x14ac:dyDescent="0.2">
      <c r="A390" s="1" t="s">
        <v>307</v>
      </c>
      <c r="B390" s="42" t="s">
        <v>308</v>
      </c>
      <c r="C390" s="94">
        <v>13</v>
      </c>
      <c r="D390" s="41" t="s">
        <v>309</v>
      </c>
      <c r="E390" s="95">
        <v>79775</v>
      </c>
      <c r="F390" s="96">
        <f t="shared" ref="F390:F453" si="60">SUM(G390:N390)</f>
        <v>56174</v>
      </c>
      <c r="G390" s="97">
        <v>24023</v>
      </c>
      <c r="H390" s="97">
        <v>21611</v>
      </c>
      <c r="I390" s="97">
        <v>1458</v>
      </c>
      <c r="J390" s="97">
        <v>7708</v>
      </c>
      <c r="K390" s="97">
        <v>1374</v>
      </c>
      <c r="L390" s="97">
        <v>0</v>
      </c>
      <c r="M390" s="97">
        <v>0</v>
      </c>
      <c r="N390" s="96">
        <v>0</v>
      </c>
      <c r="O390" s="98">
        <f t="shared" ref="O390:O453" si="61">SUM(G390:N390)/E390</f>
        <v>0.70415543716703233</v>
      </c>
      <c r="P390" s="99">
        <f t="shared" ref="P390:P453" si="62">G390/F390</f>
        <v>0.42765336276569232</v>
      </c>
      <c r="Q390" s="100">
        <f t="shared" ref="Q390:Q453" si="63">H390/F390</f>
        <v>0.38471534873785024</v>
      </c>
      <c r="R390" s="100">
        <f t="shared" ref="R390:R453" si="64">I390/F390</f>
        <v>2.5955068181009008E-2</v>
      </c>
      <c r="S390" s="100">
        <f t="shared" ref="S390:S453" si="65">J390/F390</f>
        <v>0.13721650585680209</v>
      </c>
      <c r="T390" s="100">
        <f t="shared" ref="T390:T453" si="66">K390/F390</f>
        <v>2.4459714458646351E-2</v>
      </c>
      <c r="U390" s="100">
        <f t="shared" ref="U390:U453" si="67">L390/F390</f>
        <v>0</v>
      </c>
      <c r="V390" s="100">
        <f t="shared" ref="V390:V453" si="68">M390/F390</f>
        <v>0</v>
      </c>
      <c r="W390" s="101">
        <f t="shared" ref="W390:W453" si="69">N390/F390</f>
        <v>0</v>
      </c>
      <c r="X390" s="98" t="str">
        <f>IF(B390='[1]2010 election'!B390,"Incumbent","New")</f>
        <v>New</v>
      </c>
    </row>
    <row r="391" spans="1:24" ht="16" x14ac:dyDescent="0.2">
      <c r="A391" s="1" t="s">
        <v>340</v>
      </c>
      <c r="B391" s="42" t="s">
        <v>341</v>
      </c>
      <c r="C391" s="94">
        <v>13</v>
      </c>
      <c r="D391" s="41" t="s">
        <v>309</v>
      </c>
      <c r="E391" s="95">
        <v>72753</v>
      </c>
      <c r="F391" s="96">
        <f t="shared" si="60"/>
        <v>52518</v>
      </c>
      <c r="G391" s="97">
        <v>30550</v>
      </c>
      <c r="H391" s="97">
        <v>9491</v>
      </c>
      <c r="I391" s="97">
        <v>2352</v>
      </c>
      <c r="J391" s="97">
        <v>8296</v>
      </c>
      <c r="K391" s="97">
        <v>1829</v>
      </c>
      <c r="L391" s="97">
        <v>0</v>
      </c>
      <c r="M391" s="97">
        <v>0</v>
      </c>
      <c r="N391" s="96">
        <v>0</v>
      </c>
      <c r="O391" s="98">
        <f t="shared" si="61"/>
        <v>0.72186713949940207</v>
      </c>
      <c r="P391" s="99">
        <f t="shared" si="62"/>
        <v>0.58170532008073428</v>
      </c>
      <c r="Q391" s="100">
        <f t="shared" si="63"/>
        <v>0.18071899158383792</v>
      </c>
      <c r="R391" s="100">
        <f t="shared" si="64"/>
        <v>4.4784645264480748E-2</v>
      </c>
      <c r="S391" s="100">
        <f t="shared" si="65"/>
        <v>0.15796488822879776</v>
      </c>
      <c r="T391" s="100">
        <f t="shared" si="66"/>
        <v>3.4826154842149355E-2</v>
      </c>
      <c r="U391" s="100">
        <f t="shared" si="67"/>
        <v>0</v>
      </c>
      <c r="V391" s="100">
        <f t="shared" si="68"/>
        <v>0</v>
      </c>
      <c r="W391" s="101">
        <f t="shared" si="69"/>
        <v>0</v>
      </c>
      <c r="X391" s="98" t="str">
        <f>IF(B391='[1]2010 election'!B391,"Incumbent","New")</f>
        <v>Incumbent</v>
      </c>
    </row>
    <row r="392" spans="1:24" ht="16" x14ac:dyDescent="0.2">
      <c r="A392" s="1" t="s">
        <v>481</v>
      </c>
      <c r="B392" s="42" t="s">
        <v>482</v>
      </c>
      <c r="C392" s="94">
        <v>13</v>
      </c>
      <c r="D392" s="41" t="s">
        <v>202</v>
      </c>
      <c r="E392" s="95">
        <v>69793</v>
      </c>
      <c r="F392" s="96">
        <f t="shared" si="60"/>
        <v>44469</v>
      </c>
      <c r="G392" s="97">
        <v>19089</v>
      </c>
      <c r="H392" s="97">
        <v>12935</v>
      </c>
      <c r="I392" s="97">
        <v>1030</v>
      </c>
      <c r="J392" s="97">
        <v>10270</v>
      </c>
      <c r="K392" s="97">
        <v>978</v>
      </c>
      <c r="L392" s="97">
        <v>0</v>
      </c>
      <c r="M392" s="97">
        <v>0</v>
      </c>
      <c r="N392" s="96">
        <v>167</v>
      </c>
      <c r="O392" s="98">
        <f t="shared" si="61"/>
        <v>0.63715558866935085</v>
      </c>
      <c r="P392" s="99">
        <f t="shared" si="62"/>
        <v>0.42926533090467517</v>
      </c>
      <c r="Q392" s="100">
        <f t="shared" si="63"/>
        <v>0.29087679057320831</v>
      </c>
      <c r="R392" s="100">
        <f t="shared" si="64"/>
        <v>2.3162202882907195E-2</v>
      </c>
      <c r="S392" s="100">
        <f t="shared" si="65"/>
        <v>0.23094740156063776</v>
      </c>
      <c r="T392" s="100">
        <f t="shared" si="66"/>
        <v>2.1992848950954599E-2</v>
      </c>
      <c r="U392" s="100">
        <f t="shared" si="67"/>
        <v>0</v>
      </c>
      <c r="V392" s="100">
        <f t="shared" si="68"/>
        <v>0</v>
      </c>
      <c r="W392" s="101">
        <f t="shared" si="69"/>
        <v>3.7554251276169918E-3</v>
      </c>
      <c r="X392" s="98" t="str">
        <f>IF(B392='[1]2010 election'!B392,"Incumbent","New")</f>
        <v>Incumbent</v>
      </c>
    </row>
    <row r="393" spans="1:24" ht="16" x14ac:dyDescent="0.2">
      <c r="A393" s="1" t="s">
        <v>587</v>
      </c>
      <c r="B393" s="42" t="s">
        <v>588</v>
      </c>
      <c r="C393" s="94">
        <v>13</v>
      </c>
      <c r="D393" s="41" t="s">
        <v>236</v>
      </c>
      <c r="E393" s="95">
        <v>82404</v>
      </c>
      <c r="F393" s="96">
        <f t="shared" si="60"/>
        <v>55926</v>
      </c>
      <c r="G393" s="97">
        <v>29652</v>
      </c>
      <c r="H393" s="97">
        <v>10248</v>
      </c>
      <c r="I393" s="97">
        <v>4375</v>
      </c>
      <c r="J393" s="97">
        <v>9473</v>
      </c>
      <c r="K393" s="97">
        <v>2178</v>
      </c>
      <c r="L393" s="97">
        <v>0</v>
      </c>
      <c r="M393" s="97">
        <v>0</v>
      </c>
      <c r="N393" s="96">
        <v>0</v>
      </c>
      <c r="O393" s="98">
        <f t="shared" si="61"/>
        <v>0.67868064657055482</v>
      </c>
      <c r="P393" s="99">
        <f t="shared" si="62"/>
        <v>0.53020062225083142</v>
      </c>
      <c r="Q393" s="100">
        <f t="shared" si="63"/>
        <v>0.1832421414011372</v>
      </c>
      <c r="R393" s="100">
        <f t="shared" si="64"/>
        <v>7.8228373207452712E-2</v>
      </c>
      <c r="S393" s="100">
        <f t="shared" si="65"/>
        <v>0.16938454386153132</v>
      </c>
      <c r="T393" s="100">
        <f t="shared" si="66"/>
        <v>3.8944319279047311E-2</v>
      </c>
      <c r="U393" s="100">
        <f t="shared" si="67"/>
        <v>0</v>
      </c>
      <c r="V393" s="100">
        <f t="shared" si="68"/>
        <v>0</v>
      </c>
      <c r="W393" s="101">
        <f t="shared" si="69"/>
        <v>0</v>
      </c>
      <c r="X393" s="98" t="str">
        <f>IF(B393='[1]2010 election'!B393,"Incumbent","New")</f>
        <v>Incumbent</v>
      </c>
    </row>
    <row r="394" spans="1:24" ht="16" x14ac:dyDescent="0.2">
      <c r="A394" s="1" t="s">
        <v>596</v>
      </c>
      <c r="B394" s="42" t="s">
        <v>597</v>
      </c>
      <c r="C394" s="94">
        <v>13</v>
      </c>
      <c r="D394" s="41" t="s">
        <v>226</v>
      </c>
      <c r="E394" s="95">
        <v>74498</v>
      </c>
      <c r="F394" s="96">
        <f t="shared" si="60"/>
        <v>48694</v>
      </c>
      <c r="G394" s="97">
        <v>21794</v>
      </c>
      <c r="H394" s="97">
        <v>18061</v>
      </c>
      <c r="I394" s="97">
        <v>1400</v>
      </c>
      <c r="J394" s="97">
        <v>5703</v>
      </c>
      <c r="K394" s="97">
        <v>1736</v>
      </c>
      <c r="L394" s="97">
        <v>0</v>
      </c>
      <c r="M394" s="97">
        <v>0</v>
      </c>
      <c r="N394" s="96">
        <v>0</v>
      </c>
      <c r="O394" s="98">
        <f t="shared" si="61"/>
        <v>0.65362828532309591</v>
      </c>
      <c r="P394" s="99">
        <f t="shared" si="62"/>
        <v>0.44757054257198015</v>
      </c>
      <c r="Q394" s="100">
        <f t="shared" si="63"/>
        <v>0.37090812009693186</v>
      </c>
      <c r="R394" s="100">
        <f t="shared" si="64"/>
        <v>2.8750975479525199E-2</v>
      </c>
      <c r="S394" s="100">
        <f t="shared" si="65"/>
        <v>0.11711915225695158</v>
      </c>
      <c r="T394" s="100">
        <f t="shared" si="66"/>
        <v>3.5651209594611245E-2</v>
      </c>
      <c r="U394" s="100">
        <f t="shared" si="67"/>
        <v>0</v>
      </c>
      <c r="V394" s="100">
        <f t="shared" si="68"/>
        <v>0</v>
      </c>
      <c r="W394" s="101">
        <f t="shared" si="69"/>
        <v>0</v>
      </c>
      <c r="X394" s="98" t="str">
        <f>IF(B394='[1]2010 election'!B394,"Incumbent","New")</f>
        <v>Incumbent</v>
      </c>
    </row>
    <row r="395" spans="1:24" ht="16" x14ac:dyDescent="0.2">
      <c r="A395" s="1" t="s">
        <v>615</v>
      </c>
      <c r="B395" s="42" t="s">
        <v>616</v>
      </c>
      <c r="C395" s="94">
        <v>13</v>
      </c>
      <c r="D395" s="41" t="s">
        <v>309</v>
      </c>
      <c r="E395" s="95">
        <v>70155</v>
      </c>
      <c r="F395" s="96">
        <f t="shared" si="60"/>
        <v>47218</v>
      </c>
      <c r="G395" s="97">
        <v>24467</v>
      </c>
      <c r="H395" s="97">
        <v>11877</v>
      </c>
      <c r="I395" s="97">
        <v>1490</v>
      </c>
      <c r="J395" s="97">
        <v>7600</v>
      </c>
      <c r="K395" s="97">
        <v>1633</v>
      </c>
      <c r="L395" s="97">
        <v>0</v>
      </c>
      <c r="M395" s="97">
        <v>0</v>
      </c>
      <c r="N395" s="96">
        <v>151</v>
      </c>
      <c r="O395" s="98">
        <f t="shared" si="61"/>
        <v>0.67305252654835723</v>
      </c>
      <c r="P395" s="99">
        <f t="shared" si="62"/>
        <v>0.51817103646914309</v>
      </c>
      <c r="Q395" s="100">
        <f t="shared" si="63"/>
        <v>0.25153543140327839</v>
      </c>
      <c r="R395" s="100">
        <f t="shared" si="64"/>
        <v>3.1555762632894238E-2</v>
      </c>
      <c r="S395" s="100">
        <f t="shared" si="65"/>
        <v>0.16095556779194375</v>
      </c>
      <c r="T395" s="100">
        <f t="shared" si="66"/>
        <v>3.4584268711084755E-2</v>
      </c>
      <c r="U395" s="100">
        <f t="shared" si="67"/>
        <v>0</v>
      </c>
      <c r="V395" s="100">
        <f t="shared" si="68"/>
        <v>0</v>
      </c>
      <c r="W395" s="101">
        <f t="shared" si="69"/>
        <v>3.1979329916557247E-3</v>
      </c>
      <c r="X395" s="98" t="str">
        <f>IF(B395='[1]2010 election'!B395,"Incumbent","New")</f>
        <v>Incumbent</v>
      </c>
    </row>
    <row r="396" spans="1:24" ht="16" x14ac:dyDescent="0.2">
      <c r="A396" s="1" t="s">
        <v>680</v>
      </c>
      <c r="B396" s="42" t="s">
        <v>681</v>
      </c>
      <c r="C396" s="94">
        <v>13</v>
      </c>
      <c r="D396" s="41" t="s">
        <v>74</v>
      </c>
      <c r="E396" s="95">
        <v>66533</v>
      </c>
      <c r="F396" s="96">
        <f t="shared" si="60"/>
        <v>42571</v>
      </c>
      <c r="G396" s="97">
        <v>12739</v>
      </c>
      <c r="H396" s="97">
        <v>22243</v>
      </c>
      <c r="I396" s="97">
        <v>1299</v>
      </c>
      <c r="J396" s="97">
        <v>5318</v>
      </c>
      <c r="K396" s="97">
        <v>972</v>
      </c>
      <c r="L396" s="97">
        <v>0</v>
      </c>
      <c r="M396" s="97">
        <v>0</v>
      </c>
      <c r="N396" s="96">
        <v>0</v>
      </c>
      <c r="O396" s="98">
        <f t="shared" si="61"/>
        <v>0.63984789502953421</v>
      </c>
      <c r="P396" s="99">
        <f t="shared" si="62"/>
        <v>0.29924126752953889</v>
      </c>
      <c r="Q396" s="100">
        <f t="shared" si="63"/>
        <v>0.522491837166146</v>
      </c>
      <c r="R396" s="100">
        <f t="shared" si="64"/>
        <v>3.0513730003993329E-2</v>
      </c>
      <c r="S396" s="100">
        <f t="shared" si="65"/>
        <v>0.12492072067839609</v>
      </c>
      <c r="T396" s="100">
        <f t="shared" si="66"/>
        <v>2.2832444621925723E-2</v>
      </c>
      <c r="U396" s="100">
        <f t="shared" si="67"/>
        <v>0</v>
      </c>
      <c r="V396" s="100">
        <f t="shared" si="68"/>
        <v>0</v>
      </c>
      <c r="W396" s="101">
        <f t="shared" si="69"/>
        <v>0</v>
      </c>
      <c r="X396" s="98" t="str">
        <f>IF(B396='[1]2010 election'!B396,"Incumbent","New")</f>
        <v>Incumbent</v>
      </c>
    </row>
    <row r="397" spans="1:24" ht="16" x14ac:dyDescent="0.2">
      <c r="A397" s="1" t="s">
        <v>682</v>
      </c>
      <c r="B397" s="42" t="s">
        <v>683</v>
      </c>
      <c r="C397" s="94">
        <v>13</v>
      </c>
      <c r="D397" s="41" t="s">
        <v>74</v>
      </c>
      <c r="E397" s="95">
        <v>67234</v>
      </c>
      <c r="F397" s="96">
        <f t="shared" si="60"/>
        <v>42216</v>
      </c>
      <c r="G397" s="97">
        <v>12949</v>
      </c>
      <c r="H397" s="97">
        <v>18660</v>
      </c>
      <c r="I397" s="97">
        <v>3183</v>
      </c>
      <c r="J397" s="97">
        <v>5129</v>
      </c>
      <c r="K397" s="97">
        <v>1237</v>
      </c>
      <c r="L397" s="97">
        <v>0</v>
      </c>
      <c r="M397" s="97">
        <v>0</v>
      </c>
      <c r="N397" s="96">
        <v>1058</v>
      </c>
      <c r="O397" s="98">
        <f t="shared" si="61"/>
        <v>0.62789659993455693</v>
      </c>
      <c r="P397" s="99">
        <f t="shared" si="62"/>
        <v>0.30673204472238014</v>
      </c>
      <c r="Q397" s="100">
        <f t="shared" si="63"/>
        <v>0.4420125071063104</v>
      </c>
      <c r="R397" s="100">
        <f t="shared" si="64"/>
        <v>7.5397953382603758E-2</v>
      </c>
      <c r="S397" s="100">
        <f t="shared" si="65"/>
        <v>0.12149422020087171</v>
      </c>
      <c r="T397" s="100">
        <f t="shared" si="66"/>
        <v>2.9301686564335797E-2</v>
      </c>
      <c r="U397" s="100">
        <f t="shared" si="67"/>
        <v>0</v>
      </c>
      <c r="V397" s="100">
        <f t="shared" si="68"/>
        <v>0</v>
      </c>
      <c r="W397" s="101">
        <f t="shared" si="69"/>
        <v>2.5061588023498199E-2</v>
      </c>
      <c r="X397" s="98" t="str">
        <f>IF(B397='[1]2010 election'!B397,"Incumbent","New")</f>
        <v>Incumbent</v>
      </c>
    </row>
    <row r="398" spans="1:24" ht="16" x14ac:dyDescent="0.2">
      <c r="A398" s="1" t="s">
        <v>741</v>
      </c>
      <c r="B398" s="42" t="s">
        <v>742</v>
      </c>
      <c r="C398" s="94">
        <v>13</v>
      </c>
      <c r="D398" s="41" t="s">
        <v>202</v>
      </c>
      <c r="E398" s="95">
        <v>76975</v>
      </c>
      <c r="F398" s="96">
        <f t="shared" si="60"/>
        <v>52212</v>
      </c>
      <c r="G398" s="97">
        <v>27206</v>
      </c>
      <c r="H398" s="97">
        <v>9585</v>
      </c>
      <c r="I398" s="97">
        <v>3300</v>
      </c>
      <c r="J398" s="97">
        <v>9930</v>
      </c>
      <c r="K398" s="97">
        <v>2191</v>
      </c>
      <c r="L398" s="97">
        <v>0</v>
      </c>
      <c r="M398" s="97">
        <v>0</v>
      </c>
      <c r="N398" s="96">
        <v>0</v>
      </c>
      <c r="O398" s="98">
        <f t="shared" si="61"/>
        <v>0.67829814874959404</v>
      </c>
      <c r="P398" s="99">
        <f t="shared" si="62"/>
        <v>0.52106795372711256</v>
      </c>
      <c r="Q398" s="100">
        <f t="shared" si="63"/>
        <v>0.18357848770397608</v>
      </c>
      <c r="R398" s="100">
        <f t="shared" si="64"/>
        <v>6.3203861181337626E-2</v>
      </c>
      <c r="S398" s="100">
        <f t="shared" si="65"/>
        <v>0.19018616410020686</v>
      </c>
      <c r="T398" s="100">
        <f t="shared" si="66"/>
        <v>4.1963533287366891E-2</v>
      </c>
      <c r="U398" s="100">
        <f t="shared" si="67"/>
        <v>0</v>
      </c>
      <c r="V398" s="100">
        <f t="shared" si="68"/>
        <v>0</v>
      </c>
      <c r="W398" s="101">
        <f t="shared" si="69"/>
        <v>0</v>
      </c>
      <c r="X398" s="98" t="str">
        <f>IF(B398='[1]2010 election'!B398,"Incumbent","New")</f>
        <v>Incumbent</v>
      </c>
    </row>
    <row r="399" spans="1:24" ht="16" x14ac:dyDescent="0.2">
      <c r="A399" s="1" t="s">
        <v>743</v>
      </c>
      <c r="B399" s="42" t="s">
        <v>744</v>
      </c>
      <c r="C399" s="94">
        <v>13</v>
      </c>
      <c r="D399" s="41" t="s">
        <v>202</v>
      </c>
      <c r="E399" s="95">
        <v>68958</v>
      </c>
      <c r="F399" s="96">
        <f t="shared" si="60"/>
        <v>49414</v>
      </c>
      <c r="G399" s="97">
        <v>15256</v>
      </c>
      <c r="H399" s="97">
        <v>5043</v>
      </c>
      <c r="I399" s="97">
        <v>19299</v>
      </c>
      <c r="J399" s="97">
        <v>8328</v>
      </c>
      <c r="K399" s="97">
        <v>1488</v>
      </c>
      <c r="L399" s="97">
        <v>0</v>
      </c>
      <c r="M399" s="97">
        <v>0</v>
      </c>
      <c r="N399" s="96">
        <v>0</v>
      </c>
      <c r="O399" s="98">
        <f t="shared" si="61"/>
        <v>0.71658110734070013</v>
      </c>
      <c r="P399" s="99">
        <f t="shared" si="62"/>
        <v>0.30873841421459508</v>
      </c>
      <c r="Q399" s="100">
        <f t="shared" si="63"/>
        <v>0.10205609746225766</v>
      </c>
      <c r="R399" s="100">
        <f t="shared" si="64"/>
        <v>0.39055733193022218</v>
      </c>
      <c r="S399" s="100">
        <f t="shared" si="65"/>
        <v>0.16853523292993888</v>
      </c>
      <c r="T399" s="100">
        <f t="shared" si="66"/>
        <v>3.0112923462986198E-2</v>
      </c>
      <c r="U399" s="100">
        <f t="shared" si="67"/>
        <v>0</v>
      </c>
      <c r="V399" s="100">
        <f t="shared" si="68"/>
        <v>0</v>
      </c>
      <c r="W399" s="101">
        <f t="shared" si="69"/>
        <v>0</v>
      </c>
      <c r="X399" s="98" t="str">
        <f>IF(B399='[1]2010 election'!B399,"Incumbent","New")</f>
        <v>Incumbent</v>
      </c>
    </row>
    <row r="400" spans="1:24" ht="16" x14ac:dyDescent="0.2">
      <c r="A400" s="1" t="s">
        <v>745</v>
      </c>
      <c r="B400" s="42" t="s">
        <v>746</v>
      </c>
      <c r="C400" s="94">
        <v>13</v>
      </c>
      <c r="D400" s="41" t="s">
        <v>202</v>
      </c>
      <c r="E400" s="95">
        <v>72400</v>
      </c>
      <c r="F400" s="96">
        <f t="shared" si="60"/>
        <v>47371</v>
      </c>
      <c r="G400" s="97">
        <v>24727</v>
      </c>
      <c r="H400" s="97">
        <v>10779</v>
      </c>
      <c r="I400" s="97">
        <v>1673</v>
      </c>
      <c r="J400" s="97">
        <v>8412</v>
      </c>
      <c r="K400" s="97">
        <v>1780</v>
      </c>
      <c r="L400" s="97">
        <v>0</v>
      </c>
      <c r="M400" s="97">
        <v>0</v>
      </c>
      <c r="N400" s="96">
        <v>0</v>
      </c>
      <c r="O400" s="98">
        <f t="shared" si="61"/>
        <v>0.65429558011049727</v>
      </c>
      <c r="P400" s="99">
        <f t="shared" si="62"/>
        <v>0.52198602520529436</v>
      </c>
      <c r="Q400" s="100">
        <f t="shared" si="63"/>
        <v>0.22754427814485656</v>
      </c>
      <c r="R400" s="100">
        <f t="shared" si="64"/>
        <v>3.5316966076291402E-2</v>
      </c>
      <c r="S400" s="100">
        <f t="shared" si="65"/>
        <v>0.17757699858563256</v>
      </c>
      <c r="T400" s="100">
        <f t="shared" si="66"/>
        <v>3.7575731987925104E-2</v>
      </c>
      <c r="U400" s="100">
        <f t="shared" si="67"/>
        <v>0</v>
      </c>
      <c r="V400" s="100">
        <f t="shared" si="68"/>
        <v>0</v>
      </c>
      <c r="W400" s="101">
        <f t="shared" si="69"/>
        <v>0</v>
      </c>
      <c r="X400" s="98" t="str">
        <f>IF(B400='[1]2010 election'!B400,"Incumbent","New")</f>
        <v>Incumbent</v>
      </c>
    </row>
    <row r="401" spans="1:24" ht="16" x14ac:dyDescent="0.2">
      <c r="A401" s="1" t="s">
        <v>747</v>
      </c>
      <c r="B401" s="42" t="s">
        <v>748</v>
      </c>
      <c r="C401" s="94">
        <v>13</v>
      </c>
      <c r="D401" s="41" t="s">
        <v>202</v>
      </c>
      <c r="E401" s="95">
        <v>78885</v>
      </c>
      <c r="F401" s="96">
        <f t="shared" si="60"/>
        <v>57123</v>
      </c>
      <c r="G401" s="97">
        <v>30995</v>
      </c>
      <c r="H401" s="97">
        <v>10502</v>
      </c>
      <c r="I401" s="97">
        <v>4689</v>
      </c>
      <c r="J401" s="97">
        <v>7847</v>
      </c>
      <c r="K401" s="97">
        <v>3090</v>
      </c>
      <c r="L401" s="97">
        <v>0</v>
      </c>
      <c r="M401" s="97">
        <v>0</v>
      </c>
      <c r="N401" s="96">
        <v>0</v>
      </c>
      <c r="O401" s="98">
        <f t="shared" si="61"/>
        <v>0.72413006274957215</v>
      </c>
      <c r="P401" s="99">
        <f t="shared" si="62"/>
        <v>0.54260105386621849</v>
      </c>
      <c r="Q401" s="100">
        <f t="shared" si="63"/>
        <v>0.18384888748840222</v>
      </c>
      <c r="R401" s="100">
        <f t="shared" si="64"/>
        <v>8.208602489365055E-2</v>
      </c>
      <c r="S401" s="100">
        <f t="shared" si="65"/>
        <v>0.13737023615706459</v>
      </c>
      <c r="T401" s="100">
        <f t="shared" si="66"/>
        <v>5.4093797594664143E-2</v>
      </c>
      <c r="U401" s="100">
        <f t="shared" si="67"/>
        <v>0</v>
      </c>
      <c r="V401" s="100">
        <f t="shared" si="68"/>
        <v>0</v>
      </c>
      <c r="W401" s="101">
        <f t="shared" si="69"/>
        <v>0</v>
      </c>
      <c r="X401" s="98" t="str">
        <f>IF(B401='[1]2010 election'!B401,"Incumbent","New")</f>
        <v>Incumbent</v>
      </c>
    </row>
    <row r="402" spans="1:24" ht="16" x14ac:dyDescent="0.2">
      <c r="A402" s="1" t="s">
        <v>749</v>
      </c>
      <c r="B402" s="42" t="s">
        <v>750</v>
      </c>
      <c r="C402" s="94">
        <v>13</v>
      </c>
      <c r="D402" s="41" t="s">
        <v>202</v>
      </c>
      <c r="E402" s="95">
        <v>76970</v>
      </c>
      <c r="F402" s="96">
        <f t="shared" si="60"/>
        <v>50110</v>
      </c>
      <c r="G402" s="97">
        <v>25515</v>
      </c>
      <c r="H402" s="97">
        <v>8649</v>
      </c>
      <c r="I402" s="97">
        <v>2217</v>
      </c>
      <c r="J402" s="97">
        <v>11654</v>
      </c>
      <c r="K402" s="97">
        <v>2075</v>
      </c>
      <c r="L402" s="97">
        <v>0</v>
      </c>
      <c r="M402" s="97">
        <v>0</v>
      </c>
      <c r="N402" s="96">
        <v>0</v>
      </c>
      <c r="O402" s="98">
        <f t="shared" si="61"/>
        <v>0.65103286994933096</v>
      </c>
      <c r="P402" s="99">
        <f t="shared" si="62"/>
        <v>0.50917980443025346</v>
      </c>
      <c r="Q402" s="100">
        <f t="shared" si="63"/>
        <v>0.17260027938535222</v>
      </c>
      <c r="R402" s="100">
        <f t="shared" si="64"/>
        <v>4.4242666134504088E-2</v>
      </c>
      <c r="S402" s="100">
        <f t="shared" si="65"/>
        <v>0.23256834963081222</v>
      </c>
      <c r="T402" s="100">
        <f t="shared" si="66"/>
        <v>4.1408900419078028E-2</v>
      </c>
      <c r="U402" s="100">
        <f t="shared" si="67"/>
        <v>0</v>
      </c>
      <c r="V402" s="100">
        <f t="shared" si="68"/>
        <v>0</v>
      </c>
      <c r="W402" s="101">
        <f t="shared" si="69"/>
        <v>0</v>
      </c>
      <c r="X402" s="98" t="str">
        <f>IF(B402='[1]2010 election'!B402,"Incumbent","New")</f>
        <v>Incumbent</v>
      </c>
    </row>
    <row r="403" spans="1:24" ht="16" x14ac:dyDescent="0.2">
      <c r="A403" s="1" t="s">
        <v>753</v>
      </c>
      <c r="B403" s="42" t="s">
        <v>754</v>
      </c>
      <c r="C403" s="94">
        <v>13</v>
      </c>
      <c r="D403" s="41" t="s">
        <v>309</v>
      </c>
      <c r="E403" s="95">
        <v>59147</v>
      </c>
      <c r="F403" s="96">
        <f t="shared" si="60"/>
        <v>39411</v>
      </c>
      <c r="G403" s="97">
        <v>16699</v>
      </c>
      <c r="H403" s="97">
        <v>13454</v>
      </c>
      <c r="I403" s="97">
        <v>1401</v>
      </c>
      <c r="J403" s="97">
        <v>6354</v>
      </c>
      <c r="K403" s="97">
        <v>1503</v>
      </c>
      <c r="L403" s="97">
        <v>0</v>
      </c>
      <c r="M403" s="97">
        <v>0</v>
      </c>
      <c r="N403" s="96">
        <v>0</v>
      </c>
      <c r="O403" s="98">
        <f t="shared" si="61"/>
        <v>0.66632289042554993</v>
      </c>
      <c r="P403" s="99">
        <f t="shared" si="62"/>
        <v>0.42371419146938671</v>
      </c>
      <c r="Q403" s="100">
        <f t="shared" si="63"/>
        <v>0.34137677298216235</v>
      </c>
      <c r="R403" s="100">
        <f t="shared" si="64"/>
        <v>3.5548450940092867E-2</v>
      </c>
      <c r="S403" s="100">
        <f t="shared" si="65"/>
        <v>0.16122402374971453</v>
      </c>
      <c r="T403" s="100">
        <f t="shared" si="66"/>
        <v>3.8136560858643524E-2</v>
      </c>
      <c r="U403" s="100">
        <f t="shared" si="67"/>
        <v>0</v>
      </c>
      <c r="V403" s="100">
        <f t="shared" si="68"/>
        <v>0</v>
      </c>
      <c r="W403" s="101">
        <f t="shared" si="69"/>
        <v>0</v>
      </c>
      <c r="X403" s="98" t="str">
        <f>IF(B403='[1]2010 election'!B403,"Incumbent","New")</f>
        <v>Incumbent</v>
      </c>
    </row>
    <row r="404" spans="1:24" ht="16" x14ac:dyDescent="0.2">
      <c r="A404" s="1" t="s">
        <v>755</v>
      </c>
      <c r="B404" s="42" t="s">
        <v>756</v>
      </c>
      <c r="C404" s="94">
        <v>13</v>
      </c>
      <c r="D404" s="41" t="s">
        <v>309</v>
      </c>
      <c r="E404" s="95">
        <v>61284</v>
      </c>
      <c r="F404" s="96">
        <f t="shared" si="60"/>
        <v>38884</v>
      </c>
      <c r="G404" s="97">
        <v>16163</v>
      </c>
      <c r="H404" s="97">
        <v>12370</v>
      </c>
      <c r="I404" s="97">
        <v>1673</v>
      </c>
      <c r="J404" s="97">
        <v>7114</v>
      </c>
      <c r="K404" s="97">
        <v>1403</v>
      </c>
      <c r="L404" s="97">
        <v>0</v>
      </c>
      <c r="M404" s="97">
        <v>0</v>
      </c>
      <c r="N404" s="96">
        <v>161</v>
      </c>
      <c r="O404" s="98">
        <f t="shared" si="61"/>
        <v>0.6344886104040206</v>
      </c>
      <c r="P404" s="99">
        <f t="shared" si="62"/>
        <v>0.41567225594074686</v>
      </c>
      <c r="Q404" s="100">
        <f t="shared" si="63"/>
        <v>0.31812570723176625</v>
      </c>
      <c r="R404" s="100">
        <f t="shared" si="64"/>
        <v>4.3025408908548501E-2</v>
      </c>
      <c r="S404" s="100">
        <f t="shared" si="65"/>
        <v>0.18295442855673286</v>
      </c>
      <c r="T404" s="100">
        <f t="shared" si="66"/>
        <v>3.6081678839625556E-2</v>
      </c>
      <c r="U404" s="100">
        <f t="shared" si="67"/>
        <v>0</v>
      </c>
      <c r="V404" s="100">
        <f t="shared" si="68"/>
        <v>0</v>
      </c>
      <c r="W404" s="101">
        <f t="shared" si="69"/>
        <v>4.1405205225799819E-3</v>
      </c>
      <c r="X404" s="98" t="str">
        <f>IF(B404='[1]2010 election'!B404,"Incumbent","New")</f>
        <v>New</v>
      </c>
    </row>
    <row r="405" spans="1:24" ht="16" x14ac:dyDescent="0.2">
      <c r="A405" s="1" t="s">
        <v>757</v>
      </c>
      <c r="B405" s="42" t="s">
        <v>758</v>
      </c>
      <c r="C405" s="94">
        <v>13</v>
      </c>
      <c r="D405" s="41" t="s">
        <v>309</v>
      </c>
      <c r="E405" s="95">
        <v>85092</v>
      </c>
      <c r="F405" s="96">
        <f t="shared" si="60"/>
        <v>60862</v>
      </c>
      <c r="G405" s="97">
        <v>36607</v>
      </c>
      <c r="H405" s="97">
        <v>10191</v>
      </c>
      <c r="I405" s="97">
        <v>3613</v>
      </c>
      <c r="J405" s="97">
        <v>8204</v>
      </c>
      <c r="K405" s="97">
        <v>2247</v>
      </c>
      <c r="L405" s="97">
        <v>0</v>
      </c>
      <c r="M405" s="97">
        <v>0</v>
      </c>
      <c r="N405" s="96">
        <v>0</v>
      </c>
      <c r="O405" s="98">
        <f t="shared" si="61"/>
        <v>0.71524937714473746</v>
      </c>
      <c r="P405" s="99">
        <f t="shared" si="62"/>
        <v>0.60147546909401595</v>
      </c>
      <c r="Q405" s="100">
        <f t="shared" si="63"/>
        <v>0.1674443823732378</v>
      </c>
      <c r="R405" s="100">
        <f t="shared" si="64"/>
        <v>5.9363806644540107E-2</v>
      </c>
      <c r="S405" s="100">
        <f t="shared" si="65"/>
        <v>0.13479675331076862</v>
      </c>
      <c r="T405" s="100">
        <f t="shared" si="66"/>
        <v>3.6919588577437483E-2</v>
      </c>
      <c r="U405" s="100">
        <f t="shared" si="67"/>
        <v>0</v>
      </c>
      <c r="V405" s="100">
        <f t="shared" si="68"/>
        <v>0</v>
      </c>
      <c r="W405" s="101">
        <f t="shared" si="69"/>
        <v>0</v>
      </c>
      <c r="X405" s="98" t="str">
        <f>IF(B405='[1]2010 election'!B405,"Incumbent","New")</f>
        <v>Incumbent</v>
      </c>
    </row>
    <row r="406" spans="1:24" ht="16" x14ac:dyDescent="0.2">
      <c r="A406" s="1" t="s">
        <v>759</v>
      </c>
      <c r="B406" s="42" t="s">
        <v>760</v>
      </c>
      <c r="C406" s="94">
        <v>13</v>
      </c>
      <c r="D406" s="41" t="s">
        <v>202</v>
      </c>
      <c r="E406" s="95">
        <v>65136</v>
      </c>
      <c r="F406" s="96">
        <f t="shared" si="60"/>
        <v>43592</v>
      </c>
      <c r="G406" s="97">
        <v>19052</v>
      </c>
      <c r="H406" s="97">
        <v>14589</v>
      </c>
      <c r="I406" s="97">
        <v>1894</v>
      </c>
      <c r="J406" s="97">
        <v>5986</v>
      </c>
      <c r="K406" s="97">
        <v>1939</v>
      </c>
      <c r="L406" s="97">
        <v>0</v>
      </c>
      <c r="M406" s="97">
        <v>0</v>
      </c>
      <c r="N406" s="96">
        <v>132</v>
      </c>
      <c r="O406" s="98">
        <f t="shared" si="61"/>
        <v>0.66924588553181041</v>
      </c>
      <c r="P406" s="99">
        <f t="shared" si="62"/>
        <v>0.43705267021471828</v>
      </c>
      <c r="Q406" s="100">
        <f t="shared" si="63"/>
        <v>0.33467149935768031</v>
      </c>
      <c r="R406" s="100">
        <f t="shared" si="64"/>
        <v>4.3448339144797211E-2</v>
      </c>
      <c r="S406" s="100">
        <f t="shared" si="65"/>
        <v>0.13731877408698845</v>
      </c>
      <c r="T406" s="100">
        <f t="shared" si="66"/>
        <v>4.4480638649293448E-2</v>
      </c>
      <c r="U406" s="100">
        <f t="shared" si="67"/>
        <v>0</v>
      </c>
      <c r="V406" s="100">
        <f t="shared" si="68"/>
        <v>0</v>
      </c>
      <c r="W406" s="101">
        <f t="shared" si="69"/>
        <v>3.0280785465222975E-3</v>
      </c>
      <c r="X406" s="98" t="str">
        <f>IF(B406='[1]2010 election'!B406,"Incumbent","New")</f>
        <v>Incumbent</v>
      </c>
    </row>
    <row r="407" spans="1:24" ht="16" x14ac:dyDescent="0.2">
      <c r="A407" s="1" t="s">
        <v>761</v>
      </c>
      <c r="B407" s="42" t="s">
        <v>762</v>
      </c>
      <c r="C407" s="94">
        <v>13</v>
      </c>
      <c r="D407" s="41" t="s">
        <v>202</v>
      </c>
      <c r="E407" s="95">
        <v>74875</v>
      </c>
      <c r="F407" s="96">
        <f t="shared" si="60"/>
        <v>48463</v>
      </c>
      <c r="G407" s="97">
        <v>11379</v>
      </c>
      <c r="H407" s="97">
        <v>19033</v>
      </c>
      <c r="I407" s="97">
        <v>6607</v>
      </c>
      <c r="J407" s="97">
        <v>4539</v>
      </c>
      <c r="K407" s="97">
        <v>6749</v>
      </c>
      <c r="L407" s="97">
        <v>0</v>
      </c>
      <c r="M407" s="97">
        <v>0</v>
      </c>
      <c r="N407" s="96">
        <v>156</v>
      </c>
      <c r="O407" s="98">
        <f t="shared" si="61"/>
        <v>0.64725208681135227</v>
      </c>
      <c r="P407" s="99">
        <f t="shared" si="62"/>
        <v>0.23479768070486762</v>
      </c>
      <c r="Q407" s="100">
        <f t="shared" si="63"/>
        <v>0.39273260012793265</v>
      </c>
      <c r="R407" s="100">
        <f t="shared" si="64"/>
        <v>0.13633080907083756</v>
      </c>
      <c r="S407" s="100">
        <f t="shared" si="65"/>
        <v>9.3659080122980423E-2</v>
      </c>
      <c r="T407" s="100">
        <f t="shared" si="66"/>
        <v>0.13926087943379487</v>
      </c>
      <c r="U407" s="100">
        <f t="shared" si="67"/>
        <v>0</v>
      </c>
      <c r="V407" s="100">
        <f t="shared" si="68"/>
        <v>0</v>
      </c>
      <c r="W407" s="101">
        <f t="shared" si="69"/>
        <v>3.2189505395869011E-3</v>
      </c>
      <c r="X407" s="98" t="str">
        <f>IF(B407='[1]2010 election'!B407,"Incumbent","New")</f>
        <v>New</v>
      </c>
    </row>
    <row r="408" spans="1:24" ht="16" x14ac:dyDescent="0.2">
      <c r="A408" s="1" t="s">
        <v>789</v>
      </c>
      <c r="B408" s="42" t="s">
        <v>790</v>
      </c>
      <c r="C408" s="94">
        <v>13</v>
      </c>
      <c r="D408" s="41" t="s">
        <v>236</v>
      </c>
      <c r="E408" s="95">
        <v>72521</v>
      </c>
      <c r="F408" s="96">
        <f t="shared" si="60"/>
        <v>47075</v>
      </c>
      <c r="G408" s="97">
        <v>18684</v>
      </c>
      <c r="H408" s="97">
        <v>16759</v>
      </c>
      <c r="I408" s="97">
        <v>1774</v>
      </c>
      <c r="J408" s="97">
        <v>7485</v>
      </c>
      <c r="K408" s="97">
        <v>1218</v>
      </c>
      <c r="L408" s="97">
        <v>0</v>
      </c>
      <c r="M408" s="97">
        <v>0</v>
      </c>
      <c r="N408" s="96">
        <v>1155</v>
      </c>
      <c r="O408" s="98">
        <f t="shared" si="61"/>
        <v>0.6491223231891452</v>
      </c>
      <c r="P408" s="99">
        <f t="shared" si="62"/>
        <v>0.39689856611789698</v>
      </c>
      <c r="Q408" s="100">
        <f t="shared" si="63"/>
        <v>0.35600637280934677</v>
      </c>
      <c r="R408" s="100">
        <f t="shared" si="64"/>
        <v>3.7684545937334044E-2</v>
      </c>
      <c r="S408" s="100">
        <f t="shared" si="65"/>
        <v>0.1590015932023367</v>
      </c>
      <c r="T408" s="100">
        <f t="shared" si="66"/>
        <v>2.5873605947955389E-2</v>
      </c>
      <c r="U408" s="100">
        <f t="shared" si="67"/>
        <v>0</v>
      </c>
      <c r="V408" s="100">
        <f t="shared" si="68"/>
        <v>0</v>
      </c>
      <c r="W408" s="101">
        <f t="shared" si="69"/>
        <v>2.4535315985130111E-2</v>
      </c>
      <c r="X408" s="98" t="str">
        <f>IF(B408='[1]2010 election'!B408,"Incumbent","New")</f>
        <v>Incumbent</v>
      </c>
    </row>
    <row r="409" spans="1:24" ht="16" x14ac:dyDescent="0.2">
      <c r="A409" s="1" t="s">
        <v>966</v>
      </c>
      <c r="B409" s="42" t="s">
        <v>967</v>
      </c>
      <c r="C409" s="94">
        <v>13</v>
      </c>
      <c r="D409" s="41" t="s">
        <v>226</v>
      </c>
      <c r="E409" s="95">
        <v>78782</v>
      </c>
      <c r="F409" s="96">
        <f t="shared" si="60"/>
        <v>54089</v>
      </c>
      <c r="G409" s="97">
        <v>30317</v>
      </c>
      <c r="H409" s="97">
        <v>10173</v>
      </c>
      <c r="I409" s="97">
        <v>3314</v>
      </c>
      <c r="J409" s="97">
        <v>7459</v>
      </c>
      <c r="K409" s="97">
        <v>2664</v>
      </c>
      <c r="L409" s="97">
        <v>0</v>
      </c>
      <c r="M409" s="97">
        <v>0</v>
      </c>
      <c r="N409" s="96">
        <v>162</v>
      </c>
      <c r="O409" s="98">
        <f t="shared" si="61"/>
        <v>0.68656545911502631</v>
      </c>
      <c r="P409" s="99">
        <f t="shared" si="62"/>
        <v>0.56050213536948368</v>
      </c>
      <c r="Q409" s="100">
        <f t="shared" si="63"/>
        <v>0.18807890698663315</v>
      </c>
      <c r="R409" s="100">
        <f t="shared" si="64"/>
        <v>6.1269389339791827E-2</v>
      </c>
      <c r="S409" s="100">
        <f t="shared" si="65"/>
        <v>0.13790234613322486</v>
      </c>
      <c r="T409" s="100">
        <f t="shared" si="66"/>
        <v>4.9252158479542972E-2</v>
      </c>
      <c r="U409" s="100">
        <f t="shared" si="67"/>
        <v>0</v>
      </c>
      <c r="V409" s="100">
        <f t="shared" si="68"/>
        <v>0</v>
      </c>
      <c r="W409" s="101">
        <f t="shared" si="69"/>
        <v>2.9950636913235592E-3</v>
      </c>
      <c r="X409" s="98" t="str">
        <f>IF(B409='[1]2010 election'!B409,"Incumbent","New")</f>
        <v>Incumbent</v>
      </c>
    </row>
    <row r="410" spans="1:24" ht="16" x14ac:dyDescent="0.2">
      <c r="A410" s="1" t="s">
        <v>968</v>
      </c>
      <c r="B410" s="42" t="s">
        <v>969</v>
      </c>
      <c r="C410" s="94">
        <v>13</v>
      </c>
      <c r="D410" s="41" t="s">
        <v>226</v>
      </c>
      <c r="E410" s="95">
        <v>77537</v>
      </c>
      <c r="F410" s="96">
        <f t="shared" si="60"/>
        <v>55594</v>
      </c>
      <c r="G410" s="97">
        <v>28855</v>
      </c>
      <c r="H410" s="97">
        <v>10013</v>
      </c>
      <c r="I410" s="97">
        <v>4777</v>
      </c>
      <c r="J410" s="97">
        <v>8655</v>
      </c>
      <c r="K410" s="97">
        <v>3294</v>
      </c>
      <c r="L410" s="97">
        <v>0</v>
      </c>
      <c r="M410" s="97">
        <v>0</v>
      </c>
      <c r="N410" s="96">
        <v>0</v>
      </c>
      <c r="O410" s="98">
        <f t="shared" si="61"/>
        <v>0.71699962598501366</v>
      </c>
      <c r="P410" s="99">
        <f t="shared" si="62"/>
        <v>0.51903083066517974</v>
      </c>
      <c r="Q410" s="100">
        <f t="shared" si="63"/>
        <v>0.18010936431989064</v>
      </c>
      <c r="R410" s="100">
        <f t="shared" si="64"/>
        <v>8.592653883512609E-2</v>
      </c>
      <c r="S410" s="100">
        <f t="shared" si="65"/>
        <v>0.15568226787063352</v>
      </c>
      <c r="T410" s="100">
        <f t="shared" si="66"/>
        <v>5.9250998309170057E-2</v>
      </c>
      <c r="U410" s="100">
        <f t="shared" si="67"/>
        <v>0</v>
      </c>
      <c r="V410" s="100">
        <f t="shared" si="68"/>
        <v>0</v>
      </c>
      <c r="W410" s="101">
        <f t="shared" si="69"/>
        <v>0</v>
      </c>
      <c r="X410" s="98" t="str">
        <f>IF(B410='[1]2010 election'!B410,"Incumbent","New")</f>
        <v>Incumbent</v>
      </c>
    </row>
    <row r="411" spans="1:24" ht="16" x14ac:dyDescent="0.2">
      <c r="A411" s="1" t="s">
        <v>970</v>
      </c>
      <c r="B411" s="42" t="s">
        <v>971</v>
      </c>
      <c r="C411" s="94">
        <v>13</v>
      </c>
      <c r="D411" s="41" t="s">
        <v>226</v>
      </c>
      <c r="E411" s="95">
        <v>73220</v>
      </c>
      <c r="F411" s="96">
        <f t="shared" si="60"/>
        <v>51907</v>
      </c>
      <c r="G411" s="97">
        <v>27546</v>
      </c>
      <c r="H411" s="97">
        <v>10001</v>
      </c>
      <c r="I411" s="97">
        <v>4044</v>
      </c>
      <c r="J411" s="97">
        <v>7897</v>
      </c>
      <c r="K411" s="97">
        <v>2253</v>
      </c>
      <c r="L411" s="97">
        <v>0</v>
      </c>
      <c r="M411" s="97">
        <v>0</v>
      </c>
      <c r="N411" s="96">
        <v>166</v>
      </c>
      <c r="O411" s="98">
        <f t="shared" si="61"/>
        <v>0.70891832832559409</v>
      </c>
      <c r="P411" s="99">
        <f t="shared" si="62"/>
        <v>0.53067986976708348</v>
      </c>
      <c r="Q411" s="100">
        <f t="shared" si="63"/>
        <v>0.19267150865971835</v>
      </c>
      <c r="R411" s="100">
        <f t="shared" si="64"/>
        <v>7.790856724526557E-2</v>
      </c>
      <c r="S411" s="100">
        <f t="shared" si="65"/>
        <v>0.15213747664091548</v>
      </c>
      <c r="T411" s="100">
        <f t="shared" si="66"/>
        <v>4.3404550445989946E-2</v>
      </c>
      <c r="U411" s="100">
        <f t="shared" si="67"/>
        <v>0</v>
      </c>
      <c r="V411" s="100">
        <f t="shared" si="68"/>
        <v>0</v>
      </c>
      <c r="W411" s="101">
        <f t="shared" si="69"/>
        <v>3.1980272410272216E-3</v>
      </c>
      <c r="X411" s="98" t="str">
        <f>IF(B411='[1]2010 election'!B411,"Incumbent","New")</f>
        <v>New</v>
      </c>
    </row>
    <row r="412" spans="1:24" ht="16" x14ac:dyDescent="0.2">
      <c r="A412" s="1" t="s">
        <v>972</v>
      </c>
      <c r="B412" s="42" t="s">
        <v>973</v>
      </c>
      <c r="C412" s="94">
        <v>13</v>
      </c>
      <c r="D412" s="41" t="s">
        <v>226</v>
      </c>
      <c r="E412" s="95">
        <v>76197</v>
      </c>
      <c r="F412" s="96">
        <f t="shared" si="60"/>
        <v>49232</v>
      </c>
      <c r="G412" s="97">
        <v>25684</v>
      </c>
      <c r="H412" s="97">
        <v>8604</v>
      </c>
      <c r="I412" s="97">
        <v>2465</v>
      </c>
      <c r="J412" s="97">
        <v>10700</v>
      </c>
      <c r="K412" s="97">
        <v>1779</v>
      </c>
      <c r="L412" s="97">
        <v>0</v>
      </c>
      <c r="M412" s="97">
        <v>0</v>
      </c>
      <c r="N412" s="96">
        <v>0</v>
      </c>
      <c r="O412" s="98">
        <f t="shared" si="61"/>
        <v>0.64611467643083065</v>
      </c>
      <c r="P412" s="99">
        <f t="shared" si="62"/>
        <v>0.5216932076698082</v>
      </c>
      <c r="Q412" s="100">
        <f t="shared" si="63"/>
        <v>0.17476438089047774</v>
      </c>
      <c r="R412" s="100">
        <f t="shared" si="64"/>
        <v>5.006906077348066E-2</v>
      </c>
      <c r="S412" s="100">
        <f t="shared" si="65"/>
        <v>0.21733831654208643</v>
      </c>
      <c r="T412" s="100">
        <f t="shared" si="66"/>
        <v>3.6135034124146898E-2</v>
      </c>
      <c r="U412" s="100">
        <f t="shared" si="67"/>
        <v>0</v>
      </c>
      <c r="V412" s="100">
        <f t="shared" si="68"/>
        <v>0</v>
      </c>
      <c r="W412" s="101">
        <f t="shared" si="69"/>
        <v>0</v>
      </c>
      <c r="X412" s="98" t="str">
        <f>IF(B412='[1]2010 election'!B412,"Incumbent","New")</f>
        <v>Incumbent</v>
      </c>
    </row>
    <row r="413" spans="1:24" ht="16" x14ac:dyDescent="0.2">
      <c r="A413" s="1" t="s">
        <v>1066</v>
      </c>
      <c r="B413" s="42" t="s">
        <v>1067</v>
      </c>
      <c r="C413" s="94">
        <v>13</v>
      </c>
      <c r="D413" s="41" t="s">
        <v>226</v>
      </c>
      <c r="E413" s="95">
        <v>80171</v>
      </c>
      <c r="F413" s="96">
        <f t="shared" si="60"/>
        <v>52196</v>
      </c>
      <c r="G413" s="97">
        <v>22104</v>
      </c>
      <c r="H413" s="97">
        <v>19696</v>
      </c>
      <c r="I413" s="97">
        <v>1055</v>
      </c>
      <c r="J413" s="97">
        <v>7580</v>
      </c>
      <c r="K413" s="97">
        <v>1761</v>
      </c>
      <c r="L413" s="97">
        <v>0</v>
      </c>
      <c r="M413" s="97">
        <v>0</v>
      </c>
      <c r="N413" s="96">
        <v>0</v>
      </c>
      <c r="O413" s="98">
        <f t="shared" si="61"/>
        <v>0.6510583627496227</v>
      </c>
      <c r="P413" s="99">
        <f t="shared" si="62"/>
        <v>0.42348072649245155</v>
      </c>
      <c r="Q413" s="100">
        <f t="shared" si="63"/>
        <v>0.37734692313587248</v>
      </c>
      <c r="R413" s="100">
        <f t="shared" si="64"/>
        <v>2.0212276802820138E-2</v>
      </c>
      <c r="S413" s="100">
        <f t="shared" si="65"/>
        <v>0.14522185608092575</v>
      </c>
      <c r="T413" s="100">
        <f t="shared" si="66"/>
        <v>3.3738217487930107E-2</v>
      </c>
      <c r="U413" s="100">
        <f t="shared" si="67"/>
        <v>0</v>
      </c>
      <c r="V413" s="100">
        <f t="shared" si="68"/>
        <v>0</v>
      </c>
      <c r="W413" s="101">
        <f t="shared" si="69"/>
        <v>0</v>
      </c>
      <c r="X413" s="98" t="str">
        <f>IF(B413='[1]2010 election'!B413,"Incumbent","New")</f>
        <v>Incumbent</v>
      </c>
    </row>
    <row r="414" spans="1:24" ht="16" x14ac:dyDescent="0.2">
      <c r="A414" s="1" t="s">
        <v>1072</v>
      </c>
      <c r="B414" s="42" t="s">
        <v>1073</v>
      </c>
      <c r="C414" s="94">
        <v>13</v>
      </c>
      <c r="D414" s="41" t="s">
        <v>309</v>
      </c>
      <c r="E414" s="95">
        <v>77127</v>
      </c>
      <c r="F414" s="96">
        <f t="shared" si="60"/>
        <v>50430</v>
      </c>
      <c r="G414" s="97">
        <v>26265</v>
      </c>
      <c r="H414" s="97">
        <v>9839</v>
      </c>
      <c r="I414" s="97">
        <v>2240</v>
      </c>
      <c r="J414" s="97">
        <v>9868</v>
      </c>
      <c r="K414" s="97">
        <v>2218</v>
      </c>
      <c r="L414" s="97">
        <v>0</v>
      </c>
      <c r="M414" s="97">
        <v>0</v>
      </c>
      <c r="N414" s="96">
        <v>0</v>
      </c>
      <c r="O414" s="98">
        <f t="shared" si="61"/>
        <v>0.65385662608425066</v>
      </c>
      <c r="P414" s="99">
        <f t="shared" si="62"/>
        <v>0.52082093991671619</v>
      </c>
      <c r="Q414" s="100">
        <f t="shared" si="63"/>
        <v>0.19510212175292485</v>
      </c>
      <c r="R414" s="100">
        <f t="shared" si="64"/>
        <v>4.4418005155661314E-2</v>
      </c>
      <c r="S414" s="100">
        <f t="shared" si="65"/>
        <v>0.19567717628395795</v>
      </c>
      <c r="T414" s="100">
        <f t="shared" si="66"/>
        <v>4.3981756890739639E-2</v>
      </c>
      <c r="U414" s="100">
        <f t="shared" si="67"/>
        <v>0</v>
      </c>
      <c r="V414" s="100">
        <f t="shared" si="68"/>
        <v>0</v>
      </c>
      <c r="W414" s="101">
        <f t="shared" si="69"/>
        <v>0</v>
      </c>
      <c r="X414" s="98" t="str">
        <f>IF(B414='[1]2010 election'!B414,"Incumbent","New")</f>
        <v>Incumbent</v>
      </c>
    </row>
    <row r="415" spans="1:24" ht="16" x14ac:dyDescent="0.2">
      <c r="A415" s="1" t="s">
        <v>32</v>
      </c>
      <c r="B415" s="132" t="s">
        <v>33</v>
      </c>
      <c r="C415" s="133">
        <v>14</v>
      </c>
      <c r="D415" s="39" t="s">
        <v>34</v>
      </c>
      <c r="E415" s="134">
        <v>80611</v>
      </c>
      <c r="F415" s="96">
        <f t="shared" si="60"/>
        <v>55419</v>
      </c>
      <c r="G415" s="135">
        <v>28083</v>
      </c>
      <c r="H415" s="135">
        <v>8391</v>
      </c>
      <c r="I415" s="135">
        <v>5885</v>
      </c>
      <c r="J415" s="135">
        <v>10925</v>
      </c>
      <c r="K415" s="135">
        <v>2135</v>
      </c>
      <c r="L415" s="135">
        <v>0</v>
      </c>
      <c r="M415" s="135">
        <v>0</v>
      </c>
      <c r="N415" s="136">
        <v>0</v>
      </c>
      <c r="O415" s="137">
        <f t="shared" si="61"/>
        <v>0.68748681941670486</v>
      </c>
      <c r="P415" s="99">
        <f t="shared" si="62"/>
        <v>0.50673956585286639</v>
      </c>
      <c r="Q415" s="100">
        <f t="shared" si="63"/>
        <v>0.15141016618849132</v>
      </c>
      <c r="R415" s="100">
        <f t="shared" si="64"/>
        <v>0.10619101752106679</v>
      </c>
      <c r="S415" s="100">
        <f t="shared" si="65"/>
        <v>0.19713455674046806</v>
      </c>
      <c r="T415" s="100">
        <f t="shared" si="66"/>
        <v>3.8524693697107489E-2</v>
      </c>
      <c r="U415" s="100">
        <f t="shared" si="67"/>
        <v>0</v>
      </c>
      <c r="V415" s="100">
        <f t="shared" si="68"/>
        <v>0</v>
      </c>
      <c r="W415" s="101">
        <f t="shared" si="69"/>
        <v>0</v>
      </c>
      <c r="X415" s="98" t="str">
        <f>IF(B415='[1]2010 election'!B415,"Incumbent","New")</f>
        <v>Incumbent</v>
      </c>
    </row>
    <row r="416" spans="1:24" ht="16" x14ac:dyDescent="0.2">
      <c r="A416" s="1" t="s">
        <v>49</v>
      </c>
      <c r="B416" s="42" t="s">
        <v>50</v>
      </c>
      <c r="C416" s="94">
        <v>14</v>
      </c>
      <c r="D416" s="41" t="s">
        <v>51</v>
      </c>
      <c r="E416" s="95">
        <v>68459</v>
      </c>
      <c r="F416" s="96">
        <f t="shared" si="60"/>
        <v>43028</v>
      </c>
      <c r="G416" s="97">
        <v>22668</v>
      </c>
      <c r="H416" s="97">
        <v>10186</v>
      </c>
      <c r="I416" s="97">
        <v>1636</v>
      </c>
      <c r="J416" s="97">
        <v>8538</v>
      </c>
      <c r="K416" s="97">
        <v>0</v>
      </c>
      <c r="L416" s="97">
        <v>0</v>
      </c>
      <c r="M416" s="97">
        <v>0</v>
      </c>
      <c r="N416" s="96">
        <v>0</v>
      </c>
      <c r="O416" s="98">
        <f t="shared" si="61"/>
        <v>0.62852218115952618</v>
      </c>
      <c r="P416" s="99">
        <f t="shared" si="62"/>
        <v>0.52681974528214182</v>
      </c>
      <c r="Q416" s="100">
        <f t="shared" si="63"/>
        <v>0.2367295714418518</v>
      </c>
      <c r="R416" s="100">
        <f t="shared" si="64"/>
        <v>3.8021753276935952E-2</v>
      </c>
      <c r="S416" s="100">
        <f t="shared" si="65"/>
        <v>0.19842892999907039</v>
      </c>
      <c r="T416" s="100">
        <f t="shared" si="66"/>
        <v>0</v>
      </c>
      <c r="U416" s="100">
        <f t="shared" si="67"/>
        <v>0</v>
      </c>
      <c r="V416" s="100">
        <f t="shared" si="68"/>
        <v>0</v>
      </c>
      <c r="W416" s="101">
        <f t="shared" si="69"/>
        <v>0</v>
      </c>
      <c r="X416" s="98" t="str">
        <f>IF(B416='[1]2010 election'!B416,"Incumbent","New")</f>
        <v>Incumbent</v>
      </c>
    </row>
    <row r="417" spans="1:24" ht="16" x14ac:dyDescent="0.2">
      <c r="A417" s="1" t="s">
        <v>52</v>
      </c>
      <c r="B417" s="42" t="s">
        <v>53</v>
      </c>
      <c r="C417" s="94">
        <v>14</v>
      </c>
      <c r="D417" s="41" t="s">
        <v>51</v>
      </c>
      <c r="E417" s="95">
        <v>73210</v>
      </c>
      <c r="F417" s="96">
        <f t="shared" si="60"/>
        <v>45593</v>
      </c>
      <c r="G417" s="97">
        <v>19788</v>
      </c>
      <c r="H417" s="97">
        <v>11493</v>
      </c>
      <c r="I417" s="97">
        <v>1356</v>
      </c>
      <c r="J417" s="97">
        <v>12097</v>
      </c>
      <c r="K417" s="97">
        <v>0</v>
      </c>
      <c r="L417" s="97">
        <v>0</v>
      </c>
      <c r="M417" s="97">
        <v>0</v>
      </c>
      <c r="N417" s="96">
        <v>859</v>
      </c>
      <c r="O417" s="98">
        <f t="shared" si="61"/>
        <v>0.62277011337249011</v>
      </c>
      <c r="P417" s="99">
        <f t="shared" si="62"/>
        <v>0.43401399337617619</v>
      </c>
      <c r="Q417" s="100">
        <f t="shared" si="63"/>
        <v>0.25207816989450132</v>
      </c>
      <c r="R417" s="100">
        <f t="shared" si="64"/>
        <v>2.9741407672230387E-2</v>
      </c>
      <c r="S417" s="100">
        <f t="shared" si="65"/>
        <v>0.26532581755971313</v>
      </c>
      <c r="T417" s="100">
        <f t="shared" si="66"/>
        <v>0</v>
      </c>
      <c r="U417" s="100">
        <f t="shared" si="67"/>
        <v>0</v>
      </c>
      <c r="V417" s="100">
        <f t="shared" si="68"/>
        <v>0</v>
      </c>
      <c r="W417" s="101">
        <f t="shared" si="69"/>
        <v>1.8840611497378982E-2</v>
      </c>
      <c r="X417" s="98" t="str">
        <f>IF(B417='[1]2010 election'!B417,"Incumbent","New")</f>
        <v>Incumbent</v>
      </c>
    </row>
    <row r="418" spans="1:24" ht="16" x14ac:dyDescent="0.2">
      <c r="A418" s="1" t="s">
        <v>67</v>
      </c>
      <c r="B418" s="42" t="s">
        <v>68</v>
      </c>
      <c r="C418" s="94">
        <v>14</v>
      </c>
      <c r="D418" s="41" t="s">
        <v>34</v>
      </c>
      <c r="E418" s="95">
        <v>76380</v>
      </c>
      <c r="F418" s="96">
        <f t="shared" si="60"/>
        <v>53163</v>
      </c>
      <c r="G418" s="97">
        <v>33621</v>
      </c>
      <c r="H418" s="97">
        <v>6074</v>
      </c>
      <c r="I418" s="97">
        <v>3927</v>
      </c>
      <c r="J418" s="97">
        <v>7310</v>
      </c>
      <c r="K418" s="97">
        <v>2231</v>
      </c>
      <c r="L418" s="97">
        <v>0</v>
      </c>
      <c r="M418" s="97">
        <v>0</v>
      </c>
      <c r="N418" s="96">
        <v>0</v>
      </c>
      <c r="O418" s="98">
        <f t="shared" si="61"/>
        <v>0.69603299293008636</v>
      </c>
      <c r="P418" s="99">
        <f t="shared" si="62"/>
        <v>0.63241352068167711</v>
      </c>
      <c r="Q418" s="100">
        <f t="shared" si="63"/>
        <v>0.11425239358200252</v>
      </c>
      <c r="R418" s="100">
        <f t="shared" si="64"/>
        <v>7.3867163252638118E-2</v>
      </c>
      <c r="S418" s="100">
        <f t="shared" si="65"/>
        <v>0.13750164588153416</v>
      </c>
      <c r="T418" s="100">
        <f t="shared" si="66"/>
        <v>4.1965276602148112E-2</v>
      </c>
      <c r="U418" s="100">
        <f t="shared" si="67"/>
        <v>0</v>
      </c>
      <c r="V418" s="100">
        <f t="shared" si="68"/>
        <v>0</v>
      </c>
      <c r="W418" s="101">
        <f t="shared" si="69"/>
        <v>0</v>
      </c>
      <c r="X418" s="98" t="str">
        <f>IF(B418='[1]2010 election'!B418,"Incumbent","New")</f>
        <v>Incumbent</v>
      </c>
    </row>
    <row r="419" spans="1:24" ht="16" x14ac:dyDescent="0.2">
      <c r="A419" s="1" t="s">
        <v>171</v>
      </c>
      <c r="B419" s="42" t="s">
        <v>172</v>
      </c>
      <c r="C419" s="94">
        <v>14</v>
      </c>
      <c r="D419" s="41" t="s">
        <v>51</v>
      </c>
      <c r="E419" s="95">
        <v>73557</v>
      </c>
      <c r="F419" s="96">
        <f t="shared" si="60"/>
        <v>50283</v>
      </c>
      <c r="G419" s="97">
        <v>27071</v>
      </c>
      <c r="H419" s="97">
        <v>9296</v>
      </c>
      <c r="I419" s="97">
        <v>2488</v>
      </c>
      <c r="J419" s="97">
        <v>9461</v>
      </c>
      <c r="K419" s="97">
        <v>1564</v>
      </c>
      <c r="L419" s="97">
        <v>0</v>
      </c>
      <c r="M419" s="97">
        <v>0</v>
      </c>
      <c r="N419" s="96">
        <v>403</v>
      </c>
      <c r="O419" s="98">
        <f t="shared" si="61"/>
        <v>0.68359231616297567</v>
      </c>
      <c r="P419" s="99">
        <f t="shared" si="62"/>
        <v>0.53837280989598868</v>
      </c>
      <c r="Q419" s="100">
        <f t="shared" si="63"/>
        <v>0.18487361533719149</v>
      </c>
      <c r="R419" s="100">
        <f t="shared" si="64"/>
        <v>4.9479943519678618E-2</v>
      </c>
      <c r="S419" s="100">
        <f t="shared" si="65"/>
        <v>0.18815504245967823</v>
      </c>
      <c r="T419" s="100">
        <f t="shared" si="66"/>
        <v>3.1103951633752958E-2</v>
      </c>
      <c r="U419" s="100">
        <f t="shared" si="67"/>
        <v>0</v>
      </c>
      <c r="V419" s="100">
        <f t="shared" si="68"/>
        <v>0</v>
      </c>
      <c r="W419" s="101">
        <f t="shared" si="69"/>
        <v>8.0146371537100011E-3</v>
      </c>
      <c r="X419" s="98" t="str">
        <f>IF(B419='[1]2010 election'!B419,"Incumbent","New")</f>
        <v>New</v>
      </c>
    </row>
    <row r="420" spans="1:24" ht="16" x14ac:dyDescent="0.2">
      <c r="A420" s="1" t="s">
        <v>181</v>
      </c>
      <c r="B420" s="42" t="s">
        <v>182</v>
      </c>
      <c r="C420" s="94">
        <v>14</v>
      </c>
      <c r="D420" s="41" t="s">
        <v>51</v>
      </c>
      <c r="E420" s="95">
        <v>72461</v>
      </c>
      <c r="F420" s="96">
        <f t="shared" si="60"/>
        <v>51897</v>
      </c>
      <c r="G420" s="97">
        <v>30534</v>
      </c>
      <c r="H420" s="97">
        <v>6492</v>
      </c>
      <c r="I420" s="97">
        <v>4577</v>
      </c>
      <c r="J420" s="97">
        <v>8724</v>
      </c>
      <c r="K420" s="97">
        <v>1397</v>
      </c>
      <c r="L420" s="97">
        <v>0</v>
      </c>
      <c r="M420" s="97">
        <v>0</v>
      </c>
      <c r="N420" s="96">
        <v>173</v>
      </c>
      <c r="O420" s="98">
        <f t="shared" si="61"/>
        <v>0.7162059590676364</v>
      </c>
      <c r="P420" s="99">
        <f t="shared" si="62"/>
        <v>0.58835770853806579</v>
      </c>
      <c r="Q420" s="100">
        <f t="shared" si="63"/>
        <v>0.12509393606566854</v>
      </c>
      <c r="R420" s="100">
        <f t="shared" si="64"/>
        <v>8.8193922577412959E-2</v>
      </c>
      <c r="S420" s="100">
        <f t="shared" si="65"/>
        <v>0.16810220243944737</v>
      </c>
      <c r="T420" s="100">
        <f t="shared" si="66"/>
        <v>2.6918704356706555E-2</v>
      </c>
      <c r="U420" s="100">
        <f t="shared" si="67"/>
        <v>0</v>
      </c>
      <c r="V420" s="100">
        <f t="shared" si="68"/>
        <v>0</v>
      </c>
      <c r="W420" s="101">
        <f t="shared" si="69"/>
        <v>3.3335260226988071E-3</v>
      </c>
      <c r="X420" s="98" t="str">
        <f>IF(B420='[1]2010 election'!B420,"Incumbent","New")</f>
        <v>Incumbent</v>
      </c>
    </row>
    <row r="421" spans="1:24" ht="16" x14ac:dyDescent="0.2">
      <c r="A421" s="1" t="s">
        <v>208</v>
      </c>
      <c r="B421" s="42" t="s">
        <v>209</v>
      </c>
      <c r="C421" s="94">
        <v>14</v>
      </c>
      <c r="D421" s="41" t="s">
        <v>210</v>
      </c>
      <c r="E421" s="95">
        <v>72944</v>
      </c>
      <c r="F421" s="96">
        <f t="shared" si="60"/>
        <v>46024</v>
      </c>
      <c r="G421" s="97">
        <v>25797</v>
      </c>
      <c r="H421" s="97">
        <v>8470</v>
      </c>
      <c r="I421" s="97">
        <v>1467</v>
      </c>
      <c r="J421" s="97">
        <v>9074</v>
      </c>
      <c r="K421" s="97">
        <v>1216</v>
      </c>
      <c r="L421" s="97">
        <v>0</v>
      </c>
      <c r="M421" s="97">
        <v>0</v>
      </c>
      <c r="N421" s="96">
        <v>0</v>
      </c>
      <c r="O421" s="98">
        <f t="shared" si="61"/>
        <v>0.63094976968633476</v>
      </c>
      <c r="P421" s="99">
        <f t="shared" si="62"/>
        <v>0.56051190683121854</v>
      </c>
      <c r="Q421" s="100">
        <f t="shared" si="63"/>
        <v>0.18403441682600383</v>
      </c>
      <c r="R421" s="100">
        <f t="shared" si="64"/>
        <v>3.1874674083087084E-2</v>
      </c>
      <c r="S421" s="100">
        <f t="shared" si="65"/>
        <v>0.1971580045193812</v>
      </c>
      <c r="T421" s="100">
        <f t="shared" si="66"/>
        <v>2.6420997740309402E-2</v>
      </c>
      <c r="U421" s="100">
        <f t="shared" si="67"/>
        <v>0</v>
      </c>
      <c r="V421" s="100">
        <f t="shared" si="68"/>
        <v>0</v>
      </c>
      <c r="W421" s="101">
        <f t="shared" si="69"/>
        <v>0</v>
      </c>
      <c r="X421" s="98" t="str">
        <f>IF(B421='[1]2010 election'!B421,"Incumbent","New")</f>
        <v>Incumbent</v>
      </c>
    </row>
    <row r="422" spans="1:24" ht="16" x14ac:dyDescent="0.2">
      <c r="A422" s="1" t="s">
        <v>213</v>
      </c>
      <c r="B422" s="42" t="s">
        <v>214</v>
      </c>
      <c r="C422" s="94">
        <v>14</v>
      </c>
      <c r="D422" s="41" t="s">
        <v>34</v>
      </c>
      <c r="E422" s="95">
        <v>77572</v>
      </c>
      <c r="F422" s="96">
        <f t="shared" si="60"/>
        <v>53692</v>
      </c>
      <c r="G422" s="97">
        <v>34617</v>
      </c>
      <c r="H422" s="97">
        <v>0</v>
      </c>
      <c r="I422" s="97">
        <v>0</v>
      </c>
      <c r="J422" s="97">
        <v>11675</v>
      </c>
      <c r="K422" s="97">
        <v>7400</v>
      </c>
      <c r="L422" s="97">
        <v>0</v>
      </c>
      <c r="M422" s="97">
        <v>0</v>
      </c>
      <c r="N422" s="96">
        <v>0</v>
      </c>
      <c r="O422" s="98">
        <f t="shared" si="61"/>
        <v>0.69215696385293668</v>
      </c>
      <c r="P422" s="99">
        <f t="shared" si="62"/>
        <v>0.64473292110556513</v>
      </c>
      <c r="Q422" s="100">
        <f t="shared" si="63"/>
        <v>0</v>
      </c>
      <c r="R422" s="100">
        <f t="shared" si="64"/>
        <v>0</v>
      </c>
      <c r="S422" s="100">
        <f t="shared" si="65"/>
        <v>0.21744393950681665</v>
      </c>
      <c r="T422" s="100">
        <f t="shared" si="66"/>
        <v>0.13782313938761825</v>
      </c>
      <c r="U422" s="100">
        <f t="shared" si="67"/>
        <v>0</v>
      </c>
      <c r="V422" s="100">
        <f t="shared" si="68"/>
        <v>0</v>
      </c>
      <c r="W422" s="101">
        <f t="shared" si="69"/>
        <v>0</v>
      </c>
      <c r="X422" s="98" t="str">
        <f>IF(B422='[1]2010 election'!B422,"Incumbent","New")</f>
        <v>Incumbent</v>
      </c>
    </row>
    <row r="423" spans="1:24" ht="16" x14ac:dyDescent="0.2">
      <c r="A423" s="1" t="s">
        <v>254</v>
      </c>
      <c r="B423" s="42" t="s">
        <v>255</v>
      </c>
      <c r="C423" s="94">
        <v>14</v>
      </c>
      <c r="D423" s="41" t="s">
        <v>51</v>
      </c>
      <c r="E423" s="95">
        <v>68170</v>
      </c>
      <c r="F423" s="96">
        <f t="shared" si="60"/>
        <v>45450</v>
      </c>
      <c r="G423" s="97">
        <v>23112</v>
      </c>
      <c r="H423" s="97">
        <v>6283</v>
      </c>
      <c r="I423" s="97">
        <v>801</v>
      </c>
      <c r="J423" s="97">
        <v>14178</v>
      </c>
      <c r="K423" s="97">
        <v>1076</v>
      </c>
      <c r="L423" s="97">
        <v>0</v>
      </c>
      <c r="M423" s="97">
        <v>0</v>
      </c>
      <c r="N423" s="96">
        <v>0</v>
      </c>
      <c r="O423" s="98">
        <f t="shared" si="61"/>
        <v>0.66671556403109877</v>
      </c>
      <c r="P423" s="99">
        <f t="shared" si="62"/>
        <v>0.50851485148514852</v>
      </c>
      <c r="Q423" s="100">
        <f t="shared" si="63"/>
        <v>0.13823982398239823</v>
      </c>
      <c r="R423" s="100">
        <f t="shared" si="64"/>
        <v>1.7623762376237622E-2</v>
      </c>
      <c r="S423" s="100">
        <f t="shared" si="65"/>
        <v>0.31194719471947197</v>
      </c>
      <c r="T423" s="100">
        <f t="shared" si="66"/>
        <v>2.3674367436743674E-2</v>
      </c>
      <c r="U423" s="100">
        <f t="shared" si="67"/>
        <v>0</v>
      </c>
      <c r="V423" s="100">
        <f t="shared" si="68"/>
        <v>0</v>
      </c>
      <c r="W423" s="101">
        <f t="shared" si="69"/>
        <v>0</v>
      </c>
      <c r="X423" s="98" t="str">
        <f>IF(B423='[1]2010 election'!B423,"Incumbent","New")</f>
        <v>Incumbent</v>
      </c>
    </row>
    <row r="424" spans="1:24" ht="16" x14ac:dyDescent="0.2">
      <c r="A424" s="1" t="s">
        <v>262</v>
      </c>
      <c r="B424" s="42" t="s">
        <v>263</v>
      </c>
      <c r="C424" s="94">
        <v>14</v>
      </c>
      <c r="D424" s="41" t="s">
        <v>51</v>
      </c>
      <c r="E424" s="95">
        <v>78580</v>
      </c>
      <c r="F424" s="96">
        <f t="shared" si="60"/>
        <v>53817</v>
      </c>
      <c r="G424" s="97">
        <v>27732</v>
      </c>
      <c r="H424" s="97">
        <v>9482</v>
      </c>
      <c r="I424" s="97">
        <v>6394</v>
      </c>
      <c r="J424" s="97">
        <v>7652</v>
      </c>
      <c r="K424" s="97">
        <v>1892</v>
      </c>
      <c r="L424" s="97">
        <v>0</v>
      </c>
      <c r="M424" s="97">
        <v>0</v>
      </c>
      <c r="N424" s="96">
        <v>665</v>
      </c>
      <c r="O424" s="98">
        <f t="shared" si="61"/>
        <v>0.68486892339017558</v>
      </c>
      <c r="P424" s="99">
        <f t="shared" si="62"/>
        <v>0.51530185629076319</v>
      </c>
      <c r="Q424" s="100">
        <f t="shared" si="63"/>
        <v>0.17618967984094244</v>
      </c>
      <c r="R424" s="100">
        <f t="shared" si="64"/>
        <v>0.11881004143672073</v>
      </c>
      <c r="S424" s="100">
        <f t="shared" si="65"/>
        <v>0.14218555475035768</v>
      </c>
      <c r="T424" s="100">
        <f t="shared" si="66"/>
        <v>3.5156177416058122E-2</v>
      </c>
      <c r="U424" s="100">
        <f t="shared" si="67"/>
        <v>0</v>
      </c>
      <c r="V424" s="100">
        <f t="shared" si="68"/>
        <v>0</v>
      </c>
      <c r="W424" s="101">
        <f t="shared" si="69"/>
        <v>1.2356690265157851E-2</v>
      </c>
      <c r="X424" s="98" t="str">
        <f>IF(B424='[1]2010 election'!B424,"Incumbent","New")</f>
        <v>Incumbent</v>
      </c>
    </row>
    <row r="425" spans="1:24" ht="16" x14ac:dyDescent="0.2">
      <c r="A425" s="1" t="s">
        <v>270</v>
      </c>
      <c r="B425" s="42" t="s">
        <v>271</v>
      </c>
      <c r="C425" s="94">
        <v>14</v>
      </c>
      <c r="D425" s="41" t="s">
        <v>34</v>
      </c>
      <c r="E425" s="95">
        <v>73423</v>
      </c>
      <c r="F425" s="96">
        <f t="shared" si="60"/>
        <v>52731</v>
      </c>
      <c r="G425" s="97">
        <v>31138</v>
      </c>
      <c r="H425" s="97">
        <v>6712</v>
      </c>
      <c r="I425" s="97">
        <v>4761</v>
      </c>
      <c r="J425" s="97">
        <v>7218</v>
      </c>
      <c r="K425" s="97">
        <v>2902</v>
      </c>
      <c r="L425" s="97">
        <v>0</v>
      </c>
      <c r="M425" s="97">
        <v>0</v>
      </c>
      <c r="N425" s="96">
        <v>0</v>
      </c>
      <c r="O425" s="98">
        <f t="shared" si="61"/>
        <v>0.71818095147297167</v>
      </c>
      <c r="P425" s="99">
        <f t="shared" si="62"/>
        <v>0.59050653315886292</v>
      </c>
      <c r="Q425" s="100">
        <f t="shared" si="63"/>
        <v>0.1272875538108513</v>
      </c>
      <c r="R425" s="100">
        <f t="shared" si="64"/>
        <v>9.0288445127154809E-2</v>
      </c>
      <c r="S425" s="100">
        <f t="shared" si="65"/>
        <v>0.13688342720600785</v>
      </c>
      <c r="T425" s="100">
        <f t="shared" si="66"/>
        <v>5.5034040697123136E-2</v>
      </c>
      <c r="U425" s="100">
        <f t="shared" si="67"/>
        <v>0</v>
      </c>
      <c r="V425" s="100">
        <f t="shared" si="68"/>
        <v>0</v>
      </c>
      <c r="W425" s="101">
        <f t="shared" si="69"/>
        <v>0</v>
      </c>
      <c r="X425" s="98" t="str">
        <f>IF(B425='[1]2010 election'!B425,"Incumbent","New")</f>
        <v>Incumbent</v>
      </c>
    </row>
    <row r="426" spans="1:24" ht="16" x14ac:dyDescent="0.2">
      <c r="A426" s="1" t="s">
        <v>295</v>
      </c>
      <c r="B426" s="42" t="s">
        <v>296</v>
      </c>
      <c r="C426" s="94">
        <v>14</v>
      </c>
      <c r="D426" s="41" t="s">
        <v>51</v>
      </c>
      <c r="E426" s="95">
        <v>68936</v>
      </c>
      <c r="F426" s="96">
        <f t="shared" si="60"/>
        <v>44207</v>
      </c>
      <c r="G426" s="97">
        <v>16205</v>
      </c>
      <c r="H426" s="97">
        <v>6364</v>
      </c>
      <c r="I426" s="97">
        <v>812</v>
      </c>
      <c r="J426" s="97">
        <v>19642</v>
      </c>
      <c r="K426" s="97">
        <v>1184</v>
      </c>
      <c r="L426" s="97">
        <v>0</v>
      </c>
      <c r="M426" s="97">
        <v>0</v>
      </c>
      <c r="N426" s="96">
        <v>0</v>
      </c>
      <c r="O426" s="98">
        <f t="shared" si="61"/>
        <v>0.64127596611349658</v>
      </c>
      <c r="P426" s="99">
        <f t="shared" si="62"/>
        <v>0.36657090506028456</v>
      </c>
      <c r="Q426" s="100">
        <f t="shared" si="63"/>
        <v>0.14395910149976249</v>
      </c>
      <c r="R426" s="100">
        <f t="shared" si="64"/>
        <v>1.8368131743841474E-2</v>
      </c>
      <c r="S426" s="100">
        <f t="shared" si="65"/>
        <v>0.4443187730449929</v>
      </c>
      <c r="T426" s="100">
        <f t="shared" si="66"/>
        <v>2.67830886511186E-2</v>
      </c>
      <c r="U426" s="100">
        <f t="shared" si="67"/>
        <v>0</v>
      </c>
      <c r="V426" s="100">
        <f t="shared" si="68"/>
        <v>0</v>
      </c>
      <c r="W426" s="101">
        <f t="shared" si="69"/>
        <v>0</v>
      </c>
      <c r="X426" s="98" t="str">
        <f>IF(B426='[1]2010 election'!B426,"Incumbent","New")</f>
        <v>Incumbent</v>
      </c>
    </row>
    <row r="427" spans="1:24" ht="16" x14ac:dyDescent="0.2">
      <c r="A427" s="1" t="s">
        <v>299</v>
      </c>
      <c r="B427" s="42" t="s">
        <v>300</v>
      </c>
      <c r="C427" s="94">
        <v>14</v>
      </c>
      <c r="D427" s="41" t="s">
        <v>51</v>
      </c>
      <c r="E427" s="95">
        <v>74203</v>
      </c>
      <c r="F427" s="96">
        <f t="shared" si="60"/>
        <v>48593</v>
      </c>
      <c r="G427" s="97">
        <v>18919</v>
      </c>
      <c r="H427" s="97">
        <v>7852</v>
      </c>
      <c r="I427" s="97">
        <v>13344</v>
      </c>
      <c r="J427" s="97">
        <v>5870</v>
      </c>
      <c r="K427" s="97">
        <v>2499</v>
      </c>
      <c r="L427" s="97">
        <v>0</v>
      </c>
      <c r="M427" s="97">
        <v>0</v>
      </c>
      <c r="N427" s="96">
        <v>109</v>
      </c>
      <c r="O427" s="98">
        <f t="shared" si="61"/>
        <v>0.65486570623829221</v>
      </c>
      <c r="P427" s="99">
        <f t="shared" si="62"/>
        <v>0.38933591258000122</v>
      </c>
      <c r="Q427" s="100">
        <f t="shared" si="63"/>
        <v>0.16158705986458954</v>
      </c>
      <c r="R427" s="100">
        <f t="shared" si="64"/>
        <v>0.27460745374848228</v>
      </c>
      <c r="S427" s="100">
        <f t="shared" si="65"/>
        <v>0.12079929207910604</v>
      </c>
      <c r="T427" s="100">
        <f t="shared" si="66"/>
        <v>5.1427160290576833E-2</v>
      </c>
      <c r="U427" s="100">
        <f t="shared" si="67"/>
        <v>0</v>
      </c>
      <c r="V427" s="100">
        <f t="shared" si="68"/>
        <v>0</v>
      </c>
      <c r="W427" s="101">
        <f t="shared" si="69"/>
        <v>2.2431214372440477E-3</v>
      </c>
      <c r="X427" s="98" t="str">
        <f>IF(B427='[1]2010 election'!B427,"Incumbent","New")</f>
        <v>New</v>
      </c>
    </row>
    <row r="428" spans="1:24" ht="16" x14ac:dyDescent="0.2">
      <c r="A428" s="1" t="s">
        <v>432</v>
      </c>
      <c r="B428" s="42" t="s">
        <v>433</v>
      </c>
      <c r="C428" s="94">
        <v>14</v>
      </c>
      <c r="D428" s="41" t="s">
        <v>51</v>
      </c>
      <c r="E428" s="95">
        <v>73545</v>
      </c>
      <c r="F428" s="96">
        <f t="shared" si="60"/>
        <v>49348</v>
      </c>
      <c r="G428" s="97">
        <v>27027</v>
      </c>
      <c r="H428" s="97">
        <v>7962</v>
      </c>
      <c r="I428" s="97">
        <v>3448</v>
      </c>
      <c r="J428" s="97">
        <v>9049</v>
      </c>
      <c r="K428" s="97">
        <v>1782</v>
      </c>
      <c r="L428" s="97">
        <v>0</v>
      </c>
      <c r="M428" s="97">
        <v>0</v>
      </c>
      <c r="N428" s="96">
        <v>80</v>
      </c>
      <c r="O428" s="98">
        <f t="shared" si="61"/>
        <v>0.67099055000339924</v>
      </c>
      <c r="P428" s="99">
        <f t="shared" si="62"/>
        <v>0.54768177028451004</v>
      </c>
      <c r="Q428" s="100">
        <f t="shared" si="63"/>
        <v>0.16134392477911971</v>
      </c>
      <c r="R428" s="100">
        <f t="shared" si="64"/>
        <v>6.9871119396936049E-2</v>
      </c>
      <c r="S428" s="100">
        <f t="shared" si="65"/>
        <v>0.18337115992542757</v>
      </c>
      <c r="T428" s="100">
        <f t="shared" si="66"/>
        <v>3.6110885952824835E-2</v>
      </c>
      <c r="U428" s="100">
        <f t="shared" si="67"/>
        <v>0</v>
      </c>
      <c r="V428" s="100">
        <f t="shared" si="68"/>
        <v>0</v>
      </c>
      <c r="W428" s="101">
        <f t="shared" si="69"/>
        <v>1.6211396611818109E-3</v>
      </c>
      <c r="X428" s="98" t="str">
        <f>IF(B428='[1]2010 election'!B428,"Incumbent","New")</f>
        <v>Incumbent</v>
      </c>
    </row>
    <row r="429" spans="1:24" ht="16" x14ac:dyDescent="0.2">
      <c r="A429" s="1" t="s">
        <v>513</v>
      </c>
      <c r="B429" s="42" t="s">
        <v>514</v>
      </c>
      <c r="C429" s="94">
        <v>14</v>
      </c>
      <c r="D429" s="41" t="s">
        <v>51</v>
      </c>
      <c r="E429" s="95">
        <v>67994</v>
      </c>
      <c r="F429" s="96">
        <f t="shared" si="60"/>
        <v>44251</v>
      </c>
      <c r="G429" s="97">
        <v>21623</v>
      </c>
      <c r="H429" s="97">
        <v>13273</v>
      </c>
      <c r="I429" s="97">
        <v>904</v>
      </c>
      <c r="J429" s="97">
        <v>7208</v>
      </c>
      <c r="K429" s="97">
        <v>954</v>
      </c>
      <c r="L429" s="97">
        <v>0</v>
      </c>
      <c r="M429" s="97">
        <v>0</v>
      </c>
      <c r="N429" s="96">
        <v>289</v>
      </c>
      <c r="O429" s="98">
        <f t="shared" si="61"/>
        <v>0.65080742418448689</v>
      </c>
      <c r="P429" s="99">
        <f t="shared" si="62"/>
        <v>0.48864432442204697</v>
      </c>
      <c r="Q429" s="100">
        <f t="shared" si="63"/>
        <v>0.29994802377347407</v>
      </c>
      <c r="R429" s="100">
        <f t="shared" si="64"/>
        <v>2.0428916860635919E-2</v>
      </c>
      <c r="S429" s="100">
        <f t="shared" si="65"/>
        <v>0.16288897426046869</v>
      </c>
      <c r="T429" s="100">
        <f t="shared" si="66"/>
        <v>2.1558834828591444E-2</v>
      </c>
      <c r="U429" s="100">
        <f t="shared" si="67"/>
        <v>0</v>
      </c>
      <c r="V429" s="100">
        <f t="shared" si="68"/>
        <v>0</v>
      </c>
      <c r="W429" s="101">
        <f t="shared" si="69"/>
        <v>6.5309258547829431E-3</v>
      </c>
      <c r="X429" s="98" t="str">
        <f>IF(B429='[1]2010 election'!B429,"Incumbent","New")</f>
        <v>Incumbent</v>
      </c>
    </row>
    <row r="430" spans="1:24" ht="16" x14ac:dyDescent="0.2">
      <c r="A430" s="1" t="s">
        <v>526</v>
      </c>
      <c r="B430" s="42" t="s">
        <v>527</v>
      </c>
      <c r="C430" s="94">
        <v>14</v>
      </c>
      <c r="D430" s="41" t="s">
        <v>51</v>
      </c>
      <c r="E430" s="95">
        <v>69289</v>
      </c>
      <c r="F430" s="96">
        <f t="shared" si="60"/>
        <v>48432</v>
      </c>
      <c r="G430" s="97">
        <v>24722</v>
      </c>
      <c r="H430" s="97">
        <v>9548</v>
      </c>
      <c r="I430" s="97">
        <v>3576</v>
      </c>
      <c r="J430" s="97">
        <v>8464</v>
      </c>
      <c r="K430" s="97">
        <v>2122</v>
      </c>
      <c r="L430" s="97">
        <v>0</v>
      </c>
      <c r="M430" s="97">
        <v>0</v>
      </c>
      <c r="N430" s="96">
        <v>0</v>
      </c>
      <c r="O430" s="98">
        <f t="shared" si="61"/>
        <v>0.69898540893936989</v>
      </c>
      <c r="P430" s="99">
        <f t="shared" si="62"/>
        <v>0.51044763792533865</v>
      </c>
      <c r="Q430" s="100">
        <f t="shared" si="63"/>
        <v>0.19714238519986785</v>
      </c>
      <c r="R430" s="100">
        <f t="shared" si="64"/>
        <v>7.3835480673934584E-2</v>
      </c>
      <c r="S430" s="100">
        <f t="shared" si="65"/>
        <v>0.17476048893293691</v>
      </c>
      <c r="T430" s="100">
        <f t="shared" si="66"/>
        <v>4.3814007267922034E-2</v>
      </c>
      <c r="U430" s="100">
        <f t="shared" si="67"/>
        <v>0</v>
      </c>
      <c r="V430" s="100">
        <f t="shared" si="68"/>
        <v>0</v>
      </c>
      <c r="W430" s="101">
        <f t="shared" si="69"/>
        <v>0</v>
      </c>
      <c r="X430" s="98" t="str">
        <f>IF(B430='[1]2010 election'!B430,"Incumbent","New")</f>
        <v>Incumbent</v>
      </c>
    </row>
    <row r="431" spans="1:24" ht="16" x14ac:dyDescent="0.2">
      <c r="A431" s="1" t="s">
        <v>537</v>
      </c>
      <c r="B431" s="42" t="s">
        <v>538</v>
      </c>
      <c r="C431" s="94">
        <v>14</v>
      </c>
      <c r="D431" s="41" t="s">
        <v>210</v>
      </c>
      <c r="E431" s="95">
        <v>74616</v>
      </c>
      <c r="F431" s="96">
        <f t="shared" si="60"/>
        <v>49633</v>
      </c>
      <c r="G431" s="97">
        <v>26245</v>
      </c>
      <c r="H431" s="97">
        <v>11825</v>
      </c>
      <c r="I431" s="97">
        <v>2402</v>
      </c>
      <c r="J431" s="97">
        <v>7249</v>
      </c>
      <c r="K431" s="97">
        <v>1660</v>
      </c>
      <c r="L431" s="97">
        <v>0</v>
      </c>
      <c r="M431" s="97">
        <v>0</v>
      </c>
      <c r="N431" s="96">
        <v>252</v>
      </c>
      <c r="O431" s="98">
        <f t="shared" si="61"/>
        <v>0.66517905006969014</v>
      </c>
      <c r="P431" s="99">
        <f t="shared" si="62"/>
        <v>0.52878125440734991</v>
      </c>
      <c r="Q431" s="100">
        <f t="shared" si="63"/>
        <v>0.23824874579412891</v>
      </c>
      <c r="R431" s="100">
        <f t="shared" si="64"/>
        <v>4.8395220921564279E-2</v>
      </c>
      <c r="S431" s="100">
        <f t="shared" si="65"/>
        <v>0.14605202184030786</v>
      </c>
      <c r="T431" s="100">
        <f t="shared" si="66"/>
        <v>3.3445489895835435E-2</v>
      </c>
      <c r="U431" s="100">
        <f t="shared" si="67"/>
        <v>0</v>
      </c>
      <c r="V431" s="100">
        <f t="shared" si="68"/>
        <v>0</v>
      </c>
      <c r="W431" s="101">
        <f t="shared" si="69"/>
        <v>5.0772671408135716E-3</v>
      </c>
      <c r="X431" s="98" t="str">
        <f>IF(B431='[1]2010 election'!B431,"Incumbent","New")</f>
        <v>Incumbent</v>
      </c>
    </row>
    <row r="432" spans="1:24" ht="16" x14ac:dyDescent="0.2">
      <c r="A432" s="1" t="s">
        <v>549</v>
      </c>
      <c r="B432" s="42" t="s">
        <v>550</v>
      </c>
      <c r="C432" s="94">
        <v>14</v>
      </c>
      <c r="D432" s="41" t="s">
        <v>210</v>
      </c>
      <c r="E432" s="95">
        <v>78906</v>
      </c>
      <c r="F432" s="96">
        <f t="shared" si="60"/>
        <v>56277</v>
      </c>
      <c r="G432" s="97">
        <v>31593</v>
      </c>
      <c r="H432" s="97">
        <v>10084</v>
      </c>
      <c r="I432" s="97">
        <v>4385</v>
      </c>
      <c r="J432" s="97">
        <v>7534</v>
      </c>
      <c r="K432" s="97">
        <v>2681</v>
      </c>
      <c r="L432" s="97">
        <v>0</v>
      </c>
      <c r="M432" s="97">
        <v>0</v>
      </c>
      <c r="N432" s="96">
        <v>0</v>
      </c>
      <c r="O432" s="98">
        <f t="shared" si="61"/>
        <v>0.71321572503992092</v>
      </c>
      <c r="P432" s="99">
        <f t="shared" si="62"/>
        <v>0.56138386907617677</v>
      </c>
      <c r="Q432" s="100">
        <f t="shared" si="63"/>
        <v>0.17918510226202533</v>
      </c>
      <c r="R432" s="100">
        <f t="shared" si="64"/>
        <v>7.7918154841231768E-2</v>
      </c>
      <c r="S432" s="100">
        <f t="shared" si="65"/>
        <v>0.13387351848890311</v>
      </c>
      <c r="T432" s="100">
        <f t="shared" si="66"/>
        <v>4.7639355331663025E-2</v>
      </c>
      <c r="U432" s="100">
        <f t="shared" si="67"/>
        <v>0</v>
      </c>
      <c r="V432" s="100">
        <f t="shared" si="68"/>
        <v>0</v>
      </c>
      <c r="W432" s="101">
        <f t="shared" si="69"/>
        <v>0</v>
      </c>
      <c r="X432" s="98" t="str">
        <f>IF(B432='[1]2010 election'!B432,"Incumbent","New")</f>
        <v>Incumbent</v>
      </c>
    </row>
    <row r="433" spans="1:24" ht="16" x14ac:dyDescent="0.2">
      <c r="A433" s="1" t="s">
        <v>551</v>
      </c>
      <c r="B433" s="42" t="s">
        <v>552</v>
      </c>
      <c r="C433" s="94">
        <v>14</v>
      </c>
      <c r="D433" s="41" t="s">
        <v>210</v>
      </c>
      <c r="E433" s="95">
        <v>73944</v>
      </c>
      <c r="F433" s="96">
        <f t="shared" si="60"/>
        <v>52287</v>
      </c>
      <c r="G433" s="97">
        <v>28949</v>
      </c>
      <c r="H433" s="97">
        <v>9869</v>
      </c>
      <c r="I433" s="97">
        <v>3952</v>
      </c>
      <c r="J433" s="97">
        <v>6728</v>
      </c>
      <c r="K433" s="97">
        <v>2789</v>
      </c>
      <c r="L433" s="97">
        <v>0</v>
      </c>
      <c r="M433" s="97">
        <v>0</v>
      </c>
      <c r="N433" s="96">
        <v>0</v>
      </c>
      <c r="O433" s="98">
        <f t="shared" si="61"/>
        <v>0.70711619604024667</v>
      </c>
      <c r="P433" s="99">
        <f t="shared" si="62"/>
        <v>0.5536557844206017</v>
      </c>
      <c r="Q433" s="100">
        <f t="shared" si="63"/>
        <v>0.18874672480731347</v>
      </c>
      <c r="R433" s="100">
        <f t="shared" si="64"/>
        <v>7.5582840859104564E-2</v>
      </c>
      <c r="S433" s="100">
        <f t="shared" si="65"/>
        <v>0.12867443150305047</v>
      </c>
      <c r="T433" s="100">
        <f t="shared" si="66"/>
        <v>5.3340218409929807E-2</v>
      </c>
      <c r="U433" s="100">
        <f t="shared" si="67"/>
        <v>0</v>
      </c>
      <c r="V433" s="100">
        <f t="shared" si="68"/>
        <v>0</v>
      </c>
      <c r="W433" s="101">
        <f t="shared" si="69"/>
        <v>0</v>
      </c>
      <c r="X433" s="98" t="str">
        <f>IF(B433='[1]2010 election'!B433,"Incumbent","New")</f>
        <v>Incumbent</v>
      </c>
    </row>
    <row r="434" spans="1:24" ht="16" x14ac:dyDescent="0.2">
      <c r="A434" s="1" t="s">
        <v>553</v>
      </c>
      <c r="B434" s="42" t="s">
        <v>554</v>
      </c>
      <c r="C434" s="94">
        <v>14</v>
      </c>
      <c r="D434" s="41" t="s">
        <v>210</v>
      </c>
      <c r="E434" s="95">
        <v>79666</v>
      </c>
      <c r="F434" s="96">
        <f t="shared" si="60"/>
        <v>57267</v>
      </c>
      <c r="G434" s="97">
        <v>32608</v>
      </c>
      <c r="H434" s="97">
        <v>9345</v>
      </c>
      <c r="I434" s="97">
        <v>5872</v>
      </c>
      <c r="J434" s="97">
        <v>6603</v>
      </c>
      <c r="K434" s="97">
        <v>2583</v>
      </c>
      <c r="L434" s="97">
        <v>0</v>
      </c>
      <c r="M434" s="97">
        <v>0</v>
      </c>
      <c r="N434" s="96">
        <v>256</v>
      </c>
      <c r="O434" s="98">
        <f t="shared" si="61"/>
        <v>0.71883865136946756</v>
      </c>
      <c r="P434" s="99">
        <f t="shared" si="62"/>
        <v>0.56940297204323609</v>
      </c>
      <c r="Q434" s="100">
        <f t="shared" si="63"/>
        <v>0.16318298496516317</v>
      </c>
      <c r="R434" s="100">
        <f t="shared" si="64"/>
        <v>0.10253723785076921</v>
      </c>
      <c r="S434" s="100">
        <f t="shared" si="65"/>
        <v>0.11530200639111531</v>
      </c>
      <c r="T434" s="100">
        <f t="shared" si="66"/>
        <v>4.5104510451045104E-2</v>
      </c>
      <c r="U434" s="100">
        <f t="shared" si="67"/>
        <v>0</v>
      </c>
      <c r="V434" s="100">
        <f t="shared" si="68"/>
        <v>0</v>
      </c>
      <c r="W434" s="101">
        <f t="shared" si="69"/>
        <v>4.4702882986711366E-3</v>
      </c>
      <c r="X434" s="98" t="str">
        <f>IF(B434='[1]2010 election'!B434,"Incumbent","New")</f>
        <v>Incumbent</v>
      </c>
    </row>
    <row r="435" spans="1:24" ht="16" x14ac:dyDescent="0.2">
      <c r="A435" s="1" t="s">
        <v>555</v>
      </c>
      <c r="B435" s="42" t="s">
        <v>556</v>
      </c>
      <c r="C435" s="94">
        <v>14</v>
      </c>
      <c r="D435" s="41" t="s">
        <v>210</v>
      </c>
      <c r="E435" s="95">
        <v>73753</v>
      </c>
      <c r="F435" s="96">
        <f t="shared" si="60"/>
        <v>50091</v>
      </c>
      <c r="G435" s="97">
        <v>29696</v>
      </c>
      <c r="H435" s="97">
        <v>11235</v>
      </c>
      <c r="I435" s="97">
        <v>2777</v>
      </c>
      <c r="J435" s="97">
        <v>6383</v>
      </c>
      <c r="K435" s="97">
        <v>0</v>
      </c>
      <c r="L435" s="97">
        <v>0</v>
      </c>
      <c r="M435" s="97">
        <v>0</v>
      </c>
      <c r="N435" s="96">
        <v>0</v>
      </c>
      <c r="O435" s="98">
        <f t="shared" si="61"/>
        <v>0.67917237264924812</v>
      </c>
      <c r="P435" s="99">
        <f t="shared" si="62"/>
        <v>0.59284102932662552</v>
      </c>
      <c r="Q435" s="100">
        <f t="shared" si="63"/>
        <v>0.22429178894412169</v>
      </c>
      <c r="R435" s="100">
        <f t="shared" si="64"/>
        <v>5.5439100836477608E-2</v>
      </c>
      <c r="S435" s="100">
        <f t="shared" si="65"/>
        <v>0.12742808089277516</v>
      </c>
      <c r="T435" s="100">
        <f t="shared" si="66"/>
        <v>0</v>
      </c>
      <c r="U435" s="100">
        <f t="shared" si="67"/>
        <v>0</v>
      </c>
      <c r="V435" s="100">
        <f t="shared" si="68"/>
        <v>0</v>
      </c>
      <c r="W435" s="101">
        <f t="shared" si="69"/>
        <v>0</v>
      </c>
      <c r="X435" s="98" t="str">
        <f>IF(B435='[1]2010 election'!B435,"Incumbent","New")</f>
        <v>New</v>
      </c>
    </row>
    <row r="436" spans="1:24" ht="16" x14ac:dyDescent="0.2">
      <c r="A436" s="1" t="s">
        <v>563</v>
      </c>
      <c r="B436" s="42" t="s">
        <v>564</v>
      </c>
      <c r="C436" s="94">
        <v>14</v>
      </c>
      <c r="D436" s="41" t="s">
        <v>210</v>
      </c>
      <c r="E436" s="95">
        <v>74839</v>
      </c>
      <c r="F436" s="96">
        <f t="shared" si="60"/>
        <v>55375</v>
      </c>
      <c r="G436" s="97">
        <v>31488</v>
      </c>
      <c r="H436" s="97">
        <v>11433</v>
      </c>
      <c r="I436" s="97">
        <v>4484</v>
      </c>
      <c r="J436" s="97">
        <v>4917</v>
      </c>
      <c r="K436" s="97">
        <v>3053</v>
      </c>
      <c r="L436" s="97">
        <v>0</v>
      </c>
      <c r="M436" s="97">
        <v>0</v>
      </c>
      <c r="N436" s="96">
        <v>0</v>
      </c>
      <c r="O436" s="98">
        <f t="shared" si="61"/>
        <v>0.73992169857961754</v>
      </c>
      <c r="P436" s="99">
        <f t="shared" si="62"/>
        <v>0.56863205417607221</v>
      </c>
      <c r="Q436" s="100">
        <f t="shared" si="63"/>
        <v>0.20646501128668171</v>
      </c>
      <c r="R436" s="100">
        <f t="shared" si="64"/>
        <v>8.0975169300225733E-2</v>
      </c>
      <c r="S436" s="100">
        <f t="shared" si="65"/>
        <v>8.879458239277653E-2</v>
      </c>
      <c r="T436" s="100">
        <f t="shared" si="66"/>
        <v>5.5133182844243796E-2</v>
      </c>
      <c r="U436" s="100">
        <f t="shared" si="67"/>
        <v>0</v>
      </c>
      <c r="V436" s="100">
        <f t="shared" si="68"/>
        <v>0</v>
      </c>
      <c r="W436" s="101">
        <f t="shared" si="69"/>
        <v>0</v>
      </c>
      <c r="X436" s="98" t="str">
        <f>IF(B436='[1]2010 election'!B436,"Incumbent","New")</f>
        <v>Incumbent</v>
      </c>
    </row>
    <row r="437" spans="1:24" ht="16" x14ac:dyDescent="0.2">
      <c r="A437" s="1" t="s">
        <v>692</v>
      </c>
      <c r="B437" s="42" t="s">
        <v>693</v>
      </c>
      <c r="C437" s="94">
        <v>14</v>
      </c>
      <c r="D437" s="41" t="s">
        <v>51</v>
      </c>
      <c r="E437" s="95">
        <v>69455</v>
      </c>
      <c r="F437" s="96">
        <f t="shared" si="60"/>
        <v>48045</v>
      </c>
      <c r="G437" s="97">
        <v>29112</v>
      </c>
      <c r="H437" s="97">
        <v>5690</v>
      </c>
      <c r="I437" s="97">
        <v>2157</v>
      </c>
      <c r="J437" s="97">
        <v>7042</v>
      </c>
      <c r="K437" s="97">
        <v>1504</v>
      </c>
      <c r="L437" s="97">
        <v>0</v>
      </c>
      <c r="M437" s="97">
        <v>2424</v>
      </c>
      <c r="N437" s="96">
        <v>116</v>
      </c>
      <c r="O437" s="98">
        <f t="shared" si="61"/>
        <v>0.69174285508602695</v>
      </c>
      <c r="P437" s="99">
        <f t="shared" si="62"/>
        <v>0.60593193880736806</v>
      </c>
      <c r="Q437" s="100">
        <f t="shared" si="63"/>
        <v>0.11843063794359454</v>
      </c>
      <c r="R437" s="100">
        <f t="shared" si="64"/>
        <v>4.4895410552606929E-2</v>
      </c>
      <c r="S437" s="100">
        <f t="shared" si="65"/>
        <v>0.14657092309293371</v>
      </c>
      <c r="T437" s="100">
        <f t="shared" si="66"/>
        <v>3.1303985846602142E-2</v>
      </c>
      <c r="U437" s="100">
        <f t="shared" si="67"/>
        <v>0</v>
      </c>
      <c r="V437" s="100">
        <f t="shared" si="68"/>
        <v>5.0452700593193879E-2</v>
      </c>
      <c r="W437" s="101">
        <f t="shared" si="69"/>
        <v>2.4144031637006974E-3</v>
      </c>
      <c r="X437" s="98" t="str">
        <f>IF(B437='[1]2010 election'!B437,"Incumbent","New")</f>
        <v>Incumbent</v>
      </c>
    </row>
    <row r="438" spans="1:24" ht="16" x14ac:dyDescent="0.2">
      <c r="A438" s="1" t="s">
        <v>710</v>
      </c>
      <c r="B438" s="42" t="s">
        <v>711</v>
      </c>
      <c r="C438" s="94">
        <v>14</v>
      </c>
      <c r="D438" s="41" t="s">
        <v>34</v>
      </c>
      <c r="E438" s="95">
        <v>84892</v>
      </c>
      <c r="F438" s="96">
        <f t="shared" si="60"/>
        <v>57692</v>
      </c>
      <c r="G438" s="97">
        <v>27244</v>
      </c>
      <c r="H438" s="97">
        <v>17491</v>
      </c>
      <c r="I438" s="97">
        <v>3575</v>
      </c>
      <c r="J438" s="97">
        <v>6852</v>
      </c>
      <c r="K438" s="97">
        <v>2255</v>
      </c>
      <c r="L438" s="97">
        <v>0</v>
      </c>
      <c r="M438" s="97">
        <v>0</v>
      </c>
      <c r="N438" s="96">
        <v>275</v>
      </c>
      <c r="O438" s="98">
        <f t="shared" si="61"/>
        <v>0.6795928945012486</v>
      </c>
      <c r="P438" s="99">
        <f t="shared" si="62"/>
        <v>0.47223185190321015</v>
      </c>
      <c r="Q438" s="100">
        <f t="shared" si="63"/>
        <v>0.30317895028773489</v>
      </c>
      <c r="R438" s="100">
        <f t="shared" si="64"/>
        <v>6.1966997157318175E-2</v>
      </c>
      <c r="S438" s="100">
        <f t="shared" si="65"/>
        <v>0.11876863343271164</v>
      </c>
      <c r="T438" s="100">
        <f t="shared" si="66"/>
        <v>3.9086875130000691E-2</v>
      </c>
      <c r="U438" s="100">
        <f t="shared" si="67"/>
        <v>0</v>
      </c>
      <c r="V438" s="100">
        <f t="shared" si="68"/>
        <v>0</v>
      </c>
      <c r="W438" s="101">
        <f t="shared" si="69"/>
        <v>4.7666920890244747E-3</v>
      </c>
      <c r="X438" s="98" t="str">
        <f>IF(B438='[1]2010 election'!B438,"Incumbent","New")</f>
        <v>Incumbent</v>
      </c>
    </row>
    <row r="439" spans="1:24" ht="16" x14ac:dyDescent="0.2">
      <c r="A439" s="1" t="s">
        <v>712</v>
      </c>
      <c r="B439" s="42" t="s">
        <v>713</v>
      </c>
      <c r="C439" s="94">
        <v>14</v>
      </c>
      <c r="D439" s="41" t="s">
        <v>34</v>
      </c>
      <c r="E439" s="95">
        <v>87968</v>
      </c>
      <c r="F439" s="96">
        <f t="shared" si="60"/>
        <v>58949</v>
      </c>
      <c r="G439" s="97">
        <v>27601</v>
      </c>
      <c r="H439" s="97">
        <v>18929</v>
      </c>
      <c r="I439" s="97">
        <v>2309</v>
      </c>
      <c r="J439" s="97">
        <v>7803</v>
      </c>
      <c r="K439" s="97">
        <v>1936</v>
      </c>
      <c r="L439" s="97">
        <v>0</v>
      </c>
      <c r="M439" s="97">
        <v>0</v>
      </c>
      <c r="N439" s="96">
        <v>371</v>
      </c>
      <c r="O439" s="98">
        <f t="shared" si="61"/>
        <v>0.6701186795198254</v>
      </c>
      <c r="P439" s="99">
        <f t="shared" si="62"/>
        <v>0.4682182903866054</v>
      </c>
      <c r="Q439" s="100">
        <f t="shared" si="63"/>
        <v>0.32110807647288336</v>
      </c>
      <c r="R439" s="100">
        <f t="shared" si="64"/>
        <v>3.9169451559822897E-2</v>
      </c>
      <c r="S439" s="100">
        <f t="shared" si="65"/>
        <v>0.13236865765322567</v>
      </c>
      <c r="T439" s="100">
        <f t="shared" si="66"/>
        <v>3.2841948124650119E-2</v>
      </c>
      <c r="U439" s="100">
        <f t="shared" si="67"/>
        <v>0</v>
      </c>
      <c r="V439" s="100">
        <f t="shared" si="68"/>
        <v>0</v>
      </c>
      <c r="W439" s="101">
        <f t="shared" si="69"/>
        <v>6.2935758028126003E-3</v>
      </c>
      <c r="X439" s="98" t="str">
        <f>IF(B439='[1]2010 election'!B439,"Incumbent","New")</f>
        <v>Incumbent</v>
      </c>
    </row>
    <row r="440" spans="1:24" ht="16" x14ac:dyDescent="0.2">
      <c r="A440" s="1" t="s">
        <v>809</v>
      </c>
      <c r="B440" s="42" t="s">
        <v>810</v>
      </c>
      <c r="C440" s="94">
        <v>14</v>
      </c>
      <c r="D440" s="41" t="s">
        <v>51</v>
      </c>
      <c r="E440" s="95">
        <v>77870</v>
      </c>
      <c r="F440" s="96">
        <f t="shared" si="60"/>
        <v>53220</v>
      </c>
      <c r="G440" s="97">
        <v>29088</v>
      </c>
      <c r="H440" s="97">
        <v>6705</v>
      </c>
      <c r="I440" s="97">
        <v>1622</v>
      </c>
      <c r="J440" s="97">
        <v>11858</v>
      </c>
      <c r="K440" s="97">
        <v>1529</v>
      </c>
      <c r="L440" s="97">
        <v>0</v>
      </c>
      <c r="M440" s="97">
        <v>0</v>
      </c>
      <c r="N440" s="96">
        <v>2418</v>
      </c>
      <c r="O440" s="98">
        <f t="shared" si="61"/>
        <v>0.6834467702581225</v>
      </c>
      <c r="P440" s="99">
        <f t="shared" si="62"/>
        <v>0.54656144306651633</v>
      </c>
      <c r="Q440" s="100">
        <f t="shared" si="63"/>
        <v>0.12598647125140924</v>
      </c>
      <c r="R440" s="100">
        <f t="shared" si="64"/>
        <v>3.047726418639609E-2</v>
      </c>
      <c r="S440" s="100">
        <f t="shared" si="65"/>
        <v>0.22281097331830138</v>
      </c>
      <c r="T440" s="100">
        <f t="shared" si="66"/>
        <v>2.8729800826756857E-2</v>
      </c>
      <c r="U440" s="100">
        <f t="shared" si="67"/>
        <v>0</v>
      </c>
      <c r="V440" s="100">
        <f t="shared" si="68"/>
        <v>0</v>
      </c>
      <c r="W440" s="101">
        <f t="shared" si="69"/>
        <v>4.5434047350620066E-2</v>
      </c>
      <c r="X440" s="98" t="str">
        <f>IF(B440='[1]2010 election'!B440,"Incumbent","New")</f>
        <v>Incumbent</v>
      </c>
    </row>
    <row r="441" spans="1:24" ht="16" x14ac:dyDescent="0.2">
      <c r="A441" s="1" t="s">
        <v>834</v>
      </c>
      <c r="B441" s="42" t="s">
        <v>835</v>
      </c>
      <c r="C441" s="94">
        <v>14</v>
      </c>
      <c r="D441" s="41" t="s">
        <v>51</v>
      </c>
      <c r="E441" s="95">
        <v>71935</v>
      </c>
      <c r="F441" s="96">
        <f t="shared" si="60"/>
        <v>43608</v>
      </c>
      <c r="G441" s="97">
        <v>20241</v>
      </c>
      <c r="H441" s="97">
        <v>10765</v>
      </c>
      <c r="I441" s="97">
        <v>1459</v>
      </c>
      <c r="J441" s="97">
        <v>8948</v>
      </c>
      <c r="K441" s="97">
        <v>2195</v>
      </c>
      <c r="L441" s="97">
        <v>0</v>
      </c>
      <c r="M441" s="97">
        <v>0</v>
      </c>
      <c r="N441" s="96">
        <v>0</v>
      </c>
      <c r="O441" s="98">
        <f t="shared" si="61"/>
        <v>0.60621394314311527</v>
      </c>
      <c r="P441" s="99">
        <f t="shared" si="62"/>
        <v>0.46415795266923499</v>
      </c>
      <c r="Q441" s="100">
        <f t="shared" si="63"/>
        <v>0.24685837461016327</v>
      </c>
      <c r="R441" s="100">
        <f t="shared" si="64"/>
        <v>3.3457163823151718E-2</v>
      </c>
      <c r="S441" s="100">
        <f t="shared" si="65"/>
        <v>0.20519170794349662</v>
      </c>
      <c r="T441" s="100">
        <f t="shared" si="66"/>
        <v>5.0334800953953401E-2</v>
      </c>
      <c r="U441" s="100">
        <f t="shared" si="67"/>
        <v>0</v>
      </c>
      <c r="V441" s="100">
        <f t="shared" si="68"/>
        <v>0</v>
      </c>
      <c r="W441" s="101">
        <f t="shared" si="69"/>
        <v>0</v>
      </c>
      <c r="X441" s="98" t="str">
        <f>IF(B441='[1]2010 election'!B441,"Incumbent","New")</f>
        <v>Incumbent</v>
      </c>
    </row>
    <row r="442" spans="1:24" ht="16" x14ac:dyDescent="0.2">
      <c r="A442" s="1" t="s">
        <v>856</v>
      </c>
      <c r="B442" s="42" t="s">
        <v>857</v>
      </c>
      <c r="C442" s="94">
        <v>14</v>
      </c>
      <c r="D442" s="41" t="s">
        <v>51</v>
      </c>
      <c r="E442" s="95">
        <v>80615</v>
      </c>
      <c r="F442" s="96">
        <f t="shared" si="60"/>
        <v>57563</v>
      </c>
      <c r="G442" s="97">
        <v>32926</v>
      </c>
      <c r="H442" s="97">
        <v>6791</v>
      </c>
      <c r="I442" s="97">
        <v>6079</v>
      </c>
      <c r="J442" s="97">
        <v>7935</v>
      </c>
      <c r="K442" s="97">
        <v>2174</v>
      </c>
      <c r="L442" s="97">
        <v>0</v>
      </c>
      <c r="M442" s="97">
        <v>0</v>
      </c>
      <c r="N442" s="96">
        <v>1658</v>
      </c>
      <c r="O442" s="98">
        <f t="shared" si="61"/>
        <v>0.71404825404701355</v>
      </c>
      <c r="P442" s="99">
        <f t="shared" si="62"/>
        <v>0.57199937459826622</v>
      </c>
      <c r="Q442" s="100">
        <f t="shared" si="63"/>
        <v>0.11797508816427218</v>
      </c>
      <c r="R442" s="100">
        <f t="shared" si="64"/>
        <v>0.10560603165227664</v>
      </c>
      <c r="S442" s="100">
        <f t="shared" si="65"/>
        <v>0.13784896548129874</v>
      </c>
      <c r="T442" s="100">
        <f t="shared" si="66"/>
        <v>3.7767315810503271E-2</v>
      </c>
      <c r="U442" s="100">
        <f t="shared" si="67"/>
        <v>0</v>
      </c>
      <c r="V442" s="100">
        <f t="shared" si="68"/>
        <v>0</v>
      </c>
      <c r="W442" s="101">
        <f t="shared" si="69"/>
        <v>2.8803224293382904E-2</v>
      </c>
      <c r="X442" s="98" t="str">
        <f>IF(B442='[1]2010 election'!B442,"Incumbent","New")</f>
        <v>Incumbent</v>
      </c>
    </row>
    <row r="443" spans="1:24" ht="16" x14ac:dyDescent="0.2">
      <c r="A443" s="1" t="s">
        <v>916</v>
      </c>
      <c r="B443" s="42" t="s">
        <v>917</v>
      </c>
      <c r="C443" s="94">
        <v>14</v>
      </c>
      <c r="D443" s="41" t="s">
        <v>51</v>
      </c>
      <c r="E443" s="95">
        <v>66876</v>
      </c>
      <c r="F443" s="96">
        <f t="shared" si="60"/>
        <v>44509</v>
      </c>
      <c r="G443" s="97">
        <v>22175</v>
      </c>
      <c r="H443" s="97">
        <v>8154</v>
      </c>
      <c r="I443" s="97">
        <v>4129</v>
      </c>
      <c r="J443" s="97">
        <v>7803</v>
      </c>
      <c r="K443" s="97">
        <v>2083</v>
      </c>
      <c r="L443" s="97">
        <v>0</v>
      </c>
      <c r="M443" s="97">
        <v>0</v>
      </c>
      <c r="N443" s="96">
        <v>165</v>
      </c>
      <c r="O443" s="98">
        <f t="shared" si="61"/>
        <v>0.66554518810933672</v>
      </c>
      <c r="P443" s="99">
        <f t="shared" si="62"/>
        <v>0.49821384439102206</v>
      </c>
      <c r="Q443" s="100">
        <f t="shared" si="63"/>
        <v>0.18319890359253185</v>
      </c>
      <c r="R443" s="100">
        <f t="shared" si="64"/>
        <v>9.2767754836100558E-2</v>
      </c>
      <c r="S443" s="100">
        <f t="shared" si="65"/>
        <v>0.17531285807364802</v>
      </c>
      <c r="T443" s="100">
        <f t="shared" si="66"/>
        <v>4.6799523691837604E-2</v>
      </c>
      <c r="U443" s="100">
        <f t="shared" si="67"/>
        <v>0</v>
      </c>
      <c r="V443" s="100">
        <f t="shared" si="68"/>
        <v>0</v>
      </c>
      <c r="W443" s="101">
        <f t="shared" si="69"/>
        <v>3.7071154148599159E-3</v>
      </c>
      <c r="X443" s="98" t="str">
        <f>IF(B443='[1]2010 election'!B443,"Incumbent","New")</f>
        <v>Incumbent</v>
      </c>
    </row>
    <row r="444" spans="1:24" ht="16" x14ac:dyDescent="0.2">
      <c r="A444" s="1" t="s">
        <v>922</v>
      </c>
      <c r="B444" s="42" t="s">
        <v>923</v>
      </c>
      <c r="C444" s="94">
        <v>14</v>
      </c>
      <c r="D444" s="41" t="s">
        <v>210</v>
      </c>
      <c r="E444" s="95">
        <v>72507</v>
      </c>
      <c r="F444" s="96">
        <f t="shared" si="60"/>
        <v>54433</v>
      </c>
      <c r="G444" s="97">
        <v>25392</v>
      </c>
      <c r="H444" s="97">
        <v>12660</v>
      </c>
      <c r="I444" s="97">
        <v>10076</v>
      </c>
      <c r="J444" s="97">
        <v>4271</v>
      </c>
      <c r="K444" s="97">
        <v>2034</v>
      </c>
      <c r="L444" s="97">
        <v>0</v>
      </c>
      <c r="M444" s="97">
        <v>0</v>
      </c>
      <c r="N444" s="96">
        <v>0</v>
      </c>
      <c r="O444" s="98">
        <f t="shared" si="61"/>
        <v>0.75072751596397591</v>
      </c>
      <c r="P444" s="99">
        <f t="shared" si="62"/>
        <v>0.46648172983300573</v>
      </c>
      <c r="Q444" s="100">
        <f t="shared" si="63"/>
        <v>0.23257950140539746</v>
      </c>
      <c r="R444" s="100">
        <f t="shared" si="64"/>
        <v>0.18510829827494352</v>
      </c>
      <c r="S444" s="100">
        <f t="shared" si="65"/>
        <v>7.8463432109198469E-2</v>
      </c>
      <c r="T444" s="100">
        <f t="shared" si="66"/>
        <v>3.736703837745485E-2</v>
      </c>
      <c r="U444" s="100">
        <f t="shared" si="67"/>
        <v>0</v>
      </c>
      <c r="V444" s="100">
        <f t="shared" si="68"/>
        <v>0</v>
      </c>
      <c r="W444" s="101">
        <f t="shared" si="69"/>
        <v>0</v>
      </c>
      <c r="X444" s="98" t="str">
        <f>IF(B444='[1]2010 election'!B444,"Incumbent","New")</f>
        <v>Incumbent</v>
      </c>
    </row>
    <row r="445" spans="1:24" ht="16" x14ac:dyDescent="0.2">
      <c r="A445" s="1" t="s">
        <v>940</v>
      </c>
      <c r="B445" s="42" t="s">
        <v>941</v>
      </c>
      <c r="C445" s="94">
        <v>14</v>
      </c>
      <c r="D445" s="41" t="s">
        <v>210</v>
      </c>
      <c r="E445" s="95">
        <v>70597</v>
      </c>
      <c r="F445" s="96">
        <f t="shared" si="60"/>
        <v>47799</v>
      </c>
      <c r="G445" s="97">
        <v>21291</v>
      </c>
      <c r="H445" s="97">
        <v>16336</v>
      </c>
      <c r="I445" s="97">
        <v>1582</v>
      </c>
      <c r="J445" s="97">
        <v>6864</v>
      </c>
      <c r="K445" s="97">
        <v>1369</v>
      </c>
      <c r="L445" s="97">
        <v>0</v>
      </c>
      <c r="M445" s="97">
        <v>0</v>
      </c>
      <c r="N445" s="96">
        <v>357</v>
      </c>
      <c r="O445" s="98">
        <f t="shared" si="61"/>
        <v>0.67706843066985845</v>
      </c>
      <c r="P445" s="99">
        <f t="shared" si="62"/>
        <v>0.44542772861356933</v>
      </c>
      <c r="Q445" s="100">
        <f t="shared" si="63"/>
        <v>0.34176447206008492</v>
      </c>
      <c r="R445" s="100">
        <f t="shared" si="64"/>
        <v>3.309692671394799E-2</v>
      </c>
      <c r="S445" s="100">
        <f t="shared" si="65"/>
        <v>0.14360133057176927</v>
      </c>
      <c r="T445" s="100">
        <f t="shared" si="66"/>
        <v>2.8640766543233123E-2</v>
      </c>
      <c r="U445" s="100">
        <f t="shared" si="67"/>
        <v>0</v>
      </c>
      <c r="V445" s="100">
        <f t="shared" si="68"/>
        <v>0</v>
      </c>
      <c r="W445" s="101">
        <f t="shared" si="69"/>
        <v>7.4687754973953432E-3</v>
      </c>
      <c r="X445" s="98" t="str">
        <f>IF(B445='[1]2010 election'!B445,"Incumbent","New")</f>
        <v>Incumbent</v>
      </c>
    </row>
    <row r="446" spans="1:24" ht="16" x14ac:dyDescent="0.2">
      <c r="A446" s="1" t="s">
        <v>1010</v>
      </c>
      <c r="B446" s="42" t="s">
        <v>1011</v>
      </c>
      <c r="C446" s="94">
        <v>14</v>
      </c>
      <c r="D446" s="41" t="s">
        <v>51</v>
      </c>
      <c r="E446" s="95">
        <v>77569</v>
      </c>
      <c r="F446" s="96">
        <f t="shared" si="60"/>
        <v>49564</v>
      </c>
      <c r="G446" s="97">
        <v>16692</v>
      </c>
      <c r="H446" s="97">
        <v>16156</v>
      </c>
      <c r="I446" s="97">
        <v>644</v>
      </c>
      <c r="J446" s="97">
        <v>15718</v>
      </c>
      <c r="K446" s="97">
        <v>0</v>
      </c>
      <c r="L446" s="97">
        <v>0</v>
      </c>
      <c r="M446" s="97">
        <v>0</v>
      </c>
      <c r="N446" s="96">
        <v>354</v>
      </c>
      <c r="O446" s="98">
        <f t="shared" si="61"/>
        <v>0.63896659748095241</v>
      </c>
      <c r="P446" s="99">
        <f t="shared" si="62"/>
        <v>0.33677669276087485</v>
      </c>
      <c r="Q446" s="100">
        <f t="shared" si="63"/>
        <v>0.32596239205875233</v>
      </c>
      <c r="R446" s="100">
        <f t="shared" si="64"/>
        <v>1.299330158986361E-2</v>
      </c>
      <c r="S446" s="100">
        <f t="shared" si="65"/>
        <v>0.31712533290291339</v>
      </c>
      <c r="T446" s="100">
        <f t="shared" si="66"/>
        <v>0</v>
      </c>
      <c r="U446" s="100">
        <f t="shared" si="67"/>
        <v>0</v>
      </c>
      <c r="V446" s="100">
        <f t="shared" si="68"/>
        <v>0</v>
      </c>
      <c r="W446" s="101">
        <f t="shared" si="69"/>
        <v>7.1422806875958353E-3</v>
      </c>
      <c r="X446" s="98" t="str">
        <f>IF(B446='[1]2010 election'!B446,"Incumbent","New")</f>
        <v>Incumbent</v>
      </c>
    </row>
    <row r="447" spans="1:24" ht="16" x14ac:dyDescent="0.2">
      <c r="A447" s="1" t="s">
        <v>1064</v>
      </c>
      <c r="B447" s="42" t="s">
        <v>1065</v>
      </c>
      <c r="C447" s="94">
        <v>14</v>
      </c>
      <c r="D447" s="41" t="s">
        <v>210</v>
      </c>
      <c r="E447" s="95">
        <v>84270</v>
      </c>
      <c r="F447" s="96">
        <f t="shared" si="60"/>
        <v>56149</v>
      </c>
      <c r="G447" s="97">
        <v>24400</v>
      </c>
      <c r="H447" s="97">
        <v>14606</v>
      </c>
      <c r="I447" s="97">
        <v>10152</v>
      </c>
      <c r="J447" s="97">
        <v>5481</v>
      </c>
      <c r="K447" s="97">
        <v>1332</v>
      </c>
      <c r="L447" s="97">
        <v>0</v>
      </c>
      <c r="M447" s="97">
        <v>0</v>
      </c>
      <c r="N447" s="96">
        <v>178</v>
      </c>
      <c r="O447" s="98">
        <f t="shared" si="61"/>
        <v>0.66629880147146081</v>
      </c>
      <c r="P447" s="99">
        <f t="shared" si="62"/>
        <v>0.43455805090028315</v>
      </c>
      <c r="Q447" s="100">
        <f t="shared" si="63"/>
        <v>0.26012929882989899</v>
      </c>
      <c r="R447" s="100">
        <f t="shared" si="64"/>
        <v>0.18080464478441291</v>
      </c>
      <c r="S447" s="100">
        <f t="shared" si="65"/>
        <v>9.7615273646903769E-2</v>
      </c>
      <c r="T447" s="100">
        <f t="shared" si="66"/>
        <v>2.3722595237671198E-2</v>
      </c>
      <c r="U447" s="100">
        <f t="shared" si="67"/>
        <v>0</v>
      </c>
      <c r="V447" s="100">
        <f t="shared" si="68"/>
        <v>0</v>
      </c>
      <c r="W447" s="101">
        <f t="shared" si="69"/>
        <v>3.1701366008299345E-3</v>
      </c>
      <c r="X447" s="98" t="str">
        <f>IF(B447='[1]2010 election'!B447,"Incumbent","New")</f>
        <v>Incumbent</v>
      </c>
    </row>
    <row r="448" spans="1:24" ht="16" x14ac:dyDescent="0.2">
      <c r="A448" s="1" t="s">
        <v>1076</v>
      </c>
      <c r="B448" s="42" t="s">
        <v>1077</v>
      </c>
      <c r="C448" s="94">
        <v>14</v>
      </c>
      <c r="D448" s="41" t="s">
        <v>210</v>
      </c>
      <c r="E448" s="95">
        <v>73264</v>
      </c>
      <c r="F448" s="96">
        <f t="shared" si="60"/>
        <v>50205</v>
      </c>
      <c r="G448" s="97">
        <v>25281</v>
      </c>
      <c r="H448" s="97">
        <v>13128</v>
      </c>
      <c r="I448" s="97">
        <v>3140</v>
      </c>
      <c r="J448" s="97">
        <v>6556</v>
      </c>
      <c r="K448" s="97">
        <v>1742</v>
      </c>
      <c r="L448" s="97">
        <v>0</v>
      </c>
      <c r="M448" s="97">
        <v>0</v>
      </c>
      <c r="N448" s="96">
        <v>358</v>
      </c>
      <c r="O448" s="98">
        <f t="shared" si="61"/>
        <v>0.68526151998252893</v>
      </c>
      <c r="P448" s="99">
        <f t="shared" si="62"/>
        <v>0.50355542276665666</v>
      </c>
      <c r="Q448" s="100">
        <f t="shared" si="63"/>
        <v>0.26148789961159247</v>
      </c>
      <c r="R448" s="100">
        <f t="shared" si="64"/>
        <v>6.2543571357434519E-2</v>
      </c>
      <c r="S448" s="100">
        <f t="shared" si="65"/>
        <v>0.13058460312717857</v>
      </c>
      <c r="T448" s="100">
        <f t="shared" si="66"/>
        <v>3.4697739268997115E-2</v>
      </c>
      <c r="U448" s="100">
        <f t="shared" si="67"/>
        <v>0</v>
      </c>
      <c r="V448" s="100">
        <f t="shared" si="68"/>
        <v>0</v>
      </c>
      <c r="W448" s="101">
        <f t="shared" si="69"/>
        <v>7.1307638681406237E-3</v>
      </c>
      <c r="X448" s="98" t="str">
        <f>IF(B448='[1]2010 election'!B448,"Incumbent","New")</f>
        <v>Incumbent</v>
      </c>
    </row>
    <row r="449" spans="1:24" ht="16" x14ac:dyDescent="0.2">
      <c r="A449" s="1" t="s">
        <v>1108</v>
      </c>
      <c r="B449" s="42" t="s">
        <v>1109</v>
      </c>
      <c r="C449" s="94">
        <v>14</v>
      </c>
      <c r="D449" s="41" t="s">
        <v>51</v>
      </c>
      <c r="E449" s="95">
        <v>67090</v>
      </c>
      <c r="F449" s="96">
        <f t="shared" si="60"/>
        <v>47168</v>
      </c>
      <c r="G449" s="97">
        <v>27123</v>
      </c>
      <c r="H449" s="97">
        <v>7467</v>
      </c>
      <c r="I449" s="97">
        <v>2891</v>
      </c>
      <c r="J449" s="97">
        <v>7569</v>
      </c>
      <c r="K449" s="97">
        <v>2038</v>
      </c>
      <c r="L449" s="97">
        <v>0</v>
      </c>
      <c r="M449" s="97">
        <v>0</v>
      </c>
      <c r="N449" s="96">
        <v>80</v>
      </c>
      <c r="O449" s="98">
        <f t="shared" si="61"/>
        <v>0.70305559695930842</v>
      </c>
      <c r="P449" s="99">
        <f t="shared" si="62"/>
        <v>0.57502968113975572</v>
      </c>
      <c r="Q449" s="100">
        <f t="shared" si="63"/>
        <v>0.15830647896879241</v>
      </c>
      <c r="R449" s="100">
        <f t="shared" si="64"/>
        <v>6.129155359565807E-2</v>
      </c>
      <c r="S449" s="100">
        <f t="shared" si="65"/>
        <v>0.16046896200814112</v>
      </c>
      <c r="T449" s="100">
        <f t="shared" si="66"/>
        <v>4.3207259158751697E-2</v>
      </c>
      <c r="U449" s="100">
        <f t="shared" si="67"/>
        <v>0</v>
      </c>
      <c r="V449" s="100">
        <f t="shared" si="68"/>
        <v>0</v>
      </c>
      <c r="W449" s="101">
        <f t="shared" si="69"/>
        <v>1.6960651289009499E-3</v>
      </c>
      <c r="X449" s="98" t="str">
        <f>IF(B449='[1]2010 election'!B449,"Incumbent","New")</f>
        <v>Incumbent</v>
      </c>
    </row>
    <row r="450" spans="1:24" ht="16" x14ac:dyDescent="0.2">
      <c r="A450" s="1" t="s">
        <v>1138</v>
      </c>
      <c r="B450" s="42" t="s">
        <v>1139</v>
      </c>
      <c r="C450" s="94">
        <v>14</v>
      </c>
      <c r="D450" s="41" t="s">
        <v>34</v>
      </c>
      <c r="E450" s="95">
        <v>76371</v>
      </c>
      <c r="F450" s="96">
        <f t="shared" si="60"/>
        <v>51439</v>
      </c>
      <c r="G450" s="97">
        <v>26444</v>
      </c>
      <c r="H450" s="97">
        <v>11588</v>
      </c>
      <c r="I450" s="97">
        <v>4546</v>
      </c>
      <c r="J450" s="97">
        <v>5198</v>
      </c>
      <c r="K450" s="97">
        <v>3086</v>
      </c>
      <c r="L450" s="97">
        <v>0</v>
      </c>
      <c r="M450" s="97">
        <v>0</v>
      </c>
      <c r="N450" s="96">
        <v>577</v>
      </c>
      <c r="O450" s="98">
        <f t="shared" si="61"/>
        <v>0.67354100378415893</v>
      </c>
      <c r="P450" s="99">
        <f t="shared" si="62"/>
        <v>0.51408464394719955</v>
      </c>
      <c r="Q450" s="100">
        <f t="shared" si="63"/>
        <v>0.22527654114582321</v>
      </c>
      <c r="R450" s="100">
        <f t="shared" si="64"/>
        <v>8.8376523649371097E-2</v>
      </c>
      <c r="S450" s="100">
        <f t="shared" si="65"/>
        <v>0.10105173117673361</v>
      </c>
      <c r="T450" s="100">
        <f t="shared" si="66"/>
        <v>5.9993390229203525E-2</v>
      </c>
      <c r="U450" s="100">
        <f t="shared" si="67"/>
        <v>0</v>
      </c>
      <c r="V450" s="100">
        <f t="shared" si="68"/>
        <v>0</v>
      </c>
      <c r="W450" s="101">
        <f t="shared" si="69"/>
        <v>1.1217169851668967E-2</v>
      </c>
      <c r="X450" s="98" t="str">
        <f>IF(B450='[1]2010 election'!B450,"Incumbent","New")</f>
        <v>Incumbent</v>
      </c>
    </row>
    <row r="451" spans="1:24" ht="16" x14ac:dyDescent="0.2">
      <c r="A451" s="1" t="s">
        <v>35</v>
      </c>
      <c r="B451" s="132" t="s">
        <v>36</v>
      </c>
      <c r="C451" s="133">
        <v>15</v>
      </c>
      <c r="D451" s="39" t="s">
        <v>37</v>
      </c>
      <c r="E451" s="134">
        <v>86420</v>
      </c>
      <c r="F451" s="96">
        <f t="shared" si="60"/>
        <v>58008</v>
      </c>
      <c r="G451" s="135">
        <v>30749</v>
      </c>
      <c r="H451" s="135">
        <v>12354</v>
      </c>
      <c r="I451" s="135">
        <v>3440</v>
      </c>
      <c r="J451" s="135">
        <v>8050</v>
      </c>
      <c r="K451" s="135">
        <v>2686</v>
      </c>
      <c r="L451" s="135">
        <v>0</v>
      </c>
      <c r="M451" s="135">
        <v>0</v>
      </c>
      <c r="N451" s="136">
        <v>729</v>
      </c>
      <c r="O451" s="137">
        <f t="shared" si="61"/>
        <v>0.67123351076139781</v>
      </c>
      <c r="P451" s="99">
        <f t="shared" si="62"/>
        <v>0.53008205764722105</v>
      </c>
      <c r="Q451" s="100">
        <f t="shared" si="63"/>
        <v>0.21297062474141498</v>
      </c>
      <c r="R451" s="100">
        <f t="shared" si="64"/>
        <v>5.9302165218590538E-2</v>
      </c>
      <c r="S451" s="100">
        <f t="shared" si="65"/>
        <v>0.13877396221210866</v>
      </c>
      <c r="T451" s="100">
        <f t="shared" si="66"/>
        <v>4.6303958074748311E-2</v>
      </c>
      <c r="U451" s="100">
        <f t="shared" si="67"/>
        <v>0</v>
      </c>
      <c r="V451" s="100">
        <f t="shared" si="68"/>
        <v>0</v>
      </c>
      <c r="W451" s="101">
        <f t="shared" si="69"/>
        <v>1.2567232105916426E-2</v>
      </c>
      <c r="X451" s="98" t="str">
        <f>IF(B451='[1]2010 election'!B451,"Incumbent","New")</f>
        <v>New</v>
      </c>
    </row>
    <row r="452" spans="1:24" ht="16" x14ac:dyDescent="0.2">
      <c r="A452" s="1" t="s">
        <v>58</v>
      </c>
      <c r="B452" s="42" t="s">
        <v>59</v>
      </c>
      <c r="C452" s="94">
        <v>15</v>
      </c>
      <c r="D452" s="41" t="s">
        <v>60</v>
      </c>
      <c r="E452" s="95">
        <v>60869</v>
      </c>
      <c r="F452" s="96">
        <f t="shared" si="60"/>
        <v>47167</v>
      </c>
      <c r="G452" s="97">
        <v>17833</v>
      </c>
      <c r="H452" s="97">
        <v>6216</v>
      </c>
      <c r="I452" s="97">
        <v>14000</v>
      </c>
      <c r="J452" s="97">
        <v>2922</v>
      </c>
      <c r="K452" s="97">
        <v>5634</v>
      </c>
      <c r="L452" s="97">
        <v>0</v>
      </c>
      <c r="M452" s="97">
        <v>0</v>
      </c>
      <c r="N452" s="96">
        <v>562</v>
      </c>
      <c r="O452" s="98">
        <f t="shared" si="61"/>
        <v>0.77489362401222295</v>
      </c>
      <c r="P452" s="99">
        <f t="shared" si="62"/>
        <v>0.37808213369516824</v>
      </c>
      <c r="Q452" s="100">
        <f t="shared" si="63"/>
        <v>0.13178705450844871</v>
      </c>
      <c r="R452" s="100">
        <f t="shared" si="64"/>
        <v>0.29681769033434391</v>
      </c>
      <c r="S452" s="100">
        <f t="shared" si="65"/>
        <v>6.195009222549664E-2</v>
      </c>
      <c r="T452" s="100">
        <f t="shared" si="66"/>
        <v>0.11944791909597811</v>
      </c>
      <c r="U452" s="100">
        <f t="shared" si="67"/>
        <v>0</v>
      </c>
      <c r="V452" s="100">
        <f t="shared" si="68"/>
        <v>0</v>
      </c>
      <c r="W452" s="101">
        <f t="shared" si="69"/>
        <v>1.1915110140564377E-2</v>
      </c>
      <c r="X452" s="98" t="str">
        <f>IF(B452='[1]2010 election'!B452,"Incumbent","New")</f>
        <v>New</v>
      </c>
    </row>
    <row r="453" spans="1:24" ht="16" x14ac:dyDescent="0.2">
      <c r="A453" s="1" t="s">
        <v>192</v>
      </c>
      <c r="B453" s="42" t="s">
        <v>193</v>
      </c>
      <c r="C453" s="94">
        <v>15</v>
      </c>
      <c r="D453" s="41" t="s">
        <v>60</v>
      </c>
      <c r="E453" s="95">
        <v>71965</v>
      </c>
      <c r="F453" s="96">
        <f t="shared" si="60"/>
        <v>46213</v>
      </c>
      <c r="G453" s="97">
        <v>14168</v>
      </c>
      <c r="H453" s="97">
        <v>18148</v>
      </c>
      <c r="I453" s="97">
        <v>2689</v>
      </c>
      <c r="J453" s="97">
        <v>7152</v>
      </c>
      <c r="K453" s="97">
        <v>3827</v>
      </c>
      <c r="L453" s="97">
        <v>0</v>
      </c>
      <c r="M453" s="97">
        <v>0</v>
      </c>
      <c r="N453" s="96">
        <v>229</v>
      </c>
      <c r="O453" s="98">
        <f t="shared" si="61"/>
        <v>0.64215938303341902</v>
      </c>
      <c r="P453" s="99">
        <f t="shared" si="62"/>
        <v>0.30658039945469889</v>
      </c>
      <c r="Q453" s="100">
        <f t="shared" si="63"/>
        <v>0.39270335187068572</v>
      </c>
      <c r="R453" s="100">
        <f t="shared" si="64"/>
        <v>5.8187090212710707E-2</v>
      </c>
      <c r="S453" s="100">
        <f t="shared" si="65"/>
        <v>0.15476164715556229</v>
      </c>
      <c r="T453" s="100">
        <f t="shared" si="66"/>
        <v>8.2812195702507946E-2</v>
      </c>
      <c r="U453" s="100">
        <f t="shared" si="67"/>
        <v>0</v>
      </c>
      <c r="V453" s="100">
        <f t="shared" si="68"/>
        <v>0</v>
      </c>
      <c r="W453" s="101">
        <f t="shared" si="69"/>
        <v>4.9553156038344192E-3</v>
      </c>
      <c r="X453" s="98" t="str">
        <f>IF(B453='[1]2010 election'!B453,"Incumbent","New")</f>
        <v>Incumbent</v>
      </c>
    </row>
    <row r="454" spans="1:24" ht="16" x14ac:dyDescent="0.2">
      <c r="A454" s="1" t="s">
        <v>194</v>
      </c>
      <c r="B454" s="42" t="s">
        <v>195</v>
      </c>
      <c r="C454" s="94">
        <v>15</v>
      </c>
      <c r="D454" s="41" t="s">
        <v>60</v>
      </c>
      <c r="E454" s="95">
        <v>76626</v>
      </c>
      <c r="F454" s="96">
        <f t="shared" ref="F454:F517" si="70">SUM(G454:N454)</f>
        <v>51805</v>
      </c>
      <c r="G454" s="97">
        <v>22767</v>
      </c>
      <c r="H454" s="97">
        <v>17823</v>
      </c>
      <c r="I454" s="97">
        <v>3214</v>
      </c>
      <c r="J454" s="97">
        <v>4889</v>
      </c>
      <c r="K454" s="97">
        <v>2952</v>
      </c>
      <c r="L454" s="97">
        <v>0</v>
      </c>
      <c r="M454" s="97">
        <v>0</v>
      </c>
      <c r="N454" s="96">
        <v>160</v>
      </c>
      <c r="O454" s="98">
        <f t="shared" ref="O454:O517" si="71">SUM(G454:N454)/E454</f>
        <v>0.67607600553336988</v>
      </c>
      <c r="P454" s="99">
        <f t="shared" ref="P454:P517" si="72">G454/F454</f>
        <v>0.43947495415500432</v>
      </c>
      <c r="Q454" s="100">
        <f t="shared" ref="Q454:Q517" si="73">H454/F454</f>
        <v>0.34404015056461734</v>
      </c>
      <c r="R454" s="100">
        <f t="shared" ref="R454:R517" si="74">I454/F454</f>
        <v>6.2040343596177973E-2</v>
      </c>
      <c r="S454" s="100">
        <f t="shared" ref="S454:S517" si="75">J454/F454</f>
        <v>9.4373130006756109E-2</v>
      </c>
      <c r="T454" s="100">
        <f t="shared" ref="T454:T517" si="76">K454/F454</f>
        <v>5.6982916706881576E-2</v>
      </c>
      <c r="U454" s="100">
        <f t="shared" ref="U454:U517" si="77">L454/F454</f>
        <v>0</v>
      </c>
      <c r="V454" s="100">
        <f t="shared" ref="V454:V517" si="78">M454/F454</f>
        <v>0</v>
      </c>
      <c r="W454" s="101">
        <f t="shared" ref="W454:W517" si="79">N454/F454</f>
        <v>3.0885049705626868E-3</v>
      </c>
      <c r="X454" s="98" t="str">
        <f>IF(B454='[1]2010 election'!B454,"Incumbent","New")</f>
        <v>Incumbent</v>
      </c>
    </row>
    <row r="455" spans="1:24" ht="16" x14ac:dyDescent="0.2">
      <c r="A455" s="1" t="s">
        <v>196</v>
      </c>
      <c r="B455" s="42" t="s">
        <v>197</v>
      </c>
      <c r="C455" s="94">
        <v>15</v>
      </c>
      <c r="D455" s="41" t="s">
        <v>60</v>
      </c>
      <c r="E455" s="95">
        <v>81996</v>
      </c>
      <c r="F455" s="96">
        <f t="shared" si="70"/>
        <v>50842</v>
      </c>
      <c r="G455" s="97">
        <v>12377</v>
      </c>
      <c r="H455" s="97">
        <v>19505</v>
      </c>
      <c r="I455" s="97">
        <v>4416</v>
      </c>
      <c r="J455" s="97">
        <v>8381</v>
      </c>
      <c r="K455" s="97">
        <v>5861</v>
      </c>
      <c r="L455" s="97">
        <v>0</v>
      </c>
      <c r="M455" s="97">
        <v>0</v>
      </c>
      <c r="N455" s="96">
        <v>302</v>
      </c>
      <c r="O455" s="98">
        <f t="shared" si="71"/>
        <v>0.62005463681155182</v>
      </c>
      <c r="P455" s="99">
        <f t="shared" si="72"/>
        <v>0.24344046260965344</v>
      </c>
      <c r="Q455" s="100">
        <f t="shared" si="73"/>
        <v>0.38363951064080876</v>
      </c>
      <c r="R455" s="100">
        <f t="shared" si="74"/>
        <v>8.6857322685968297E-2</v>
      </c>
      <c r="S455" s="100">
        <f t="shared" si="75"/>
        <v>0.16484402659218755</v>
      </c>
      <c r="T455" s="100">
        <f t="shared" si="76"/>
        <v>0.11527870658117305</v>
      </c>
      <c r="U455" s="100">
        <f t="shared" si="77"/>
        <v>0</v>
      </c>
      <c r="V455" s="100">
        <f t="shared" si="78"/>
        <v>0</v>
      </c>
      <c r="W455" s="101">
        <f t="shared" si="79"/>
        <v>5.9399708902088824E-3</v>
      </c>
      <c r="X455" s="98" t="str">
        <f>IF(B455='[1]2010 election'!B455,"Incumbent","New")</f>
        <v>New</v>
      </c>
    </row>
    <row r="456" spans="1:24" ht="16" x14ac:dyDescent="0.2">
      <c r="A456" s="1" t="s">
        <v>198</v>
      </c>
      <c r="B456" s="42" t="s">
        <v>199</v>
      </c>
      <c r="C456" s="94">
        <v>15</v>
      </c>
      <c r="D456" s="41" t="s">
        <v>60</v>
      </c>
      <c r="E456" s="95">
        <v>89198</v>
      </c>
      <c r="F456" s="96">
        <f t="shared" si="70"/>
        <v>64218</v>
      </c>
      <c r="G456" s="97">
        <v>9752</v>
      </c>
      <c r="H456" s="97">
        <v>22900</v>
      </c>
      <c r="I456" s="97">
        <v>12103</v>
      </c>
      <c r="J456" s="97">
        <v>1940</v>
      </c>
      <c r="K456" s="97">
        <v>17227</v>
      </c>
      <c r="L456" s="97">
        <v>0</v>
      </c>
      <c r="M456" s="97">
        <v>0</v>
      </c>
      <c r="N456" s="96">
        <v>296</v>
      </c>
      <c r="O456" s="98">
        <f t="shared" si="71"/>
        <v>0.7199488777775287</v>
      </c>
      <c r="P456" s="99">
        <f t="shared" si="72"/>
        <v>0.15185773459154753</v>
      </c>
      <c r="Q456" s="100">
        <f t="shared" si="73"/>
        <v>0.3565978386122271</v>
      </c>
      <c r="R456" s="100">
        <f t="shared" si="74"/>
        <v>0.18846740789186833</v>
      </c>
      <c r="S456" s="100">
        <f t="shared" si="75"/>
        <v>3.0209598554922296E-2</v>
      </c>
      <c r="T456" s="100">
        <f t="shared" si="76"/>
        <v>0.26825812077610639</v>
      </c>
      <c r="U456" s="100">
        <f t="shared" si="77"/>
        <v>0</v>
      </c>
      <c r="V456" s="100">
        <f t="shared" si="78"/>
        <v>0</v>
      </c>
      <c r="W456" s="101">
        <f t="shared" si="79"/>
        <v>4.6092995733283499E-3</v>
      </c>
      <c r="X456" s="98" t="str">
        <f>IF(B456='[1]2010 election'!B456,"Incumbent","New")</f>
        <v>New</v>
      </c>
    </row>
    <row r="457" spans="1:24" ht="16" x14ac:dyDescent="0.2">
      <c r="A457" s="1" t="s">
        <v>267</v>
      </c>
      <c r="B457" s="42" t="s">
        <v>268</v>
      </c>
      <c r="C457" s="94">
        <v>15</v>
      </c>
      <c r="D457" s="41" t="s">
        <v>269</v>
      </c>
      <c r="E457" s="95">
        <v>77286</v>
      </c>
      <c r="F457" s="96">
        <f t="shared" si="70"/>
        <v>53735</v>
      </c>
      <c r="G457" s="97">
        <v>24790</v>
      </c>
      <c r="H457" s="97">
        <v>3902</v>
      </c>
      <c r="I457" s="97">
        <v>18274</v>
      </c>
      <c r="J457" s="97">
        <v>3808</v>
      </c>
      <c r="K457" s="97">
        <v>2689</v>
      </c>
      <c r="L457" s="97">
        <v>0</v>
      </c>
      <c r="M457" s="97">
        <v>0</v>
      </c>
      <c r="N457" s="96">
        <v>272</v>
      </c>
      <c r="O457" s="98">
        <f t="shared" si="71"/>
        <v>0.69527469399373754</v>
      </c>
      <c r="P457" s="99">
        <f t="shared" si="72"/>
        <v>0.46133804782730065</v>
      </c>
      <c r="Q457" s="100">
        <f t="shared" si="73"/>
        <v>7.2615613659625947E-2</v>
      </c>
      <c r="R457" s="100">
        <f t="shared" si="74"/>
        <v>0.34007630036289199</v>
      </c>
      <c r="S457" s="100">
        <f t="shared" si="75"/>
        <v>7.086628826649298E-2</v>
      </c>
      <c r="T457" s="100">
        <f t="shared" si="76"/>
        <v>5.0041872150367546E-2</v>
      </c>
      <c r="U457" s="100">
        <f t="shared" si="77"/>
        <v>0</v>
      </c>
      <c r="V457" s="100">
        <f t="shared" si="78"/>
        <v>0</v>
      </c>
      <c r="W457" s="101">
        <f t="shared" si="79"/>
        <v>5.0618777333209268E-3</v>
      </c>
      <c r="X457" s="98" t="str">
        <f>IF(B457='[1]2010 election'!B457,"Incumbent","New")</f>
        <v>New</v>
      </c>
    </row>
    <row r="458" spans="1:24" ht="16" x14ac:dyDescent="0.2">
      <c r="A458" s="1" t="s">
        <v>282</v>
      </c>
      <c r="B458" s="42" t="s">
        <v>283</v>
      </c>
      <c r="C458" s="94">
        <v>15</v>
      </c>
      <c r="D458" s="41" t="s">
        <v>284</v>
      </c>
      <c r="E458" s="95">
        <v>74225</v>
      </c>
      <c r="F458" s="96">
        <f t="shared" si="70"/>
        <v>55407</v>
      </c>
      <c r="G458" s="97">
        <v>26354</v>
      </c>
      <c r="H458" s="97">
        <v>4561</v>
      </c>
      <c r="I458" s="97">
        <v>16278</v>
      </c>
      <c r="J458" s="97">
        <v>5884</v>
      </c>
      <c r="K458" s="97">
        <v>2330</v>
      </c>
      <c r="L458" s="97">
        <v>0</v>
      </c>
      <c r="M458" s="97">
        <v>0</v>
      </c>
      <c r="N458" s="96">
        <v>0</v>
      </c>
      <c r="O458" s="98">
        <f t="shared" si="71"/>
        <v>0.74647356012125299</v>
      </c>
      <c r="P458" s="99">
        <f t="shared" si="72"/>
        <v>0.47564387171296046</v>
      </c>
      <c r="Q458" s="100">
        <f t="shared" si="73"/>
        <v>8.2318118649268149E-2</v>
      </c>
      <c r="R458" s="100">
        <f t="shared" si="74"/>
        <v>0.29378959337267851</v>
      </c>
      <c r="S458" s="100">
        <f t="shared" si="75"/>
        <v>0.10619596801848141</v>
      </c>
      <c r="T458" s="100">
        <f t="shared" si="76"/>
        <v>4.2052448246611439E-2</v>
      </c>
      <c r="U458" s="100">
        <f t="shared" si="77"/>
        <v>0</v>
      </c>
      <c r="V458" s="100">
        <f t="shared" si="78"/>
        <v>0</v>
      </c>
      <c r="W458" s="101">
        <f t="shared" si="79"/>
        <v>0</v>
      </c>
      <c r="X458" s="98" t="str">
        <f>IF(B458='[1]2010 election'!B458,"Incumbent","New")</f>
        <v>New</v>
      </c>
    </row>
    <row r="459" spans="1:24" ht="16" x14ac:dyDescent="0.2">
      <c r="A459" s="1" t="s">
        <v>314</v>
      </c>
      <c r="B459" s="42" t="s">
        <v>315</v>
      </c>
      <c r="C459" s="94">
        <v>15</v>
      </c>
      <c r="D459" s="41" t="s">
        <v>269</v>
      </c>
      <c r="E459" s="95">
        <v>78292</v>
      </c>
      <c r="F459" s="96">
        <f t="shared" si="70"/>
        <v>56667</v>
      </c>
      <c r="G459" s="97">
        <v>32045</v>
      </c>
      <c r="H459" s="97">
        <v>5240</v>
      </c>
      <c r="I459" s="97">
        <v>10568</v>
      </c>
      <c r="J459" s="97">
        <v>6188</v>
      </c>
      <c r="K459" s="97">
        <v>2626</v>
      </c>
      <c r="L459" s="97">
        <v>0</v>
      </c>
      <c r="M459" s="97">
        <v>0</v>
      </c>
      <c r="N459" s="96">
        <v>0</v>
      </c>
      <c r="O459" s="98">
        <f t="shared" si="71"/>
        <v>0.72379042558626683</v>
      </c>
      <c r="P459" s="99">
        <f t="shared" si="72"/>
        <v>0.56549667354897915</v>
      </c>
      <c r="Q459" s="100">
        <f t="shared" si="73"/>
        <v>9.2470044293857093E-2</v>
      </c>
      <c r="R459" s="100">
        <f t="shared" si="74"/>
        <v>0.18649302062929041</v>
      </c>
      <c r="S459" s="100">
        <f t="shared" si="75"/>
        <v>0.10919935765083735</v>
      </c>
      <c r="T459" s="100">
        <f t="shared" si="76"/>
        <v>4.6340903877036016E-2</v>
      </c>
      <c r="U459" s="100">
        <f t="shared" si="77"/>
        <v>0</v>
      </c>
      <c r="V459" s="100">
        <f t="shared" si="78"/>
        <v>0</v>
      </c>
      <c r="W459" s="101">
        <f t="shared" si="79"/>
        <v>0</v>
      </c>
      <c r="X459" s="98" t="str">
        <f>IF(B459='[1]2010 election'!B459,"Incumbent","New")</f>
        <v>Incumbent</v>
      </c>
    </row>
    <row r="460" spans="1:24" ht="16" x14ac:dyDescent="0.2">
      <c r="A460" s="1" t="s">
        <v>356</v>
      </c>
      <c r="B460" s="42" t="s">
        <v>357</v>
      </c>
      <c r="C460" s="94">
        <v>15</v>
      </c>
      <c r="D460" s="41" t="s">
        <v>284</v>
      </c>
      <c r="E460" s="95">
        <v>69211</v>
      </c>
      <c r="F460" s="96">
        <f t="shared" si="70"/>
        <v>49006</v>
      </c>
      <c r="G460" s="97">
        <v>28295</v>
      </c>
      <c r="H460" s="97">
        <v>6360</v>
      </c>
      <c r="I460" s="97">
        <v>3954</v>
      </c>
      <c r="J460" s="97">
        <v>7544</v>
      </c>
      <c r="K460" s="97">
        <v>2853</v>
      </c>
      <c r="L460" s="97">
        <v>0</v>
      </c>
      <c r="M460" s="97">
        <v>0</v>
      </c>
      <c r="N460" s="96">
        <v>0</v>
      </c>
      <c r="O460" s="98">
        <f t="shared" si="71"/>
        <v>0.70806663680628801</v>
      </c>
      <c r="P460" s="99">
        <f t="shared" si="72"/>
        <v>0.57737828021058646</v>
      </c>
      <c r="Q460" s="100">
        <f t="shared" si="73"/>
        <v>0.1297800269354773</v>
      </c>
      <c r="R460" s="100">
        <f t="shared" si="74"/>
        <v>8.0683997877810887E-2</v>
      </c>
      <c r="S460" s="100">
        <f t="shared" si="75"/>
        <v>0.15394033383667305</v>
      </c>
      <c r="T460" s="100">
        <f t="shared" si="76"/>
        <v>5.8217361139452313E-2</v>
      </c>
      <c r="U460" s="100">
        <f t="shared" si="77"/>
        <v>0</v>
      </c>
      <c r="V460" s="100">
        <f t="shared" si="78"/>
        <v>0</v>
      </c>
      <c r="W460" s="101">
        <f t="shared" si="79"/>
        <v>0</v>
      </c>
      <c r="X460" s="98" t="str">
        <f>IF(B460='[1]2010 election'!B460,"Incumbent","New")</f>
        <v>Incumbent</v>
      </c>
    </row>
    <row r="461" spans="1:24" ht="16" x14ac:dyDescent="0.2">
      <c r="A461" s="1" t="s">
        <v>451</v>
      </c>
      <c r="B461" s="42" t="s">
        <v>452</v>
      </c>
      <c r="C461" s="94">
        <v>15</v>
      </c>
      <c r="D461" s="41" t="s">
        <v>60</v>
      </c>
      <c r="E461" s="95">
        <v>70722</v>
      </c>
      <c r="F461" s="96">
        <f t="shared" si="70"/>
        <v>49101</v>
      </c>
      <c r="G461" s="97">
        <v>22920</v>
      </c>
      <c r="H461" s="97">
        <v>13082</v>
      </c>
      <c r="I461" s="97">
        <v>3581</v>
      </c>
      <c r="J461" s="97">
        <v>7261</v>
      </c>
      <c r="K461" s="97">
        <v>2257</v>
      </c>
      <c r="L461" s="97">
        <v>0</v>
      </c>
      <c r="M461" s="97">
        <v>0</v>
      </c>
      <c r="N461" s="96">
        <v>0</v>
      </c>
      <c r="O461" s="98">
        <f t="shared" si="71"/>
        <v>0.69428183592092985</v>
      </c>
      <c r="P461" s="99">
        <f t="shared" si="72"/>
        <v>0.46679293700739294</v>
      </c>
      <c r="Q461" s="100">
        <f t="shared" si="73"/>
        <v>0.26643041893240466</v>
      </c>
      <c r="R461" s="100">
        <f t="shared" si="74"/>
        <v>7.2931304861408114E-2</v>
      </c>
      <c r="S461" s="100">
        <f t="shared" si="75"/>
        <v>0.14787886193763874</v>
      </c>
      <c r="T461" s="100">
        <f t="shared" si="76"/>
        <v>4.5966477261155575E-2</v>
      </c>
      <c r="U461" s="100">
        <f t="shared" si="77"/>
        <v>0</v>
      </c>
      <c r="V461" s="100">
        <f t="shared" si="78"/>
        <v>0</v>
      </c>
      <c r="W461" s="101">
        <f t="shared" si="79"/>
        <v>0</v>
      </c>
      <c r="X461" s="98" t="str">
        <f>IF(B461='[1]2010 election'!B461,"Incumbent","New")</f>
        <v>Incumbent</v>
      </c>
    </row>
    <row r="462" spans="1:24" ht="16" x14ac:dyDescent="0.2">
      <c r="A462" s="1" t="s">
        <v>457</v>
      </c>
      <c r="B462" s="42" t="s">
        <v>458</v>
      </c>
      <c r="C462" s="94">
        <v>15</v>
      </c>
      <c r="D462" s="41" t="s">
        <v>269</v>
      </c>
      <c r="E462" s="95">
        <v>69882</v>
      </c>
      <c r="F462" s="96">
        <f t="shared" si="70"/>
        <v>49520</v>
      </c>
      <c r="G462" s="97">
        <v>23191</v>
      </c>
      <c r="H462" s="97">
        <v>12204</v>
      </c>
      <c r="I462" s="97">
        <v>2630</v>
      </c>
      <c r="J462" s="97">
        <v>8792</v>
      </c>
      <c r="K462" s="97">
        <v>2703</v>
      </c>
      <c r="L462" s="97">
        <v>0</v>
      </c>
      <c r="M462" s="97">
        <v>0</v>
      </c>
      <c r="N462" s="96">
        <v>0</v>
      </c>
      <c r="O462" s="98">
        <f t="shared" si="71"/>
        <v>0.70862310752411206</v>
      </c>
      <c r="P462" s="99">
        <f t="shared" si="72"/>
        <v>0.46831583198707594</v>
      </c>
      <c r="Q462" s="100">
        <f t="shared" si="73"/>
        <v>0.24644588045234248</v>
      </c>
      <c r="R462" s="100">
        <f t="shared" si="74"/>
        <v>5.310985460420032E-2</v>
      </c>
      <c r="S462" s="100">
        <f t="shared" si="75"/>
        <v>0.17754442649434571</v>
      </c>
      <c r="T462" s="100">
        <f t="shared" si="76"/>
        <v>5.4584006462035539E-2</v>
      </c>
      <c r="U462" s="100">
        <f t="shared" si="77"/>
        <v>0</v>
      </c>
      <c r="V462" s="100">
        <f t="shared" si="78"/>
        <v>0</v>
      </c>
      <c r="W462" s="101">
        <f t="shared" si="79"/>
        <v>0</v>
      </c>
      <c r="X462" s="98" t="str">
        <f>IF(B462='[1]2010 election'!B462,"Incumbent","New")</f>
        <v>Incumbent</v>
      </c>
    </row>
    <row r="463" spans="1:24" ht="16" x14ac:dyDescent="0.2">
      <c r="A463" s="1" t="s">
        <v>471</v>
      </c>
      <c r="B463" s="42" t="s">
        <v>472</v>
      </c>
      <c r="C463" s="94">
        <v>15</v>
      </c>
      <c r="D463" s="41" t="s">
        <v>269</v>
      </c>
      <c r="E463" s="95">
        <v>82949</v>
      </c>
      <c r="F463" s="96">
        <f t="shared" si="70"/>
        <v>52575</v>
      </c>
      <c r="G463" s="97">
        <v>23837</v>
      </c>
      <c r="H463" s="97">
        <v>16586</v>
      </c>
      <c r="I463" s="97">
        <v>2828</v>
      </c>
      <c r="J463" s="97">
        <v>7497</v>
      </c>
      <c r="K463" s="97">
        <v>1485</v>
      </c>
      <c r="L463" s="97">
        <v>0</v>
      </c>
      <c r="M463" s="97">
        <v>0</v>
      </c>
      <c r="N463" s="96">
        <v>342</v>
      </c>
      <c r="O463" s="98">
        <f t="shared" si="71"/>
        <v>0.63382319256410569</v>
      </c>
      <c r="P463" s="99">
        <f t="shared" si="72"/>
        <v>0.45339039467427483</v>
      </c>
      <c r="Q463" s="100">
        <f t="shared" si="73"/>
        <v>0.31547313361864004</v>
      </c>
      <c r="R463" s="100">
        <f t="shared" si="74"/>
        <v>5.3789824060865431E-2</v>
      </c>
      <c r="S463" s="100">
        <f t="shared" si="75"/>
        <v>0.1425962910128388</v>
      </c>
      <c r="T463" s="100">
        <f t="shared" si="76"/>
        <v>2.8245363766048501E-2</v>
      </c>
      <c r="U463" s="100">
        <f t="shared" si="77"/>
        <v>0</v>
      </c>
      <c r="V463" s="100">
        <f t="shared" si="78"/>
        <v>0</v>
      </c>
      <c r="W463" s="101">
        <f t="shared" si="79"/>
        <v>6.5049928673323824E-3</v>
      </c>
      <c r="X463" s="98" t="str">
        <f>IF(B463='[1]2010 election'!B463,"Incumbent","New")</f>
        <v>Incumbent</v>
      </c>
    </row>
    <row r="464" spans="1:24" ht="16" x14ac:dyDescent="0.2">
      <c r="A464" s="1" t="s">
        <v>543</v>
      </c>
      <c r="B464" s="42" t="s">
        <v>544</v>
      </c>
      <c r="C464" s="94">
        <v>15</v>
      </c>
      <c r="D464" s="41" t="s">
        <v>37</v>
      </c>
      <c r="E464" s="95">
        <v>78243</v>
      </c>
      <c r="F464" s="96">
        <f t="shared" si="70"/>
        <v>55236</v>
      </c>
      <c r="G464" s="97">
        <v>32292</v>
      </c>
      <c r="H464" s="97">
        <v>6917</v>
      </c>
      <c r="I464" s="97">
        <v>6205</v>
      </c>
      <c r="J464" s="97">
        <v>6007</v>
      </c>
      <c r="K464" s="97">
        <v>3815</v>
      </c>
      <c r="L464" s="97">
        <v>0</v>
      </c>
      <c r="M464" s="97">
        <v>0</v>
      </c>
      <c r="N464" s="96">
        <v>0</v>
      </c>
      <c r="O464" s="98">
        <f t="shared" si="71"/>
        <v>0.70595452628350142</v>
      </c>
      <c r="P464" s="99">
        <f t="shared" si="72"/>
        <v>0.58461872691722794</v>
      </c>
      <c r="Q464" s="100">
        <f t="shared" si="73"/>
        <v>0.12522630168730539</v>
      </c>
      <c r="R464" s="100">
        <f t="shared" si="74"/>
        <v>0.11233615757839091</v>
      </c>
      <c r="S464" s="100">
        <f t="shared" si="75"/>
        <v>0.10875153885147368</v>
      </c>
      <c r="T464" s="100">
        <f t="shared" si="76"/>
        <v>6.9067274965602138E-2</v>
      </c>
      <c r="U464" s="100">
        <f t="shared" si="77"/>
        <v>0</v>
      </c>
      <c r="V464" s="100">
        <f t="shared" si="78"/>
        <v>0</v>
      </c>
      <c r="W464" s="101">
        <f t="shared" si="79"/>
        <v>0</v>
      </c>
      <c r="X464" s="98" t="str">
        <f>IF(B464='[1]2010 election'!B464,"Incumbent","New")</f>
        <v>Incumbent</v>
      </c>
    </row>
    <row r="465" spans="1:24" ht="16" x14ac:dyDescent="0.2">
      <c r="A465" s="1" t="s">
        <v>620</v>
      </c>
      <c r="B465" s="42" t="s">
        <v>621</v>
      </c>
      <c r="C465" s="94">
        <v>15</v>
      </c>
      <c r="D465" s="41" t="s">
        <v>60</v>
      </c>
      <c r="E465" s="95">
        <v>67992</v>
      </c>
      <c r="F465" s="96">
        <f t="shared" si="70"/>
        <v>48125</v>
      </c>
      <c r="G465" s="97">
        <v>23252</v>
      </c>
      <c r="H465" s="97">
        <v>14246</v>
      </c>
      <c r="I465" s="97">
        <v>1827</v>
      </c>
      <c r="J465" s="97">
        <v>7133</v>
      </c>
      <c r="K465" s="97">
        <v>1370</v>
      </c>
      <c r="L465" s="97">
        <v>0</v>
      </c>
      <c r="M465" s="97">
        <v>0</v>
      </c>
      <c r="N465" s="96">
        <v>297</v>
      </c>
      <c r="O465" s="98">
        <f t="shared" si="71"/>
        <v>0.70780385927756206</v>
      </c>
      <c r="P465" s="99">
        <f t="shared" si="72"/>
        <v>0.48315844155844156</v>
      </c>
      <c r="Q465" s="100">
        <f t="shared" si="73"/>
        <v>0.29602077922077924</v>
      </c>
      <c r="R465" s="100">
        <f t="shared" si="74"/>
        <v>3.7963636363636366E-2</v>
      </c>
      <c r="S465" s="100">
        <f t="shared" si="75"/>
        <v>0.1482181818181818</v>
      </c>
      <c r="T465" s="100">
        <f t="shared" si="76"/>
        <v>2.8467532467532468E-2</v>
      </c>
      <c r="U465" s="100">
        <f t="shared" si="77"/>
        <v>0</v>
      </c>
      <c r="V465" s="100">
        <f t="shared" si="78"/>
        <v>0</v>
      </c>
      <c r="W465" s="101">
        <f t="shared" si="79"/>
        <v>6.1714285714285716E-3</v>
      </c>
      <c r="X465" s="98" t="str">
        <f>IF(B465='[1]2010 election'!B465,"Incumbent","New")</f>
        <v>Incumbent</v>
      </c>
    </row>
    <row r="466" spans="1:24" ht="16" x14ac:dyDescent="0.2">
      <c r="A466" s="1" t="s">
        <v>779</v>
      </c>
      <c r="B466" s="42" t="s">
        <v>780</v>
      </c>
      <c r="C466" s="94">
        <v>15</v>
      </c>
      <c r="D466" s="41" t="s">
        <v>37</v>
      </c>
      <c r="E466" s="95">
        <v>78974</v>
      </c>
      <c r="F466" s="96">
        <f t="shared" si="70"/>
        <v>50689</v>
      </c>
      <c r="G466" s="97">
        <v>10076</v>
      </c>
      <c r="H466" s="97">
        <v>25356</v>
      </c>
      <c r="I466" s="97">
        <v>5453</v>
      </c>
      <c r="J466" s="97">
        <v>3451</v>
      </c>
      <c r="K466" s="97">
        <v>5890</v>
      </c>
      <c r="L466" s="97">
        <v>0</v>
      </c>
      <c r="M466" s="97">
        <v>0</v>
      </c>
      <c r="N466" s="96">
        <v>463</v>
      </c>
      <c r="O466" s="98">
        <f t="shared" si="71"/>
        <v>0.64184415123964844</v>
      </c>
      <c r="P466" s="99">
        <f t="shared" si="72"/>
        <v>0.1987808005681706</v>
      </c>
      <c r="Q466" s="100">
        <f t="shared" si="73"/>
        <v>0.5002268736806802</v>
      </c>
      <c r="R466" s="100">
        <f t="shared" si="74"/>
        <v>0.10757758093471956</v>
      </c>
      <c r="S466" s="100">
        <f t="shared" si="75"/>
        <v>6.8081832350214047E-2</v>
      </c>
      <c r="T466" s="100">
        <f t="shared" si="76"/>
        <v>0.11619878080056817</v>
      </c>
      <c r="U466" s="100">
        <f t="shared" si="77"/>
        <v>0</v>
      </c>
      <c r="V466" s="100">
        <f t="shared" si="78"/>
        <v>0</v>
      </c>
      <c r="W466" s="101">
        <f t="shared" si="79"/>
        <v>9.1341316656473794E-3</v>
      </c>
      <c r="X466" s="98" t="str">
        <f>IF(B466='[1]2010 election'!B466,"Incumbent","New")</f>
        <v>Incumbent</v>
      </c>
    </row>
    <row r="467" spans="1:24" ht="16" x14ac:dyDescent="0.2">
      <c r="A467" s="1" t="s">
        <v>781</v>
      </c>
      <c r="B467" s="42" t="s">
        <v>782</v>
      </c>
      <c r="C467" s="94">
        <v>15</v>
      </c>
      <c r="D467" s="41" t="s">
        <v>37</v>
      </c>
      <c r="E467" s="95">
        <v>79767</v>
      </c>
      <c r="F467" s="96">
        <f t="shared" si="70"/>
        <v>57247</v>
      </c>
      <c r="G467" s="97">
        <v>26153</v>
      </c>
      <c r="H467" s="97">
        <v>7274</v>
      </c>
      <c r="I467" s="97">
        <v>16571</v>
      </c>
      <c r="J467" s="97">
        <v>3963</v>
      </c>
      <c r="K467" s="97">
        <v>2497</v>
      </c>
      <c r="L467" s="97">
        <v>0</v>
      </c>
      <c r="M467" s="97">
        <v>0</v>
      </c>
      <c r="N467" s="96">
        <v>789</v>
      </c>
      <c r="O467" s="98">
        <f t="shared" si="71"/>
        <v>0.71767773640728627</v>
      </c>
      <c r="P467" s="99">
        <f t="shared" si="72"/>
        <v>0.45684490016944118</v>
      </c>
      <c r="Q467" s="100">
        <f t="shared" si="73"/>
        <v>0.12706342690446662</v>
      </c>
      <c r="R467" s="100">
        <f t="shared" si="74"/>
        <v>0.28946495012839102</v>
      </c>
      <c r="S467" s="100">
        <f t="shared" si="75"/>
        <v>6.9226335004454381E-2</v>
      </c>
      <c r="T467" s="100">
        <f t="shared" si="76"/>
        <v>4.361800618373015E-2</v>
      </c>
      <c r="U467" s="100">
        <f t="shared" si="77"/>
        <v>0</v>
      </c>
      <c r="V467" s="100">
        <f t="shared" si="78"/>
        <v>0</v>
      </c>
      <c r="W467" s="101">
        <f t="shared" si="79"/>
        <v>1.3782381609516656E-2</v>
      </c>
      <c r="X467" s="98" t="str">
        <f>IF(B467='[1]2010 election'!B467,"Incumbent","New")</f>
        <v>Incumbent</v>
      </c>
    </row>
    <row r="468" spans="1:24" ht="16" x14ac:dyDescent="0.2">
      <c r="A468" s="1" t="s">
        <v>860</v>
      </c>
      <c r="B468" s="42" t="s">
        <v>861</v>
      </c>
      <c r="C468" s="94">
        <v>15</v>
      </c>
      <c r="D468" s="41" t="s">
        <v>284</v>
      </c>
      <c r="E468" s="95">
        <v>69590</v>
      </c>
      <c r="F468" s="96">
        <f t="shared" si="70"/>
        <v>50705</v>
      </c>
      <c r="G468" s="97">
        <v>28192</v>
      </c>
      <c r="H468" s="97">
        <v>7771</v>
      </c>
      <c r="I468" s="97">
        <v>5099</v>
      </c>
      <c r="J468" s="97">
        <v>6152</v>
      </c>
      <c r="K468" s="97">
        <v>2762</v>
      </c>
      <c r="L468" s="97">
        <v>0</v>
      </c>
      <c r="M468" s="97">
        <v>0</v>
      </c>
      <c r="N468" s="96">
        <v>729</v>
      </c>
      <c r="O468" s="98">
        <f t="shared" si="71"/>
        <v>0.72862480241413996</v>
      </c>
      <c r="P468" s="99">
        <f t="shared" si="72"/>
        <v>0.55600039443841831</v>
      </c>
      <c r="Q468" s="100">
        <f t="shared" si="73"/>
        <v>0.15325904743121979</v>
      </c>
      <c r="R468" s="100">
        <f t="shared" si="74"/>
        <v>0.10056207474608027</v>
      </c>
      <c r="S468" s="100">
        <f t="shared" si="75"/>
        <v>0.12132925746967754</v>
      </c>
      <c r="T468" s="100">
        <f t="shared" si="76"/>
        <v>5.4471945567498271E-2</v>
      </c>
      <c r="U468" s="100">
        <f t="shared" si="77"/>
        <v>0</v>
      </c>
      <c r="V468" s="100">
        <f t="shared" si="78"/>
        <v>0</v>
      </c>
      <c r="W468" s="101">
        <f t="shared" si="79"/>
        <v>1.4377280347105809E-2</v>
      </c>
      <c r="X468" s="98" t="str">
        <f>IF(B468='[1]2010 election'!B468,"Incumbent","New")</f>
        <v>Incumbent</v>
      </c>
    </row>
    <row r="469" spans="1:24" ht="16" x14ac:dyDescent="0.2">
      <c r="A469" s="1" t="s">
        <v>902</v>
      </c>
      <c r="B469" s="42" t="s">
        <v>903</v>
      </c>
      <c r="C469" s="94">
        <v>15</v>
      </c>
      <c r="D469" s="41" t="s">
        <v>60</v>
      </c>
      <c r="E469" s="95">
        <v>80115</v>
      </c>
      <c r="F469" s="96">
        <f t="shared" si="70"/>
        <v>58942</v>
      </c>
      <c r="G469" s="97">
        <v>31540</v>
      </c>
      <c r="H469" s="97">
        <v>8441</v>
      </c>
      <c r="I469" s="97">
        <v>7486</v>
      </c>
      <c r="J469" s="97">
        <v>7669</v>
      </c>
      <c r="K469" s="97">
        <v>3806</v>
      </c>
      <c r="L469" s="97">
        <v>0</v>
      </c>
      <c r="M469" s="97">
        <v>0</v>
      </c>
      <c r="N469" s="96">
        <v>0</v>
      </c>
      <c r="O469" s="98">
        <f t="shared" si="71"/>
        <v>0.73571740622854642</v>
      </c>
      <c r="P469" s="99">
        <f t="shared" si="72"/>
        <v>0.53510230395982494</v>
      </c>
      <c r="Q469" s="100">
        <f t="shared" si="73"/>
        <v>0.14320857792406094</v>
      </c>
      <c r="R469" s="100">
        <f t="shared" si="74"/>
        <v>0.12700620949407893</v>
      </c>
      <c r="S469" s="100">
        <f t="shared" si="75"/>
        <v>0.13011095653354146</v>
      </c>
      <c r="T469" s="100">
        <f t="shared" si="76"/>
        <v>6.457195208849377E-2</v>
      </c>
      <c r="U469" s="100">
        <f t="shared" si="77"/>
        <v>0</v>
      </c>
      <c r="V469" s="100">
        <f t="shared" si="78"/>
        <v>0</v>
      </c>
      <c r="W469" s="101">
        <f t="shared" si="79"/>
        <v>0</v>
      </c>
      <c r="X469" s="98" t="str">
        <f>IF(B469='[1]2010 election'!B469,"Incumbent","New")</f>
        <v>Incumbent</v>
      </c>
    </row>
    <row r="470" spans="1:24" ht="16" x14ac:dyDescent="0.2">
      <c r="A470" s="1" t="s">
        <v>904</v>
      </c>
      <c r="B470" s="42" t="s">
        <v>905</v>
      </c>
      <c r="C470" s="94">
        <v>15</v>
      </c>
      <c r="D470" s="41" t="s">
        <v>60</v>
      </c>
      <c r="E470" s="95">
        <v>69380</v>
      </c>
      <c r="F470" s="96">
        <f t="shared" si="70"/>
        <v>51110</v>
      </c>
      <c r="G470" s="97">
        <v>25439</v>
      </c>
      <c r="H470" s="97">
        <v>12690</v>
      </c>
      <c r="I470" s="97">
        <v>4029</v>
      </c>
      <c r="J470" s="97">
        <v>6150</v>
      </c>
      <c r="K470" s="97">
        <v>2802</v>
      </c>
      <c r="L470" s="97">
        <v>0</v>
      </c>
      <c r="M470" s="97">
        <v>0</v>
      </c>
      <c r="N470" s="96">
        <v>0</v>
      </c>
      <c r="O470" s="98">
        <f t="shared" si="71"/>
        <v>0.73666762755837412</v>
      </c>
      <c r="P470" s="99">
        <f t="shared" si="72"/>
        <v>0.49773038544316178</v>
      </c>
      <c r="Q470" s="100">
        <f t="shared" si="73"/>
        <v>0.24828800626100567</v>
      </c>
      <c r="R470" s="100">
        <f t="shared" si="74"/>
        <v>7.8829974564664451E-2</v>
      </c>
      <c r="S470" s="100">
        <f t="shared" si="75"/>
        <v>0.12032870279788691</v>
      </c>
      <c r="T470" s="100">
        <f t="shared" si="76"/>
        <v>5.482293093328116E-2</v>
      </c>
      <c r="U470" s="100">
        <f t="shared" si="77"/>
        <v>0</v>
      </c>
      <c r="V470" s="100">
        <f t="shared" si="78"/>
        <v>0</v>
      </c>
      <c r="W470" s="101">
        <f t="shared" si="79"/>
        <v>0</v>
      </c>
      <c r="X470" s="98" t="str">
        <f>IF(B470='[1]2010 election'!B470,"Incumbent","New")</f>
        <v>Incumbent</v>
      </c>
    </row>
    <row r="471" spans="1:24" ht="16" x14ac:dyDescent="0.2">
      <c r="A471" s="1" t="s">
        <v>964</v>
      </c>
      <c r="B471" s="42" t="s">
        <v>965</v>
      </c>
      <c r="C471" s="94">
        <v>15</v>
      </c>
      <c r="D471" s="41" t="s">
        <v>269</v>
      </c>
      <c r="E471" s="95">
        <v>80522</v>
      </c>
      <c r="F471" s="96">
        <f t="shared" si="70"/>
        <v>60819</v>
      </c>
      <c r="G471" s="97">
        <v>27813</v>
      </c>
      <c r="H471" s="97">
        <v>22947</v>
      </c>
      <c r="I471" s="97">
        <v>2086</v>
      </c>
      <c r="J471" s="97">
        <v>4848</v>
      </c>
      <c r="K471" s="97">
        <v>2779</v>
      </c>
      <c r="L471" s="97">
        <v>0</v>
      </c>
      <c r="M471" s="97">
        <v>0</v>
      </c>
      <c r="N471" s="96">
        <v>346</v>
      </c>
      <c r="O471" s="98">
        <f t="shared" si="71"/>
        <v>0.7553091080698443</v>
      </c>
      <c r="P471" s="99">
        <f t="shared" si="72"/>
        <v>0.45730774922310463</v>
      </c>
      <c r="Q471" s="100">
        <f t="shared" si="73"/>
        <v>0.37729985695259705</v>
      </c>
      <c r="R471" s="100">
        <f t="shared" si="74"/>
        <v>3.4298492247488446E-2</v>
      </c>
      <c r="S471" s="100">
        <f t="shared" si="75"/>
        <v>7.9711932126473636E-2</v>
      </c>
      <c r="T471" s="100">
        <f t="shared" si="76"/>
        <v>4.5692957792795016E-2</v>
      </c>
      <c r="U471" s="100">
        <f t="shared" si="77"/>
        <v>0</v>
      </c>
      <c r="V471" s="100">
        <f t="shared" si="78"/>
        <v>0</v>
      </c>
      <c r="W471" s="101">
        <f t="shared" si="79"/>
        <v>5.6890116575412288E-3</v>
      </c>
      <c r="X471" s="98" t="str">
        <f>IF(B471='[1]2010 election'!B471,"Incumbent","New")</f>
        <v>Incumbent</v>
      </c>
    </row>
    <row r="472" spans="1:24" ht="16" x14ac:dyDescent="0.2">
      <c r="A472" s="1" t="s">
        <v>988</v>
      </c>
      <c r="B472" s="42" t="s">
        <v>989</v>
      </c>
      <c r="C472" s="94">
        <v>15</v>
      </c>
      <c r="D472" s="41" t="s">
        <v>284</v>
      </c>
      <c r="E472" s="95">
        <v>81005</v>
      </c>
      <c r="F472" s="96">
        <f t="shared" si="70"/>
        <v>52242</v>
      </c>
      <c r="G472" s="97">
        <v>26295</v>
      </c>
      <c r="H472" s="97">
        <v>14509</v>
      </c>
      <c r="I472" s="97">
        <v>1704</v>
      </c>
      <c r="J472" s="97">
        <v>8011</v>
      </c>
      <c r="K472" s="97">
        <v>1723</v>
      </c>
      <c r="L472" s="97">
        <v>0</v>
      </c>
      <c r="M472" s="97">
        <v>0</v>
      </c>
      <c r="N472" s="96">
        <v>0</v>
      </c>
      <c r="O472" s="98">
        <f t="shared" si="71"/>
        <v>0.6449231528917968</v>
      </c>
      <c r="P472" s="99">
        <f t="shared" si="72"/>
        <v>0.5033306534971862</v>
      </c>
      <c r="Q472" s="100">
        <f t="shared" si="73"/>
        <v>0.27772673327973663</v>
      </c>
      <c r="R472" s="100">
        <f t="shared" si="74"/>
        <v>3.261743424830596E-2</v>
      </c>
      <c r="S472" s="100">
        <f t="shared" si="75"/>
        <v>0.15334405267792198</v>
      </c>
      <c r="T472" s="100">
        <f t="shared" si="76"/>
        <v>3.2981126296849281E-2</v>
      </c>
      <c r="U472" s="100">
        <f t="shared" si="77"/>
        <v>0</v>
      </c>
      <c r="V472" s="100">
        <f t="shared" si="78"/>
        <v>0</v>
      </c>
      <c r="W472" s="101">
        <f t="shared" si="79"/>
        <v>0</v>
      </c>
      <c r="X472" s="98" t="str">
        <f>IF(B472='[1]2010 election'!B472,"Incumbent","New")</f>
        <v>Incumbent</v>
      </c>
    </row>
    <row r="473" spans="1:24" ht="16" x14ac:dyDescent="0.2">
      <c r="A473" s="1" t="s">
        <v>990</v>
      </c>
      <c r="B473" s="42" t="s">
        <v>991</v>
      </c>
      <c r="C473" s="94">
        <v>15</v>
      </c>
      <c r="D473" s="41" t="s">
        <v>284</v>
      </c>
      <c r="E473" s="95">
        <v>73956</v>
      </c>
      <c r="F473" s="96">
        <f t="shared" si="70"/>
        <v>49263</v>
      </c>
      <c r="G473" s="97">
        <v>22777</v>
      </c>
      <c r="H473" s="97">
        <v>16992</v>
      </c>
      <c r="I473" s="97">
        <v>1817</v>
      </c>
      <c r="J473" s="97">
        <v>5920</v>
      </c>
      <c r="K473" s="97">
        <v>1757</v>
      </c>
      <c r="L473" s="97">
        <v>0</v>
      </c>
      <c r="M473" s="97">
        <v>0</v>
      </c>
      <c r="N473" s="96">
        <v>0</v>
      </c>
      <c r="O473" s="98">
        <f t="shared" si="71"/>
        <v>0.66611228297906866</v>
      </c>
      <c r="P473" s="99">
        <f t="shared" si="72"/>
        <v>0.46235511438605037</v>
      </c>
      <c r="Q473" s="100">
        <f t="shared" si="73"/>
        <v>0.34492418244930273</v>
      </c>
      <c r="R473" s="100">
        <f t="shared" si="74"/>
        <v>3.6883665225422732E-2</v>
      </c>
      <c r="S473" s="100">
        <f t="shared" si="75"/>
        <v>0.12017132533544445</v>
      </c>
      <c r="T473" s="100">
        <f t="shared" si="76"/>
        <v>3.5665712603779716E-2</v>
      </c>
      <c r="U473" s="100">
        <f t="shared" si="77"/>
        <v>0</v>
      </c>
      <c r="V473" s="100">
        <f t="shared" si="78"/>
        <v>0</v>
      </c>
      <c r="W473" s="101">
        <f t="shared" si="79"/>
        <v>0</v>
      </c>
      <c r="X473" s="98" t="str">
        <f>IF(B473='[1]2010 election'!B473,"Incumbent","New")</f>
        <v>Incumbent</v>
      </c>
    </row>
    <row r="474" spans="1:24" ht="16" x14ac:dyDescent="0.2">
      <c r="A474" s="1" t="s">
        <v>1000</v>
      </c>
      <c r="B474" s="42" t="s">
        <v>1001</v>
      </c>
      <c r="C474" s="94">
        <v>15</v>
      </c>
      <c r="D474" s="41" t="s">
        <v>269</v>
      </c>
      <c r="E474" s="95">
        <v>78500</v>
      </c>
      <c r="F474" s="96">
        <f t="shared" si="70"/>
        <v>55344</v>
      </c>
      <c r="G474" s="97">
        <v>30176</v>
      </c>
      <c r="H474" s="97">
        <v>8204</v>
      </c>
      <c r="I474" s="97">
        <v>7629</v>
      </c>
      <c r="J474" s="97">
        <v>7128</v>
      </c>
      <c r="K474" s="97">
        <v>2207</v>
      </c>
      <c r="L474" s="97">
        <v>0</v>
      </c>
      <c r="M474" s="97">
        <v>0</v>
      </c>
      <c r="N474" s="96">
        <v>0</v>
      </c>
      <c r="O474" s="98">
        <f t="shared" si="71"/>
        <v>0.70501910828025482</v>
      </c>
      <c r="P474" s="99">
        <f t="shared" si="72"/>
        <v>0.54524429025729981</v>
      </c>
      <c r="Q474" s="100">
        <f t="shared" si="73"/>
        <v>0.14823648453310206</v>
      </c>
      <c r="R474" s="100">
        <f t="shared" si="74"/>
        <v>0.13784692107545535</v>
      </c>
      <c r="S474" s="100">
        <f t="shared" si="75"/>
        <v>0.12879444926279271</v>
      </c>
      <c r="T474" s="100">
        <f t="shared" si="76"/>
        <v>3.98778548713501E-2</v>
      </c>
      <c r="U474" s="100">
        <f t="shared" si="77"/>
        <v>0</v>
      </c>
      <c r="V474" s="100">
        <f t="shared" si="78"/>
        <v>0</v>
      </c>
      <c r="W474" s="101">
        <f t="shared" si="79"/>
        <v>0</v>
      </c>
      <c r="X474" s="98" t="str">
        <f>IF(B474='[1]2010 election'!B474,"Incumbent","New")</f>
        <v>Incumbent</v>
      </c>
    </row>
    <row r="475" spans="1:24" ht="16" x14ac:dyDescent="0.2">
      <c r="A475" s="1" t="s">
        <v>1008</v>
      </c>
      <c r="B475" s="42" t="s">
        <v>1009</v>
      </c>
      <c r="C475" s="94">
        <v>15</v>
      </c>
      <c r="D475" s="41" t="s">
        <v>60</v>
      </c>
      <c r="E475" s="95">
        <v>65884</v>
      </c>
      <c r="F475" s="96">
        <f t="shared" si="70"/>
        <v>48570</v>
      </c>
      <c r="G475" s="97">
        <v>19924</v>
      </c>
      <c r="H475" s="97">
        <v>3775</v>
      </c>
      <c r="I475" s="97">
        <v>18429</v>
      </c>
      <c r="J475" s="97">
        <v>5126</v>
      </c>
      <c r="K475" s="97">
        <v>1316</v>
      </c>
      <c r="L475" s="97">
        <v>0</v>
      </c>
      <c r="M475" s="97">
        <v>0</v>
      </c>
      <c r="N475" s="96">
        <v>0</v>
      </c>
      <c r="O475" s="98">
        <f t="shared" si="71"/>
        <v>0.73720478416611013</v>
      </c>
      <c r="P475" s="99">
        <f t="shared" si="72"/>
        <v>0.4102120650607371</v>
      </c>
      <c r="Q475" s="100">
        <f t="shared" si="73"/>
        <v>7.7722874202182421E-2</v>
      </c>
      <c r="R475" s="100">
        <f t="shared" si="74"/>
        <v>0.379431747992588</v>
      </c>
      <c r="S475" s="100">
        <f t="shared" si="75"/>
        <v>0.105538398188182</v>
      </c>
      <c r="T475" s="100">
        <f t="shared" si="76"/>
        <v>2.7094914556310478E-2</v>
      </c>
      <c r="U475" s="100">
        <f t="shared" si="77"/>
        <v>0</v>
      </c>
      <c r="V475" s="100">
        <f t="shared" si="78"/>
        <v>0</v>
      </c>
      <c r="W475" s="101">
        <f t="shared" si="79"/>
        <v>0</v>
      </c>
      <c r="X475" s="98" t="str">
        <f>IF(B475='[1]2010 election'!B475,"Incumbent","New")</f>
        <v>New</v>
      </c>
    </row>
    <row r="476" spans="1:24" ht="16" x14ac:dyDescent="0.2">
      <c r="A476" s="1" t="s">
        <v>1050</v>
      </c>
      <c r="B476" s="42" t="s">
        <v>1051</v>
      </c>
      <c r="C476" s="94">
        <v>15</v>
      </c>
      <c r="D476" s="41" t="s">
        <v>37</v>
      </c>
      <c r="E476" s="95">
        <v>83516</v>
      </c>
      <c r="F476" s="96">
        <f t="shared" si="70"/>
        <v>58320</v>
      </c>
      <c r="G476" s="97">
        <v>31092</v>
      </c>
      <c r="H476" s="97">
        <v>9343</v>
      </c>
      <c r="I476" s="97">
        <v>7611</v>
      </c>
      <c r="J476" s="97">
        <v>7288</v>
      </c>
      <c r="K476" s="97">
        <v>2986</v>
      </c>
      <c r="L476" s="97">
        <v>0</v>
      </c>
      <c r="M476" s="97">
        <v>0</v>
      </c>
      <c r="N476" s="96">
        <v>0</v>
      </c>
      <c r="O476" s="98">
        <f t="shared" si="71"/>
        <v>0.6983093060012453</v>
      </c>
      <c r="P476" s="99">
        <f t="shared" si="72"/>
        <v>0.53312757201646088</v>
      </c>
      <c r="Q476" s="100">
        <f t="shared" si="73"/>
        <v>0.16020233196159123</v>
      </c>
      <c r="R476" s="100">
        <f t="shared" si="74"/>
        <v>0.13050411522633745</v>
      </c>
      <c r="S476" s="100">
        <f t="shared" si="75"/>
        <v>0.12496570644718794</v>
      </c>
      <c r="T476" s="100">
        <f t="shared" si="76"/>
        <v>5.1200274348422496E-2</v>
      </c>
      <c r="U476" s="100">
        <f t="shared" si="77"/>
        <v>0</v>
      </c>
      <c r="V476" s="100">
        <f t="shared" si="78"/>
        <v>0</v>
      </c>
      <c r="W476" s="101">
        <f t="shared" si="79"/>
        <v>0</v>
      </c>
      <c r="X476" s="98" t="str">
        <f>IF(B476='[1]2010 election'!B476,"Incumbent","New")</f>
        <v>Incumbent</v>
      </c>
    </row>
    <row r="477" spans="1:24" ht="16" x14ac:dyDescent="0.2">
      <c r="A477" s="1" t="s">
        <v>1090</v>
      </c>
      <c r="B477" s="42" t="s">
        <v>1091</v>
      </c>
      <c r="C477" s="94">
        <v>15</v>
      </c>
      <c r="D477" s="41" t="s">
        <v>60</v>
      </c>
      <c r="E477" s="95">
        <v>79493</v>
      </c>
      <c r="F477" s="96">
        <f t="shared" si="70"/>
        <v>52552</v>
      </c>
      <c r="G477" s="97">
        <v>25203</v>
      </c>
      <c r="H477" s="97">
        <v>9594</v>
      </c>
      <c r="I477" s="97">
        <v>5486</v>
      </c>
      <c r="J477" s="97">
        <v>9366</v>
      </c>
      <c r="K477" s="97">
        <v>2592</v>
      </c>
      <c r="L477" s="97">
        <v>0</v>
      </c>
      <c r="M477" s="97">
        <v>0</v>
      </c>
      <c r="N477" s="96">
        <v>311</v>
      </c>
      <c r="O477" s="98">
        <f t="shared" si="71"/>
        <v>0.66108965569295408</v>
      </c>
      <c r="P477" s="99">
        <f t="shared" si="72"/>
        <v>0.47958212817780482</v>
      </c>
      <c r="Q477" s="100">
        <f t="shared" si="73"/>
        <v>0.18256203379509819</v>
      </c>
      <c r="R477" s="100">
        <f t="shared" si="74"/>
        <v>0.10439184046277972</v>
      </c>
      <c r="S477" s="100">
        <f t="shared" si="75"/>
        <v>0.17822347389252549</v>
      </c>
      <c r="T477" s="100">
        <f t="shared" si="76"/>
        <v>4.9322575734510578E-2</v>
      </c>
      <c r="U477" s="100">
        <f t="shared" si="77"/>
        <v>0</v>
      </c>
      <c r="V477" s="100">
        <f t="shared" si="78"/>
        <v>0</v>
      </c>
      <c r="W477" s="101">
        <f t="shared" si="79"/>
        <v>5.9179479372811691E-3</v>
      </c>
      <c r="X477" s="98" t="str">
        <f>IF(B477='[1]2010 election'!B477,"Incumbent","New")</f>
        <v>Incumbent</v>
      </c>
    </row>
    <row r="478" spans="1:24" ht="16" x14ac:dyDescent="0.2">
      <c r="A478" s="1" t="s">
        <v>1094</v>
      </c>
      <c r="B478" s="42" t="s">
        <v>1095</v>
      </c>
      <c r="C478" s="94">
        <v>15</v>
      </c>
      <c r="D478" s="41" t="s">
        <v>284</v>
      </c>
      <c r="E478" s="95">
        <v>67858</v>
      </c>
      <c r="F478" s="96">
        <f t="shared" si="70"/>
        <v>50556</v>
      </c>
      <c r="G478" s="97">
        <v>28938</v>
      </c>
      <c r="H478" s="97">
        <v>4930</v>
      </c>
      <c r="I478" s="97">
        <v>7892</v>
      </c>
      <c r="J478" s="97">
        <v>5813</v>
      </c>
      <c r="K478" s="97">
        <v>2350</v>
      </c>
      <c r="L478" s="97">
        <v>0</v>
      </c>
      <c r="M478" s="97">
        <v>0</v>
      </c>
      <c r="N478" s="96">
        <v>633</v>
      </c>
      <c r="O478" s="98">
        <f t="shared" si="71"/>
        <v>0.74502637861416487</v>
      </c>
      <c r="P478" s="99">
        <f t="shared" si="72"/>
        <v>0.57239496795632561</v>
      </c>
      <c r="Q478" s="100">
        <f t="shared" si="73"/>
        <v>9.7515626236252873E-2</v>
      </c>
      <c r="R478" s="100">
        <f t="shared" si="74"/>
        <v>0.15610412216156341</v>
      </c>
      <c r="S478" s="100">
        <f t="shared" si="75"/>
        <v>0.11498140675686368</v>
      </c>
      <c r="T478" s="100">
        <f t="shared" si="76"/>
        <v>4.6483107840810188E-2</v>
      </c>
      <c r="U478" s="100">
        <f t="shared" si="77"/>
        <v>0</v>
      </c>
      <c r="V478" s="100">
        <f t="shared" si="78"/>
        <v>0</v>
      </c>
      <c r="W478" s="101">
        <f t="shared" si="79"/>
        <v>1.2520769048184192E-2</v>
      </c>
      <c r="X478" s="98" t="str">
        <f>IF(B478='[1]2010 election'!B478,"Incumbent","New")</f>
        <v>Incumbent</v>
      </c>
    </row>
    <row r="479" spans="1:24" ht="16" x14ac:dyDescent="0.2">
      <c r="A479" s="1" t="s">
        <v>1096</v>
      </c>
      <c r="B479" s="42" t="s">
        <v>1097</v>
      </c>
      <c r="C479" s="94">
        <v>15</v>
      </c>
      <c r="D479" s="41" t="s">
        <v>284</v>
      </c>
      <c r="E479" s="95">
        <v>73030</v>
      </c>
      <c r="F479" s="96">
        <f t="shared" si="70"/>
        <v>51643</v>
      </c>
      <c r="G479" s="97">
        <v>27198</v>
      </c>
      <c r="H479" s="97">
        <v>6948</v>
      </c>
      <c r="I479" s="97">
        <v>5482</v>
      </c>
      <c r="J479" s="97">
        <v>9030</v>
      </c>
      <c r="K479" s="97">
        <v>2985</v>
      </c>
      <c r="L479" s="97">
        <v>0</v>
      </c>
      <c r="M479" s="97">
        <v>0</v>
      </c>
      <c r="N479" s="96">
        <v>0</v>
      </c>
      <c r="O479" s="98">
        <f t="shared" si="71"/>
        <v>0.70714774750102694</v>
      </c>
      <c r="P479" s="99">
        <f t="shared" si="72"/>
        <v>0.5266541448018125</v>
      </c>
      <c r="Q479" s="100">
        <f t="shared" si="73"/>
        <v>0.13453904691826579</v>
      </c>
      <c r="R479" s="100">
        <f t="shared" si="74"/>
        <v>0.10615185020235075</v>
      </c>
      <c r="S479" s="100">
        <f t="shared" si="75"/>
        <v>0.17485428809325562</v>
      </c>
      <c r="T479" s="100">
        <f t="shared" si="76"/>
        <v>5.7800669984315399E-2</v>
      </c>
      <c r="U479" s="100">
        <f t="shared" si="77"/>
        <v>0</v>
      </c>
      <c r="V479" s="100">
        <f t="shared" si="78"/>
        <v>0</v>
      </c>
      <c r="W479" s="101">
        <f t="shared" si="79"/>
        <v>0</v>
      </c>
      <c r="X479" s="98" t="str">
        <f>IF(B479='[1]2010 election'!B479,"Incumbent","New")</f>
        <v>Incumbent</v>
      </c>
    </row>
    <row r="480" spans="1:24" ht="16" x14ac:dyDescent="0.2">
      <c r="A480" s="1" t="s">
        <v>1110</v>
      </c>
      <c r="B480" s="42" t="s">
        <v>1111</v>
      </c>
      <c r="C480" s="94">
        <v>15</v>
      </c>
      <c r="D480" s="41" t="s">
        <v>37</v>
      </c>
      <c r="E480" s="95">
        <v>79767</v>
      </c>
      <c r="F480" s="96">
        <f t="shared" si="70"/>
        <v>58482</v>
      </c>
      <c r="G480" s="97">
        <v>35201</v>
      </c>
      <c r="H480" s="97">
        <v>10046</v>
      </c>
      <c r="I480" s="97">
        <v>3953</v>
      </c>
      <c r="J480" s="97">
        <v>5352</v>
      </c>
      <c r="K480" s="97">
        <v>2970</v>
      </c>
      <c r="L480" s="97">
        <v>0</v>
      </c>
      <c r="M480" s="97">
        <v>0</v>
      </c>
      <c r="N480" s="96">
        <v>960</v>
      </c>
      <c r="O480" s="98">
        <f t="shared" si="71"/>
        <v>0.7331603294595509</v>
      </c>
      <c r="P480" s="99">
        <f t="shared" si="72"/>
        <v>0.60191169932628841</v>
      </c>
      <c r="Q480" s="100">
        <f t="shared" si="73"/>
        <v>0.17177935091139154</v>
      </c>
      <c r="R480" s="100">
        <f t="shared" si="74"/>
        <v>6.7593447556513114E-2</v>
      </c>
      <c r="S480" s="100">
        <f t="shared" si="75"/>
        <v>9.151533805273418E-2</v>
      </c>
      <c r="T480" s="100">
        <f t="shared" si="76"/>
        <v>5.0784856879039705E-2</v>
      </c>
      <c r="U480" s="100">
        <f t="shared" si="77"/>
        <v>0</v>
      </c>
      <c r="V480" s="100">
        <f t="shared" si="78"/>
        <v>0</v>
      </c>
      <c r="W480" s="101">
        <f t="shared" si="79"/>
        <v>1.6415307274033036E-2</v>
      </c>
      <c r="X480" s="98" t="str">
        <f>IF(B480='[1]2010 election'!B480,"Incumbent","New")</f>
        <v>Incumbent</v>
      </c>
    </row>
    <row r="481" spans="1:24" ht="16" x14ac:dyDescent="0.2">
      <c r="A481" s="1" t="s">
        <v>38</v>
      </c>
      <c r="B481" s="132" t="s">
        <v>39</v>
      </c>
      <c r="C481" s="133">
        <v>16</v>
      </c>
      <c r="D481" s="39" t="s">
        <v>40</v>
      </c>
      <c r="E481" s="134">
        <v>74004</v>
      </c>
      <c r="F481" s="96">
        <f t="shared" si="70"/>
        <v>43023</v>
      </c>
      <c r="G481" s="135">
        <v>7019</v>
      </c>
      <c r="H481" s="135">
        <v>24826</v>
      </c>
      <c r="I481" s="135">
        <v>562</v>
      </c>
      <c r="J481" s="135">
        <v>9554</v>
      </c>
      <c r="K481" s="135">
        <v>879</v>
      </c>
      <c r="L481" s="135">
        <v>0</v>
      </c>
      <c r="M481" s="135">
        <v>0</v>
      </c>
      <c r="N481" s="136">
        <v>183</v>
      </c>
      <c r="O481" s="137">
        <f t="shared" si="71"/>
        <v>0.58136046700178368</v>
      </c>
      <c r="P481" s="99">
        <f t="shared" si="72"/>
        <v>0.16314529437742603</v>
      </c>
      <c r="Q481" s="100">
        <f t="shared" si="73"/>
        <v>0.57704018780652211</v>
      </c>
      <c r="R481" s="100">
        <f t="shared" si="74"/>
        <v>1.3062780373288707E-2</v>
      </c>
      <c r="S481" s="100">
        <f t="shared" si="75"/>
        <v>0.22206726634590801</v>
      </c>
      <c r="T481" s="100">
        <f t="shared" si="76"/>
        <v>2.0430932292029844E-2</v>
      </c>
      <c r="U481" s="100">
        <f t="shared" si="77"/>
        <v>0</v>
      </c>
      <c r="V481" s="100">
        <f t="shared" si="78"/>
        <v>0</v>
      </c>
      <c r="W481" s="101">
        <f t="shared" si="79"/>
        <v>4.2535388048253256E-3</v>
      </c>
      <c r="X481" s="98" t="str">
        <f>IF(B481='[1]2010 election'!B481,"Incumbent","New")</f>
        <v>Incumbent</v>
      </c>
    </row>
    <row r="482" spans="1:24" ht="16" x14ac:dyDescent="0.2">
      <c r="A482" s="1" t="s">
        <v>87</v>
      </c>
      <c r="B482" s="42" t="s">
        <v>88</v>
      </c>
      <c r="C482" s="94">
        <v>16</v>
      </c>
      <c r="D482" s="41" t="s">
        <v>89</v>
      </c>
      <c r="E482" s="95">
        <v>82825</v>
      </c>
      <c r="F482" s="96">
        <f t="shared" si="70"/>
        <v>52924</v>
      </c>
      <c r="G482" s="97">
        <v>8070</v>
      </c>
      <c r="H482" s="97">
        <v>32387</v>
      </c>
      <c r="I482" s="97">
        <v>2395</v>
      </c>
      <c r="J482" s="97">
        <v>3219</v>
      </c>
      <c r="K482" s="97">
        <v>4906</v>
      </c>
      <c r="L482" s="97">
        <v>0</v>
      </c>
      <c r="M482" s="97">
        <v>0</v>
      </c>
      <c r="N482" s="96">
        <v>1947</v>
      </c>
      <c r="O482" s="98">
        <f t="shared" si="71"/>
        <v>0.63898581346211891</v>
      </c>
      <c r="P482" s="99">
        <f t="shared" si="72"/>
        <v>0.15248280553246163</v>
      </c>
      <c r="Q482" s="100">
        <f t="shared" si="73"/>
        <v>0.61195298919204899</v>
      </c>
      <c r="R482" s="100">
        <f t="shared" si="74"/>
        <v>4.5253571158642585E-2</v>
      </c>
      <c r="S482" s="100">
        <f t="shared" si="75"/>
        <v>6.0823067039528382E-2</v>
      </c>
      <c r="T482" s="100">
        <f t="shared" si="76"/>
        <v>9.2698964552943838E-2</v>
      </c>
      <c r="U482" s="100">
        <f t="shared" si="77"/>
        <v>0</v>
      </c>
      <c r="V482" s="100">
        <f t="shared" si="78"/>
        <v>0</v>
      </c>
      <c r="W482" s="101">
        <f t="shared" si="79"/>
        <v>3.6788602524374575E-2</v>
      </c>
      <c r="X482" s="98" t="str">
        <f>IF(B482='[1]2010 election'!B482,"Incumbent","New")</f>
        <v>Incumbent</v>
      </c>
    </row>
    <row r="483" spans="1:24" ht="16" x14ac:dyDescent="0.2">
      <c r="A483" s="1" t="s">
        <v>173</v>
      </c>
      <c r="B483" s="42" t="s">
        <v>174</v>
      </c>
      <c r="C483" s="94">
        <v>16</v>
      </c>
      <c r="D483" s="41" t="s">
        <v>175</v>
      </c>
      <c r="E483" s="95">
        <v>77038</v>
      </c>
      <c r="F483" s="96">
        <f t="shared" si="70"/>
        <v>47032</v>
      </c>
      <c r="G483" s="97">
        <v>9567</v>
      </c>
      <c r="H483" s="97">
        <v>29216</v>
      </c>
      <c r="I483" s="97">
        <v>3937</v>
      </c>
      <c r="J483" s="97">
        <v>1850</v>
      </c>
      <c r="K483" s="97">
        <v>1912</v>
      </c>
      <c r="L483" s="97">
        <v>0</v>
      </c>
      <c r="M483" s="97">
        <v>0</v>
      </c>
      <c r="N483" s="96">
        <v>550</v>
      </c>
      <c r="O483" s="98">
        <f t="shared" si="71"/>
        <v>0.61050390716269898</v>
      </c>
      <c r="P483" s="99">
        <f t="shared" si="72"/>
        <v>0.20341469637693485</v>
      </c>
      <c r="Q483" s="100">
        <f t="shared" si="73"/>
        <v>0.62119408062595682</v>
      </c>
      <c r="R483" s="100">
        <f t="shared" si="74"/>
        <v>8.3708964109542441E-2</v>
      </c>
      <c r="S483" s="100">
        <f t="shared" si="75"/>
        <v>3.9334920904915804E-2</v>
      </c>
      <c r="T483" s="100">
        <f t="shared" si="76"/>
        <v>4.0653172308215683E-2</v>
      </c>
      <c r="U483" s="100">
        <f t="shared" si="77"/>
        <v>0</v>
      </c>
      <c r="V483" s="100">
        <f t="shared" si="78"/>
        <v>0</v>
      </c>
      <c r="W483" s="101">
        <f t="shared" si="79"/>
        <v>1.1694165674434428E-2</v>
      </c>
      <c r="X483" s="98" t="str">
        <f>IF(B483='[1]2010 election'!B483,"Incumbent","New")</f>
        <v>New</v>
      </c>
    </row>
    <row r="484" spans="1:24" ht="16" x14ac:dyDescent="0.2">
      <c r="A484" s="1" t="s">
        <v>176</v>
      </c>
      <c r="B484" s="42" t="s">
        <v>177</v>
      </c>
      <c r="C484" s="94">
        <v>16</v>
      </c>
      <c r="D484" s="41" t="s">
        <v>175</v>
      </c>
      <c r="E484" s="95">
        <v>82196</v>
      </c>
      <c r="F484" s="96">
        <f t="shared" si="70"/>
        <v>52235</v>
      </c>
      <c r="G484" s="97">
        <v>17517</v>
      </c>
      <c r="H484" s="97">
        <v>28351</v>
      </c>
      <c r="I484" s="97">
        <v>2607</v>
      </c>
      <c r="J484" s="97">
        <v>2024</v>
      </c>
      <c r="K484" s="97">
        <v>1539</v>
      </c>
      <c r="L484" s="97">
        <v>0</v>
      </c>
      <c r="M484" s="97">
        <v>0</v>
      </c>
      <c r="N484" s="96">
        <v>197</v>
      </c>
      <c r="O484" s="98">
        <f t="shared" si="71"/>
        <v>0.63549321134848413</v>
      </c>
      <c r="P484" s="99">
        <f t="shared" si="72"/>
        <v>0.33534986120417343</v>
      </c>
      <c r="Q484" s="100">
        <f t="shared" si="73"/>
        <v>0.54275868670431704</v>
      </c>
      <c r="R484" s="100">
        <f t="shared" si="74"/>
        <v>4.990906480329281E-2</v>
      </c>
      <c r="S484" s="100">
        <f t="shared" si="75"/>
        <v>3.8747965923231549E-2</v>
      </c>
      <c r="T484" s="100">
        <f t="shared" si="76"/>
        <v>2.9463003733129128E-2</v>
      </c>
      <c r="U484" s="100">
        <f t="shared" si="77"/>
        <v>0</v>
      </c>
      <c r="V484" s="100">
        <f t="shared" si="78"/>
        <v>0</v>
      </c>
      <c r="W484" s="101">
        <f t="shared" si="79"/>
        <v>3.7714176318560354E-3</v>
      </c>
      <c r="X484" s="98" t="str">
        <f>IF(B484='[1]2010 election'!B484,"Incumbent","New")</f>
        <v>Incumbent</v>
      </c>
    </row>
    <row r="485" spans="1:24" ht="16" x14ac:dyDescent="0.2">
      <c r="A485" s="1" t="s">
        <v>264</v>
      </c>
      <c r="B485" s="42" t="s">
        <v>265</v>
      </c>
      <c r="C485" s="94">
        <v>16</v>
      </c>
      <c r="D485" s="41" t="s">
        <v>266</v>
      </c>
      <c r="E485" s="95">
        <v>63478</v>
      </c>
      <c r="F485" s="96">
        <f t="shared" si="70"/>
        <v>40226</v>
      </c>
      <c r="G485" s="97">
        <v>25322</v>
      </c>
      <c r="H485" s="97">
        <v>9300</v>
      </c>
      <c r="I485" s="97">
        <v>2091</v>
      </c>
      <c r="J485" s="97">
        <v>2039</v>
      </c>
      <c r="K485" s="97">
        <v>1474</v>
      </c>
      <c r="L485" s="97">
        <v>0</v>
      </c>
      <c r="M485" s="97">
        <v>0</v>
      </c>
      <c r="N485" s="96">
        <v>0</v>
      </c>
      <c r="O485" s="98">
        <f t="shared" si="71"/>
        <v>0.63369986451999116</v>
      </c>
      <c r="P485" s="99">
        <f t="shared" si="72"/>
        <v>0.6294933625018645</v>
      </c>
      <c r="Q485" s="100">
        <f t="shared" si="73"/>
        <v>0.23119375528265301</v>
      </c>
      <c r="R485" s="100">
        <f t="shared" si="74"/>
        <v>5.1981305623228759E-2</v>
      </c>
      <c r="S485" s="100">
        <f t="shared" si="75"/>
        <v>5.0688609357132201E-2</v>
      </c>
      <c r="T485" s="100">
        <f t="shared" si="76"/>
        <v>3.6642967235121567E-2</v>
      </c>
      <c r="U485" s="100">
        <f t="shared" si="77"/>
        <v>0</v>
      </c>
      <c r="V485" s="100">
        <f t="shared" si="78"/>
        <v>0</v>
      </c>
      <c r="W485" s="101">
        <f t="shared" si="79"/>
        <v>0</v>
      </c>
      <c r="X485" s="98" t="str">
        <f>IF(B485='[1]2010 election'!B485,"Incumbent","New")</f>
        <v>Incumbent</v>
      </c>
    </row>
    <row r="486" spans="1:24" ht="16" x14ac:dyDescent="0.2">
      <c r="A486" s="1" t="s">
        <v>279</v>
      </c>
      <c r="B486" s="42" t="s">
        <v>280</v>
      </c>
      <c r="C486" s="94">
        <v>16</v>
      </c>
      <c r="D486" s="41" t="s">
        <v>281</v>
      </c>
      <c r="E486" s="95">
        <v>66691</v>
      </c>
      <c r="F486" s="96">
        <f t="shared" si="70"/>
        <v>43804</v>
      </c>
      <c r="G486" s="97">
        <v>20999</v>
      </c>
      <c r="H486" s="97">
        <v>12613</v>
      </c>
      <c r="I486" s="97">
        <v>2400</v>
      </c>
      <c r="J486" s="97">
        <v>5644</v>
      </c>
      <c r="K486" s="97">
        <v>1854</v>
      </c>
      <c r="L486" s="97">
        <v>0</v>
      </c>
      <c r="M486" s="97">
        <v>0</v>
      </c>
      <c r="N486" s="96">
        <v>294</v>
      </c>
      <c r="O486" s="98">
        <f t="shared" si="71"/>
        <v>0.65682026060487919</v>
      </c>
      <c r="P486" s="99">
        <f t="shared" si="72"/>
        <v>0.47938544425166651</v>
      </c>
      <c r="Q486" s="100">
        <f t="shared" si="73"/>
        <v>0.28794174048032145</v>
      </c>
      <c r="R486" s="100">
        <f t="shared" si="74"/>
        <v>5.4789516939092321E-2</v>
      </c>
      <c r="S486" s="100">
        <f t="shared" si="75"/>
        <v>0.12884668066843211</v>
      </c>
      <c r="T486" s="100">
        <f t="shared" si="76"/>
        <v>4.2324901835448819E-2</v>
      </c>
      <c r="U486" s="100">
        <f t="shared" si="77"/>
        <v>0</v>
      </c>
      <c r="V486" s="100">
        <f t="shared" si="78"/>
        <v>0</v>
      </c>
      <c r="W486" s="101">
        <f t="shared" si="79"/>
        <v>6.711715825038809E-3</v>
      </c>
      <c r="X486" s="98" t="str">
        <f>IF(B486='[1]2010 election'!B486,"Incumbent","New")</f>
        <v>Incumbent</v>
      </c>
    </row>
    <row r="487" spans="1:24" ht="16" x14ac:dyDescent="0.2">
      <c r="A487" s="1" t="s">
        <v>285</v>
      </c>
      <c r="B487" s="42" t="s">
        <v>286</v>
      </c>
      <c r="C487" s="94">
        <v>16</v>
      </c>
      <c r="D487" s="41" t="s">
        <v>287</v>
      </c>
      <c r="E487" s="95">
        <v>77853</v>
      </c>
      <c r="F487" s="96">
        <f t="shared" si="70"/>
        <v>53013</v>
      </c>
      <c r="G487" s="97">
        <v>25759</v>
      </c>
      <c r="H487" s="97">
        <v>18103</v>
      </c>
      <c r="I487" s="97">
        <v>2381</v>
      </c>
      <c r="J487" s="97">
        <v>4151</v>
      </c>
      <c r="K487" s="97">
        <v>2501</v>
      </c>
      <c r="L487" s="97">
        <v>0</v>
      </c>
      <c r="M487" s="97">
        <v>0</v>
      </c>
      <c r="N487" s="96">
        <v>118</v>
      </c>
      <c r="O487" s="98">
        <f t="shared" si="71"/>
        <v>0.68093715078417016</v>
      </c>
      <c r="P487" s="99">
        <f t="shared" si="72"/>
        <v>0.48589968498292874</v>
      </c>
      <c r="Q487" s="100">
        <f t="shared" si="73"/>
        <v>0.34148227793182806</v>
      </c>
      <c r="R487" s="100">
        <f t="shared" si="74"/>
        <v>4.4913511780129402E-2</v>
      </c>
      <c r="S487" s="100">
        <f t="shared" si="75"/>
        <v>7.8301548676739663E-2</v>
      </c>
      <c r="T487" s="100">
        <f t="shared" si="76"/>
        <v>4.7177107501933491E-2</v>
      </c>
      <c r="U487" s="100">
        <f t="shared" si="77"/>
        <v>0</v>
      </c>
      <c r="V487" s="100">
        <f t="shared" si="78"/>
        <v>0</v>
      </c>
      <c r="W487" s="101">
        <f t="shared" si="79"/>
        <v>2.2258691264406844E-3</v>
      </c>
      <c r="X487" s="98" t="str">
        <f>IF(B487='[1]2010 election'!B487,"Incumbent","New")</f>
        <v>Incumbent</v>
      </c>
    </row>
    <row r="488" spans="1:24" ht="16" x14ac:dyDescent="0.2">
      <c r="A488" s="1" t="s">
        <v>292</v>
      </c>
      <c r="B488" s="42" t="s">
        <v>293</v>
      </c>
      <c r="C488" s="94">
        <v>16</v>
      </c>
      <c r="D488" s="41" t="s">
        <v>294</v>
      </c>
      <c r="E488" s="95">
        <v>60992</v>
      </c>
      <c r="F488" s="96">
        <f t="shared" si="70"/>
        <v>36185</v>
      </c>
      <c r="G488" s="97">
        <v>19570</v>
      </c>
      <c r="H488" s="97">
        <v>9899</v>
      </c>
      <c r="I488" s="97">
        <v>2521</v>
      </c>
      <c r="J488" s="97">
        <v>1894</v>
      </c>
      <c r="K488" s="97">
        <v>1953</v>
      </c>
      <c r="L488" s="97">
        <v>0</v>
      </c>
      <c r="M488" s="97">
        <v>0</v>
      </c>
      <c r="N488" s="96">
        <v>348</v>
      </c>
      <c r="O488" s="98">
        <f t="shared" si="71"/>
        <v>0.59327452780692547</v>
      </c>
      <c r="P488" s="99">
        <f t="shared" si="72"/>
        <v>0.54083183639629684</v>
      </c>
      <c r="Q488" s="100">
        <f t="shared" si="73"/>
        <v>0.27356639491502005</v>
      </c>
      <c r="R488" s="100">
        <f t="shared" si="74"/>
        <v>6.9669752659941964E-2</v>
      </c>
      <c r="S488" s="100">
        <f t="shared" si="75"/>
        <v>5.2342130717147987E-2</v>
      </c>
      <c r="T488" s="100">
        <f t="shared" si="76"/>
        <v>5.3972640596932429E-2</v>
      </c>
      <c r="U488" s="100">
        <f t="shared" si="77"/>
        <v>0</v>
      </c>
      <c r="V488" s="100">
        <f t="shared" si="78"/>
        <v>0</v>
      </c>
      <c r="W488" s="101">
        <f t="shared" si="79"/>
        <v>9.6172447146607703E-3</v>
      </c>
      <c r="X488" s="98" t="str">
        <f>IF(B488='[1]2010 election'!B488,"Incumbent","New")</f>
        <v>Incumbent</v>
      </c>
    </row>
    <row r="489" spans="1:24" ht="16" x14ac:dyDescent="0.2">
      <c r="A489" s="1" t="s">
        <v>334</v>
      </c>
      <c r="B489" s="42" t="s">
        <v>335</v>
      </c>
      <c r="C489" s="94">
        <v>16</v>
      </c>
      <c r="D489" s="41" t="s">
        <v>40</v>
      </c>
      <c r="E489" s="95">
        <v>69049</v>
      </c>
      <c r="F489" s="96">
        <f t="shared" si="70"/>
        <v>43050</v>
      </c>
      <c r="G489" s="97">
        <v>10492</v>
      </c>
      <c r="H489" s="97">
        <v>17830</v>
      </c>
      <c r="I489" s="97">
        <v>717</v>
      </c>
      <c r="J489" s="97">
        <v>12850</v>
      </c>
      <c r="K489" s="97">
        <v>806</v>
      </c>
      <c r="L489" s="97">
        <v>0</v>
      </c>
      <c r="M489" s="97">
        <v>0</v>
      </c>
      <c r="N489" s="96">
        <v>355</v>
      </c>
      <c r="O489" s="98">
        <f t="shared" si="71"/>
        <v>0.62347028921490533</v>
      </c>
      <c r="P489" s="99">
        <f t="shared" si="72"/>
        <v>0.24371660859465738</v>
      </c>
      <c r="Q489" s="100">
        <f t="shared" si="73"/>
        <v>0.41416957026713125</v>
      </c>
      <c r="R489" s="100">
        <f t="shared" si="74"/>
        <v>1.6655052264808363E-2</v>
      </c>
      <c r="S489" s="100">
        <f t="shared" si="75"/>
        <v>0.29849012775842043</v>
      </c>
      <c r="T489" s="100">
        <f t="shared" si="76"/>
        <v>1.8722415795586526E-2</v>
      </c>
      <c r="U489" s="100">
        <f t="shared" si="77"/>
        <v>0</v>
      </c>
      <c r="V489" s="100">
        <f t="shared" si="78"/>
        <v>0</v>
      </c>
      <c r="W489" s="101">
        <f t="shared" si="79"/>
        <v>8.2462253193960507E-3</v>
      </c>
      <c r="X489" s="98" t="str">
        <f>IF(B489='[1]2010 election'!B489,"Incumbent","New")</f>
        <v>Incumbent</v>
      </c>
    </row>
    <row r="490" spans="1:24" ht="16" x14ac:dyDescent="0.2">
      <c r="A490" s="1" t="s">
        <v>409</v>
      </c>
      <c r="B490" s="42" t="s">
        <v>410</v>
      </c>
      <c r="C490" s="94">
        <v>16</v>
      </c>
      <c r="D490" s="41" t="s">
        <v>411</v>
      </c>
      <c r="E490" s="95">
        <v>87378</v>
      </c>
      <c r="F490" s="96">
        <f t="shared" si="70"/>
        <v>52290</v>
      </c>
      <c r="G490" s="97">
        <v>6311</v>
      </c>
      <c r="H490" s="97">
        <v>40563</v>
      </c>
      <c r="I490" s="97">
        <v>856</v>
      </c>
      <c r="J490" s="97">
        <v>2622</v>
      </c>
      <c r="K490" s="97">
        <v>1299</v>
      </c>
      <c r="L490" s="97">
        <v>0</v>
      </c>
      <c r="M490" s="97">
        <v>0</v>
      </c>
      <c r="N490" s="96">
        <v>639</v>
      </c>
      <c r="O490" s="98">
        <f t="shared" si="71"/>
        <v>0.59843438851884911</v>
      </c>
      <c r="P490" s="99">
        <f t="shared" si="72"/>
        <v>0.12069229298144961</v>
      </c>
      <c r="Q490" s="100">
        <f t="shared" si="73"/>
        <v>0.77573149741824443</v>
      </c>
      <c r="R490" s="100">
        <f t="shared" si="74"/>
        <v>1.6370242876266972E-2</v>
      </c>
      <c r="S490" s="100">
        <f t="shared" si="75"/>
        <v>5.0143430866322433E-2</v>
      </c>
      <c r="T490" s="100">
        <f t="shared" si="76"/>
        <v>2.4842226047045324E-2</v>
      </c>
      <c r="U490" s="100">
        <f t="shared" si="77"/>
        <v>0</v>
      </c>
      <c r="V490" s="100">
        <f t="shared" si="78"/>
        <v>0</v>
      </c>
      <c r="W490" s="101">
        <f t="shared" si="79"/>
        <v>1.2220309810671256E-2</v>
      </c>
      <c r="X490" s="98" t="str">
        <f>IF(B490='[1]2010 election'!B490,"Incumbent","New")</f>
        <v>Incumbent</v>
      </c>
    </row>
    <row r="491" spans="1:24" ht="16" x14ac:dyDescent="0.2">
      <c r="A491" s="1" t="s">
        <v>418</v>
      </c>
      <c r="B491" s="42" t="s">
        <v>419</v>
      </c>
      <c r="C491" s="94">
        <v>16</v>
      </c>
      <c r="D491" s="41" t="s">
        <v>420</v>
      </c>
      <c r="E491" s="95">
        <v>66015</v>
      </c>
      <c r="F491" s="96">
        <f t="shared" si="70"/>
        <v>41338</v>
      </c>
      <c r="G491" s="97">
        <v>9969</v>
      </c>
      <c r="H491" s="97">
        <v>25388</v>
      </c>
      <c r="I491" s="97">
        <v>897</v>
      </c>
      <c r="J491" s="97">
        <v>3366</v>
      </c>
      <c r="K491" s="97">
        <v>1358</v>
      </c>
      <c r="L491" s="97">
        <v>0</v>
      </c>
      <c r="M491" s="97">
        <v>0</v>
      </c>
      <c r="N491" s="96">
        <v>360</v>
      </c>
      <c r="O491" s="98">
        <f t="shared" si="71"/>
        <v>0.62619101719306214</v>
      </c>
      <c r="P491" s="99">
        <f t="shared" si="72"/>
        <v>0.24115825632589868</v>
      </c>
      <c r="Q491" s="100">
        <f t="shared" si="73"/>
        <v>0.61415646620542841</v>
      </c>
      <c r="R491" s="100">
        <f t="shared" si="74"/>
        <v>2.1699162997726062E-2</v>
      </c>
      <c r="S491" s="100">
        <f t="shared" si="75"/>
        <v>8.1426290580095789E-2</v>
      </c>
      <c r="T491" s="100">
        <f t="shared" si="76"/>
        <v>3.2851129711161643E-2</v>
      </c>
      <c r="U491" s="100">
        <f t="shared" si="77"/>
        <v>0</v>
      </c>
      <c r="V491" s="100">
        <f t="shared" si="78"/>
        <v>0</v>
      </c>
      <c r="W491" s="101">
        <f t="shared" si="79"/>
        <v>8.7086941796893896E-3</v>
      </c>
      <c r="X491" s="98" t="str">
        <f>IF(B491='[1]2010 election'!B491,"Incumbent","New")</f>
        <v>New</v>
      </c>
    </row>
    <row r="492" spans="1:24" ht="16" x14ac:dyDescent="0.2">
      <c r="A492" s="1" t="s">
        <v>428</v>
      </c>
      <c r="B492" s="42" t="s">
        <v>429</v>
      </c>
      <c r="C492" s="94">
        <v>16</v>
      </c>
      <c r="D492" s="41" t="s">
        <v>420</v>
      </c>
      <c r="E492" s="95">
        <v>68119</v>
      </c>
      <c r="F492" s="96">
        <f t="shared" si="70"/>
        <v>46137</v>
      </c>
      <c r="G492" s="97">
        <v>19086</v>
      </c>
      <c r="H492" s="97">
        <v>20172</v>
      </c>
      <c r="I492" s="97">
        <v>1059</v>
      </c>
      <c r="J492" s="97">
        <v>4133</v>
      </c>
      <c r="K492" s="97">
        <v>1303</v>
      </c>
      <c r="L492" s="97">
        <v>0</v>
      </c>
      <c r="M492" s="97">
        <v>0</v>
      </c>
      <c r="N492" s="96">
        <v>384</v>
      </c>
      <c r="O492" s="98">
        <f t="shared" si="71"/>
        <v>0.67730001908424964</v>
      </c>
      <c r="P492" s="99">
        <f t="shared" si="72"/>
        <v>0.41368099356265037</v>
      </c>
      <c r="Q492" s="100">
        <f t="shared" si="73"/>
        <v>0.43721958514857923</v>
      </c>
      <c r="R492" s="100">
        <f t="shared" si="74"/>
        <v>2.295337798296378E-2</v>
      </c>
      <c r="S492" s="100">
        <f t="shared" si="75"/>
        <v>8.9581030409432771E-2</v>
      </c>
      <c r="T492" s="100">
        <f t="shared" si="76"/>
        <v>2.8241974987537118E-2</v>
      </c>
      <c r="U492" s="100">
        <f t="shared" si="77"/>
        <v>0</v>
      </c>
      <c r="V492" s="100">
        <f t="shared" si="78"/>
        <v>0</v>
      </c>
      <c r="W492" s="101">
        <f t="shared" si="79"/>
        <v>8.3230379088367248E-3</v>
      </c>
      <c r="X492" s="98" t="str">
        <f>IF(B492='[1]2010 election'!B492,"Incumbent","New")</f>
        <v>New</v>
      </c>
    </row>
    <row r="493" spans="1:24" ht="16" x14ac:dyDescent="0.2">
      <c r="A493" s="1" t="s">
        <v>430</v>
      </c>
      <c r="B493" s="42" t="s">
        <v>431</v>
      </c>
      <c r="C493" s="94">
        <v>16</v>
      </c>
      <c r="D493" s="41" t="s">
        <v>420</v>
      </c>
      <c r="E493" s="95">
        <v>64938</v>
      </c>
      <c r="F493" s="96">
        <f t="shared" si="70"/>
        <v>45812</v>
      </c>
      <c r="G493" s="97">
        <v>22624</v>
      </c>
      <c r="H493" s="97">
        <v>17871</v>
      </c>
      <c r="I493" s="97">
        <v>1518</v>
      </c>
      <c r="J493" s="97">
        <v>2109</v>
      </c>
      <c r="K493" s="97">
        <v>1690</v>
      </c>
      <c r="L493" s="97">
        <v>0</v>
      </c>
      <c r="M493" s="97">
        <v>0</v>
      </c>
      <c r="N493" s="96">
        <v>0</v>
      </c>
      <c r="O493" s="98">
        <f t="shared" si="71"/>
        <v>0.70547291262434941</v>
      </c>
      <c r="P493" s="99">
        <f t="shared" si="72"/>
        <v>0.49384440757880033</v>
      </c>
      <c r="Q493" s="100">
        <f t="shared" si="73"/>
        <v>0.3900942984370907</v>
      </c>
      <c r="R493" s="100">
        <f t="shared" si="74"/>
        <v>3.3135423033266394E-2</v>
      </c>
      <c r="S493" s="100">
        <f t="shared" si="75"/>
        <v>4.6035973107482753E-2</v>
      </c>
      <c r="T493" s="100">
        <f t="shared" si="76"/>
        <v>3.6889897843359817E-2</v>
      </c>
      <c r="U493" s="100">
        <f t="shared" si="77"/>
        <v>0</v>
      </c>
      <c r="V493" s="100">
        <f t="shared" si="78"/>
        <v>0</v>
      </c>
      <c r="W493" s="101">
        <f t="shared" si="79"/>
        <v>0</v>
      </c>
      <c r="X493" s="98" t="str">
        <f>IF(B493='[1]2010 election'!B493,"Incumbent","New")</f>
        <v>Incumbent</v>
      </c>
    </row>
    <row r="494" spans="1:24" ht="16" x14ac:dyDescent="0.2">
      <c r="A494" s="1" t="s">
        <v>453</v>
      </c>
      <c r="B494" s="42" t="s">
        <v>454</v>
      </c>
      <c r="C494" s="94">
        <v>16</v>
      </c>
      <c r="D494" s="41" t="s">
        <v>287</v>
      </c>
      <c r="E494" s="95">
        <v>72049</v>
      </c>
      <c r="F494" s="96">
        <f t="shared" si="70"/>
        <v>50759</v>
      </c>
      <c r="G494" s="97">
        <v>25835</v>
      </c>
      <c r="H494" s="97">
        <v>20173</v>
      </c>
      <c r="I494" s="97">
        <v>1662</v>
      </c>
      <c r="J494" s="97">
        <v>1732</v>
      </c>
      <c r="K494" s="97">
        <v>1357</v>
      </c>
      <c r="L494" s="97">
        <v>0</v>
      </c>
      <c r="M494" s="97">
        <v>0</v>
      </c>
      <c r="N494" s="96">
        <v>0</v>
      </c>
      <c r="O494" s="98">
        <f t="shared" si="71"/>
        <v>0.7045066551929936</v>
      </c>
      <c r="P494" s="99">
        <f t="shared" si="72"/>
        <v>0.50897377804921295</v>
      </c>
      <c r="Q494" s="100">
        <f t="shared" si="73"/>
        <v>0.39742705727063182</v>
      </c>
      <c r="R494" s="100">
        <f t="shared" si="74"/>
        <v>3.2742961839279737E-2</v>
      </c>
      <c r="S494" s="100">
        <f t="shared" si="75"/>
        <v>3.4122027620717511E-2</v>
      </c>
      <c r="T494" s="100">
        <f t="shared" si="76"/>
        <v>2.6734175220158002E-2</v>
      </c>
      <c r="U494" s="100">
        <f t="shared" si="77"/>
        <v>0</v>
      </c>
      <c r="V494" s="100">
        <f t="shared" si="78"/>
        <v>0</v>
      </c>
      <c r="W494" s="101">
        <f t="shared" si="79"/>
        <v>0</v>
      </c>
      <c r="X494" s="98" t="str">
        <f>IF(B494='[1]2010 election'!B494,"Incumbent","New")</f>
        <v>Incumbent</v>
      </c>
    </row>
    <row r="495" spans="1:24" ht="16" x14ac:dyDescent="0.2">
      <c r="A495" s="1" t="s">
        <v>487</v>
      </c>
      <c r="B495" s="42" t="s">
        <v>488</v>
      </c>
      <c r="C495" s="94">
        <v>16</v>
      </c>
      <c r="D495" s="41" t="s">
        <v>489</v>
      </c>
      <c r="E495" s="95">
        <v>83195</v>
      </c>
      <c r="F495" s="96">
        <f t="shared" si="70"/>
        <v>49887</v>
      </c>
      <c r="G495" s="97">
        <v>7349</v>
      </c>
      <c r="H495" s="97">
        <v>31357</v>
      </c>
      <c r="I495" s="97">
        <v>2492</v>
      </c>
      <c r="J495" s="97">
        <v>1085</v>
      </c>
      <c r="K495" s="97">
        <v>7281</v>
      </c>
      <c r="L495" s="97">
        <v>0</v>
      </c>
      <c r="M495" s="97">
        <v>0</v>
      </c>
      <c r="N495" s="96">
        <v>323</v>
      </c>
      <c r="O495" s="98">
        <f t="shared" si="71"/>
        <v>0.59963940140633454</v>
      </c>
      <c r="P495" s="99">
        <f t="shared" si="72"/>
        <v>0.14731292721550704</v>
      </c>
      <c r="Q495" s="100">
        <f t="shared" si="73"/>
        <v>0.62856054683584905</v>
      </c>
      <c r="R495" s="100">
        <f t="shared" si="74"/>
        <v>4.9952893539399044E-2</v>
      </c>
      <c r="S495" s="100">
        <f t="shared" si="75"/>
        <v>2.1749153085974301E-2</v>
      </c>
      <c r="T495" s="100">
        <f t="shared" si="76"/>
        <v>0.14594984665343677</v>
      </c>
      <c r="U495" s="100">
        <f t="shared" si="77"/>
        <v>0</v>
      </c>
      <c r="V495" s="100">
        <f t="shared" si="78"/>
        <v>0</v>
      </c>
      <c r="W495" s="101">
        <f t="shared" si="79"/>
        <v>6.4746326698338248E-3</v>
      </c>
      <c r="X495" s="98" t="str">
        <f>IF(B495='[1]2010 election'!B495,"Incumbent","New")</f>
        <v>Incumbent</v>
      </c>
    </row>
    <row r="496" spans="1:24" ht="16" x14ac:dyDescent="0.2">
      <c r="A496" s="1" t="s">
        <v>490</v>
      </c>
      <c r="B496" s="42" t="s">
        <v>491</v>
      </c>
      <c r="C496" s="94">
        <v>16</v>
      </c>
      <c r="D496" s="41" t="s">
        <v>489</v>
      </c>
      <c r="E496" s="95">
        <v>79962</v>
      </c>
      <c r="F496" s="96">
        <f t="shared" si="70"/>
        <v>47610</v>
      </c>
      <c r="G496" s="97">
        <v>6420</v>
      </c>
      <c r="H496" s="97">
        <v>30663</v>
      </c>
      <c r="I496" s="97">
        <v>2186</v>
      </c>
      <c r="J496" s="97">
        <v>1818</v>
      </c>
      <c r="K496" s="97">
        <v>5519</v>
      </c>
      <c r="L496" s="97">
        <v>0</v>
      </c>
      <c r="M496" s="97">
        <v>0</v>
      </c>
      <c r="N496" s="96">
        <v>1004</v>
      </c>
      <c r="O496" s="98">
        <f t="shared" si="71"/>
        <v>0.59540781871388915</v>
      </c>
      <c r="P496" s="99">
        <f t="shared" si="72"/>
        <v>0.13484562066792691</v>
      </c>
      <c r="Q496" s="100">
        <f t="shared" si="73"/>
        <v>0.64404536862003781</v>
      </c>
      <c r="R496" s="100">
        <f t="shared" si="74"/>
        <v>4.5914723797521532E-2</v>
      </c>
      <c r="S496" s="100">
        <f t="shared" si="75"/>
        <v>3.8185255198487714E-2</v>
      </c>
      <c r="T496" s="100">
        <f t="shared" si="76"/>
        <v>0.115921024994749</v>
      </c>
      <c r="U496" s="100">
        <f t="shared" si="77"/>
        <v>0</v>
      </c>
      <c r="V496" s="100">
        <f t="shared" si="78"/>
        <v>0</v>
      </c>
      <c r="W496" s="101">
        <f t="shared" si="79"/>
        <v>2.1088006721277041E-2</v>
      </c>
      <c r="X496" s="98" t="str">
        <f>IF(B496='[1]2010 election'!B496,"Incumbent","New")</f>
        <v>Incumbent</v>
      </c>
    </row>
    <row r="497" spans="1:24" ht="16" x14ac:dyDescent="0.2">
      <c r="A497" s="1" t="s">
        <v>500</v>
      </c>
      <c r="B497" s="42" t="s">
        <v>501</v>
      </c>
      <c r="C497" s="94">
        <v>16</v>
      </c>
      <c r="D497" s="41" t="s">
        <v>266</v>
      </c>
      <c r="E497" s="95">
        <v>72254</v>
      </c>
      <c r="F497" s="96">
        <f t="shared" si="70"/>
        <v>47960</v>
      </c>
      <c r="G497" s="97">
        <v>17463</v>
      </c>
      <c r="H497" s="97">
        <v>23981</v>
      </c>
      <c r="I497" s="97">
        <v>2224</v>
      </c>
      <c r="J497" s="97">
        <v>2105</v>
      </c>
      <c r="K497" s="97">
        <v>2105</v>
      </c>
      <c r="L497" s="97">
        <v>0</v>
      </c>
      <c r="M497" s="97">
        <v>0</v>
      </c>
      <c r="N497" s="96">
        <v>82</v>
      </c>
      <c r="O497" s="98">
        <f t="shared" si="71"/>
        <v>0.6637694798903867</v>
      </c>
      <c r="P497" s="99">
        <f t="shared" si="72"/>
        <v>0.36411592994161801</v>
      </c>
      <c r="Q497" s="100">
        <f t="shared" si="73"/>
        <v>0.5000208507089241</v>
      </c>
      <c r="R497" s="100">
        <f t="shared" si="74"/>
        <v>4.6371976647206006E-2</v>
      </c>
      <c r="S497" s="100">
        <f t="shared" si="75"/>
        <v>4.3890742285237698E-2</v>
      </c>
      <c r="T497" s="100">
        <f t="shared" si="76"/>
        <v>4.3890742285237698E-2</v>
      </c>
      <c r="U497" s="100">
        <f t="shared" si="77"/>
        <v>0</v>
      </c>
      <c r="V497" s="100">
        <f t="shared" si="78"/>
        <v>0</v>
      </c>
      <c r="W497" s="101">
        <f t="shared" si="79"/>
        <v>1.7097581317764804E-3</v>
      </c>
      <c r="X497" s="98" t="str">
        <f>IF(B497='[1]2010 election'!B497,"Incumbent","New")</f>
        <v>Incumbent</v>
      </c>
    </row>
    <row r="498" spans="1:24" ht="16" x14ac:dyDescent="0.2">
      <c r="A498" s="1" t="s">
        <v>508</v>
      </c>
      <c r="B498" s="42" t="s">
        <v>509</v>
      </c>
      <c r="C498" s="94">
        <v>16</v>
      </c>
      <c r="D498" s="41" t="s">
        <v>510</v>
      </c>
      <c r="E498" s="95">
        <v>80241</v>
      </c>
      <c r="F498" s="96">
        <f t="shared" si="70"/>
        <v>53964</v>
      </c>
      <c r="G498" s="97">
        <v>22839</v>
      </c>
      <c r="H498" s="97">
        <v>23977</v>
      </c>
      <c r="I498" s="97">
        <v>3039</v>
      </c>
      <c r="J498" s="97">
        <v>1532</v>
      </c>
      <c r="K498" s="97">
        <v>2387</v>
      </c>
      <c r="L498" s="97">
        <v>0</v>
      </c>
      <c r="M498" s="97">
        <v>0</v>
      </c>
      <c r="N498" s="96">
        <v>190</v>
      </c>
      <c r="O498" s="98">
        <f t="shared" si="71"/>
        <v>0.67252402138557599</v>
      </c>
      <c r="P498" s="99">
        <f t="shared" si="72"/>
        <v>0.42322659550811653</v>
      </c>
      <c r="Q498" s="100">
        <f t="shared" si="73"/>
        <v>0.44431472833741015</v>
      </c>
      <c r="R498" s="100">
        <f t="shared" si="74"/>
        <v>5.6315321325327995E-2</v>
      </c>
      <c r="S498" s="100">
        <f t="shared" si="75"/>
        <v>2.8389296568082426E-2</v>
      </c>
      <c r="T498" s="100">
        <f t="shared" si="76"/>
        <v>4.423319249870284E-2</v>
      </c>
      <c r="U498" s="100">
        <f t="shared" si="77"/>
        <v>0</v>
      </c>
      <c r="V498" s="100">
        <f t="shared" si="78"/>
        <v>0</v>
      </c>
      <c r="W498" s="101">
        <f t="shared" si="79"/>
        <v>3.5208657623600919E-3</v>
      </c>
      <c r="X498" s="98" t="str">
        <f>IF(B498='[1]2010 election'!B498,"Incumbent","New")</f>
        <v>New</v>
      </c>
    </row>
    <row r="499" spans="1:24" ht="16" x14ac:dyDescent="0.2">
      <c r="A499" s="1" t="s">
        <v>518</v>
      </c>
      <c r="B499" s="42" t="s">
        <v>519</v>
      </c>
      <c r="C499" s="94">
        <v>16</v>
      </c>
      <c r="D499" s="41" t="s">
        <v>520</v>
      </c>
      <c r="E499" s="95">
        <v>70890</v>
      </c>
      <c r="F499" s="96">
        <f t="shared" si="70"/>
        <v>49000</v>
      </c>
      <c r="G499" s="97">
        <v>24668</v>
      </c>
      <c r="H499" s="97">
        <v>19911</v>
      </c>
      <c r="I499" s="97">
        <v>1037</v>
      </c>
      <c r="J499" s="97">
        <v>2333</v>
      </c>
      <c r="K499" s="97">
        <v>846</v>
      </c>
      <c r="L499" s="97">
        <v>0</v>
      </c>
      <c r="M499" s="97">
        <v>0</v>
      </c>
      <c r="N499" s="96">
        <v>205</v>
      </c>
      <c r="O499" s="98">
        <f t="shared" si="71"/>
        <v>0.69121173649315837</v>
      </c>
      <c r="P499" s="99">
        <f t="shared" si="72"/>
        <v>0.50342857142857145</v>
      </c>
      <c r="Q499" s="100">
        <f t="shared" si="73"/>
        <v>0.4063469387755102</v>
      </c>
      <c r="R499" s="100">
        <f t="shared" si="74"/>
        <v>2.1163265306122447E-2</v>
      </c>
      <c r="S499" s="100">
        <f t="shared" si="75"/>
        <v>4.7612244897959184E-2</v>
      </c>
      <c r="T499" s="100">
        <f t="shared" si="76"/>
        <v>1.7265306122448979E-2</v>
      </c>
      <c r="U499" s="100">
        <f t="shared" si="77"/>
        <v>0</v>
      </c>
      <c r="V499" s="100">
        <f t="shared" si="78"/>
        <v>0</v>
      </c>
      <c r="W499" s="101">
        <f t="shared" si="79"/>
        <v>4.183673469387755E-3</v>
      </c>
      <c r="X499" s="98" t="str">
        <f>IF(B499='[1]2010 election'!B499,"Incumbent","New")</f>
        <v>Incumbent</v>
      </c>
    </row>
    <row r="500" spans="1:24" ht="16" x14ac:dyDescent="0.2">
      <c r="A500" s="1" t="s">
        <v>521</v>
      </c>
      <c r="B500" s="42" t="s">
        <v>522</v>
      </c>
      <c r="C500" s="94">
        <v>16</v>
      </c>
      <c r="D500" s="41" t="s">
        <v>520</v>
      </c>
      <c r="E500" s="95">
        <v>69643</v>
      </c>
      <c r="F500" s="96">
        <f t="shared" si="70"/>
        <v>46603</v>
      </c>
      <c r="G500" s="97">
        <v>19677</v>
      </c>
      <c r="H500" s="97">
        <v>21885</v>
      </c>
      <c r="I500" s="97">
        <v>1567</v>
      </c>
      <c r="J500" s="97">
        <v>2047</v>
      </c>
      <c r="K500" s="97">
        <v>1310</v>
      </c>
      <c r="L500" s="97">
        <v>0</v>
      </c>
      <c r="M500" s="97">
        <v>0</v>
      </c>
      <c r="N500" s="96">
        <v>117</v>
      </c>
      <c r="O500" s="98">
        <f t="shared" si="71"/>
        <v>0.6691699093950576</v>
      </c>
      <c r="P500" s="99">
        <f t="shared" si="72"/>
        <v>0.42222603695041094</v>
      </c>
      <c r="Q500" s="100">
        <f t="shared" si="73"/>
        <v>0.4696049610540094</v>
      </c>
      <c r="R500" s="100">
        <f t="shared" si="74"/>
        <v>3.3624444778233162E-2</v>
      </c>
      <c r="S500" s="100">
        <f t="shared" si="75"/>
        <v>4.392421088771109E-2</v>
      </c>
      <c r="T500" s="100">
        <f t="shared" si="76"/>
        <v>2.8109778340450187E-2</v>
      </c>
      <c r="U500" s="100">
        <f t="shared" si="77"/>
        <v>0</v>
      </c>
      <c r="V500" s="100">
        <f t="shared" si="78"/>
        <v>0</v>
      </c>
      <c r="W500" s="101">
        <f t="shared" si="79"/>
        <v>2.5105679891852454E-3</v>
      </c>
      <c r="X500" s="98" t="str">
        <f>IF(B500='[1]2010 election'!B500,"Incumbent","New")</f>
        <v>Incumbent</v>
      </c>
    </row>
    <row r="501" spans="1:24" ht="16" x14ac:dyDescent="0.2">
      <c r="A501" s="1" t="s">
        <v>541</v>
      </c>
      <c r="B501" s="42" t="s">
        <v>542</v>
      </c>
      <c r="C501" s="94">
        <v>16</v>
      </c>
      <c r="D501" s="41" t="s">
        <v>287</v>
      </c>
      <c r="E501" s="95">
        <v>74658</v>
      </c>
      <c r="F501" s="96">
        <f t="shared" si="70"/>
        <v>49630</v>
      </c>
      <c r="G501" s="97">
        <v>24328</v>
      </c>
      <c r="H501" s="97">
        <v>20604</v>
      </c>
      <c r="I501" s="97">
        <v>1088</v>
      </c>
      <c r="J501" s="97">
        <v>2595</v>
      </c>
      <c r="K501" s="97">
        <v>1015</v>
      </c>
      <c r="L501" s="97">
        <v>0</v>
      </c>
      <c r="M501" s="97">
        <v>0</v>
      </c>
      <c r="N501" s="96">
        <v>0</v>
      </c>
      <c r="O501" s="98">
        <f t="shared" si="71"/>
        <v>0.66476466018377134</v>
      </c>
      <c r="P501" s="99">
        <f t="shared" si="72"/>
        <v>0.49018738666129358</v>
      </c>
      <c r="Q501" s="100">
        <f t="shared" si="73"/>
        <v>0.415152125730405</v>
      </c>
      <c r="R501" s="100">
        <f t="shared" si="74"/>
        <v>2.1922224461011487E-2</v>
      </c>
      <c r="S501" s="100">
        <f t="shared" si="75"/>
        <v>5.228692323191618E-2</v>
      </c>
      <c r="T501" s="100">
        <f t="shared" si="76"/>
        <v>2.0451339915373765E-2</v>
      </c>
      <c r="U501" s="100">
        <f t="shared" si="77"/>
        <v>0</v>
      </c>
      <c r="V501" s="100">
        <f t="shared" si="78"/>
        <v>0</v>
      </c>
      <c r="W501" s="101">
        <f t="shared" si="79"/>
        <v>0</v>
      </c>
      <c r="X501" s="98" t="str">
        <f>IF(B501='[1]2010 election'!B501,"Incumbent","New")</f>
        <v>Incumbent</v>
      </c>
    </row>
    <row r="502" spans="1:24" ht="16" x14ac:dyDescent="0.2">
      <c r="A502" s="1" t="s">
        <v>565</v>
      </c>
      <c r="B502" s="42" t="s">
        <v>566</v>
      </c>
      <c r="C502" s="94">
        <v>16</v>
      </c>
      <c r="D502" s="41" t="s">
        <v>510</v>
      </c>
      <c r="E502" s="95">
        <v>86864</v>
      </c>
      <c r="F502" s="96">
        <f t="shared" si="70"/>
        <v>54917</v>
      </c>
      <c r="G502" s="97">
        <v>12014</v>
      </c>
      <c r="H502" s="97">
        <v>29062</v>
      </c>
      <c r="I502" s="97">
        <v>3555</v>
      </c>
      <c r="J502" s="97">
        <v>2740</v>
      </c>
      <c r="K502" s="97">
        <v>7013</v>
      </c>
      <c r="L502" s="97">
        <v>0</v>
      </c>
      <c r="M502" s="97">
        <v>0</v>
      </c>
      <c r="N502" s="96">
        <v>533</v>
      </c>
      <c r="O502" s="98">
        <f t="shared" si="71"/>
        <v>0.63221818014367281</v>
      </c>
      <c r="P502" s="99">
        <f t="shared" si="72"/>
        <v>0.21876650217601107</v>
      </c>
      <c r="Q502" s="100">
        <f t="shared" si="73"/>
        <v>0.52919860880965819</v>
      </c>
      <c r="R502" s="100">
        <f t="shared" si="74"/>
        <v>6.4734053207567782E-2</v>
      </c>
      <c r="S502" s="100">
        <f t="shared" si="75"/>
        <v>4.9893475608645772E-2</v>
      </c>
      <c r="T502" s="100">
        <f t="shared" si="76"/>
        <v>0.12770180454139884</v>
      </c>
      <c r="U502" s="100">
        <f t="shared" si="77"/>
        <v>0</v>
      </c>
      <c r="V502" s="100">
        <f t="shared" si="78"/>
        <v>0</v>
      </c>
      <c r="W502" s="101">
        <f t="shared" si="79"/>
        <v>9.7055556567183197E-3</v>
      </c>
      <c r="X502" s="98" t="str">
        <f>IF(B502='[1]2010 election'!B502,"Incumbent","New")</f>
        <v>New</v>
      </c>
    </row>
    <row r="503" spans="1:24" ht="16" x14ac:dyDescent="0.2">
      <c r="A503" s="1" t="s">
        <v>567</v>
      </c>
      <c r="B503" s="42" t="s">
        <v>568</v>
      </c>
      <c r="C503" s="94">
        <v>16</v>
      </c>
      <c r="D503" s="41" t="s">
        <v>569</v>
      </c>
      <c r="E503" s="95">
        <v>79331</v>
      </c>
      <c r="F503" s="96">
        <f t="shared" si="70"/>
        <v>55236</v>
      </c>
      <c r="G503" s="97">
        <v>27051</v>
      </c>
      <c r="H503" s="97">
        <v>11103</v>
      </c>
      <c r="I503" s="97">
        <v>1501</v>
      </c>
      <c r="J503" s="97">
        <v>13977</v>
      </c>
      <c r="K503" s="97">
        <v>1411</v>
      </c>
      <c r="L503" s="97">
        <v>0</v>
      </c>
      <c r="M503" s="97">
        <v>0</v>
      </c>
      <c r="N503" s="96">
        <v>193</v>
      </c>
      <c r="O503" s="98">
        <f t="shared" si="71"/>
        <v>0.69627257944561394</v>
      </c>
      <c r="P503" s="99">
        <f t="shared" si="72"/>
        <v>0.48973495546382795</v>
      </c>
      <c r="Q503" s="100">
        <f t="shared" si="73"/>
        <v>0.20101021073213121</v>
      </c>
      <c r="R503" s="100">
        <f t="shared" si="74"/>
        <v>2.7174306611630096E-2</v>
      </c>
      <c r="S503" s="100">
        <f t="shared" si="75"/>
        <v>0.25304149467738429</v>
      </c>
      <c r="T503" s="100">
        <f t="shared" si="76"/>
        <v>2.5544934463031358E-2</v>
      </c>
      <c r="U503" s="100">
        <f t="shared" si="77"/>
        <v>0</v>
      </c>
      <c r="V503" s="100">
        <f t="shared" si="78"/>
        <v>0</v>
      </c>
      <c r="W503" s="101">
        <f t="shared" si="79"/>
        <v>3.4940980519950755E-3</v>
      </c>
      <c r="X503" s="98" t="str">
        <f>IF(B503='[1]2010 election'!B503,"Incumbent","New")</f>
        <v>Incumbent</v>
      </c>
    </row>
    <row r="504" spans="1:24" ht="16" x14ac:dyDescent="0.2">
      <c r="A504" s="1" t="s">
        <v>570</v>
      </c>
      <c r="B504" s="42" t="s">
        <v>571</v>
      </c>
      <c r="C504" s="94">
        <v>16</v>
      </c>
      <c r="D504" s="41" t="s">
        <v>572</v>
      </c>
      <c r="E504" s="95">
        <v>79241</v>
      </c>
      <c r="F504" s="96">
        <f t="shared" si="70"/>
        <v>57785</v>
      </c>
      <c r="G504" s="97">
        <v>5347</v>
      </c>
      <c r="H504" s="97">
        <v>29417</v>
      </c>
      <c r="I504" s="97">
        <v>18359</v>
      </c>
      <c r="J504" s="97">
        <v>1271</v>
      </c>
      <c r="K504" s="97">
        <v>3146</v>
      </c>
      <c r="L504" s="97">
        <v>0</v>
      </c>
      <c r="M504" s="97">
        <v>0</v>
      </c>
      <c r="N504" s="96">
        <v>245</v>
      </c>
      <c r="O504" s="98">
        <f t="shared" si="71"/>
        <v>0.72923107987026914</v>
      </c>
      <c r="P504" s="99">
        <f t="shared" si="72"/>
        <v>9.2532664186207494E-2</v>
      </c>
      <c r="Q504" s="100">
        <f t="shared" si="73"/>
        <v>0.50907675002163189</v>
      </c>
      <c r="R504" s="100">
        <f t="shared" si="74"/>
        <v>0.31771220905079173</v>
      </c>
      <c r="S504" s="100">
        <f t="shared" si="75"/>
        <v>2.1995327507138531E-2</v>
      </c>
      <c r="T504" s="100">
        <f t="shared" si="76"/>
        <v>5.4443194600674913E-2</v>
      </c>
      <c r="U504" s="100">
        <f t="shared" si="77"/>
        <v>0</v>
      </c>
      <c r="V504" s="100">
        <f t="shared" si="78"/>
        <v>0</v>
      </c>
      <c r="W504" s="101">
        <f t="shared" si="79"/>
        <v>4.2398546335554212E-3</v>
      </c>
      <c r="X504" s="98" t="str">
        <f>IF(B504='[1]2010 election'!B504,"Incumbent","New")</f>
        <v>New</v>
      </c>
    </row>
    <row r="505" spans="1:24" ht="16" x14ac:dyDescent="0.2">
      <c r="A505" s="1" t="s">
        <v>591</v>
      </c>
      <c r="B505" s="42" t="s">
        <v>592</v>
      </c>
      <c r="C505" s="94">
        <v>16</v>
      </c>
      <c r="D505" s="41" t="s">
        <v>593</v>
      </c>
      <c r="E505" s="95">
        <v>78162</v>
      </c>
      <c r="F505" s="96">
        <f t="shared" si="70"/>
        <v>48932</v>
      </c>
      <c r="G505" s="97">
        <v>20874</v>
      </c>
      <c r="H505" s="97">
        <v>21463</v>
      </c>
      <c r="I505" s="97">
        <v>1130</v>
      </c>
      <c r="J505" s="97">
        <v>4355</v>
      </c>
      <c r="K505" s="97">
        <v>1023</v>
      </c>
      <c r="L505" s="97">
        <v>0</v>
      </c>
      <c r="M505" s="97">
        <v>0</v>
      </c>
      <c r="N505" s="96">
        <v>87</v>
      </c>
      <c r="O505" s="98">
        <f t="shared" si="71"/>
        <v>0.62603311071876355</v>
      </c>
      <c r="P505" s="99">
        <f t="shared" si="72"/>
        <v>0.42659200523175017</v>
      </c>
      <c r="Q505" s="100">
        <f t="shared" si="73"/>
        <v>0.43862911795961745</v>
      </c>
      <c r="R505" s="100">
        <f t="shared" si="74"/>
        <v>2.3093272296247854E-2</v>
      </c>
      <c r="S505" s="100">
        <f t="shared" si="75"/>
        <v>8.9001062699256117E-2</v>
      </c>
      <c r="T505" s="100">
        <f t="shared" si="76"/>
        <v>2.0906564211558898E-2</v>
      </c>
      <c r="U505" s="100">
        <f t="shared" si="77"/>
        <v>0</v>
      </c>
      <c r="V505" s="100">
        <f t="shared" si="78"/>
        <v>0</v>
      </c>
      <c r="W505" s="101">
        <f t="shared" si="79"/>
        <v>1.7779776015695251E-3</v>
      </c>
      <c r="X505" s="98" t="str">
        <f>IF(B505='[1]2010 election'!B505,"Incumbent","New")</f>
        <v>New</v>
      </c>
    </row>
    <row r="506" spans="1:24" ht="16" x14ac:dyDescent="0.2">
      <c r="A506" s="1" t="s">
        <v>594</v>
      </c>
      <c r="B506" s="42" t="s">
        <v>595</v>
      </c>
      <c r="C506" s="94">
        <v>16</v>
      </c>
      <c r="D506" s="41" t="s">
        <v>593</v>
      </c>
      <c r="E506" s="95">
        <v>95023</v>
      </c>
      <c r="F506" s="96">
        <f t="shared" si="70"/>
        <v>51912</v>
      </c>
      <c r="G506" s="97">
        <v>13455</v>
      </c>
      <c r="H506" s="97">
        <v>33232</v>
      </c>
      <c r="I506" s="97">
        <v>1014</v>
      </c>
      <c r="J506" s="97">
        <v>2705</v>
      </c>
      <c r="K506" s="97">
        <v>1506</v>
      </c>
      <c r="L506" s="97">
        <v>0</v>
      </c>
      <c r="M506" s="97">
        <v>0</v>
      </c>
      <c r="N506" s="96">
        <v>0</v>
      </c>
      <c r="O506" s="98">
        <f t="shared" si="71"/>
        <v>0.54630984077539124</v>
      </c>
      <c r="P506" s="99">
        <f t="shared" si="72"/>
        <v>0.2591886269070735</v>
      </c>
      <c r="Q506" s="100">
        <f t="shared" si="73"/>
        <v>0.64016027122823238</v>
      </c>
      <c r="R506" s="100">
        <f t="shared" si="74"/>
        <v>1.9533055940822931E-2</v>
      </c>
      <c r="S506" s="100">
        <f t="shared" si="75"/>
        <v>5.2107412544305745E-2</v>
      </c>
      <c r="T506" s="100">
        <f t="shared" si="76"/>
        <v>2.9010633379565418E-2</v>
      </c>
      <c r="U506" s="100">
        <f t="shared" si="77"/>
        <v>0</v>
      </c>
      <c r="V506" s="100">
        <f t="shared" si="78"/>
        <v>0</v>
      </c>
      <c r="W506" s="101">
        <f t="shared" si="79"/>
        <v>0</v>
      </c>
      <c r="X506" s="98" t="str">
        <f>IF(B506='[1]2010 election'!B506,"Incumbent","New")</f>
        <v>Incumbent</v>
      </c>
    </row>
    <row r="507" spans="1:24" ht="16" x14ac:dyDescent="0.2">
      <c r="A507" s="1" t="s">
        <v>600</v>
      </c>
      <c r="B507" s="42" t="s">
        <v>601</v>
      </c>
      <c r="C507" s="94">
        <v>16</v>
      </c>
      <c r="D507" s="41" t="s">
        <v>602</v>
      </c>
      <c r="E507" s="95">
        <v>73325</v>
      </c>
      <c r="F507" s="96">
        <f t="shared" si="70"/>
        <v>49234</v>
      </c>
      <c r="G507" s="97">
        <v>8465</v>
      </c>
      <c r="H507" s="97">
        <v>29659</v>
      </c>
      <c r="I507" s="97">
        <v>3984</v>
      </c>
      <c r="J507" s="97">
        <v>1971</v>
      </c>
      <c r="K507" s="97">
        <v>5043</v>
      </c>
      <c r="L507" s="97">
        <v>0</v>
      </c>
      <c r="M507" s="97">
        <v>0</v>
      </c>
      <c r="N507" s="96">
        <v>112</v>
      </c>
      <c r="O507" s="98">
        <f t="shared" si="71"/>
        <v>0.67144902829867026</v>
      </c>
      <c r="P507" s="99">
        <f t="shared" si="72"/>
        <v>0.17193402932932525</v>
      </c>
      <c r="Q507" s="100">
        <f t="shared" si="73"/>
        <v>0.60240890441564776</v>
      </c>
      <c r="R507" s="100">
        <f t="shared" si="74"/>
        <v>8.0919689645367027E-2</v>
      </c>
      <c r="S507" s="100">
        <f t="shared" si="75"/>
        <v>4.0033310314010646E-2</v>
      </c>
      <c r="T507" s="100">
        <f t="shared" si="76"/>
        <v>0.10242921558272738</v>
      </c>
      <c r="U507" s="100">
        <f t="shared" si="77"/>
        <v>0</v>
      </c>
      <c r="V507" s="100">
        <f t="shared" si="78"/>
        <v>0</v>
      </c>
      <c r="W507" s="101">
        <f t="shared" si="79"/>
        <v>2.2748507129219647E-3</v>
      </c>
      <c r="X507" s="98" t="str">
        <f>IF(B507='[1]2010 election'!B507,"Incumbent","New")</f>
        <v>Incumbent</v>
      </c>
    </row>
    <row r="508" spans="1:24" ht="16" x14ac:dyDescent="0.2">
      <c r="A508" s="1" t="s">
        <v>603</v>
      </c>
      <c r="B508" s="42" t="s">
        <v>604</v>
      </c>
      <c r="C508" s="94">
        <v>16</v>
      </c>
      <c r="D508" s="41" t="s">
        <v>602</v>
      </c>
      <c r="E508" s="95">
        <v>68127</v>
      </c>
      <c r="F508" s="96">
        <f t="shared" si="70"/>
        <v>44270</v>
      </c>
      <c r="G508" s="97">
        <v>9839</v>
      </c>
      <c r="H508" s="97">
        <v>22547</v>
      </c>
      <c r="I508" s="97">
        <v>4829</v>
      </c>
      <c r="J508" s="97">
        <v>3375</v>
      </c>
      <c r="K508" s="97">
        <v>3371</v>
      </c>
      <c r="L508" s="97">
        <v>0</v>
      </c>
      <c r="M508" s="97">
        <v>0</v>
      </c>
      <c r="N508" s="96">
        <v>309</v>
      </c>
      <c r="O508" s="98">
        <f t="shared" si="71"/>
        <v>0.649815785224654</v>
      </c>
      <c r="P508" s="99">
        <f t="shared" si="72"/>
        <v>0.2222498305850463</v>
      </c>
      <c r="Q508" s="100">
        <f t="shared" si="73"/>
        <v>0.50930652812288235</v>
      </c>
      <c r="R508" s="100">
        <f t="shared" si="74"/>
        <v>0.10908064151795799</v>
      </c>
      <c r="S508" s="100">
        <f t="shared" si="75"/>
        <v>7.6236729161960698E-2</v>
      </c>
      <c r="T508" s="100">
        <f t="shared" si="76"/>
        <v>7.614637451999097E-2</v>
      </c>
      <c r="U508" s="100">
        <f t="shared" si="77"/>
        <v>0</v>
      </c>
      <c r="V508" s="100">
        <f t="shared" si="78"/>
        <v>0</v>
      </c>
      <c r="W508" s="101">
        <f t="shared" si="79"/>
        <v>6.979896092161735E-3</v>
      </c>
      <c r="X508" s="98" t="str">
        <f>IF(B508='[1]2010 election'!B508,"Incumbent","New")</f>
        <v>Incumbent</v>
      </c>
    </row>
    <row r="509" spans="1:24" ht="16" x14ac:dyDescent="0.2">
      <c r="A509" s="1" t="s">
        <v>612</v>
      </c>
      <c r="B509" s="42" t="s">
        <v>613</v>
      </c>
      <c r="C509" s="94">
        <v>16</v>
      </c>
      <c r="D509" s="41" t="s">
        <v>614</v>
      </c>
      <c r="E509" s="95">
        <v>61333</v>
      </c>
      <c r="F509" s="96">
        <f t="shared" si="70"/>
        <v>34828</v>
      </c>
      <c r="G509" s="97">
        <v>18199</v>
      </c>
      <c r="H509" s="97">
        <v>10838</v>
      </c>
      <c r="I509" s="97">
        <v>1962</v>
      </c>
      <c r="J509" s="97">
        <v>1557</v>
      </c>
      <c r="K509" s="97">
        <v>1765</v>
      </c>
      <c r="L509" s="97">
        <v>0</v>
      </c>
      <c r="M509" s="97">
        <v>0</v>
      </c>
      <c r="N509" s="96">
        <v>507</v>
      </c>
      <c r="O509" s="98">
        <f t="shared" si="71"/>
        <v>0.56785091223321871</v>
      </c>
      <c r="P509" s="99">
        <f t="shared" si="72"/>
        <v>0.52253933616630299</v>
      </c>
      <c r="Q509" s="100">
        <f t="shared" si="73"/>
        <v>0.31118640174572182</v>
      </c>
      <c r="R509" s="100">
        <f t="shared" si="74"/>
        <v>5.6333984150683358E-2</v>
      </c>
      <c r="S509" s="100">
        <f t="shared" si="75"/>
        <v>4.4705409440679911E-2</v>
      </c>
      <c r="T509" s="100">
        <f t="shared" si="76"/>
        <v>5.0677615711496496E-2</v>
      </c>
      <c r="U509" s="100">
        <f t="shared" si="77"/>
        <v>0</v>
      </c>
      <c r="V509" s="100">
        <f t="shared" si="78"/>
        <v>0</v>
      </c>
      <c r="W509" s="101">
        <f t="shared" si="79"/>
        <v>1.4557252785115424E-2</v>
      </c>
      <c r="X509" s="98" t="str">
        <f>IF(B509='[1]2010 election'!B509,"Incumbent","New")</f>
        <v>New</v>
      </c>
    </row>
    <row r="510" spans="1:24" ht="16" x14ac:dyDescent="0.2">
      <c r="A510" s="1" t="s">
        <v>659</v>
      </c>
      <c r="B510" s="42" t="s">
        <v>660</v>
      </c>
      <c r="C510" s="94">
        <v>16</v>
      </c>
      <c r="D510" s="41" t="s">
        <v>281</v>
      </c>
      <c r="E510" s="95">
        <v>64746</v>
      </c>
      <c r="F510" s="96">
        <f t="shared" si="70"/>
        <v>40705</v>
      </c>
      <c r="G510" s="97">
        <v>8939</v>
      </c>
      <c r="H510" s="97">
        <v>23858</v>
      </c>
      <c r="I510" s="97">
        <v>2304</v>
      </c>
      <c r="J510" s="97">
        <v>2341</v>
      </c>
      <c r="K510" s="97">
        <v>2974</v>
      </c>
      <c r="L510" s="97">
        <v>0</v>
      </c>
      <c r="M510" s="97">
        <v>0</v>
      </c>
      <c r="N510" s="96">
        <v>289</v>
      </c>
      <c r="O510" s="98">
        <f t="shared" si="71"/>
        <v>0.62868748648565165</v>
      </c>
      <c r="P510" s="99">
        <f t="shared" si="72"/>
        <v>0.21960447119518486</v>
      </c>
      <c r="Q510" s="100">
        <f t="shared" si="73"/>
        <v>0.58611964132170491</v>
      </c>
      <c r="R510" s="100">
        <f t="shared" si="74"/>
        <v>5.6602382999631495E-2</v>
      </c>
      <c r="S510" s="100">
        <f t="shared" si="75"/>
        <v>5.7511362240510996E-2</v>
      </c>
      <c r="T510" s="100">
        <f t="shared" si="76"/>
        <v>7.3062277361503503E-2</v>
      </c>
      <c r="U510" s="100">
        <f t="shared" si="77"/>
        <v>0</v>
      </c>
      <c r="V510" s="100">
        <f t="shared" si="78"/>
        <v>0</v>
      </c>
      <c r="W510" s="101">
        <f t="shared" si="79"/>
        <v>7.0998648814641933E-3</v>
      </c>
      <c r="X510" s="98" t="str">
        <f>IF(B510='[1]2010 election'!B510,"Incumbent","New")</f>
        <v>Incumbent</v>
      </c>
    </row>
    <row r="511" spans="1:24" ht="16" x14ac:dyDescent="0.2">
      <c r="A511" s="1" t="s">
        <v>797</v>
      </c>
      <c r="B511" s="42" t="s">
        <v>798</v>
      </c>
      <c r="C511" s="94">
        <v>16</v>
      </c>
      <c r="D511" s="41" t="s">
        <v>89</v>
      </c>
      <c r="E511" s="95">
        <v>82076</v>
      </c>
      <c r="F511" s="96">
        <f t="shared" si="70"/>
        <v>51044</v>
      </c>
      <c r="G511" s="97">
        <v>12962</v>
      </c>
      <c r="H511" s="97">
        <v>29886</v>
      </c>
      <c r="I511" s="97">
        <v>2149</v>
      </c>
      <c r="J511" s="97">
        <v>3128</v>
      </c>
      <c r="K511" s="97">
        <v>2463</v>
      </c>
      <c r="L511" s="97">
        <v>0</v>
      </c>
      <c r="M511" s="97">
        <v>0</v>
      </c>
      <c r="N511" s="96">
        <v>456</v>
      </c>
      <c r="O511" s="98">
        <f t="shared" si="71"/>
        <v>0.6219113991909937</v>
      </c>
      <c r="P511" s="99">
        <f t="shared" si="72"/>
        <v>0.25393777917091137</v>
      </c>
      <c r="Q511" s="100">
        <f t="shared" si="73"/>
        <v>0.58549486717341903</v>
      </c>
      <c r="R511" s="100">
        <f t="shared" si="74"/>
        <v>4.2100932528798686E-2</v>
      </c>
      <c r="S511" s="100">
        <f t="shared" si="75"/>
        <v>6.1280463913486405E-2</v>
      </c>
      <c r="T511" s="100">
        <f t="shared" si="76"/>
        <v>4.82524880495259E-2</v>
      </c>
      <c r="U511" s="100">
        <f t="shared" si="77"/>
        <v>0</v>
      </c>
      <c r="V511" s="100">
        <f t="shared" si="78"/>
        <v>0</v>
      </c>
      <c r="W511" s="101">
        <f t="shared" si="79"/>
        <v>8.933469163858631E-3</v>
      </c>
      <c r="X511" s="98" t="str">
        <f>IF(B511='[1]2010 election'!B511,"Incumbent","New")</f>
        <v>Incumbent</v>
      </c>
    </row>
    <row r="512" spans="1:24" ht="16" x14ac:dyDescent="0.2">
      <c r="A512" s="1" t="s">
        <v>836</v>
      </c>
      <c r="B512" s="42" t="s">
        <v>837</v>
      </c>
      <c r="C512" s="94">
        <v>16</v>
      </c>
      <c r="D512" s="41" t="s">
        <v>569</v>
      </c>
      <c r="E512" s="95">
        <v>72594</v>
      </c>
      <c r="F512" s="96">
        <f t="shared" si="70"/>
        <v>49178</v>
      </c>
      <c r="G512" s="97">
        <v>25067</v>
      </c>
      <c r="H512" s="97">
        <v>10268</v>
      </c>
      <c r="I512" s="97">
        <v>1413</v>
      </c>
      <c r="J512" s="97">
        <v>11208</v>
      </c>
      <c r="K512" s="97">
        <v>1222</v>
      </c>
      <c r="L512" s="97">
        <v>0</v>
      </c>
      <c r="M512" s="97">
        <v>0</v>
      </c>
      <c r="N512" s="96">
        <v>0</v>
      </c>
      <c r="O512" s="98">
        <f t="shared" si="71"/>
        <v>0.67743890679670493</v>
      </c>
      <c r="P512" s="99">
        <f t="shared" si="72"/>
        <v>0.50971979340355444</v>
      </c>
      <c r="Q512" s="100">
        <f t="shared" si="73"/>
        <v>0.20879254951401033</v>
      </c>
      <c r="R512" s="100">
        <f t="shared" si="74"/>
        <v>2.8732359998373258E-2</v>
      </c>
      <c r="S512" s="100">
        <f t="shared" si="75"/>
        <v>0.22790678758794583</v>
      </c>
      <c r="T512" s="100">
        <f t="shared" si="76"/>
        <v>2.4848509496116149E-2</v>
      </c>
      <c r="U512" s="100">
        <f t="shared" si="77"/>
        <v>0</v>
      </c>
      <c r="V512" s="100">
        <f t="shared" si="78"/>
        <v>0</v>
      </c>
      <c r="W512" s="101">
        <f t="shared" si="79"/>
        <v>0</v>
      </c>
      <c r="X512" s="98" t="str">
        <f>IF(B512='[1]2010 election'!B512,"Incumbent","New")</f>
        <v>Incumbent</v>
      </c>
    </row>
    <row r="513" spans="1:24" ht="16" x14ac:dyDescent="0.2">
      <c r="A513" s="1" t="s">
        <v>1022</v>
      </c>
      <c r="B513" s="42" t="s">
        <v>1023</v>
      </c>
      <c r="C513" s="94">
        <v>16</v>
      </c>
      <c r="D513" s="41" t="s">
        <v>572</v>
      </c>
      <c r="E513" s="95">
        <v>70809</v>
      </c>
      <c r="F513" s="96">
        <f t="shared" si="70"/>
        <v>42558</v>
      </c>
      <c r="G513" s="97">
        <v>5090</v>
      </c>
      <c r="H513" s="97">
        <v>28654</v>
      </c>
      <c r="I513" s="97">
        <v>1756</v>
      </c>
      <c r="J513" s="97">
        <v>1512</v>
      </c>
      <c r="K513" s="97">
        <v>3931</v>
      </c>
      <c r="L513" s="97">
        <v>0</v>
      </c>
      <c r="M513" s="97">
        <v>1324</v>
      </c>
      <c r="N513" s="96">
        <v>291</v>
      </c>
      <c r="O513" s="98">
        <f t="shared" si="71"/>
        <v>0.6010252933949074</v>
      </c>
      <c r="P513" s="99">
        <f t="shared" si="72"/>
        <v>0.11960148503219137</v>
      </c>
      <c r="Q513" s="100">
        <f t="shared" si="73"/>
        <v>0.67329291790027723</v>
      </c>
      <c r="R513" s="100">
        <f t="shared" si="74"/>
        <v>4.1261337468866018E-2</v>
      </c>
      <c r="S513" s="100">
        <f t="shared" si="75"/>
        <v>3.5527985337656845E-2</v>
      </c>
      <c r="T513" s="100">
        <f t="shared" si="76"/>
        <v>9.2368062408947793E-2</v>
      </c>
      <c r="U513" s="100">
        <f t="shared" si="77"/>
        <v>0</v>
      </c>
      <c r="V513" s="100">
        <f t="shared" si="78"/>
        <v>3.1110484515249778E-2</v>
      </c>
      <c r="W513" s="101">
        <f t="shared" si="79"/>
        <v>6.8377273368109403E-3</v>
      </c>
      <c r="X513" s="98" t="str">
        <f>IF(B513='[1]2010 election'!B513,"Incumbent","New")</f>
        <v>Incumbent</v>
      </c>
    </row>
    <row r="514" spans="1:24" ht="16" x14ac:dyDescent="0.2">
      <c r="A514" s="1" t="s">
        <v>1046</v>
      </c>
      <c r="B514" s="42" t="s">
        <v>1047</v>
      </c>
      <c r="C514" s="94">
        <v>16</v>
      </c>
      <c r="D514" s="41" t="s">
        <v>281</v>
      </c>
      <c r="E514" s="95">
        <v>67289</v>
      </c>
      <c r="F514" s="96">
        <f t="shared" si="70"/>
        <v>41796</v>
      </c>
      <c r="G514" s="97">
        <v>5584</v>
      </c>
      <c r="H514" s="97">
        <v>28779</v>
      </c>
      <c r="I514" s="97">
        <v>1661</v>
      </c>
      <c r="J514" s="97">
        <v>2507</v>
      </c>
      <c r="K514" s="97">
        <v>2661</v>
      </c>
      <c r="L514" s="97">
        <v>0</v>
      </c>
      <c r="M514" s="97">
        <v>0</v>
      </c>
      <c r="N514" s="96">
        <v>604</v>
      </c>
      <c r="O514" s="98">
        <f t="shared" si="71"/>
        <v>0.62114164276479067</v>
      </c>
      <c r="P514" s="99">
        <f t="shared" si="72"/>
        <v>0.13360130155995789</v>
      </c>
      <c r="Q514" s="100">
        <f t="shared" si="73"/>
        <v>0.68855871375251221</v>
      </c>
      <c r="R514" s="100">
        <f t="shared" si="74"/>
        <v>3.9740645037802662E-2</v>
      </c>
      <c r="S514" s="100">
        <f t="shared" si="75"/>
        <v>5.9981816441764764E-2</v>
      </c>
      <c r="T514" s="100">
        <f t="shared" si="76"/>
        <v>6.3666379557852426E-2</v>
      </c>
      <c r="U514" s="100">
        <f t="shared" si="77"/>
        <v>0</v>
      </c>
      <c r="V514" s="100">
        <f t="shared" si="78"/>
        <v>0</v>
      </c>
      <c r="W514" s="101">
        <f t="shared" si="79"/>
        <v>1.4451143650110059E-2</v>
      </c>
      <c r="X514" s="98" t="str">
        <f>IF(B514='[1]2010 election'!B514,"Incumbent","New")</f>
        <v>Incumbent</v>
      </c>
    </row>
    <row r="515" spans="1:24" ht="16" x14ac:dyDescent="0.2">
      <c r="A515" s="1" t="s">
        <v>1084</v>
      </c>
      <c r="B515" s="42" t="s">
        <v>1085</v>
      </c>
      <c r="C515" s="94">
        <v>16</v>
      </c>
      <c r="D515" s="41" t="s">
        <v>411</v>
      </c>
      <c r="E515" s="95">
        <v>90634</v>
      </c>
      <c r="F515" s="96">
        <f t="shared" si="70"/>
        <v>52793</v>
      </c>
      <c r="G515" s="97">
        <v>8146</v>
      </c>
      <c r="H515" s="97">
        <v>36132</v>
      </c>
      <c r="I515" s="97">
        <v>1430</v>
      </c>
      <c r="J515" s="97">
        <v>3950</v>
      </c>
      <c r="K515" s="97">
        <v>2651</v>
      </c>
      <c r="L515" s="97">
        <v>0</v>
      </c>
      <c r="M515" s="97">
        <v>0</v>
      </c>
      <c r="N515" s="96">
        <v>484</v>
      </c>
      <c r="O515" s="98">
        <f t="shared" si="71"/>
        <v>0.582485601429927</v>
      </c>
      <c r="P515" s="99">
        <f t="shared" si="72"/>
        <v>0.1543007595703976</v>
      </c>
      <c r="Q515" s="100">
        <f t="shared" si="73"/>
        <v>0.6844089178489573</v>
      </c>
      <c r="R515" s="100">
        <f t="shared" si="74"/>
        <v>2.7086924402856441E-2</v>
      </c>
      <c r="S515" s="100">
        <f t="shared" si="75"/>
        <v>7.482052544844961E-2</v>
      </c>
      <c r="T515" s="100">
        <f t="shared" si="76"/>
        <v>5.0214990623756936E-2</v>
      </c>
      <c r="U515" s="100">
        <f t="shared" si="77"/>
        <v>0</v>
      </c>
      <c r="V515" s="100">
        <f t="shared" si="78"/>
        <v>0</v>
      </c>
      <c r="W515" s="101">
        <f t="shared" si="79"/>
        <v>9.1678821055821789E-3</v>
      </c>
      <c r="X515" s="98" t="str">
        <f>IF(B515='[1]2010 election'!B515,"Incumbent","New")</f>
        <v>Incumbent</v>
      </c>
    </row>
    <row r="516" spans="1:24" ht="16" x14ac:dyDescent="0.2">
      <c r="A516" s="1" t="s">
        <v>1086</v>
      </c>
      <c r="B516" s="42" t="s">
        <v>1087</v>
      </c>
      <c r="C516" s="94">
        <v>16</v>
      </c>
      <c r="D516" s="41" t="s">
        <v>294</v>
      </c>
      <c r="E516" s="95">
        <v>62346</v>
      </c>
      <c r="F516" s="96">
        <f t="shared" si="70"/>
        <v>39514</v>
      </c>
      <c r="G516" s="97">
        <v>16527</v>
      </c>
      <c r="H516" s="97">
        <v>18504</v>
      </c>
      <c r="I516" s="97">
        <v>1457</v>
      </c>
      <c r="J516" s="97">
        <v>1489</v>
      </c>
      <c r="K516" s="97">
        <v>1322</v>
      </c>
      <c r="L516" s="97">
        <v>0</v>
      </c>
      <c r="M516" s="97">
        <v>0</v>
      </c>
      <c r="N516" s="96">
        <v>215</v>
      </c>
      <c r="O516" s="98">
        <f t="shared" si="71"/>
        <v>0.63378564783626856</v>
      </c>
      <c r="P516" s="99">
        <f t="shared" si="72"/>
        <v>0.4182568203674647</v>
      </c>
      <c r="Q516" s="100">
        <f t="shared" si="73"/>
        <v>0.46828972009920533</v>
      </c>
      <c r="R516" s="100">
        <f t="shared" si="74"/>
        <v>3.6873007035481097E-2</v>
      </c>
      <c r="S516" s="100">
        <f t="shared" si="75"/>
        <v>3.7682846586020148E-2</v>
      </c>
      <c r="T516" s="100">
        <f t="shared" si="76"/>
        <v>3.3456496431644479E-2</v>
      </c>
      <c r="U516" s="100">
        <f t="shared" si="77"/>
        <v>0</v>
      </c>
      <c r="V516" s="100">
        <f t="shared" si="78"/>
        <v>0</v>
      </c>
      <c r="W516" s="101">
        <f t="shared" si="79"/>
        <v>5.4411094801842383E-3</v>
      </c>
      <c r="X516" s="98" t="str">
        <f>IF(B516='[1]2010 election'!B516,"Incumbent","New")</f>
        <v>Incumbent</v>
      </c>
    </row>
    <row r="517" spans="1:24" ht="16" x14ac:dyDescent="0.2">
      <c r="A517" s="1" t="s">
        <v>64</v>
      </c>
      <c r="B517" s="132" t="s">
        <v>65</v>
      </c>
      <c r="C517" s="133">
        <v>17</v>
      </c>
      <c r="D517" s="39" t="s">
        <v>66</v>
      </c>
      <c r="E517" s="134">
        <v>76106</v>
      </c>
      <c r="F517" s="96">
        <f t="shared" si="70"/>
        <v>51031</v>
      </c>
      <c r="G517" s="135">
        <v>26730</v>
      </c>
      <c r="H517" s="135">
        <v>18792</v>
      </c>
      <c r="I517" s="135">
        <v>2241</v>
      </c>
      <c r="J517" s="135">
        <v>1586</v>
      </c>
      <c r="K517" s="135">
        <v>1682</v>
      </c>
      <c r="L517" s="135">
        <v>0</v>
      </c>
      <c r="M517" s="135">
        <v>0</v>
      </c>
      <c r="N517" s="136">
        <v>0</v>
      </c>
      <c r="O517" s="137">
        <f t="shared" si="71"/>
        <v>0.67052531994849285</v>
      </c>
      <c r="P517" s="99">
        <f t="shared" si="72"/>
        <v>0.5237992592737748</v>
      </c>
      <c r="Q517" s="100">
        <f t="shared" si="73"/>
        <v>0.36824675197429013</v>
      </c>
      <c r="R517" s="100">
        <f t="shared" si="74"/>
        <v>4.3914483353255866E-2</v>
      </c>
      <c r="S517" s="100">
        <f t="shared" si="75"/>
        <v>3.107914796888166E-2</v>
      </c>
      <c r="T517" s="100">
        <f t="shared" si="76"/>
        <v>3.2960357429797575E-2</v>
      </c>
      <c r="U517" s="100">
        <f t="shared" si="77"/>
        <v>0</v>
      </c>
      <c r="V517" s="100">
        <f t="shared" si="78"/>
        <v>0</v>
      </c>
      <c r="W517" s="101">
        <f t="shared" si="79"/>
        <v>0</v>
      </c>
      <c r="X517" s="98" t="str">
        <f>IF(B517='[1]2010 election'!B517,"Incumbent","New")</f>
        <v>New</v>
      </c>
    </row>
    <row r="518" spans="1:24" ht="16" x14ac:dyDescent="0.2">
      <c r="A518" s="1" t="s">
        <v>69</v>
      </c>
      <c r="B518" s="42" t="s">
        <v>70</v>
      </c>
      <c r="C518" s="94">
        <v>17</v>
      </c>
      <c r="D518" s="41" t="s">
        <v>71</v>
      </c>
      <c r="E518" s="95">
        <v>67436</v>
      </c>
      <c r="F518" s="96">
        <f t="shared" ref="F518:F581" si="80">SUM(G518:N518)</f>
        <v>48803</v>
      </c>
      <c r="G518" s="97">
        <v>27955</v>
      </c>
      <c r="H518" s="97">
        <v>9484</v>
      </c>
      <c r="I518" s="97">
        <v>3378</v>
      </c>
      <c r="J518" s="97">
        <v>6108</v>
      </c>
      <c r="K518" s="97">
        <v>1878</v>
      </c>
      <c r="L518" s="97">
        <v>0</v>
      </c>
      <c r="M518" s="97">
        <v>0</v>
      </c>
      <c r="N518" s="96">
        <v>0</v>
      </c>
      <c r="O518" s="98">
        <f t="shared" ref="O518:O581" si="81">SUM(G518:N518)/E518</f>
        <v>0.72369357613144314</v>
      </c>
      <c r="P518" s="99">
        <f t="shared" ref="P518:P581" si="82">G518/F518</f>
        <v>0.57281314673278283</v>
      </c>
      <c r="Q518" s="100">
        <f t="shared" ref="Q518:Q581" si="83">H518/F518</f>
        <v>0.19433231563633382</v>
      </c>
      <c r="R518" s="100">
        <f t="shared" ref="R518:R581" si="84">I518/F518</f>
        <v>6.9217056328504389E-2</v>
      </c>
      <c r="S518" s="100">
        <f t="shared" ref="S518:S581" si="85">J518/F518</f>
        <v>0.12515624039505768</v>
      </c>
      <c r="T518" s="100">
        <f t="shared" ref="T518:T581" si="86">K518/F518</f>
        <v>3.8481240907321274E-2</v>
      </c>
      <c r="U518" s="100">
        <f t="shared" ref="U518:U581" si="87">L518/F518</f>
        <v>0</v>
      </c>
      <c r="V518" s="100">
        <f t="shared" ref="V518:V581" si="88">M518/F518</f>
        <v>0</v>
      </c>
      <c r="W518" s="101">
        <f t="shared" ref="W518:W581" si="89">N518/F518</f>
        <v>0</v>
      </c>
      <c r="X518" s="98" t="str">
        <f>IF(B518='[1]2010 election'!B518,"Incumbent","New")</f>
        <v>New</v>
      </c>
    </row>
    <row r="519" spans="1:24" ht="16" x14ac:dyDescent="0.2">
      <c r="A519" s="1" t="s">
        <v>81</v>
      </c>
      <c r="B519" s="42" t="s">
        <v>82</v>
      </c>
      <c r="C519" s="94">
        <v>17</v>
      </c>
      <c r="D519" s="41" t="s">
        <v>83</v>
      </c>
      <c r="E519" s="95">
        <v>80604</v>
      </c>
      <c r="F519" s="96">
        <f t="shared" si="80"/>
        <v>51424</v>
      </c>
      <c r="G519" s="97">
        <v>6051</v>
      </c>
      <c r="H519" s="97">
        <v>22146</v>
      </c>
      <c r="I519" s="97">
        <v>17657</v>
      </c>
      <c r="J519" s="97">
        <v>3254</v>
      </c>
      <c r="K519" s="97">
        <v>2023</v>
      </c>
      <c r="L519" s="97">
        <v>0</v>
      </c>
      <c r="M519" s="97">
        <v>0</v>
      </c>
      <c r="N519" s="96">
        <v>293</v>
      </c>
      <c r="O519" s="98">
        <f t="shared" si="81"/>
        <v>0.63798322663887652</v>
      </c>
      <c r="P519" s="99">
        <f t="shared" si="82"/>
        <v>0.11766879278158059</v>
      </c>
      <c r="Q519" s="100">
        <f t="shared" si="83"/>
        <v>0.43065494710640945</v>
      </c>
      <c r="R519" s="100">
        <f t="shared" si="84"/>
        <v>0.34336107654013692</v>
      </c>
      <c r="S519" s="100">
        <f t="shared" si="85"/>
        <v>6.3277846919726197E-2</v>
      </c>
      <c r="T519" s="100">
        <f t="shared" si="86"/>
        <v>3.9339607965152457E-2</v>
      </c>
      <c r="U519" s="100">
        <f t="shared" si="87"/>
        <v>0</v>
      </c>
      <c r="V519" s="100">
        <f t="shared" si="88"/>
        <v>0</v>
      </c>
      <c r="W519" s="101">
        <f t="shared" si="89"/>
        <v>5.6977286869943997E-3</v>
      </c>
      <c r="X519" s="98" t="str">
        <f>IF(B519='[1]2010 election'!B519,"Incumbent","New")</f>
        <v>New</v>
      </c>
    </row>
    <row r="520" spans="1:24" ht="16" x14ac:dyDescent="0.2">
      <c r="A520" s="1" t="s">
        <v>96</v>
      </c>
      <c r="B520" s="42" t="s">
        <v>97</v>
      </c>
      <c r="C520" s="94">
        <v>17</v>
      </c>
      <c r="D520" s="41" t="s">
        <v>98</v>
      </c>
      <c r="E520" s="95">
        <v>64828</v>
      </c>
      <c r="F520" s="96">
        <f t="shared" si="80"/>
        <v>43685</v>
      </c>
      <c r="G520" s="97">
        <v>20643</v>
      </c>
      <c r="H520" s="97">
        <v>11451</v>
      </c>
      <c r="I520" s="97">
        <v>1308</v>
      </c>
      <c r="J520" s="97">
        <v>9182</v>
      </c>
      <c r="K520" s="97">
        <v>950</v>
      </c>
      <c r="L520" s="97">
        <v>0</v>
      </c>
      <c r="M520" s="97">
        <v>0</v>
      </c>
      <c r="N520" s="96">
        <v>151</v>
      </c>
      <c r="O520" s="98">
        <f t="shared" si="81"/>
        <v>0.6738600604676992</v>
      </c>
      <c r="P520" s="99">
        <f t="shared" si="82"/>
        <v>0.47254206249284653</v>
      </c>
      <c r="Q520" s="100">
        <f t="shared" si="83"/>
        <v>0.26212658807370953</v>
      </c>
      <c r="R520" s="100">
        <f t="shared" si="84"/>
        <v>2.9941627560947693E-2</v>
      </c>
      <c r="S520" s="100">
        <f t="shared" si="85"/>
        <v>0.21018656289344168</v>
      </c>
      <c r="T520" s="100">
        <f t="shared" si="86"/>
        <v>2.1746594941055283E-2</v>
      </c>
      <c r="U520" s="100">
        <f t="shared" si="87"/>
        <v>0</v>
      </c>
      <c r="V520" s="100">
        <f t="shared" si="88"/>
        <v>0</v>
      </c>
      <c r="W520" s="101">
        <f t="shared" si="89"/>
        <v>3.4565640379993134E-3</v>
      </c>
      <c r="X520" s="98" t="str">
        <f>IF(B520='[1]2010 election'!B520,"Incumbent","New")</f>
        <v>New</v>
      </c>
    </row>
    <row r="521" spans="1:24" ht="16" x14ac:dyDescent="0.2">
      <c r="A521" s="1" t="s">
        <v>178</v>
      </c>
      <c r="B521" s="42" t="s">
        <v>179</v>
      </c>
      <c r="C521" s="94">
        <v>17</v>
      </c>
      <c r="D521" s="41" t="s">
        <v>180</v>
      </c>
      <c r="E521" s="95">
        <v>84557</v>
      </c>
      <c r="F521" s="96">
        <f t="shared" si="80"/>
        <v>57355</v>
      </c>
      <c r="G521" s="97">
        <v>24631</v>
      </c>
      <c r="H521" s="97">
        <v>25096</v>
      </c>
      <c r="I521" s="97">
        <v>2305</v>
      </c>
      <c r="J521" s="97">
        <v>3203</v>
      </c>
      <c r="K521" s="97">
        <v>2120</v>
      </c>
      <c r="L521" s="97">
        <v>0</v>
      </c>
      <c r="M521" s="97">
        <v>0</v>
      </c>
      <c r="N521" s="96">
        <v>0</v>
      </c>
      <c r="O521" s="98">
        <f t="shared" si="81"/>
        <v>0.67829984507491992</v>
      </c>
      <c r="P521" s="99">
        <f t="shared" si="82"/>
        <v>0.42944817365530469</v>
      </c>
      <c r="Q521" s="100">
        <f t="shared" si="83"/>
        <v>0.4375555749280795</v>
      </c>
      <c r="R521" s="100">
        <f t="shared" si="84"/>
        <v>4.0188300932787031E-2</v>
      </c>
      <c r="S521" s="100">
        <f t="shared" si="85"/>
        <v>5.5845174788597331E-2</v>
      </c>
      <c r="T521" s="100">
        <f t="shared" si="86"/>
        <v>3.6962775695231452E-2</v>
      </c>
      <c r="U521" s="100">
        <f t="shared" si="87"/>
        <v>0</v>
      </c>
      <c r="V521" s="100">
        <f t="shared" si="88"/>
        <v>0</v>
      </c>
      <c r="W521" s="101">
        <f t="shared" si="89"/>
        <v>0</v>
      </c>
      <c r="X521" s="98" t="str">
        <f>IF(B521='[1]2010 election'!B521,"Incumbent","New")</f>
        <v>New</v>
      </c>
    </row>
    <row r="522" spans="1:24" ht="16" x14ac:dyDescent="0.2">
      <c r="A522" s="1" t="s">
        <v>203</v>
      </c>
      <c r="B522" s="42" t="s">
        <v>204</v>
      </c>
      <c r="C522" s="94">
        <v>17</v>
      </c>
      <c r="D522" s="41" t="s">
        <v>71</v>
      </c>
      <c r="E522" s="95">
        <v>65476</v>
      </c>
      <c r="F522" s="96">
        <f t="shared" si="80"/>
        <v>44066</v>
      </c>
      <c r="G522" s="97">
        <v>23343</v>
      </c>
      <c r="H522" s="97">
        <v>9779</v>
      </c>
      <c r="I522" s="97">
        <v>2836</v>
      </c>
      <c r="J522" s="97">
        <v>6285</v>
      </c>
      <c r="K522" s="97">
        <v>1823</v>
      </c>
      <c r="L522" s="97">
        <v>0</v>
      </c>
      <c r="M522" s="97">
        <v>0</v>
      </c>
      <c r="N522" s="96">
        <v>0</v>
      </c>
      <c r="O522" s="98">
        <f t="shared" si="81"/>
        <v>0.67300995784715012</v>
      </c>
      <c r="P522" s="99">
        <f t="shared" si="82"/>
        <v>0.52972813507012206</v>
      </c>
      <c r="Q522" s="100">
        <f t="shared" si="83"/>
        <v>0.2219171243135297</v>
      </c>
      <c r="R522" s="100">
        <f t="shared" si="84"/>
        <v>6.4358008441882636E-2</v>
      </c>
      <c r="S522" s="100">
        <f t="shared" si="85"/>
        <v>0.14262696863795216</v>
      </c>
      <c r="T522" s="100">
        <f t="shared" si="86"/>
        <v>4.1369763536513414E-2</v>
      </c>
      <c r="U522" s="100">
        <f t="shared" si="87"/>
        <v>0</v>
      </c>
      <c r="V522" s="100">
        <f t="shared" si="88"/>
        <v>0</v>
      </c>
      <c r="W522" s="101">
        <f t="shared" si="89"/>
        <v>0</v>
      </c>
      <c r="X522" s="98" t="str">
        <f>IF(B522='[1]2010 election'!B522,"Incumbent","New")</f>
        <v>New</v>
      </c>
    </row>
    <row r="523" spans="1:24" ht="16" x14ac:dyDescent="0.2">
      <c r="A523" s="1" t="s">
        <v>229</v>
      </c>
      <c r="B523" s="42" t="s">
        <v>230</v>
      </c>
      <c r="C523" s="94">
        <v>17</v>
      </c>
      <c r="D523" s="41" t="s">
        <v>83</v>
      </c>
      <c r="E523" s="95">
        <v>80507</v>
      </c>
      <c r="F523" s="96">
        <f t="shared" si="80"/>
        <v>51561</v>
      </c>
      <c r="G523" s="97">
        <v>6790</v>
      </c>
      <c r="H523" s="97">
        <v>32614</v>
      </c>
      <c r="I523" s="97">
        <v>2580</v>
      </c>
      <c r="J523" s="97">
        <v>2413</v>
      </c>
      <c r="K523" s="97">
        <v>5187</v>
      </c>
      <c r="L523" s="97">
        <v>0</v>
      </c>
      <c r="M523" s="97">
        <v>0</v>
      </c>
      <c r="N523" s="96">
        <v>1977</v>
      </c>
      <c r="O523" s="98">
        <f t="shared" si="81"/>
        <v>0.640453625150608</v>
      </c>
      <c r="P523" s="99">
        <f t="shared" si="82"/>
        <v>0.13168867942825002</v>
      </c>
      <c r="Q523" s="100">
        <f t="shared" si="83"/>
        <v>0.63253234033474914</v>
      </c>
      <c r="R523" s="100">
        <f t="shared" si="84"/>
        <v>5.0037819282015478E-2</v>
      </c>
      <c r="S523" s="100">
        <f t="shared" si="85"/>
        <v>4.679893718120285E-2</v>
      </c>
      <c r="T523" s="100">
        <f t="shared" si="86"/>
        <v>0.10059929016116832</v>
      </c>
      <c r="U523" s="100">
        <f t="shared" si="87"/>
        <v>0</v>
      </c>
      <c r="V523" s="100">
        <f t="shared" si="88"/>
        <v>0</v>
      </c>
      <c r="W523" s="101">
        <f t="shared" si="89"/>
        <v>3.8342933612614184E-2</v>
      </c>
      <c r="X523" s="98" t="str">
        <f>IF(B523='[1]2010 election'!B523,"Incumbent","New")</f>
        <v>Incumbent</v>
      </c>
    </row>
    <row r="524" spans="1:24" ht="16" x14ac:dyDescent="0.2">
      <c r="A524" s="1" t="s">
        <v>251</v>
      </c>
      <c r="B524" s="42" t="s">
        <v>252</v>
      </c>
      <c r="C524" s="94">
        <v>17</v>
      </c>
      <c r="D524" s="41" t="s">
        <v>253</v>
      </c>
      <c r="E524" s="95">
        <v>69866</v>
      </c>
      <c r="F524" s="96">
        <f t="shared" si="80"/>
        <v>47613</v>
      </c>
      <c r="G524" s="97">
        <v>15093</v>
      </c>
      <c r="H524" s="97">
        <v>7150</v>
      </c>
      <c r="I524" s="97">
        <v>16603</v>
      </c>
      <c r="J524" s="97">
        <v>7049</v>
      </c>
      <c r="K524" s="97">
        <v>1492</v>
      </c>
      <c r="L524" s="97">
        <v>0</v>
      </c>
      <c r="M524" s="97">
        <v>0</v>
      </c>
      <c r="N524" s="96">
        <v>226</v>
      </c>
      <c r="O524" s="98">
        <f t="shared" si="81"/>
        <v>0.6814902813958148</v>
      </c>
      <c r="P524" s="99">
        <f t="shared" si="82"/>
        <v>0.31699325814378426</v>
      </c>
      <c r="Q524" s="100">
        <f t="shared" si="83"/>
        <v>0.15016907147207695</v>
      </c>
      <c r="R524" s="100">
        <f t="shared" si="84"/>
        <v>0.34870728582529981</v>
      </c>
      <c r="S524" s="100">
        <f t="shared" si="85"/>
        <v>0.14804780207086299</v>
      </c>
      <c r="T524" s="100">
        <f t="shared" si="86"/>
        <v>3.1335979669418014E-2</v>
      </c>
      <c r="U524" s="100">
        <f t="shared" si="87"/>
        <v>0</v>
      </c>
      <c r="V524" s="100">
        <f t="shared" si="88"/>
        <v>0</v>
      </c>
      <c r="W524" s="101">
        <f t="shared" si="89"/>
        <v>4.7466028185579566E-3</v>
      </c>
      <c r="X524" s="98" t="str">
        <f>IF(B524='[1]2010 election'!B524,"Incumbent","New")</f>
        <v>New</v>
      </c>
    </row>
    <row r="525" spans="1:24" ht="16" x14ac:dyDescent="0.2">
      <c r="A525" s="1" t="s">
        <v>327</v>
      </c>
      <c r="B525" s="42" t="s">
        <v>328</v>
      </c>
      <c r="C525" s="94">
        <v>17</v>
      </c>
      <c r="D525" s="41" t="s">
        <v>329</v>
      </c>
      <c r="E525" s="95">
        <v>78171</v>
      </c>
      <c r="F525" s="96">
        <f t="shared" si="80"/>
        <v>52941</v>
      </c>
      <c r="G525" s="97">
        <v>22753</v>
      </c>
      <c r="H525" s="97">
        <v>22588</v>
      </c>
      <c r="I525" s="97">
        <v>1152</v>
      </c>
      <c r="J525" s="97">
        <v>4810</v>
      </c>
      <c r="K525" s="97">
        <v>1454</v>
      </c>
      <c r="L525" s="97">
        <v>0</v>
      </c>
      <c r="M525" s="97">
        <v>0</v>
      </c>
      <c r="N525" s="96">
        <v>184</v>
      </c>
      <c r="O525" s="98">
        <f t="shared" si="81"/>
        <v>0.67724603753310053</v>
      </c>
      <c r="P525" s="99">
        <f t="shared" si="82"/>
        <v>0.42978032148996054</v>
      </c>
      <c r="Q525" s="100">
        <f t="shared" si="83"/>
        <v>0.42666364443437033</v>
      </c>
      <c r="R525" s="100">
        <f t="shared" si="84"/>
        <v>2.1760072533575113E-2</v>
      </c>
      <c r="S525" s="100">
        <f t="shared" si="85"/>
        <v>9.0855858408416923E-2</v>
      </c>
      <c r="T525" s="100">
        <f t="shared" si="86"/>
        <v>2.7464535992897755E-2</v>
      </c>
      <c r="U525" s="100">
        <f t="shared" si="87"/>
        <v>0</v>
      </c>
      <c r="V525" s="100">
        <f t="shared" si="88"/>
        <v>0</v>
      </c>
      <c r="W525" s="101">
        <f t="shared" si="89"/>
        <v>3.4755671407793579E-3</v>
      </c>
      <c r="X525" s="98" t="str">
        <f>IF(B525='[1]2010 election'!B525,"Incumbent","New")</f>
        <v>Incumbent</v>
      </c>
    </row>
    <row r="526" spans="1:24" ht="16" x14ac:dyDescent="0.2">
      <c r="A526" s="1" t="s">
        <v>330</v>
      </c>
      <c r="B526" s="42" t="s">
        <v>331</v>
      </c>
      <c r="C526" s="94">
        <v>17</v>
      </c>
      <c r="D526" s="41" t="s">
        <v>329</v>
      </c>
      <c r="E526" s="95">
        <v>85951</v>
      </c>
      <c r="F526" s="96">
        <f t="shared" si="80"/>
        <v>53522</v>
      </c>
      <c r="G526" s="97">
        <v>12149</v>
      </c>
      <c r="H526" s="97">
        <v>33513</v>
      </c>
      <c r="I526" s="97">
        <v>1919</v>
      </c>
      <c r="J526" s="97">
        <v>2899</v>
      </c>
      <c r="K526" s="97">
        <v>2515</v>
      </c>
      <c r="L526" s="97">
        <v>0</v>
      </c>
      <c r="M526" s="97">
        <v>0</v>
      </c>
      <c r="N526" s="96">
        <v>527</v>
      </c>
      <c r="O526" s="98">
        <f t="shared" si="81"/>
        <v>0.62270363346557922</v>
      </c>
      <c r="P526" s="99">
        <f t="shared" si="82"/>
        <v>0.22699077015059227</v>
      </c>
      <c r="Q526" s="100">
        <f t="shared" si="83"/>
        <v>0.62615373117596507</v>
      </c>
      <c r="R526" s="100">
        <f t="shared" si="84"/>
        <v>3.5854415006913047E-2</v>
      </c>
      <c r="S526" s="100">
        <f t="shared" si="85"/>
        <v>5.4164642576884268E-2</v>
      </c>
      <c r="T526" s="100">
        <f t="shared" si="86"/>
        <v>4.6990022794364934E-2</v>
      </c>
      <c r="U526" s="100">
        <f t="shared" si="87"/>
        <v>0</v>
      </c>
      <c r="V526" s="100">
        <f t="shared" si="88"/>
        <v>0</v>
      </c>
      <c r="W526" s="101">
        <f t="shared" si="89"/>
        <v>9.8464182952804451E-3</v>
      </c>
      <c r="X526" s="98" t="str">
        <f>IF(B526='[1]2010 election'!B526,"Incumbent","New")</f>
        <v>New</v>
      </c>
    </row>
    <row r="527" spans="1:24" ht="16" x14ac:dyDescent="0.2">
      <c r="A527" s="1" t="s">
        <v>332</v>
      </c>
      <c r="B527" s="42" t="s">
        <v>333</v>
      </c>
      <c r="C527" s="94">
        <v>17</v>
      </c>
      <c r="D527" s="41" t="s">
        <v>329</v>
      </c>
      <c r="E527" s="95">
        <v>82010</v>
      </c>
      <c r="F527" s="96">
        <f t="shared" si="80"/>
        <v>57712</v>
      </c>
      <c r="G527" s="97">
        <v>31448</v>
      </c>
      <c r="H527" s="97">
        <v>14308</v>
      </c>
      <c r="I527" s="97">
        <v>3448</v>
      </c>
      <c r="J527" s="97">
        <v>6068</v>
      </c>
      <c r="K527" s="97">
        <v>2154</v>
      </c>
      <c r="L527" s="97">
        <v>0</v>
      </c>
      <c r="M527" s="97">
        <v>0</v>
      </c>
      <c r="N527" s="96">
        <v>286</v>
      </c>
      <c r="O527" s="98">
        <f t="shared" si="81"/>
        <v>0.70371905865138396</v>
      </c>
      <c r="P527" s="99">
        <f t="shared" si="82"/>
        <v>0.54491266980870534</v>
      </c>
      <c r="Q527" s="100">
        <f t="shared" si="83"/>
        <v>0.24792070973107846</v>
      </c>
      <c r="R527" s="100">
        <f t="shared" si="84"/>
        <v>5.9744940393678961E-2</v>
      </c>
      <c r="S527" s="100">
        <f t="shared" si="85"/>
        <v>0.10514277793179928</v>
      </c>
      <c r="T527" s="100">
        <f t="shared" si="86"/>
        <v>3.7323260327141672E-2</v>
      </c>
      <c r="U527" s="100">
        <f t="shared" si="87"/>
        <v>0</v>
      </c>
      <c r="V527" s="100">
        <f t="shared" si="88"/>
        <v>0</v>
      </c>
      <c r="W527" s="101">
        <f t="shared" si="89"/>
        <v>4.9556418075963407E-3</v>
      </c>
      <c r="X527" s="98" t="str">
        <f>IF(B527='[1]2010 election'!B527,"Incumbent","New")</f>
        <v>New</v>
      </c>
    </row>
    <row r="528" spans="1:24" ht="16" x14ac:dyDescent="0.2">
      <c r="A528" s="1" t="s">
        <v>391</v>
      </c>
      <c r="B528" s="42" t="s">
        <v>392</v>
      </c>
      <c r="C528" s="94">
        <v>17</v>
      </c>
      <c r="D528" s="41" t="s">
        <v>393</v>
      </c>
      <c r="E528" s="95">
        <v>75244</v>
      </c>
      <c r="F528" s="96">
        <f t="shared" si="80"/>
        <v>51362</v>
      </c>
      <c r="G528" s="97">
        <v>11650</v>
      </c>
      <c r="H528" s="97">
        <v>27772</v>
      </c>
      <c r="I528" s="97">
        <v>5055</v>
      </c>
      <c r="J528" s="97">
        <v>1606</v>
      </c>
      <c r="K528" s="97">
        <v>4844</v>
      </c>
      <c r="L528" s="97">
        <v>0</v>
      </c>
      <c r="M528" s="97">
        <v>0</v>
      </c>
      <c r="N528" s="96">
        <v>435</v>
      </c>
      <c r="O528" s="98">
        <f t="shared" si="81"/>
        <v>0.68260592206687576</v>
      </c>
      <c r="P528" s="99">
        <f t="shared" si="82"/>
        <v>0.22682138546006775</v>
      </c>
      <c r="Q528" s="100">
        <f t="shared" si="83"/>
        <v>0.54071103150188859</v>
      </c>
      <c r="R528" s="100">
        <f t="shared" si="84"/>
        <v>9.8419064678166732E-2</v>
      </c>
      <c r="S528" s="100">
        <f t="shared" si="85"/>
        <v>3.1268252793894322E-2</v>
      </c>
      <c r="T528" s="100">
        <f t="shared" si="86"/>
        <v>9.4310969199018727E-2</v>
      </c>
      <c r="U528" s="100">
        <f t="shared" si="87"/>
        <v>0</v>
      </c>
      <c r="V528" s="100">
        <f t="shared" si="88"/>
        <v>0</v>
      </c>
      <c r="W528" s="101">
        <f t="shared" si="89"/>
        <v>8.4692963669639031E-3</v>
      </c>
      <c r="X528" s="98" t="str">
        <f>IF(B528='[1]2010 election'!B528,"Incumbent","New")</f>
        <v>New</v>
      </c>
    </row>
    <row r="529" spans="1:24" ht="16" x14ac:dyDescent="0.2">
      <c r="A529" s="1" t="s">
        <v>400</v>
      </c>
      <c r="B529" s="42" t="s">
        <v>401</v>
      </c>
      <c r="C529" s="94">
        <v>17</v>
      </c>
      <c r="D529" s="41" t="s">
        <v>402</v>
      </c>
      <c r="E529" s="95">
        <v>71238</v>
      </c>
      <c r="F529" s="96">
        <f t="shared" si="80"/>
        <v>50894</v>
      </c>
      <c r="G529" s="97">
        <v>21728</v>
      </c>
      <c r="H529" s="97">
        <v>22002</v>
      </c>
      <c r="I529" s="97">
        <v>3106</v>
      </c>
      <c r="J529" s="97">
        <v>1926</v>
      </c>
      <c r="K529" s="97">
        <v>1841</v>
      </c>
      <c r="L529" s="97">
        <v>0</v>
      </c>
      <c r="M529" s="97">
        <v>0</v>
      </c>
      <c r="N529" s="96">
        <v>291</v>
      </c>
      <c r="O529" s="98">
        <f t="shared" si="81"/>
        <v>0.71442207810438252</v>
      </c>
      <c r="P529" s="99">
        <f t="shared" si="82"/>
        <v>0.42692655322827838</v>
      </c>
      <c r="Q529" s="100">
        <f t="shared" si="83"/>
        <v>0.43231029197940818</v>
      </c>
      <c r="R529" s="100">
        <f t="shared" si="84"/>
        <v>6.1028804967186705E-2</v>
      </c>
      <c r="S529" s="100">
        <f t="shared" si="85"/>
        <v>3.7843360710496328E-2</v>
      </c>
      <c r="T529" s="100">
        <f t="shared" si="86"/>
        <v>3.6173222776751682E-2</v>
      </c>
      <c r="U529" s="100">
        <f t="shared" si="87"/>
        <v>0</v>
      </c>
      <c r="V529" s="100">
        <f t="shared" si="88"/>
        <v>0</v>
      </c>
      <c r="W529" s="101">
        <f t="shared" si="89"/>
        <v>5.7177663378787285E-3</v>
      </c>
      <c r="X529" s="98" t="str">
        <f>IF(B529='[1]2010 election'!B529,"Incumbent","New")</f>
        <v>New</v>
      </c>
    </row>
    <row r="530" spans="1:24" ht="16" x14ac:dyDescent="0.2">
      <c r="A530" s="1" t="s">
        <v>403</v>
      </c>
      <c r="B530" s="42" t="s">
        <v>404</v>
      </c>
      <c r="C530" s="94">
        <v>17</v>
      </c>
      <c r="D530" s="41" t="s">
        <v>402</v>
      </c>
      <c r="E530" s="95">
        <v>73836</v>
      </c>
      <c r="F530" s="96">
        <f t="shared" si="80"/>
        <v>48510</v>
      </c>
      <c r="G530" s="97">
        <v>14419</v>
      </c>
      <c r="H530" s="97">
        <v>26745</v>
      </c>
      <c r="I530" s="97">
        <v>1575</v>
      </c>
      <c r="J530" s="97">
        <v>3922</v>
      </c>
      <c r="K530" s="97">
        <v>1635</v>
      </c>
      <c r="L530" s="97">
        <v>0</v>
      </c>
      <c r="M530" s="97">
        <v>0</v>
      </c>
      <c r="N530" s="96">
        <v>214</v>
      </c>
      <c r="O530" s="98">
        <f t="shared" si="81"/>
        <v>0.65699658703071673</v>
      </c>
      <c r="P530" s="99">
        <f t="shared" si="82"/>
        <v>0.29723768295196867</v>
      </c>
      <c r="Q530" s="100">
        <f t="shared" si="83"/>
        <v>0.55132962275819419</v>
      </c>
      <c r="R530" s="100">
        <f t="shared" si="84"/>
        <v>3.2467532467532464E-2</v>
      </c>
      <c r="S530" s="100">
        <f t="shared" si="85"/>
        <v>8.0849309420737994E-2</v>
      </c>
      <c r="T530" s="100">
        <f t="shared" si="86"/>
        <v>3.3704390847247988E-2</v>
      </c>
      <c r="U530" s="100">
        <f t="shared" si="87"/>
        <v>0</v>
      </c>
      <c r="V530" s="100">
        <f t="shared" si="88"/>
        <v>0</v>
      </c>
      <c r="W530" s="101">
        <f t="shared" si="89"/>
        <v>4.411461554318697E-3</v>
      </c>
      <c r="X530" s="98" t="str">
        <f>IF(B530='[1]2010 election'!B530,"Incumbent","New")</f>
        <v>Incumbent</v>
      </c>
    </row>
    <row r="531" spans="1:24" ht="16" x14ac:dyDescent="0.2">
      <c r="A531" s="1" t="s">
        <v>405</v>
      </c>
      <c r="B531" s="42" t="s">
        <v>406</v>
      </c>
      <c r="C531" s="94">
        <v>17</v>
      </c>
      <c r="D531" s="41" t="s">
        <v>402</v>
      </c>
      <c r="E531" s="95">
        <v>65495</v>
      </c>
      <c r="F531" s="96">
        <f t="shared" si="80"/>
        <v>43321</v>
      </c>
      <c r="G531" s="97">
        <v>9387</v>
      </c>
      <c r="H531" s="97">
        <v>28147</v>
      </c>
      <c r="I531" s="97">
        <v>1550</v>
      </c>
      <c r="J531" s="97">
        <v>1769</v>
      </c>
      <c r="K531" s="97">
        <v>2007</v>
      </c>
      <c r="L531" s="97">
        <v>0</v>
      </c>
      <c r="M531" s="97">
        <v>0</v>
      </c>
      <c r="N531" s="96">
        <v>461</v>
      </c>
      <c r="O531" s="98">
        <f t="shared" si="81"/>
        <v>0.66143980456523399</v>
      </c>
      <c r="P531" s="99">
        <f t="shared" si="82"/>
        <v>0.21668474873617877</v>
      </c>
      <c r="Q531" s="100">
        <f t="shared" si="83"/>
        <v>0.64973107730661805</v>
      </c>
      <c r="R531" s="100">
        <f t="shared" si="84"/>
        <v>3.5779414140947811E-2</v>
      </c>
      <c r="S531" s="100">
        <f t="shared" si="85"/>
        <v>4.0834699106668822E-2</v>
      </c>
      <c r="T531" s="100">
        <f t="shared" si="86"/>
        <v>4.632857043927887E-2</v>
      </c>
      <c r="U531" s="100">
        <f t="shared" si="87"/>
        <v>0</v>
      </c>
      <c r="V531" s="100">
        <f t="shared" si="88"/>
        <v>0</v>
      </c>
      <c r="W531" s="101">
        <f t="shared" si="89"/>
        <v>1.0641490270307703E-2</v>
      </c>
      <c r="X531" s="98" t="str">
        <f>IF(B531='[1]2010 election'!B531,"Incumbent","New")</f>
        <v>Incumbent</v>
      </c>
    </row>
    <row r="532" spans="1:24" ht="16" x14ac:dyDescent="0.2">
      <c r="A532" s="1" t="s">
        <v>425</v>
      </c>
      <c r="B532" s="42" t="s">
        <v>426</v>
      </c>
      <c r="C532" s="94">
        <v>17</v>
      </c>
      <c r="D532" s="41" t="s">
        <v>427</v>
      </c>
      <c r="E532" s="95">
        <v>63998</v>
      </c>
      <c r="F532" s="96">
        <f t="shared" si="80"/>
        <v>43157</v>
      </c>
      <c r="G532" s="97">
        <v>15700</v>
      </c>
      <c r="H532" s="97">
        <v>18393</v>
      </c>
      <c r="I532" s="97">
        <v>1308</v>
      </c>
      <c r="J532" s="97">
        <v>6481</v>
      </c>
      <c r="K532" s="97">
        <v>1275</v>
      </c>
      <c r="L532" s="97">
        <v>0</v>
      </c>
      <c r="M532" s="97">
        <v>0</v>
      </c>
      <c r="N532" s="96">
        <v>0</v>
      </c>
      <c r="O532" s="98">
        <f t="shared" si="81"/>
        <v>0.67434919841245033</v>
      </c>
      <c r="P532" s="99">
        <f t="shared" si="82"/>
        <v>0.36378802975183633</v>
      </c>
      <c r="Q532" s="100">
        <f t="shared" si="83"/>
        <v>0.42618810389971501</v>
      </c>
      <c r="R532" s="100">
        <f t="shared" si="84"/>
        <v>3.0307945408624325E-2</v>
      </c>
      <c r="S532" s="100">
        <f t="shared" si="85"/>
        <v>0.15017262553004149</v>
      </c>
      <c r="T532" s="100">
        <f t="shared" si="86"/>
        <v>2.9543295409782885E-2</v>
      </c>
      <c r="U532" s="100">
        <f t="shared" si="87"/>
        <v>0</v>
      </c>
      <c r="V532" s="100">
        <f t="shared" si="88"/>
        <v>0</v>
      </c>
      <c r="W532" s="101">
        <f t="shared" si="89"/>
        <v>0</v>
      </c>
      <c r="X532" s="98" t="str">
        <f>IF(B532='[1]2010 election'!B532,"Incumbent","New")</f>
        <v>Incumbent</v>
      </c>
    </row>
    <row r="533" spans="1:24" ht="16" x14ac:dyDescent="0.2">
      <c r="A533" s="1" t="s">
        <v>439</v>
      </c>
      <c r="B533" s="42" t="s">
        <v>440</v>
      </c>
      <c r="C533" s="94">
        <v>17</v>
      </c>
      <c r="D533" s="41" t="s">
        <v>98</v>
      </c>
      <c r="E533" s="95">
        <v>69787</v>
      </c>
      <c r="F533" s="96">
        <f t="shared" si="80"/>
        <v>42617</v>
      </c>
      <c r="G533" s="97">
        <v>11684</v>
      </c>
      <c r="H533" s="97">
        <v>21209</v>
      </c>
      <c r="I533" s="97">
        <v>972</v>
      </c>
      <c r="J533" s="97">
        <v>7368</v>
      </c>
      <c r="K533" s="97">
        <v>941</v>
      </c>
      <c r="L533" s="97">
        <v>0</v>
      </c>
      <c r="M533" s="97">
        <v>0</v>
      </c>
      <c r="N533" s="96">
        <v>443</v>
      </c>
      <c r="O533" s="98">
        <f t="shared" si="81"/>
        <v>0.61067247481622655</v>
      </c>
      <c r="P533" s="99">
        <f t="shared" si="82"/>
        <v>0.27416289274233285</v>
      </c>
      <c r="Q533" s="100">
        <f t="shared" si="83"/>
        <v>0.49766525095619119</v>
      </c>
      <c r="R533" s="100">
        <f t="shared" si="84"/>
        <v>2.2807799704343337E-2</v>
      </c>
      <c r="S533" s="100">
        <f t="shared" si="85"/>
        <v>0.17288875331440504</v>
      </c>
      <c r="T533" s="100">
        <f t="shared" si="86"/>
        <v>2.2080390454513456E-2</v>
      </c>
      <c r="U533" s="100">
        <f t="shared" si="87"/>
        <v>0</v>
      </c>
      <c r="V533" s="100">
        <f t="shared" si="88"/>
        <v>0</v>
      </c>
      <c r="W533" s="101">
        <f t="shared" si="89"/>
        <v>1.0394912828214094E-2</v>
      </c>
      <c r="X533" s="98" t="str">
        <f>IF(B533='[1]2010 election'!B533,"Incumbent","New")</f>
        <v>New</v>
      </c>
    </row>
    <row r="534" spans="1:24" ht="16" x14ac:dyDescent="0.2">
      <c r="A534" s="1" t="s">
        <v>449</v>
      </c>
      <c r="B534" s="42" t="s">
        <v>450</v>
      </c>
      <c r="C534" s="94">
        <v>17</v>
      </c>
      <c r="D534" s="41" t="s">
        <v>180</v>
      </c>
      <c r="E534" s="95">
        <v>82328</v>
      </c>
      <c r="F534" s="96">
        <f t="shared" si="80"/>
        <v>49405</v>
      </c>
      <c r="G534" s="97">
        <v>14382</v>
      </c>
      <c r="H534" s="97">
        <v>25845</v>
      </c>
      <c r="I534" s="97">
        <v>1579</v>
      </c>
      <c r="J534" s="97">
        <v>6209</v>
      </c>
      <c r="K534" s="97">
        <v>1390</v>
      </c>
      <c r="L534" s="97">
        <v>0</v>
      </c>
      <c r="M534" s="97">
        <v>0</v>
      </c>
      <c r="N534" s="96">
        <v>0</v>
      </c>
      <c r="O534" s="98">
        <f t="shared" si="81"/>
        <v>0.60009960159362552</v>
      </c>
      <c r="P534" s="99">
        <f t="shared" si="82"/>
        <v>0.29110413925716022</v>
      </c>
      <c r="Q534" s="100">
        <f t="shared" si="83"/>
        <v>0.52312518975812161</v>
      </c>
      <c r="R534" s="100">
        <f t="shared" si="84"/>
        <v>3.1960327902034208E-2</v>
      </c>
      <c r="S534" s="100">
        <f t="shared" si="85"/>
        <v>0.12567553891306549</v>
      </c>
      <c r="T534" s="100">
        <f t="shared" si="86"/>
        <v>2.8134804169618461E-2</v>
      </c>
      <c r="U534" s="100">
        <f t="shared" si="87"/>
        <v>0</v>
      </c>
      <c r="V534" s="100">
        <f t="shared" si="88"/>
        <v>0</v>
      </c>
      <c r="W534" s="101">
        <f t="shared" si="89"/>
        <v>0</v>
      </c>
      <c r="X534" s="98" t="str">
        <f>IF(B534='[1]2010 election'!B534,"Incumbent","New")</f>
        <v>New</v>
      </c>
    </row>
    <row r="535" spans="1:24" ht="16" x14ac:dyDescent="0.2">
      <c r="A535" s="1" t="s">
        <v>483</v>
      </c>
      <c r="B535" s="42" t="s">
        <v>484</v>
      </c>
      <c r="C535" s="94">
        <v>17</v>
      </c>
      <c r="D535" s="41" t="s">
        <v>427</v>
      </c>
      <c r="E535" s="95">
        <v>73315</v>
      </c>
      <c r="F535" s="96">
        <f t="shared" si="80"/>
        <v>46716</v>
      </c>
      <c r="G535" s="97">
        <v>12438</v>
      </c>
      <c r="H535" s="97">
        <v>24384</v>
      </c>
      <c r="I535" s="97">
        <v>2645</v>
      </c>
      <c r="J535" s="97">
        <v>3888</v>
      </c>
      <c r="K535" s="97">
        <v>2991</v>
      </c>
      <c r="L535" s="97">
        <v>0</v>
      </c>
      <c r="M535" s="97">
        <v>0</v>
      </c>
      <c r="N535" s="96">
        <v>370</v>
      </c>
      <c r="O535" s="98">
        <f t="shared" si="81"/>
        <v>0.63719566255200166</v>
      </c>
      <c r="P535" s="99">
        <f t="shared" si="82"/>
        <v>0.2662471101977909</v>
      </c>
      <c r="Q535" s="100">
        <f t="shared" si="83"/>
        <v>0.52196249678910867</v>
      </c>
      <c r="R535" s="100">
        <f t="shared" si="84"/>
        <v>5.6618717355938007E-2</v>
      </c>
      <c r="S535" s="100">
        <f t="shared" si="85"/>
        <v>8.3226303621885434E-2</v>
      </c>
      <c r="T535" s="100">
        <f t="shared" si="86"/>
        <v>6.4025173388132545E-2</v>
      </c>
      <c r="U535" s="100">
        <f t="shared" si="87"/>
        <v>0</v>
      </c>
      <c r="V535" s="100">
        <f t="shared" si="88"/>
        <v>0</v>
      </c>
      <c r="W535" s="101">
        <f t="shared" si="89"/>
        <v>7.9201986471444472E-3</v>
      </c>
      <c r="X535" s="98" t="str">
        <f>IF(B535='[1]2010 election'!B535,"Incumbent","New")</f>
        <v>New</v>
      </c>
    </row>
    <row r="536" spans="1:24" ht="16" x14ac:dyDescent="0.2">
      <c r="A536" s="1" t="s">
        <v>532</v>
      </c>
      <c r="B536" s="42" t="s">
        <v>533</v>
      </c>
      <c r="C536" s="94">
        <v>17</v>
      </c>
      <c r="D536" s="41" t="s">
        <v>534</v>
      </c>
      <c r="E536" s="95">
        <v>74875</v>
      </c>
      <c r="F536" s="96">
        <f t="shared" si="80"/>
        <v>45056</v>
      </c>
      <c r="G536" s="97">
        <v>11143</v>
      </c>
      <c r="H536" s="97">
        <v>26843</v>
      </c>
      <c r="I536" s="97">
        <v>888</v>
      </c>
      <c r="J536" s="97">
        <v>5388</v>
      </c>
      <c r="K536" s="97">
        <v>794</v>
      </c>
      <c r="L536" s="97">
        <v>0</v>
      </c>
      <c r="M536" s="97">
        <v>0</v>
      </c>
      <c r="N536" s="96">
        <v>0</v>
      </c>
      <c r="O536" s="98">
        <f t="shared" si="81"/>
        <v>0.6017495826377296</v>
      </c>
      <c r="P536" s="99">
        <f t="shared" si="82"/>
        <v>0.247314453125</v>
      </c>
      <c r="Q536" s="100">
        <f t="shared" si="83"/>
        <v>0.59576970880681823</v>
      </c>
      <c r="R536" s="100">
        <f t="shared" si="84"/>
        <v>1.970880681818182E-2</v>
      </c>
      <c r="S536" s="100">
        <f t="shared" si="85"/>
        <v>0.11958451704545454</v>
      </c>
      <c r="T536" s="100">
        <f t="shared" si="86"/>
        <v>1.7622514204545456E-2</v>
      </c>
      <c r="U536" s="100">
        <f t="shared" si="87"/>
        <v>0</v>
      </c>
      <c r="V536" s="100">
        <f t="shared" si="88"/>
        <v>0</v>
      </c>
      <c r="W536" s="101">
        <f t="shared" si="89"/>
        <v>0</v>
      </c>
      <c r="X536" s="98" t="str">
        <f>IF(B536='[1]2010 election'!B536,"Incumbent","New")</f>
        <v>New</v>
      </c>
    </row>
    <row r="537" spans="1:24" ht="16" x14ac:dyDescent="0.2">
      <c r="A537" s="1" t="s">
        <v>617</v>
      </c>
      <c r="B537" s="42" t="s">
        <v>618</v>
      </c>
      <c r="C537" s="94">
        <v>17</v>
      </c>
      <c r="D537" s="41" t="s">
        <v>619</v>
      </c>
      <c r="E537" s="95">
        <v>81277</v>
      </c>
      <c r="F537" s="96">
        <f t="shared" si="80"/>
        <v>59253</v>
      </c>
      <c r="G537" s="97">
        <v>23249</v>
      </c>
      <c r="H537" s="97">
        <v>8574</v>
      </c>
      <c r="I537" s="97">
        <v>20415</v>
      </c>
      <c r="J537" s="97">
        <v>4321</v>
      </c>
      <c r="K537" s="97">
        <v>2322</v>
      </c>
      <c r="L537" s="97">
        <v>0</v>
      </c>
      <c r="M537" s="97">
        <v>0</v>
      </c>
      <c r="N537" s="96">
        <v>372</v>
      </c>
      <c r="O537" s="98">
        <f t="shared" si="81"/>
        <v>0.72902543154890065</v>
      </c>
      <c r="P537" s="99">
        <f t="shared" si="82"/>
        <v>0.39236831890368418</v>
      </c>
      <c r="Q537" s="100">
        <f t="shared" si="83"/>
        <v>0.14470153409953926</v>
      </c>
      <c r="R537" s="100">
        <f t="shared" si="84"/>
        <v>0.34453951698648172</v>
      </c>
      <c r="S537" s="100">
        <f t="shared" si="85"/>
        <v>7.2924577658515177E-2</v>
      </c>
      <c r="T537" s="100">
        <f t="shared" si="86"/>
        <v>3.9187889220798945E-2</v>
      </c>
      <c r="U537" s="100">
        <f t="shared" si="87"/>
        <v>0</v>
      </c>
      <c r="V537" s="100">
        <f t="shared" si="88"/>
        <v>0</v>
      </c>
      <c r="W537" s="101">
        <f t="shared" si="89"/>
        <v>6.2781631309807096E-3</v>
      </c>
      <c r="X537" s="98" t="str">
        <f>IF(B537='[1]2010 election'!B537,"Incumbent","New")</f>
        <v>New</v>
      </c>
    </row>
    <row r="538" spans="1:24" ht="16" x14ac:dyDescent="0.2">
      <c r="A538" s="1" t="s">
        <v>652</v>
      </c>
      <c r="B538" s="42" t="s">
        <v>653</v>
      </c>
      <c r="C538" s="94">
        <v>17</v>
      </c>
      <c r="D538" s="41" t="s">
        <v>654</v>
      </c>
      <c r="E538" s="95">
        <v>73426</v>
      </c>
      <c r="F538" s="96">
        <f t="shared" si="80"/>
        <v>47426</v>
      </c>
      <c r="G538" s="97">
        <v>7056</v>
      </c>
      <c r="H538" s="97">
        <v>28572</v>
      </c>
      <c r="I538" s="97">
        <v>2497</v>
      </c>
      <c r="J538" s="97">
        <v>2013</v>
      </c>
      <c r="K538" s="97">
        <v>5932</v>
      </c>
      <c r="L538" s="97">
        <v>0</v>
      </c>
      <c r="M538" s="97">
        <v>0</v>
      </c>
      <c r="N538" s="96">
        <v>1356</v>
      </c>
      <c r="O538" s="98">
        <f t="shared" si="81"/>
        <v>0.6459019965679732</v>
      </c>
      <c r="P538" s="99">
        <f t="shared" si="82"/>
        <v>0.14877915067684391</v>
      </c>
      <c r="Q538" s="100">
        <f t="shared" si="83"/>
        <v>0.60245434993463498</v>
      </c>
      <c r="R538" s="100">
        <f t="shared" si="84"/>
        <v>5.2650444903639355E-2</v>
      </c>
      <c r="S538" s="100">
        <f t="shared" si="85"/>
        <v>4.2445072323198246E-2</v>
      </c>
      <c r="T538" s="100">
        <f t="shared" si="86"/>
        <v>0.12507907055201789</v>
      </c>
      <c r="U538" s="100">
        <f t="shared" si="87"/>
        <v>0</v>
      </c>
      <c r="V538" s="100">
        <f t="shared" si="88"/>
        <v>0</v>
      </c>
      <c r="W538" s="101">
        <f t="shared" si="89"/>
        <v>2.8591911609665583E-2</v>
      </c>
      <c r="X538" s="98" t="str">
        <f>IF(B538='[1]2010 election'!B538,"Incumbent","New")</f>
        <v>New</v>
      </c>
    </row>
    <row r="539" spans="1:24" ht="16" x14ac:dyDescent="0.2">
      <c r="A539" s="1" t="s">
        <v>655</v>
      </c>
      <c r="B539" s="42" t="s">
        <v>656</v>
      </c>
      <c r="C539" s="94">
        <v>17</v>
      </c>
      <c r="D539" s="41" t="s">
        <v>654</v>
      </c>
      <c r="E539" s="95">
        <v>73428</v>
      </c>
      <c r="F539" s="96">
        <f t="shared" si="80"/>
        <v>42923</v>
      </c>
      <c r="G539" s="97">
        <v>9574</v>
      </c>
      <c r="H539" s="97">
        <v>23907</v>
      </c>
      <c r="I539" s="97">
        <v>2455</v>
      </c>
      <c r="J539" s="97">
        <v>3886</v>
      </c>
      <c r="K539" s="97">
        <v>2429</v>
      </c>
      <c r="L539" s="97">
        <v>0</v>
      </c>
      <c r="M539" s="97">
        <v>0</v>
      </c>
      <c r="N539" s="96">
        <v>672</v>
      </c>
      <c r="O539" s="98">
        <f t="shared" si="81"/>
        <v>0.58455902380563274</v>
      </c>
      <c r="P539" s="99">
        <f t="shared" si="82"/>
        <v>0.22305057894368988</v>
      </c>
      <c r="Q539" s="100">
        <f t="shared" si="83"/>
        <v>0.55697411644106887</v>
      </c>
      <c r="R539" s="100">
        <f t="shared" si="84"/>
        <v>5.7195443002586027E-2</v>
      </c>
      <c r="S539" s="100">
        <f t="shared" si="85"/>
        <v>9.0534212426903987E-2</v>
      </c>
      <c r="T539" s="100">
        <f t="shared" si="86"/>
        <v>5.6589707150012811E-2</v>
      </c>
      <c r="U539" s="100">
        <f t="shared" si="87"/>
        <v>0</v>
      </c>
      <c r="V539" s="100">
        <f t="shared" si="88"/>
        <v>0</v>
      </c>
      <c r="W539" s="101">
        <f t="shared" si="89"/>
        <v>1.5655942035738415E-2</v>
      </c>
      <c r="X539" s="98" t="str">
        <f>IF(B539='[1]2010 election'!B539,"Incumbent","New")</f>
        <v>New</v>
      </c>
    </row>
    <row r="540" spans="1:24" ht="16" x14ac:dyDescent="0.2">
      <c r="A540" s="1" t="s">
        <v>657</v>
      </c>
      <c r="B540" s="42" t="s">
        <v>658</v>
      </c>
      <c r="C540" s="94">
        <v>17</v>
      </c>
      <c r="D540" s="41" t="s">
        <v>654</v>
      </c>
      <c r="E540" s="95">
        <v>72289</v>
      </c>
      <c r="F540" s="96">
        <f t="shared" si="80"/>
        <v>48125</v>
      </c>
      <c r="G540" s="97">
        <v>11633</v>
      </c>
      <c r="H540" s="97">
        <v>24347</v>
      </c>
      <c r="I540" s="97">
        <v>3709</v>
      </c>
      <c r="J540" s="97">
        <v>3764</v>
      </c>
      <c r="K540" s="97">
        <v>4077</v>
      </c>
      <c r="L540" s="97">
        <v>0</v>
      </c>
      <c r="M540" s="97">
        <v>0</v>
      </c>
      <c r="N540" s="96">
        <v>595</v>
      </c>
      <c r="O540" s="98">
        <f t="shared" si="81"/>
        <v>0.66573060908298631</v>
      </c>
      <c r="P540" s="99">
        <f t="shared" si="82"/>
        <v>0.24172467532467531</v>
      </c>
      <c r="Q540" s="100">
        <f t="shared" si="83"/>
        <v>0.50591168831168831</v>
      </c>
      <c r="R540" s="100">
        <f t="shared" si="84"/>
        <v>7.7070129870129872E-2</v>
      </c>
      <c r="S540" s="100">
        <f t="shared" si="85"/>
        <v>7.8212987012987012E-2</v>
      </c>
      <c r="T540" s="100">
        <f t="shared" si="86"/>
        <v>8.4716883116883121E-2</v>
      </c>
      <c r="U540" s="100">
        <f t="shared" si="87"/>
        <v>0</v>
      </c>
      <c r="V540" s="100">
        <f t="shared" si="88"/>
        <v>0</v>
      </c>
      <c r="W540" s="101">
        <f t="shared" si="89"/>
        <v>1.2363636363636363E-2</v>
      </c>
      <c r="X540" s="98" t="str">
        <f>IF(B540='[1]2010 election'!B540,"Incumbent","New")</f>
        <v>New</v>
      </c>
    </row>
    <row r="541" spans="1:24" ht="16" x14ac:dyDescent="0.2">
      <c r="A541" s="1" t="s">
        <v>714</v>
      </c>
      <c r="B541" s="42" t="s">
        <v>715</v>
      </c>
      <c r="C541" s="94">
        <v>17</v>
      </c>
      <c r="D541" s="41" t="s">
        <v>716</v>
      </c>
      <c r="E541" s="95">
        <v>68474</v>
      </c>
      <c r="F541" s="96">
        <f t="shared" si="80"/>
        <v>45142</v>
      </c>
      <c r="G541" s="97">
        <v>10458</v>
      </c>
      <c r="H541" s="97">
        <v>27380</v>
      </c>
      <c r="I541" s="97">
        <v>1378</v>
      </c>
      <c r="J541" s="97">
        <v>4287</v>
      </c>
      <c r="K541" s="97">
        <v>1422</v>
      </c>
      <c r="L541" s="97">
        <v>0</v>
      </c>
      <c r="M541" s="97">
        <v>0</v>
      </c>
      <c r="N541" s="96">
        <v>217</v>
      </c>
      <c r="O541" s="98">
        <f t="shared" si="81"/>
        <v>0.65925752840494201</v>
      </c>
      <c r="P541" s="99">
        <f t="shared" si="82"/>
        <v>0.23166895573966595</v>
      </c>
      <c r="Q541" s="100">
        <f t="shared" si="83"/>
        <v>0.60653050374374196</v>
      </c>
      <c r="R541" s="100">
        <f t="shared" si="84"/>
        <v>3.0525896061317621E-2</v>
      </c>
      <c r="S541" s="100">
        <f t="shared" si="85"/>
        <v>9.4966993044171721E-2</v>
      </c>
      <c r="T541" s="100">
        <f t="shared" si="86"/>
        <v>3.1500598112622388E-2</v>
      </c>
      <c r="U541" s="100">
        <f t="shared" si="87"/>
        <v>0</v>
      </c>
      <c r="V541" s="100">
        <f t="shared" si="88"/>
        <v>0</v>
      </c>
      <c r="W541" s="101">
        <f t="shared" si="89"/>
        <v>4.807053298480351E-3</v>
      </c>
      <c r="X541" s="98" t="str">
        <f>IF(B541='[1]2010 election'!B541,"Incumbent","New")</f>
        <v>Incumbent</v>
      </c>
    </row>
    <row r="542" spans="1:24" ht="16" x14ac:dyDescent="0.2">
      <c r="A542" s="1" t="s">
        <v>771</v>
      </c>
      <c r="B542" s="42" t="s">
        <v>772</v>
      </c>
      <c r="C542" s="94">
        <v>17</v>
      </c>
      <c r="D542" s="41" t="s">
        <v>98</v>
      </c>
      <c r="E542" s="95">
        <v>66035</v>
      </c>
      <c r="F542" s="96">
        <f t="shared" si="80"/>
        <v>46748</v>
      </c>
      <c r="G542" s="97">
        <v>24682</v>
      </c>
      <c r="H542" s="97">
        <v>8879</v>
      </c>
      <c r="I542" s="97">
        <v>1644</v>
      </c>
      <c r="J542" s="97">
        <v>8528</v>
      </c>
      <c r="K542" s="97">
        <v>1336</v>
      </c>
      <c r="L542" s="97">
        <v>0</v>
      </c>
      <c r="M542" s="97">
        <v>1216</v>
      </c>
      <c r="N542" s="96">
        <v>463</v>
      </c>
      <c r="O542" s="98">
        <f t="shared" si="81"/>
        <v>0.70792761414401451</v>
      </c>
      <c r="P542" s="99">
        <f t="shared" si="82"/>
        <v>0.52797980662274324</v>
      </c>
      <c r="Q542" s="100">
        <f t="shared" si="83"/>
        <v>0.18993325917686318</v>
      </c>
      <c r="R542" s="100">
        <f t="shared" si="84"/>
        <v>3.5167279883631386E-2</v>
      </c>
      <c r="S542" s="100">
        <f t="shared" si="85"/>
        <v>0.18242491657397109</v>
      </c>
      <c r="T542" s="100">
        <f t="shared" si="86"/>
        <v>2.8578762727817234E-2</v>
      </c>
      <c r="U542" s="100">
        <f t="shared" si="87"/>
        <v>0</v>
      </c>
      <c r="V542" s="100">
        <f t="shared" si="88"/>
        <v>2.6011807991785745E-2</v>
      </c>
      <c r="W542" s="101">
        <f t="shared" si="89"/>
        <v>9.9041670231881582E-3</v>
      </c>
      <c r="X542" s="98" t="str">
        <f>IF(B542='[1]2010 election'!B542,"Incumbent","New")</f>
        <v>New</v>
      </c>
    </row>
    <row r="543" spans="1:24" ht="16" x14ac:dyDescent="0.2">
      <c r="A543" s="1" t="s">
        <v>777</v>
      </c>
      <c r="B543" s="42" t="s">
        <v>778</v>
      </c>
      <c r="C543" s="94">
        <v>17</v>
      </c>
      <c r="D543" s="41" t="s">
        <v>71</v>
      </c>
      <c r="E543" s="95">
        <v>68129</v>
      </c>
      <c r="F543" s="96">
        <f t="shared" si="80"/>
        <v>49032</v>
      </c>
      <c r="G543" s="97">
        <v>28152</v>
      </c>
      <c r="H543" s="97">
        <v>7645</v>
      </c>
      <c r="I543" s="97">
        <v>3330</v>
      </c>
      <c r="J543" s="97">
        <v>8173</v>
      </c>
      <c r="K543" s="97">
        <v>1732</v>
      </c>
      <c r="L543" s="97">
        <v>0</v>
      </c>
      <c r="M543" s="97">
        <v>0</v>
      </c>
      <c r="N543" s="96">
        <v>0</v>
      </c>
      <c r="O543" s="98">
        <f t="shared" si="81"/>
        <v>0.71969352258216035</v>
      </c>
      <c r="P543" s="99">
        <f t="shared" si="82"/>
        <v>0.57415565345080766</v>
      </c>
      <c r="Q543" s="100">
        <f t="shared" si="83"/>
        <v>0.15591858378201989</v>
      </c>
      <c r="R543" s="100">
        <f t="shared" si="84"/>
        <v>6.7914831130690162E-2</v>
      </c>
      <c r="S543" s="100">
        <f t="shared" si="85"/>
        <v>0.16668706151085005</v>
      </c>
      <c r="T543" s="100">
        <f t="shared" si="86"/>
        <v>3.5323870125632241E-2</v>
      </c>
      <c r="U543" s="100">
        <f t="shared" si="87"/>
        <v>0</v>
      </c>
      <c r="V543" s="100">
        <f t="shared" si="88"/>
        <v>0</v>
      </c>
      <c r="W543" s="101">
        <f t="shared" si="89"/>
        <v>0</v>
      </c>
      <c r="X543" s="98" t="str">
        <f>IF(B543='[1]2010 election'!B543,"Incumbent","New")</f>
        <v>New</v>
      </c>
    </row>
    <row r="544" spans="1:24" ht="16" x14ac:dyDescent="0.2">
      <c r="A544" s="1" t="s">
        <v>807</v>
      </c>
      <c r="B544" s="42" t="s">
        <v>808</v>
      </c>
      <c r="C544" s="94">
        <v>17</v>
      </c>
      <c r="D544" s="41" t="s">
        <v>66</v>
      </c>
      <c r="E544" s="95">
        <v>63918</v>
      </c>
      <c r="F544" s="96">
        <f t="shared" si="80"/>
        <v>42813</v>
      </c>
      <c r="G544" s="97">
        <v>23018</v>
      </c>
      <c r="H544" s="97">
        <v>12838</v>
      </c>
      <c r="I544" s="97">
        <v>2717</v>
      </c>
      <c r="J544" s="97">
        <v>1989</v>
      </c>
      <c r="K544" s="97">
        <v>2067</v>
      </c>
      <c r="L544" s="97">
        <v>0</v>
      </c>
      <c r="M544" s="97">
        <v>0</v>
      </c>
      <c r="N544" s="96">
        <v>184</v>
      </c>
      <c r="O544" s="98">
        <f t="shared" si="81"/>
        <v>0.66981132075471694</v>
      </c>
      <c r="P544" s="99">
        <f t="shared" si="82"/>
        <v>0.53764043631607217</v>
      </c>
      <c r="Q544" s="100">
        <f t="shared" si="83"/>
        <v>0.29986219139046549</v>
      </c>
      <c r="R544" s="100">
        <f t="shared" si="84"/>
        <v>6.3462032560203677E-2</v>
      </c>
      <c r="S544" s="100">
        <f t="shared" si="85"/>
        <v>4.6457851587134752E-2</v>
      </c>
      <c r="T544" s="100">
        <f t="shared" si="86"/>
        <v>4.8279728119963561E-2</v>
      </c>
      <c r="U544" s="100">
        <f t="shared" si="87"/>
        <v>0</v>
      </c>
      <c r="V544" s="100">
        <f t="shared" si="88"/>
        <v>0</v>
      </c>
      <c r="W544" s="101">
        <f t="shared" si="89"/>
        <v>4.2977600261602782E-3</v>
      </c>
      <c r="X544" s="98" t="str">
        <f>IF(B544='[1]2010 election'!B544,"Incumbent","New")</f>
        <v>New</v>
      </c>
    </row>
    <row r="545" spans="1:24" ht="16" x14ac:dyDescent="0.2">
      <c r="A545" s="1" t="s">
        <v>827</v>
      </c>
      <c r="B545" s="42" t="s">
        <v>828</v>
      </c>
      <c r="C545" s="94">
        <v>17</v>
      </c>
      <c r="D545" s="41" t="s">
        <v>829</v>
      </c>
      <c r="E545" s="95">
        <v>77297</v>
      </c>
      <c r="F545" s="96">
        <f t="shared" si="80"/>
        <v>59101</v>
      </c>
      <c r="G545" s="97">
        <v>34404</v>
      </c>
      <c r="H545" s="97">
        <v>7296</v>
      </c>
      <c r="I545" s="97">
        <v>11389</v>
      </c>
      <c r="J545" s="97">
        <v>2464</v>
      </c>
      <c r="K545" s="97">
        <v>3548</v>
      </c>
      <c r="L545" s="97">
        <v>0</v>
      </c>
      <c r="M545" s="97">
        <v>0</v>
      </c>
      <c r="N545" s="96">
        <v>0</v>
      </c>
      <c r="O545" s="98">
        <f t="shared" si="81"/>
        <v>0.76459629739834667</v>
      </c>
      <c r="P545" s="99">
        <f t="shared" si="82"/>
        <v>0.58212212991319945</v>
      </c>
      <c r="Q545" s="100">
        <f t="shared" si="83"/>
        <v>0.12344968782254108</v>
      </c>
      <c r="R545" s="100">
        <f t="shared" si="84"/>
        <v>0.19270401516048799</v>
      </c>
      <c r="S545" s="100">
        <f t="shared" si="85"/>
        <v>4.1691341940068696E-2</v>
      </c>
      <c r="T545" s="100">
        <f t="shared" si="86"/>
        <v>6.0032825163702813E-2</v>
      </c>
      <c r="U545" s="100">
        <f t="shared" si="87"/>
        <v>0</v>
      </c>
      <c r="V545" s="100">
        <f t="shared" si="88"/>
        <v>0</v>
      </c>
      <c r="W545" s="101">
        <f t="shared" si="89"/>
        <v>0</v>
      </c>
      <c r="X545" s="98" t="str">
        <f>IF(B545='[1]2010 election'!B545,"Incumbent","New")</f>
        <v>Incumbent</v>
      </c>
    </row>
    <row r="546" spans="1:24" ht="16" x14ac:dyDescent="0.2">
      <c r="A546" s="1" t="s">
        <v>848</v>
      </c>
      <c r="B546" s="42" t="s">
        <v>849</v>
      </c>
      <c r="C546" s="94">
        <v>17</v>
      </c>
      <c r="D546" s="41" t="s">
        <v>534</v>
      </c>
      <c r="E546" s="95">
        <v>73219</v>
      </c>
      <c r="F546" s="96">
        <f t="shared" si="80"/>
        <v>51222</v>
      </c>
      <c r="G546" s="97">
        <v>30521</v>
      </c>
      <c r="H546" s="97">
        <v>10297</v>
      </c>
      <c r="I546" s="97">
        <v>2537</v>
      </c>
      <c r="J546" s="97">
        <v>5598</v>
      </c>
      <c r="K546" s="97">
        <v>1801</v>
      </c>
      <c r="L546" s="97">
        <v>0</v>
      </c>
      <c r="M546" s="97">
        <v>0</v>
      </c>
      <c r="N546" s="96">
        <v>468</v>
      </c>
      <c r="O546" s="98">
        <f t="shared" si="81"/>
        <v>0.69957251533072018</v>
      </c>
      <c r="P546" s="99">
        <f t="shared" si="82"/>
        <v>0.59585724883838975</v>
      </c>
      <c r="Q546" s="100">
        <f t="shared" si="83"/>
        <v>0.20102690250283081</v>
      </c>
      <c r="R546" s="100">
        <f t="shared" si="84"/>
        <v>4.9529499043379797E-2</v>
      </c>
      <c r="S546" s="100">
        <f t="shared" si="85"/>
        <v>0.10928897739252665</v>
      </c>
      <c r="T546" s="100">
        <f t="shared" si="86"/>
        <v>3.5160673148256612E-2</v>
      </c>
      <c r="U546" s="100">
        <f t="shared" si="87"/>
        <v>0</v>
      </c>
      <c r="V546" s="100">
        <f t="shared" si="88"/>
        <v>0</v>
      </c>
      <c r="W546" s="101">
        <f t="shared" si="89"/>
        <v>9.1366990746163754E-3</v>
      </c>
      <c r="X546" s="98" t="str">
        <f>IF(B546='[1]2010 election'!B546,"Incumbent","New")</f>
        <v>New</v>
      </c>
    </row>
    <row r="547" spans="1:24" ht="16" x14ac:dyDescent="0.2">
      <c r="A547" s="1" t="s">
        <v>960</v>
      </c>
      <c r="B547" s="42" t="s">
        <v>961</v>
      </c>
      <c r="C547" s="94">
        <v>17</v>
      </c>
      <c r="D547" s="41" t="s">
        <v>393</v>
      </c>
      <c r="E547" s="95">
        <v>78673</v>
      </c>
      <c r="F547" s="96">
        <f t="shared" si="80"/>
        <v>49933</v>
      </c>
      <c r="G547" s="97">
        <v>12540</v>
      </c>
      <c r="H547" s="97">
        <v>26474</v>
      </c>
      <c r="I547" s="97">
        <v>4491</v>
      </c>
      <c r="J547" s="97">
        <v>1602</v>
      </c>
      <c r="K547" s="97">
        <v>4421</v>
      </c>
      <c r="L547" s="97">
        <v>0</v>
      </c>
      <c r="M547" s="97">
        <v>0</v>
      </c>
      <c r="N547" s="96">
        <v>405</v>
      </c>
      <c r="O547" s="98">
        <f t="shared" si="81"/>
        <v>0.63469042746558535</v>
      </c>
      <c r="P547" s="99">
        <f t="shared" si="82"/>
        <v>0.25113652294074057</v>
      </c>
      <c r="Q547" s="100">
        <f t="shared" si="83"/>
        <v>0.53019045520998143</v>
      </c>
      <c r="R547" s="100">
        <f t="shared" si="84"/>
        <v>8.9940520297198248E-2</v>
      </c>
      <c r="S547" s="100">
        <f t="shared" si="85"/>
        <v>3.2082991208219017E-2</v>
      </c>
      <c r="T547" s="100">
        <f t="shared" si="86"/>
        <v>8.8538641779985175E-2</v>
      </c>
      <c r="U547" s="100">
        <f t="shared" si="87"/>
        <v>0</v>
      </c>
      <c r="V547" s="100">
        <f t="shared" si="88"/>
        <v>0</v>
      </c>
      <c r="W547" s="101">
        <f t="shared" si="89"/>
        <v>8.110868563875594E-3</v>
      </c>
      <c r="X547" s="98" t="str">
        <f>IF(B547='[1]2010 election'!B547,"Incumbent","New")</f>
        <v>New</v>
      </c>
    </row>
    <row r="548" spans="1:24" ht="16" x14ac:dyDescent="0.2">
      <c r="A548" s="1" t="s">
        <v>984</v>
      </c>
      <c r="B548" s="42" t="s">
        <v>985</v>
      </c>
      <c r="C548" s="94">
        <v>17</v>
      </c>
      <c r="D548" s="41" t="s">
        <v>253</v>
      </c>
      <c r="E548" s="95">
        <v>69160</v>
      </c>
      <c r="F548" s="96">
        <f t="shared" si="80"/>
        <v>49905</v>
      </c>
      <c r="G548" s="97">
        <v>20732</v>
      </c>
      <c r="H548" s="97">
        <v>5546</v>
      </c>
      <c r="I548" s="97">
        <v>16811</v>
      </c>
      <c r="J548" s="97">
        <v>5341</v>
      </c>
      <c r="K548" s="97">
        <v>1051</v>
      </c>
      <c r="L548" s="97">
        <v>0</v>
      </c>
      <c r="M548" s="97">
        <v>0</v>
      </c>
      <c r="N548" s="96">
        <v>424</v>
      </c>
      <c r="O548" s="98">
        <f t="shared" si="81"/>
        <v>0.72158762290341238</v>
      </c>
      <c r="P548" s="99">
        <f t="shared" si="82"/>
        <v>0.41542931569982966</v>
      </c>
      <c r="Q548" s="100">
        <f t="shared" si="83"/>
        <v>0.11113114918344855</v>
      </c>
      <c r="R548" s="100">
        <f t="shared" si="84"/>
        <v>0.33686003406472298</v>
      </c>
      <c r="S548" s="100">
        <f t="shared" si="85"/>
        <v>0.10702334435427312</v>
      </c>
      <c r="T548" s="100">
        <f t="shared" si="86"/>
        <v>2.1060014026650635E-2</v>
      </c>
      <c r="U548" s="100">
        <f t="shared" si="87"/>
        <v>0</v>
      </c>
      <c r="V548" s="100">
        <f t="shared" si="88"/>
        <v>0</v>
      </c>
      <c r="W548" s="101">
        <f t="shared" si="89"/>
        <v>8.4961426710750427E-3</v>
      </c>
      <c r="X548" s="98" t="str">
        <f>IF(B548='[1]2010 election'!B548,"Incumbent","New")</f>
        <v>New</v>
      </c>
    </row>
    <row r="549" spans="1:24" ht="16" x14ac:dyDescent="0.2">
      <c r="A549" s="1" t="s">
        <v>1016</v>
      </c>
      <c r="B549" s="42" t="s">
        <v>1017</v>
      </c>
      <c r="C549" s="94">
        <v>17</v>
      </c>
      <c r="D549" s="41" t="s">
        <v>66</v>
      </c>
      <c r="E549" s="95">
        <v>76778</v>
      </c>
      <c r="F549" s="96">
        <f t="shared" si="80"/>
        <v>53529</v>
      </c>
      <c r="G549" s="97">
        <v>22421</v>
      </c>
      <c r="H549" s="97">
        <v>25263</v>
      </c>
      <c r="I549" s="97">
        <v>2107</v>
      </c>
      <c r="J549" s="97">
        <v>1537</v>
      </c>
      <c r="K549" s="97">
        <v>2201</v>
      </c>
      <c r="L549" s="97">
        <v>0</v>
      </c>
      <c r="M549" s="97">
        <v>0</v>
      </c>
      <c r="N549" s="96">
        <v>0</v>
      </c>
      <c r="O549" s="98">
        <f t="shared" si="81"/>
        <v>0.69719190393081354</v>
      </c>
      <c r="P549" s="99">
        <f t="shared" si="82"/>
        <v>0.41885706813129331</v>
      </c>
      <c r="Q549" s="100">
        <f t="shared" si="83"/>
        <v>0.47194978422910944</v>
      </c>
      <c r="R549" s="100">
        <f t="shared" si="84"/>
        <v>3.9361841244932652E-2</v>
      </c>
      <c r="S549" s="100">
        <f t="shared" si="85"/>
        <v>2.8713407685553624E-2</v>
      </c>
      <c r="T549" s="100">
        <f t="shared" si="86"/>
        <v>4.111789870911095E-2</v>
      </c>
      <c r="U549" s="100">
        <f t="shared" si="87"/>
        <v>0</v>
      </c>
      <c r="V549" s="100">
        <f t="shared" si="88"/>
        <v>0</v>
      </c>
      <c r="W549" s="101">
        <f t="shared" si="89"/>
        <v>0</v>
      </c>
      <c r="X549" s="98" t="str">
        <f>IF(B549='[1]2010 election'!B549,"Incumbent","New")</f>
        <v>New</v>
      </c>
    </row>
    <row r="550" spans="1:24" ht="16" x14ac:dyDescent="0.2">
      <c r="A550" s="1" t="s">
        <v>1028</v>
      </c>
      <c r="B550" s="42" t="s">
        <v>1029</v>
      </c>
      <c r="C550" s="94">
        <v>17</v>
      </c>
      <c r="D550" s="41" t="s">
        <v>829</v>
      </c>
      <c r="E550" s="95">
        <v>80242</v>
      </c>
      <c r="F550" s="96">
        <f t="shared" si="80"/>
        <v>62004</v>
      </c>
      <c r="G550" s="97">
        <v>25580</v>
      </c>
      <c r="H550" s="97">
        <v>7129</v>
      </c>
      <c r="I550" s="97">
        <v>23563</v>
      </c>
      <c r="J550" s="97">
        <v>3069</v>
      </c>
      <c r="K550" s="97">
        <v>2463</v>
      </c>
      <c r="L550" s="97">
        <v>0</v>
      </c>
      <c r="M550" s="97">
        <v>0</v>
      </c>
      <c r="N550" s="96">
        <v>200</v>
      </c>
      <c r="O550" s="98">
        <f t="shared" si="81"/>
        <v>0.77271254455272798</v>
      </c>
      <c r="P550" s="99">
        <f t="shared" si="82"/>
        <v>0.41255402877233727</v>
      </c>
      <c r="Q550" s="100">
        <f t="shared" si="83"/>
        <v>0.114976453132056</v>
      </c>
      <c r="R550" s="100">
        <f t="shared" si="84"/>
        <v>0.38002386942777883</v>
      </c>
      <c r="S550" s="100">
        <f t="shared" si="85"/>
        <v>4.9496806657634992E-2</v>
      </c>
      <c r="T550" s="100">
        <f t="shared" si="86"/>
        <v>3.9723243661699242E-2</v>
      </c>
      <c r="U550" s="100">
        <f t="shared" si="87"/>
        <v>0</v>
      </c>
      <c r="V550" s="100">
        <f t="shared" si="88"/>
        <v>0</v>
      </c>
      <c r="W550" s="101">
        <f t="shared" si="89"/>
        <v>3.2255983484936455E-3</v>
      </c>
      <c r="X550" s="98" t="str">
        <f>IF(B550='[1]2010 election'!B550,"Incumbent","New")</f>
        <v>New</v>
      </c>
    </row>
    <row r="551" spans="1:24" ht="16" x14ac:dyDescent="0.2">
      <c r="A551" s="1" t="s">
        <v>1034</v>
      </c>
      <c r="B551" s="42" t="s">
        <v>1035</v>
      </c>
      <c r="C551" s="94">
        <v>17</v>
      </c>
      <c r="D551" s="41" t="s">
        <v>534</v>
      </c>
      <c r="E551" s="95">
        <v>70634</v>
      </c>
      <c r="F551" s="96">
        <f t="shared" si="80"/>
        <v>44811</v>
      </c>
      <c r="G551" s="97">
        <v>22511</v>
      </c>
      <c r="H551" s="97">
        <v>11816</v>
      </c>
      <c r="I551" s="97">
        <v>2215</v>
      </c>
      <c r="J551" s="97">
        <v>6346</v>
      </c>
      <c r="K551" s="97">
        <v>1414</v>
      </c>
      <c r="L551" s="97">
        <v>0</v>
      </c>
      <c r="M551" s="97">
        <v>0</v>
      </c>
      <c r="N551" s="96">
        <v>509</v>
      </c>
      <c r="O551" s="98">
        <f t="shared" si="81"/>
        <v>0.6344111900784325</v>
      </c>
      <c r="P551" s="99">
        <f t="shared" si="82"/>
        <v>0.50235433264153895</v>
      </c>
      <c r="Q551" s="100">
        <f t="shared" si="83"/>
        <v>0.26368525585235769</v>
      </c>
      <c r="R551" s="100">
        <f t="shared" si="84"/>
        <v>4.9429827497712617E-2</v>
      </c>
      <c r="S551" s="100">
        <f t="shared" si="85"/>
        <v>0.14161701367967686</v>
      </c>
      <c r="T551" s="100">
        <f t="shared" si="86"/>
        <v>3.1554752181384038E-2</v>
      </c>
      <c r="U551" s="100">
        <f t="shared" si="87"/>
        <v>0</v>
      </c>
      <c r="V551" s="100">
        <f t="shared" si="88"/>
        <v>0</v>
      </c>
      <c r="W551" s="101">
        <f t="shared" si="89"/>
        <v>1.1358818147329896E-2</v>
      </c>
      <c r="X551" s="98" t="str">
        <f>IF(B551='[1]2010 election'!B551,"Incumbent","New")</f>
        <v>New</v>
      </c>
    </row>
    <row r="552" spans="1:24" ht="16" x14ac:dyDescent="0.2">
      <c r="A552" s="1" t="s">
        <v>1036</v>
      </c>
      <c r="B552" s="42" t="s">
        <v>1037</v>
      </c>
      <c r="C552" s="94">
        <v>17</v>
      </c>
      <c r="D552" s="41" t="s">
        <v>393</v>
      </c>
      <c r="E552" s="95">
        <v>81698</v>
      </c>
      <c r="F552" s="96">
        <f t="shared" si="80"/>
        <v>47941</v>
      </c>
      <c r="G552" s="97">
        <v>13070</v>
      </c>
      <c r="H552" s="97">
        <v>25778</v>
      </c>
      <c r="I552" s="97">
        <v>3312</v>
      </c>
      <c r="J552" s="97">
        <v>1385</v>
      </c>
      <c r="K552" s="97">
        <v>3658</v>
      </c>
      <c r="L552" s="97">
        <v>0</v>
      </c>
      <c r="M552" s="97">
        <v>0</v>
      </c>
      <c r="N552" s="96">
        <v>738</v>
      </c>
      <c r="O552" s="98">
        <f t="shared" si="81"/>
        <v>0.58680751058777447</v>
      </c>
      <c r="P552" s="99">
        <f t="shared" si="82"/>
        <v>0.27262677040528982</v>
      </c>
      <c r="Q552" s="100">
        <f t="shared" si="83"/>
        <v>0.5377025927702801</v>
      </c>
      <c r="R552" s="100">
        <f t="shared" si="84"/>
        <v>6.908491687699464E-2</v>
      </c>
      <c r="S552" s="100">
        <f t="shared" si="85"/>
        <v>2.8889676894516176E-2</v>
      </c>
      <c r="T552" s="100">
        <f t="shared" si="86"/>
        <v>7.6302121357501931E-2</v>
      </c>
      <c r="U552" s="100">
        <f t="shared" si="87"/>
        <v>0</v>
      </c>
      <c r="V552" s="100">
        <f t="shared" si="88"/>
        <v>0</v>
      </c>
      <c r="W552" s="101">
        <f t="shared" si="89"/>
        <v>1.5393921695417284E-2</v>
      </c>
      <c r="X552" s="98" t="str">
        <f>IF(B552='[1]2010 election'!B552,"Incumbent","New")</f>
        <v>New</v>
      </c>
    </row>
    <row r="553" spans="1:24" ht="16" x14ac:dyDescent="0.2">
      <c r="A553" s="1" t="s">
        <v>1098</v>
      </c>
      <c r="B553" s="42" t="s">
        <v>1099</v>
      </c>
      <c r="C553" s="94">
        <v>17</v>
      </c>
      <c r="D553" s="41" t="s">
        <v>716</v>
      </c>
      <c r="E553" s="95">
        <v>65853</v>
      </c>
      <c r="F553" s="96">
        <f t="shared" si="80"/>
        <v>48422</v>
      </c>
      <c r="G553" s="97">
        <v>25225</v>
      </c>
      <c r="H553" s="97">
        <v>12606</v>
      </c>
      <c r="I553" s="97">
        <v>6129</v>
      </c>
      <c r="J553" s="97">
        <v>2476</v>
      </c>
      <c r="K553" s="97">
        <v>1986</v>
      </c>
      <c r="L553" s="97">
        <v>0</v>
      </c>
      <c r="M553" s="97">
        <v>0</v>
      </c>
      <c r="N553" s="96">
        <v>0</v>
      </c>
      <c r="O553" s="98">
        <f t="shared" si="81"/>
        <v>0.73530439008093784</v>
      </c>
      <c r="P553" s="99">
        <f t="shared" si="82"/>
        <v>0.52094089463467019</v>
      </c>
      <c r="Q553" s="100">
        <f t="shared" si="83"/>
        <v>0.26033621081326669</v>
      </c>
      <c r="R553" s="100">
        <f t="shared" si="84"/>
        <v>0.1265746974515716</v>
      </c>
      <c r="S553" s="100">
        <f t="shared" si="85"/>
        <v>5.113378216513155E-2</v>
      </c>
      <c r="T553" s="100">
        <f t="shared" si="86"/>
        <v>4.1014414935359962E-2</v>
      </c>
      <c r="U553" s="100">
        <f t="shared" si="87"/>
        <v>0</v>
      </c>
      <c r="V553" s="100">
        <f t="shared" si="88"/>
        <v>0</v>
      </c>
      <c r="W553" s="101">
        <f t="shared" si="89"/>
        <v>0</v>
      </c>
      <c r="X553" s="98" t="str">
        <f>IF(B553='[1]2010 election'!B553,"Incumbent","New")</f>
        <v>Incumbent</v>
      </c>
    </row>
    <row r="554" spans="1:24" ht="16" x14ac:dyDescent="0.2">
      <c r="A554" s="1" t="s">
        <v>157</v>
      </c>
      <c r="B554" s="132" t="s">
        <v>158</v>
      </c>
      <c r="C554" s="133">
        <v>18</v>
      </c>
      <c r="D554" s="39" t="s">
        <v>159</v>
      </c>
      <c r="E554" s="134">
        <v>71956</v>
      </c>
      <c r="F554" s="96">
        <f t="shared" si="80"/>
        <v>44827</v>
      </c>
      <c r="G554" s="135">
        <v>22060</v>
      </c>
      <c r="H554" s="135">
        <v>7448</v>
      </c>
      <c r="I554" s="135">
        <v>3752</v>
      </c>
      <c r="J554" s="135">
        <v>7401</v>
      </c>
      <c r="K554" s="135">
        <v>3263</v>
      </c>
      <c r="L554" s="135">
        <v>0</v>
      </c>
      <c r="M554" s="135">
        <v>0</v>
      </c>
      <c r="N554" s="136">
        <v>903</v>
      </c>
      <c r="O554" s="137">
        <f t="shared" si="81"/>
        <v>0.62297793095780751</v>
      </c>
      <c r="P554" s="99">
        <f t="shared" si="82"/>
        <v>0.49211412764628459</v>
      </c>
      <c r="Q554" s="100">
        <f t="shared" si="83"/>
        <v>0.16614986503669663</v>
      </c>
      <c r="R554" s="100">
        <f t="shared" si="84"/>
        <v>8.3699556071117856E-2</v>
      </c>
      <c r="S554" s="100">
        <f t="shared" si="85"/>
        <v>0.16510138978740491</v>
      </c>
      <c r="T554" s="100">
        <f t="shared" si="86"/>
        <v>7.2790951881678459E-2</v>
      </c>
      <c r="U554" s="100">
        <f t="shared" si="87"/>
        <v>0</v>
      </c>
      <c r="V554" s="100">
        <f t="shared" si="88"/>
        <v>0</v>
      </c>
      <c r="W554" s="101">
        <f t="shared" si="89"/>
        <v>2.0144109576817542E-2</v>
      </c>
      <c r="X554" s="98" t="str">
        <f>IF(B554='[1]2010 election'!B554,"Incumbent","New")</f>
        <v>Incumbent</v>
      </c>
    </row>
    <row r="555" spans="1:24" ht="16" x14ac:dyDescent="0.2">
      <c r="A555" s="1" t="s">
        <v>160</v>
      </c>
      <c r="B555" s="42" t="s">
        <v>161</v>
      </c>
      <c r="C555" s="94">
        <v>18</v>
      </c>
      <c r="D555" s="41" t="s">
        <v>159</v>
      </c>
      <c r="E555" s="95">
        <v>72082</v>
      </c>
      <c r="F555" s="96">
        <f t="shared" si="80"/>
        <v>41773</v>
      </c>
      <c r="G555" s="97">
        <v>20155</v>
      </c>
      <c r="H555" s="97">
        <v>7386</v>
      </c>
      <c r="I555" s="97">
        <v>3281</v>
      </c>
      <c r="J555" s="97">
        <v>7745</v>
      </c>
      <c r="K555" s="97">
        <v>3107</v>
      </c>
      <c r="L555" s="97">
        <v>0</v>
      </c>
      <c r="M555" s="97">
        <v>0</v>
      </c>
      <c r="N555" s="96">
        <v>99</v>
      </c>
      <c r="O555" s="98">
        <f t="shared" si="81"/>
        <v>0.57952054604478231</v>
      </c>
      <c r="P555" s="99">
        <f t="shared" si="82"/>
        <v>0.48248868886601393</v>
      </c>
      <c r="Q555" s="100">
        <f t="shared" si="83"/>
        <v>0.17681277380125918</v>
      </c>
      <c r="R555" s="100">
        <f t="shared" si="84"/>
        <v>7.8543556842936832E-2</v>
      </c>
      <c r="S555" s="100">
        <f t="shared" si="85"/>
        <v>0.18540684173987981</v>
      </c>
      <c r="T555" s="100">
        <f t="shared" si="86"/>
        <v>7.4378186867115129E-2</v>
      </c>
      <c r="U555" s="100">
        <f t="shared" si="87"/>
        <v>0</v>
      </c>
      <c r="V555" s="100">
        <f t="shared" si="88"/>
        <v>0</v>
      </c>
      <c r="W555" s="101">
        <f t="shared" si="89"/>
        <v>2.3699518827951069E-3</v>
      </c>
      <c r="X555" s="98" t="str">
        <f>IF(B555='[1]2010 election'!B555,"Incumbent","New")</f>
        <v>Incumbent</v>
      </c>
    </row>
    <row r="556" spans="1:24" ht="16" x14ac:dyDescent="0.2">
      <c r="A556" s="1" t="s">
        <v>183</v>
      </c>
      <c r="B556" s="42" t="s">
        <v>184</v>
      </c>
      <c r="C556" s="94">
        <v>18</v>
      </c>
      <c r="D556" s="41" t="s">
        <v>185</v>
      </c>
      <c r="E556" s="95">
        <v>80491</v>
      </c>
      <c r="F556" s="96">
        <f t="shared" si="80"/>
        <v>54447</v>
      </c>
      <c r="G556" s="97">
        <v>25020</v>
      </c>
      <c r="H556" s="97">
        <v>9589</v>
      </c>
      <c r="I556" s="97">
        <v>6765</v>
      </c>
      <c r="J556" s="97">
        <v>10437</v>
      </c>
      <c r="K556" s="97">
        <v>2636</v>
      </c>
      <c r="L556" s="97">
        <v>0</v>
      </c>
      <c r="M556" s="97">
        <v>0</v>
      </c>
      <c r="N556" s="96">
        <v>0</v>
      </c>
      <c r="O556" s="98">
        <f t="shared" si="81"/>
        <v>0.6764358748183027</v>
      </c>
      <c r="P556" s="99">
        <f t="shared" si="82"/>
        <v>0.45952945065843848</v>
      </c>
      <c r="Q556" s="100">
        <f t="shared" si="83"/>
        <v>0.17611622311605782</v>
      </c>
      <c r="R556" s="100">
        <f t="shared" si="84"/>
        <v>0.12424926993222767</v>
      </c>
      <c r="S556" s="100">
        <f t="shared" si="85"/>
        <v>0.19169100225907765</v>
      </c>
      <c r="T556" s="100">
        <f t="shared" si="86"/>
        <v>4.8414054034198392E-2</v>
      </c>
      <c r="U556" s="100">
        <f t="shared" si="87"/>
        <v>0</v>
      </c>
      <c r="V556" s="100">
        <f t="shared" si="88"/>
        <v>0</v>
      </c>
      <c r="W556" s="101">
        <f t="shared" si="89"/>
        <v>0</v>
      </c>
      <c r="X556" s="98" t="str">
        <f>IF(B556='[1]2010 election'!B556,"Incumbent","New")</f>
        <v>New</v>
      </c>
    </row>
    <row r="557" spans="1:24" ht="16" x14ac:dyDescent="0.2">
      <c r="A557" s="1" t="s">
        <v>231</v>
      </c>
      <c r="B557" s="42" t="s">
        <v>232</v>
      </c>
      <c r="C557" s="94">
        <v>18</v>
      </c>
      <c r="D557" s="41" t="s">
        <v>233</v>
      </c>
      <c r="E557" s="95">
        <v>66944</v>
      </c>
      <c r="F557" s="96">
        <f t="shared" si="80"/>
        <v>45868</v>
      </c>
      <c r="G557" s="97">
        <v>18452</v>
      </c>
      <c r="H557" s="97">
        <v>11448</v>
      </c>
      <c r="I557" s="97">
        <v>5687</v>
      </c>
      <c r="J557" s="97">
        <v>6776</v>
      </c>
      <c r="K557" s="97">
        <v>2608</v>
      </c>
      <c r="L557" s="97">
        <v>0</v>
      </c>
      <c r="M557" s="97">
        <v>0</v>
      </c>
      <c r="N557" s="96">
        <v>897</v>
      </c>
      <c r="O557" s="98">
        <f t="shared" si="81"/>
        <v>0.68516969407265771</v>
      </c>
      <c r="P557" s="99">
        <f t="shared" si="82"/>
        <v>0.40228481730182264</v>
      </c>
      <c r="Q557" s="100">
        <f t="shared" si="83"/>
        <v>0.24958576785558559</v>
      </c>
      <c r="R557" s="100">
        <f t="shared" si="84"/>
        <v>0.12398622133077526</v>
      </c>
      <c r="S557" s="100">
        <f t="shared" si="85"/>
        <v>0.14772826371326414</v>
      </c>
      <c r="T557" s="100">
        <f t="shared" si="86"/>
        <v>5.6858812243830124E-2</v>
      </c>
      <c r="U557" s="100">
        <f t="shared" si="87"/>
        <v>0</v>
      </c>
      <c r="V557" s="100">
        <f t="shared" si="88"/>
        <v>0</v>
      </c>
      <c r="W557" s="101">
        <f t="shared" si="89"/>
        <v>1.9556117554722245E-2</v>
      </c>
      <c r="X557" s="98" t="str">
        <f>IF(B557='[1]2010 election'!B557,"Incumbent","New")</f>
        <v>New</v>
      </c>
    </row>
    <row r="558" spans="1:24" ht="16" x14ac:dyDescent="0.2">
      <c r="A558" s="1" t="s">
        <v>290</v>
      </c>
      <c r="B558" s="42" t="s">
        <v>291</v>
      </c>
      <c r="C558" s="94">
        <v>18</v>
      </c>
      <c r="D558" s="41" t="s">
        <v>159</v>
      </c>
      <c r="E558" s="95">
        <v>69302</v>
      </c>
      <c r="F558" s="96">
        <f t="shared" si="80"/>
        <v>49707</v>
      </c>
      <c r="G558" s="97">
        <v>28887</v>
      </c>
      <c r="H558" s="97">
        <v>4745</v>
      </c>
      <c r="I558" s="97">
        <v>3263</v>
      </c>
      <c r="J558" s="97">
        <v>10663</v>
      </c>
      <c r="K558" s="97">
        <v>2149</v>
      </c>
      <c r="L558" s="97">
        <v>0</v>
      </c>
      <c r="M558" s="97">
        <v>0</v>
      </c>
      <c r="N558" s="96">
        <v>0</v>
      </c>
      <c r="O558" s="98">
        <f t="shared" si="81"/>
        <v>0.71725202735851779</v>
      </c>
      <c r="P558" s="99">
        <f t="shared" si="82"/>
        <v>0.58114551270444803</v>
      </c>
      <c r="Q558" s="100">
        <f t="shared" si="83"/>
        <v>9.5459392037338803E-2</v>
      </c>
      <c r="R558" s="100">
        <f t="shared" si="84"/>
        <v>6.5644677811978192E-2</v>
      </c>
      <c r="S558" s="100">
        <f t="shared" si="85"/>
        <v>0.21451707003037801</v>
      </c>
      <c r="T558" s="100">
        <f t="shared" si="86"/>
        <v>4.3233347415856924E-2</v>
      </c>
      <c r="U558" s="100">
        <f t="shared" si="87"/>
        <v>0</v>
      </c>
      <c r="V558" s="100">
        <f t="shared" si="88"/>
        <v>0</v>
      </c>
      <c r="W558" s="101">
        <f t="shared" si="89"/>
        <v>0</v>
      </c>
      <c r="X558" s="98" t="str">
        <f>IF(B558='[1]2010 election'!B558,"Incumbent","New")</f>
        <v>Incumbent</v>
      </c>
    </row>
    <row r="559" spans="1:24" ht="16" x14ac:dyDescent="0.2">
      <c r="A559" s="1" t="s">
        <v>310</v>
      </c>
      <c r="B559" s="42" t="s">
        <v>311</v>
      </c>
      <c r="C559" s="94">
        <v>18</v>
      </c>
      <c r="D559" s="41" t="s">
        <v>233</v>
      </c>
      <c r="E559" s="95">
        <v>67192</v>
      </c>
      <c r="F559" s="96">
        <f t="shared" si="80"/>
        <v>48245</v>
      </c>
      <c r="G559" s="97">
        <v>21689</v>
      </c>
      <c r="H559" s="97">
        <v>2621</v>
      </c>
      <c r="I559" s="97">
        <v>15068</v>
      </c>
      <c r="J559" s="97">
        <v>6121</v>
      </c>
      <c r="K559" s="97">
        <v>2063</v>
      </c>
      <c r="L559" s="97">
        <v>0</v>
      </c>
      <c r="M559" s="97">
        <v>0</v>
      </c>
      <c r="N559" s="96">
        <v>683</v>
      </c>
      <c r="O559" s="98">
        <f t="shared" si="81"/>
        <v>0.71801702583640914</v>
      </c>
      <c r="P559" s="99">
        <f t="shared" si="82"/>
        <v>0.44955953984868896</v>
      </c>
      <c r="Q559" s="100">
        <f t="shared" si="83"/>
        <v>5.4326873251114106E-2</v>
      </c>
      <c r="R559" s="100">
        <f t="shared" si="84"/>
        <v>0.31232252046844233</v>
      </c>
      <c r="S559" s="100">
        <f t="shared" si="85"/>
        <v>0.12687325111410508</v>
      </c>
      <c r="T559" s="100">
        <f t="shared" si="86"/>
        <v>4.2760907866100116E-2</v>
      </c>
      <c r="U559" s="100">
        <f t="shared" si="87"/>
        <v>0</v>
      </c>
      <c r="V559" s="100">
        <f t="shared" si="88"/>
        <v>0</v>
      </c>
      <c r="W559" s="101">
        <f t="shared" si="89"/>
        <v>1.4156907451549383E-2</v>
      </c>
      <c r="X559" s="98" t="str">
        <f>IF(B559='[1]2010 election'!B559,"Incumbent","New")</f>
        <v>New</v>
      </c>
    </row>
    <row r="560" spans="1:24" ht="16" x14ac:dyDescent="0.2">
      <c r="A560" s="1" t="s">
        <v>312</v>
      </c>
      <c r="B560" s="42" t="s">
        <v>313</v>
      </c>
      <c r="C560" s="94">
        <v>18</v>
      </c>
      <c r="D560" s="41" t="s">
        <v>233</v>
      </c>
      <c r="E560" s="95">
        <v>71071</v>
      </c>
      <c r="F560" s="96">
        <f t="shared" si="80"/>
        <v>50498</v>
      </c>
      <c r="G560" s="97">
        <v>25516</v>
      </c>
      <c r="H560" s="97">
        <v>4692</v>
      </c>
      <c r="I560" s="97">
        <v>8521</v>
      </c>
      <c r="J560" s="97">
        <v>7698</v>
      </c>
      <c r="K560" s="97">
        <v>2718</v>
      </c>
      <c r="L560" s="97">
        <v>0</v>
      </c>
      <c r="M560" s="97">
        <v>0</v>
      </c>
      <c r="N560" s="96">
        <v>1353</v>
      </c>
      <c r="O560" s="98">
        <f t="shared" si="81"/>
        <v>0.71052890771200627</v>
      </c>
      <c r="P560" s="99">
        <f t="shared" si="82"/>
        <v>0.50528733811240045</v>
      </c>
      <c r="Q560" s="100">
        <f t="shared" si="83"/>
        <v>9.2914570874094021E-2</v>
      </c>
      <c r="R560" s="100">
        <f t="shared" si="84"/>
        <v>0.16873935601409956</v>
      </c>
      <c r="S560" s="100">
        <f t="shared" si="85"/>
        <v>0.15244168085864787</v>
      </c>
      <c r="T560" s="100">
        <f t="shared" si="86"/>
        <v>5.3823913818369047E-2</v>
      </c>
      <c r="U560" s="100">
        <f t="shared" si="87"/>
        <v>0</v>
      </c>
      <c r="V560" s="100">
        <f t="shared" si="88"/>
        <v>0</v>
      </c>
      <c r="W560" s="101">
        <f t="shared" si="89"/>
        <v>2.6793140322389004E-2</v>
      </c>
      <c r="X560" s="98" t="str">
        <f>IF(B560='[1]2010 election'!B560,"Incumbent","New")</f>
        <v>New</v>
      </c>
    </row>
    <row r="561" spans="1:24" ht="16" x14ac:dyDescent="0.2">
      <c r="A561" s="1" t="s">
        <v>358</v>
      </c>
      <c r="B561" s="42" t="s">
        <v>359</v>
      </c>
      <c r="C561" s="94">
        <v>18</v>
      </c>
      <c r="D561" s="41" t="s">
        <v>360</v>
      </c>
      <c r="E561" s="95">
        <v>72737</v>
      </c>
      <c r="F561" s="96">
        <f t="shared" si="80"/>
        <v>54448</v>
      </c>
      <c r="G561" s="97">
        <v>28436</v>
      </c>
      <c r="H561" s="97">
        <v>6985</v>
      </c>
      <c r="I561" s="97">
        <v>6643</v>
      </c>
      <c r="J561" s="97">
        <v>7171</v>
      </c>
      <c r="K561" s="97">
        <v>4866</v>
      </c>
      <c r="L561" s="97">
        <v>0</v>
      </c>
      <c r="M561" s="97">
        <v>0</v>
      </c>
      <c r="N561" s="96">
        <v>347</v>
      </c>
      <c r="O561" s="98">
        <f t="shared" si="81"/>
        <v>0.74855988011603447</v>
      </c>
      <c r="P561" s="99">
        <f t="shared" si="82"/>
        <v>0.52225977079047903</v>
      </c>
      <c r="Q561" s="100">
        <f t="shared" si="83"/>
        <v>0.12828754040552454</v>
      </c>
      <c r="R561" s="100">
        <f t="shared" si="84"/>
        <v>0.12200631795474581</v>
      </c>
      <c r="S561" s="100">
        <f t="shared" si="85"/>
        <v>0.13170364384366734</v>
      </c>
      <c r="T561" s="100">
        <f t="shared" si="86"/>
        <v>8.9369673817220094E-2</v>
      </c>
      <c r="U561" s="100">
        <f t="shared" si="87"/>
        <v>0</v>
      </c>
      <c r="V561" s="100">
        <f t="shared" si="88"/>
        <v>0</v>
      </c>
      <c r="W561" s="101">
        <f t="shared" si="89"/>
        <v>6.3730531883632088E-3</v>
      </c>
      <c r="X561" s="98" t="str">
        <f>IF(B561='[1]2010 election'!B561,"Incumbent","New")</f>
        <v>New</v>
      </c>
    </row>
    <row r="562" spans="1:24" ht="16" x14ac:dyDescent="0.2">
      <c r="A562" s="1" t="s">
        <v>361</v>
      </c>
      <c r="B562" s="42" t="s">
        <v>362</v>
      </c>
      <c r="C562" s="94">
        <v>18</v>
      </c>
      <c r="D562" s="41" t="s">
        <v>360</v>
      </c>
      <c r="E562" s="95">
        <v>74224</v>
      </c>
      <c r="F562" s="96">
        <f t="shared" si="80"/>
        <v>54717</v>
      </c>
      <c r="G562" s="97">
        <v>25401</v>
      </c>
      <c r="H562" s="97">
        <v>5591</v>
      </c>
      <c r="I562" s="97">
        <v>3715</v>
      </c>
      <c r="J562" s="97">
        <v>6870</v>
      </c>
      <c r="K562" s="97">
        <v>0</v>
      </c>
      <c r="L562" s="97">
        <v>0</v>
      </c>
      <c r="M562" s="97">
        <v>13140</v>
      </c>
      <c r="N562" s="96">
        <v>0</v>
      </c>
      <c r="O562" s="98">
        <f t="shared" si="81"/>
        <v>0.73718743263634401</v>
      </c>
      <c r="P562" s="99">
        <f t="shared" si="82"/>
        <v>0.46422501233620267</v>
      </c>
      <c r="Q562" s="100">
        <f t="shared" si="83"/>
        <v>0.10218030959299669</v>
      </c>
      <c r="R562" s="100">
        <f t="shared" si="84"/>
        <v>6.7894804174205459E-2</v>
      </c>
      <c r="S562" s="100">
        <f t="shared" si="85"/>
        <v>0.125555129118921</v>
      </c>
      <c r="T562" s="100">
        <f t="shared" si="86"/>
        <v>0</v>
      </c>
      <c r="U562" s="100">
        <f t="shared" si="87"/>
        <v>0</v>
      </c>
      <c r="V562" s="100">
        <f t="shared" si="88"/>
        <v>0.24014474477767422</v>
      </c>
      <c r="W562" s="101">
        <f t="shared" si="89"/>
        <v>0</v>
      </c>
      <c r="X562" s="98" t="str">
        <f>IF(B562='[1]2010 election'!B562,"Incumbent","New")</f>
        <v>New</v>
      </c>
    </row>
    <row r="563" spans="1:24" ht="16" x14ac:dyDescent="0.2">
      <c r="A563" s="1" t="s">
        <v>363</v>
      </c>
      <c r="B563" s="42" t="s">
        <v>364</v>
      </c>
      <c r="C563" s="94">
        <v>18</v>
      </c>
      <c r="D563" s="41" t="s">
        <v>360</v>
      </c>
      <c r="E563" s="95">
        <v>74737</v>
      </c>
      <c r="F563" s="96">
        <f t="shared" si="80"/>
        <v>52320</v>
      </c>
      <c r="G563" s="97">
        <v>22341</v>
      </c>
      <c r="H563" s="97">
        <v>3699</v>
      </c>
      <c r="I563" s="97">
        <v>15405</v>
      </c>
      <c r="J563" s="97">
        <v>7719</v>
      </c>
      <c r="K563" s="97">
        <v>3018</v>
      </c>
      <c r="L563" s="97">
        <v>0</v>
      </c>
      <c r="M563" s="97">
        <v>0</v>
      </c>
      <c r="N563" s="96">
        <v>138</v>
      </c>
      <c r="O563" s="98">
        <f t="shared" si="81"/>
        <v>0.7000548590390302</v>
      </c>
      <c r="P563" s="99">
        <f t="shared" si="82"/>
        <v>0.42700688073394494</v>
      </c>
      <c r="Q563" s="100">
        <f t="shared" si="83"/>
        <v>7.0699541284403672E-2</v>
      </c>
      <c r="R563" s="100">
        <f t="shared" si="84"/>
        <v>0.2944380733944954</v>
      </c>
      <c r="S563" s="100">
        <f t="shared" si="85"/>
        <v>0.14753440366972478</v>
      </c>
      <c r="T563" s="100">
        <f t="shared" si="86"/>
        <v>5.768348623853211E-2</v>
      </c>
      <c r="U563" s="100">
        <f t="shared" si="87"/>
        <v>0</v>
      </c>
      <c r="V563" s="100">
        <f t="shared" si="88"/>
        <v>0</v>
      </c>
      <c r="W563" s="101">
        <f t="shared" si="89"/>
        <v>2.6376146788990827E-3</v>
      </c>
      <c r="X563" s="98" t="str">
        <f>IF(B563='[1]2010 election'!B563,"Incumbent","New")</f>
        <v>New</v>
      </c>
    </row>
    <row r="564" spans="1:24" ht="16" x14ac:dyDescent="0.2">
      <c r="A564" s="1" t="s">
        <v>365</v>
      </c>
      <c r="B564" s="42" t="s">
        <v>366</v>
      </c>
      <c r="C564" s="94">
        <v>18</v>
      </c>
      <c r="D564" s="41" t="s">
        <v>360</v>
      </c>
      <c r="E564" s="95">
        <v>71035</v>
      </c>
      <c r="F564" s="96">
        <f t="shared" si="80"/>
        <v>50372</v>
      </c>
      <c r="G564" s="97">
        <v>28500</v>
      </c>
      <c r="H564" s="97">
        <v>8391</v>
      </c>
      <c r="I564" s="97">
        <v>3767</v>
      </c>
      <c r="J564" s="97">
        <v>7306</v>
      </c>
      <c r="K564" s="97">
        <v>2408</v>
      </c>
      <c r="L564" s="97">
        <v>0</v>
      </c>
      <c r="M564" s="97">
        <v>0</v>
      </c>
      <c r="N564" s="96">
        <v>0</v>
      </c>
      <c r="O564" s="98">
        <f t="shared" si="81"/>
        <v>0.70911522488913914</v>
      </c>
      <c r="P564" s="99">
        <f t="shared" si="82"/>
        <v>0.5657905185420472</v>
      </c>
      <c r="Q564" s="100">
        <f t="shared" si="83"/>
        <v>0.1665806400381164</v>
      </c>
      <c r="R564" s="100">
        <f t="shared" si="84"/>
        <v>7.4783609942031287E-2</v>
      </c>
      <c r="S564" s="100">
        <f t="shared" si="85"/>
        <v>0.14504089573572621</v>
      </c>
      <c r="T564" s="100">
        <f t="shared" si="86"/>
        <v>4.7804335742078929E-2</v>
      </c>
      <c r="U564" s="100">
        <f t="shared" si="87"/>
        <v>0</v>
      </c>
      <c r="V564" s="100">
        <f t="shared" si="88"/>
        <v>0</v>
      </c>
      <c r="W564" s="101">
        <f t="shared" si="89"/>
        <v>0</v>
      </c>
      <c r="X564" s="98" t="str">
        <f>IF(B564='[1]2010 election'!B564,"Incumbent","New")</f>
        <v>New</v>
      </c>
    </row>
    <row r="565" spans="1:24" ht="16" x14ac:dyDescent="0.2">
      <c r="A565" s="1" t="s">
        <v>367</v>
      </c>
      <c r="B565" s="42" t="s">
        <v>368</v>
      </c>
      <c r="C565" s="94">
        <v>18</v>
      </c>
      <c r="D565" s="41" t="s">
        <v>360</v>
      </c>
      <c r="E565" s="95">
        <v>78582</v>
      </c>
      <c r="F565" s="96">
        <f t="shared" si="80"/>
        <v>56584</v>
      </c>
      <c r="G565" s="97">
        <v>28774</v>
      </c>
      <c r="H565" s="97">
        <v>6015</v>
      </c>
      <c r="I565" s="97">
        <v>7483</v>
      </c>
      <c r="J565" s="97">
        <v>10371</v>
      </c>
      <c r="K565" s="97">
        <v>3941</v>
      </c>
      <c r="L565" s="97">
        <v>0</v>
      </c>
      <c r="M565" s="97">
        <v>0</v>
      </c>
      <c r="N565" s="96">
        <v>0</v>
      </c>
      <c r="O565" s="98">
        <f t="shared" si="81"/>
        <v>0.72006311878038232</v>
      </c>
      <c r="P565" s="99">
        <f t="shared" si="82"/>
        <v>0.50851830906263251</v>
      </c>
      <c r="Q565" s="100">
        <f t="shared" si="83"/>
        <v>0.10630213487911777</v>
      </c>
      <c r="R565" s="100">
        <f t="shared" si="84"/>
        <v>0.13224586455535134</v>
      </c>
      <c r="S565" s="100">
        <f t="shared" si="85"/>
        <v>0.183285027569631</v>
      </c>
      <c r="T565" s="100">
        <f t="shared" si="86"/>
        <v>6.9648663933267352E-2</v>
      </c>
      <c r="U565" s="100">
        <f t="shared" si="87"/>
        <v>0</v>
      </c>
      <c r="V565" s="100">
        <f t="shared" si="88"/>
        <v>0</v>
      </c>
      <c r="W565" s="101">
        <f t="shared" si="89"/>
        <v>0</v>
      </c>
      <c r="X565" s="98" t="str">
        <f>IF(B565='[1]2010 election'!B565,"Incumbent","New")</f>
        <v>New</v>
      </c>
    </row>
    <row r="566" spans="1:24" ht="16" x14ac:dyDescent="0.2">
      <c r="A566" s="1" t="s">
        <v>377</v>
      </c>
      <c r="B566" s="42" t="s">
        <v>378</v>
      </c>
      <c r="C566" s="94">
        <v>18</v>
      </c>
      <c r="D566" s="41" t="s">
        <v>159</v>
      </c>
      <c r="E566" s="95">
        <v>68917</v>
      </c>
      <c r="F566" s="96">
        <f t="shared" si="80"/>
        <v>46499</v>
      </c>
      <c r="G566" s="97">
        <v>23639</v>
      </c>
      <c r="H566" s="97">
        <v>2767</v>
      </c>
      <c r="I566" s="97">
        <v>13109</v>
      </c>
      <c r="J566" s="97">
        <v>5663</v>
      </c>
      <c r="K566" s="97">
        <v>1321</v>
      </c>
      <c r="L566" s="97">
        <v>0</v>
      </c>
      <c r="M566" s="97">
        <v>0</v>
      </c>
      <c r="N566" s="96">
        <v>0</v>
      </c>
      <c r="O566" s="98">
        <f t="shared" si="81"/>
        <v>0.67471015859657268</v>
      </c>
      <c r="P566" s="99">
        <f t="shared" si="82"/>
        <v>0.5083765242263274</v>
      </c>
      <c r="Q566" s="100">
        <f t="shared" si="83"/>
        <v>5.9506656057119509E-2</v>
      </c>
      <c r="R566" s="100">
        <f t="shared" si="84"/>
        <v>0.28192004129121057</v>
      </c>
      <c r="S566" s="100">
        <f t="shared" si="85"/>
        <v>0.12178756532398546</v>
      </c>
      <c r="T566" s="100">
        <f t="shared" si="86"/>
        <v>2.8409213101357019E-2</v>
      </c>
      <c r="U566" s="100">
        <f t="shared" si="87"/>
        <v>0</v>
      </c>
      <c r="V566" s="100">
        <f t="shared" si="88"/>
        <v>0</v>
      </c>
      <c r="W566" s="101">
        <f t="shared" si="89"/>
        <v>0</v>
      </c>
      <c r="X566" s="98" t="str">
        <f>IF(B566='[1]2010 election'!B566,"Incumbent","New")</f>
        <v>New</v>
      </c>
    </row>
    <row r="567" spans="1:24" ht="16" x14ac:dyDescent="0.2">
      <c r="A567" s="1" t="s">
        <v>379</v>
      </c>
      <c r="B567" s="42" t="s">
        <v>380</v>
      </c>
      <c r="C567" s="94">
        <v>18</v>
      </c>
      <c r="D567" s="41" t="s">
        <v>159</v>
      </c>
      <c r="E567" s="95">
        <v>74576</v>
      </c>
      <c r="F567" s="96">
        <f t="shared" si="80"/>
        <v>53385</v>
      </c>
      <c r="G567" s="97">
        <v>30227</v>
      </c>
      <c r="H567" s="97">
        <v>4785</v>
      </c>
      <c r="I567" s="97">
        <v>6226</v>
      </c>
      <c r="J567" s="97">
        <v>9109</v>
      </c>
      <c r="K567" s="97">
        <v>3038</v>
      </c>
      <c r="L567" s="97">
        <v>0</v>
      </c>
      <c r="M567" s="97">
        <v>0</v>
      </c>
      <c r="N567" s="96">
        <v>0</v>
      </c>
      <c r="O567" s="98">
        <f t="shared" si="81"/>
        <v>0.71584692126153182</v>
      </c>
      <c r="P567" s="99">
        <f t="shared" si="82"/>
        <v>0.56620773625550247</v>
      </c>
      <c r="Q567" s="100">
        <f t="shared" si="83"/>
        <v>8.963191907839281E-2</v>
      </c>
      <c r="R567" s="100">
        <f t="shared" si="84"/>
        <v>0.11662451999625363</v>
      </c>
      <c r="S567" s="100">
        <f t="shared" si="85"/>
        <v>0.17062845368549218</v>
      </c>
      <c r="T567" s="100">
        <f t="shared" si="86"/>
        <v>5.6907370984358906E-2</v>
      </c>
      <c r="U567" s="100">
        <f t="shared" si="87"/>
        <v>0</v>
      </c>
      <c r="V567" s="100">
        <f t="shared" si="88"/>
        <v>0</v>
      </c>
      <c r="W567" s="101">
        <f t="shared" si="89"/>
        <v>0</v>
      </c>
      <c r="X567" s="98" t="str">
        <f>IF(B567='[1]2010 election'!B567,"Incumbent","New")</f>
        <v>New</v>
      </c>
    </row>
    <row r="568" spans="1:24" ht="16" x14ac:dyDescent="0.2">
      <c r="A568" s="1" t="s">
        <v>381</v>
      </c>
      <c r="B568" s="42" t="s">
        <v>382</v>
      </c>
      <c r="C568" s="94">
        <v>18</v>
      </c>
      <c r="D568" s="41" t="s">
        <v>159</v>
      </c>
      <c r="E568" s="95">
        <v>71974</v>
      </c>
      <c r="F568" s="96">
        <f t="shared" si="80"/>
        <v>48597</v>
      </c>
      <c r="G568" s="97">
        <v>23756</v>
      </c>
      <c r="H568" s="97">
        <v>11762</v>
      </c>
      <c r="I568" s="97">
        <v>2901</v>
      </c>
      <c r="J568" s="97">
        <v>7304</v>
      </c>
      <c r="K568" s="97">
        <v>2275</v>
      </c>
      <c r="L568" s="97">
        <v>0</v>
      </c>
      <c r="M568" s="97">
        <v>0</v>
      </c>
      <c r="N568" s="96">
        <v>599</v>
      </c>
      <c r="O568" s="98">
        <f t="shared" si="81"/>
        <v>0.67520215633423175</v>
      </c>
      <c r="P568" s="99">
        <f t="shared" si="82"/>
        <v>0.48883675947074923</v>
      </c>
      <c r="Q568" s="100">
        <f t="shared" si="83"/>
        <v>0.24203140111529517</v>
      </c>
      <c r="R568" s="100">
        <f t="shared" si="84"/>
        <v>5.9695042903882958E-2</v>
      </c>
      <c r="S568" s="100">
        <f t="shared" si="85"/>
        <v>0.15029734345741508</v>
      </c>
      <c r="T568" s="100">
        <f t="shared" si="86"/>
        <v>4.6813589316212934E-2</v>
      </c>
      <c r="U568" s="100">
        <f t="shared" si="87"/>
        <v>0</v>
      </c>
      <c r="V568" s="100">
        <f t="shared" si="88"/>
        <v>0</v>
      </c>
      <c r="W568" s="101">
        <f t="shared" si="89"/>
        <v>1.2325863736444637E-2</v>
      </c>
      <c r="X568" s="98" t="str">
        <f>IF(B568='[1]2010 election'!B568,"Incumbent","New")</f>
        <v>Incumbent</v>
      </c>
    </row>
    <row r="569" spans="1:24" ht="16" x14ac:dyDescent="0.2">
      <c r="A569" s="1" t="s">
        <v>383</v>
      </c>
      <c r="B569" s="42" t="s">
        <v>384</v>
      </c>
      <c r="C569" s="94">
        <v>18</v>
      </c>
      <c r="D569" s="41" t="s">
        <v>159</v>
      </c>
      <c r="E569" s="95">
        <v>78427</v>
      </c>
      <c r="F569" s="96">
        <f t="shared" si="80"/>
        <v>56458</v>
      </c>
      <c r="G569" s="97">
        <v>28329</v>
      </c>
      <c r="H569" s="97">
        <v>5633</v>
      </c>
      <c r="I569" s="97">
        <v>12199</v>
      </c>
      <c r="J569" s="97">
        <v>7055</v>
      </c>
      <c r="K569" s="97">
        <v>3242</v>
      </c>
      <c r="L569" s="97">
        <v>0</v>
      </c>
      <c r="M569" s="97">
        <v>0</v>
      </c>
      <c r="N569" s="96">
        <v>0</v>
      </c>
      <c r="O569" s="98">
        <f t="shared" si="81"/>
        <v>0.71987963328955584</v>
      </c>
      <c r="P569" s="99">
        <f t="shared" si="82"/>
        <v>0.50177122816961284</v>
      </c>
      <c r="Q569" s="100">
        <f t="shared" si="83"/>
        <v>9.9773282794289556E-2</v>
      </c>
      <c r="R569" s="100">
        <f t="shared" si="84"/>
        <v>0.21607212441106663</v>
      </c>
      <c r="S569" s="100">
        <f t="shared" si="85"/>
        <v>0.12496014736618372</v>
      </c>
      <c r="T569" s="100">
        <f t="shared" si="86"/>
        <v>5.7423217258847283E-2</v>
      </c>
      <c r="U569" s="100">
        <f t="shared" si="87"/>
        <v>0</v>
      </c>
      <c r="V569" s="100">
        <f t="shared" si="88"/>
        <v>0</v>
      </c>
      <c r="W569" s="101">
        <f t="shared" si="89"/>
        <v>0</v>
      </c>
      <c r="X569" s="98" t="str">
        <f>IF(B569='[1]2010 election'!B569,"Incumbent","New")</f>
        <v>Incumbent</v>
      </c>
    </row>
    <row r="570" spans="1:24" ht="16" x14ac:dyDescent="0.2">
      <c r="A570" s="1" t="s">
        <v>443</v>
      </c>
      <c r="B570" s="42" t="s">
        <v>444</v>
      </c>
      <c r="C570" s="94">
        <v>18</v>
      </c>
      <c r="D570" s="41" t="s">
        <v>360</v>
      </c>
      <c r="E570" s="95">
        <v>76964</v>
      </c>
      <c r="F570" s="96">
        <f t="shared" si="80"/>
        <v>54018</v>
      </c>
      <c r="G570" s="97">
        <v>17879</v>
      </c>
      <c r="H570" s="97">
        <v>25062</v>
      </c>
      <c r="I570" s="97">
        <v>2321</v>
      </c>
      <c r="J570" s="97">
        <v>5075</v>
      </c>
      <c r="K570" s="97">
        <v>3491</v>
      </c>
      <c r="L570" s="97">
        <v>0</v>
      </c>
      <c r="M570" s="97">
        <v>0</v>
      </c>
      <c r="N570" s="96">
        <v>190</v>
      </c>
      <c r="O570" s="98">
        <f t="shared" si="81"/>
        <v>0.70186061015539736</v>
      </c>
      <c r="P570" s="99">
        <f t="shared" si="82"/>
        <v>0.33098226517086898</v>
      </c>
      <c r="Q570" s="100">
        <f t="shared" si="83"/>
        <v>0.4639564589581251</v>
      </c>
      <c r="R570" s="100">
        <f t="shared" si="84"/>
        <v>4.296715909511644E-2</v>
      </c>
      <c r="S570" s="100">
        <f t="shared" si="85"/>
        <v>9.3950164759894844E-2</v>
      </c>
      <c r="T570" s="100">
        <f t="shared" si="86"/>
        <v>6.4626605946166094E-2</v>
      </c>
      <c r="U570" s="100">
        <f t="shared" si="87"/>
        <v>0</v>
      </c>
      <c r="V570" s="100">
        <f t="shared" si="88"/>
        <v>0</v>
      </c>
      <c r="W570" s="101">
        <f t="shared" si="89"/>
        <v>3.5173460698285758E-3</v>
      </c>
      <c r="X570" s="98" t="str">
        <f>IF(B570='[1]2010 election'!B570,"Incumbent","New")</f>
        <v>New</v>
      </c>
    </row>
    <row r="571" spans="1:24" ht="16" x14ac:dyDescent="0.2">
      <c r="A571" s="1" t="s">
        <v>739</v>
      </c>
      <c r="B571" s="42" t="s">
        <v>740</v>
      </c>
      <c r="C571" s="94">
        <v>18</v>
      </c>
      <c r="D571" s="41" t="s">
        <v>360</v>
      </c>
      <c r="E571" s="95">
        <v>69743</v>
      </c>
      <c r="F571" s="96">
        <f t="shared" si="80"/>
        <v>48199</v>
      </c>
      <c r="G571" s="97">
        <v>22794</v>
      </c>
      <c r="H571" s="97">
        <v>4736</v>
      </c>
      <c r="I571" s="97">
        <v>11506</v>
      </c>
      <c r="J571" s="97">
        <v>6726</v>
      </c>
      <c r="K571" s="97">
        <v>2216</v>
      </c>
      <c r="L571" s="97">
        <v>0</v>
      </c>
      <c r="M571" s="97">
        <v>0</v>
      </c>
      <c r="N571" s="96">
        <v>221</v>
      </c>
      <c r="O571" s="98">
        <f t="shared" si="81"/>
        <v>0.69109444675451304</v>
      </c>
      <c r="P571" s="99">
        <f t="shared" si="82"/>
        <v>0.47291437581692564</v>
      </c>
      <c r="Q571" s="100">
        <f t="shared" si="83"/>
        <v>9.8259299985476875E-2</v>
      </c>
      <c r="R571" s="100">
        <f t="shared" si="84"/>
        <v>0.23871864561505426</v>
      </c>
      <c r="S571" s="100">
        <f t="shared" si="85"/>
        <v>0.13954646361957718</v>
      </c>
      <c r="T571" s="100">
        <f t="shared" si="86"/>
        <v>4.5976057594555905E-2</v>
      </c>
      <c r="U571" s="100">
        <f t="shared" si="87"/>
        <v>0</v>
      </c>
      <c r="V571" s="100">
        <f t="shared" si="88"/>
        <v>0</v>
      </c>
      <c r="W571" s="101">
        <f t="shared" si="89"/>
        <v>4.5851573684101326E-3</v>
      </c>
      <c r="X571" s="98" t="str">
        <f>IF(B571='[1]2010 election'!B571,"Incumbent","New")</f>
        <v>New</v>
      </c>
    </row>
    <row r="572" spans="1:24" ht="16" x14ac:dyDescent="0.2">
      <c r="A572" s="1" t="s">
        <v>791</v>
      </c>
      <c r="B572" s="42" t="s">
        <v>792</v>
      </c>
      <c r="C572" s="94">
        <v>18</v>
      </c>
      <c r="D572" s="41" t="s">
        <v>360</v>
      </c>
      <c r="E572" s="95">
        <v>68115</v>
      </c>
      <c r="F572" s="96">
        <f t="shared" si="80"/>
        <v>42606</v>
      </c>
      <c r="G572" s="97">
        <v>16020</v>
      </c>
      <c r="H572" s="97">
        <v>14994</v>
      </c>
      <c r="I572" s="97">
        <v>1265</v>
      </c>
      <c r="J572" s="97">
        <v>9152</v>
      </c>
      <c r="K572" s="97">
        <v>1023</v>
      </c>
      <c r="L572" s="97">
        <v>0</v>
      </c>
      <c r="M572" s="97">
        <v>0</v>
      </c>
      <c r="N572" s="96">
        <v>152</v>
      </c>
      <c r="O572" s="98">
        <f t="shared" si="81"/>
        <v>0.62550099097115175</v>
      </c>
      <c r="P572" s="99">
        <f t="shared" si="82"/>
        <v>0.37600337980566118</v>
      </c>
      <c r="Q572" s="100">
        <f t="shared" si="83"/>
        <v>0.35192226446979297</v>
      </c>
      <c r="R572" s="100">
        <f t="shared" si="84"/>
        <v>2.9690653898511946E-2</v>
      </c>
      <c r="S572" s="100">
        <f t="shared" si="85"/>
        <v>0.21480542646575598</v>
      </c>
      <c r="T572" s="100">
        <f t="shared" si="86"/>
        <v>2.4010702717927053E-2</v>
      </c>
      <c r="U572" s="100">
        <f t="shared" si="87"/>
        <v>0</v>
      </c>
      <c r="V572" s="100">
        <f t="shared" si="88"/>
        <v>0</v>
      </c>
      <c r="W572" s="101">
        <f t="shared" si="89"/>
        <v>3.5675726423508424E-3</v>
      </c>
      <c r="X572" s="98" t="str">
        <f>IF(B572='[1]2010 election'!B572,"Incumbent","New")</f>
        <v>New</v>
      </c>
    </row>
    <row r="573" spans="1:24" ht="16" x14ac:dyDescent="0.2">
      <c r="A573" s="1" t="s">
        <v>793</v>
      </c>
      <c r="B573" s="42" t="s">
        <v>794</v>
      </c>
      <c r="C573" s="94">
        <v>18</v>
      </c>
      <c r="D573" s="41" t="s">
        <v>360</v>
      </c>
      <c r="E573" s="95">
        <v>73495</v>
      </c>
      <c r="F573" s="96">
        <f t="shared" si="80"/>
        <v>47963</v>
      </c>
      <c r="G573" s="97">
        <v>18120</v>
      </c>
      <c r="H573" s="97">
        <v>17597</v>
      </c>
      <c r="I573" s="97">
        <v>2008</v>
      </c>
      <c r="J573" s="97">
        <v>6731</v>
      </c>
      <c r="K573" s="97">
        <v>3401</v>
      </c>
      <c r="L573" s="97">
        <v>0</v>
      </c>
      <c r="M573" s="97">
        <v>0</v>
      </c>
      <c r="N573" s="96">
        <v>106</v>
      </c>
      <c r="O573" s="98">
        <f t="shared" si="81"/>
        <v>0.65260221783794814</v>
      </c>
      <c r="P573" s="99">
        <f t="shared" si="82"/>
        <v>0.37779121406083854</v>
      </c>
      <c r="Q573" s="100">
        <f t="shared" si="83"/>
        <v>0.366886975376853</v>
      </c>
      <c r="R573" s="100">
        <f t="shared" si="84"/>
        <v>4.1865604736984759E-2</v>
      </c>
      <c r="S573" s="100">
        <f t="shared" si="85"/>
        <v>0.14033734336884682</v>
      </c>
      <c r="T573" s="100">
        <f t="shared" si="86"/>
        <v>7.0908825553030463E-2</v>
      </c>
      <c r="U573" s="100">
        <f t="shared" si="87"/>
        <v>0</v>
      </c>
      <c r="V573" s="100">
        <f t="shared" si="88"/>
        <v>0</v>
      </c>
      <c r="W573" s="101">
        <f t="shared" si="89"/>
        <v>2.2100369034464065E-3</v>
      </c>
      <c r="X573" s="98" t="str">
        <f>IF(B573='[1]2010 election'!B573,"Incumbent","New")</f>
        <v>New</v>
      </c>
    </row>
    <row r="574" spans="1:24" ht="16" x14ac:dyDescent="0.2">
      <c r="A574" s="1" t="s">
        <v>795</v>
      </c>
      <c r="B574" s="42" t="s">
        <v>796</v>
      </c>
      <c r="C574" s="94">
        <v>18</v>
      </c>
      <c r="D574" s="41" t="s">
        <v>159</v>
      </c>
      <c r="E574" s="95">
        <v>72557</v>
      </c>
      <c r="F574" s="96">
        <f t="shared" si="80"/>
        <v>47393</v>
      </c>
      <c r="G574" s="97">
        <v>23745</v>
      </c>
      <c r="H574" s="97">
        <v>6102</v>
      </c>
      <c r="I574" s="97">
        <v>5572</v>
      </c>
      <c r="J574" s="97">
        <v>7956</v>
      </c>
      <c r="K574" s="97">
        <v>2198</v>
      </c>
      <c r="L574" s="97">
        <v>0</v>
      </c>
      <c r="M574" s="97">
        <v>0</v>
      </c>
      <c r="N574" s="96">
        <v>1820</v>
      </c>
      <c r="O574" s="98">
        <f t="shared" si="81"/>
        <v>0.65318301473324425</v>
      </c>
      <c r="P574" s="99">
        <f t="shared" si="82"/>
        <v>0.50102335787985564</v>
      </c>
      <c r="Q574" s="100">
        <f t="shared" si="83"/>
        <v>0.12875319139957378</v>
      </c>
      <c r="R574" s="100">
        <f t="shared" si="84"/>
        <v>0.11757010528981073</v>
      </c>
      <c r="S574" s="100">
        <f t="shared" si="85"/>
        <v>0.1678728926212732</v>
      </c>
      <c r="T574" s="100">
        <f t="shared" si="86"/>
        <v>4.6378157111809759E-2</v>
      </c>
      <c r="U574" s="100">
        <f t="shared" si="87"/>
        <v>0</v>
      </c>
      <c r="V574" s="100">
        <f t="shared" si="88"/>
        <v>0</v>
      </c>
      <c r="W574" s="101">
        <f t="shared" si="89"/>
        <v>3.8402295697676871E-2</v>
      </c>
      <c r="X574" s="98" t="str">
        <f>IF(B574='[1]2010 election'!B574,"Incumbent","New")</f>
        <v>Incumbent</v>
      </c>
    </row>
    <row r="575" spans="1:24" ht="16" x14ac:dyDescent="0.2">
      <c r="A575" s="1" t="s">
        <v>906</v>
      </c>
      <c r="B575" s="42" t="s">
        <v>907</v>
      </c>
      <c r="C575" s="94">
        <v>18</v>
      </c>
      <c r="D575" s="41" t="s">
        <v>185</v>
      </c>
      <c r="E575" s="95">
        <v>83527</v>
      </c>
      <c r="F575" s="96">
        <f t="shared" si="80"/>
        <v>60309</v>
      </c>
      <c r="G575" s="97">
        <v>31960</v>
      </c>
      <c r="H575" s="97">
        <v>4419</v>
      </c>
      <c r="I575" s="97">
        <v>11692</v>
      </c>
      <c r="J575" s="97">
        <v>6439</v>
      </c>
      <c r="K575" s="97">
        <v>5434</v>
      </c>
      <c r="L575" s="97">
        <v>0</v>
      </c>
      <c r="M575" s="97">
        <v>0</v>
      </c>
      <c r="N575" s="96">
        <v>365</v>
      </c>
      <c r="O575" s="98">
        <f t="shared" si="81"/>
        <v>0.72203000227471359</v>
      </c>
      <c r="P575" s="99">
        <f t="shared" si="82"/>
        <v>0.52993748860037471</v>
      </c>
      <c r="Q575" s="100">
        <f t="shared" si="83"/>
        <v>7.3272645873750181E-2</v>
      </c>
      <c r="R575" s="100">
        <f t="shared" si="84"/>
        <v>0.19386824520386675</v>
      </c>
      <c r="S575" s="100">
        <f t="shared" si="85"/>
        <v>0.10676681755625198</v>
      </c>
      <c r="T575" s="100">
        <f t="shared" si="86"/>
        <v>9.0102638080551828E-2</v>
      </c>
      <c r="U575" s="100">
        <f t="shared" si="87"/>
        <v>0</v>
      </c>
      <c r="V575" s="100">
        <f t="shared" si="88"/>
        <v>0</v>
      </c>
      <c r="W575" s="101">
        <f t="shared" si="89"/>
        <v>6.0521646852045299E-3</v>
      </c>
      <c r="X575" s="98" t="str">
        <f>IF(B575='[1]2010 election'!B575,"Incumbent","New")</f>
        <v>New</v>
      </c>
    </row>
    <row r="576" spans="1:24" ht="16" x14ac:dyDescent="0.2">
      <c r="A576" s="1" t="s">
        <v>924</v>
      </c>
      <c r="B576" s="42" t="s">
        <v>925</v>
      </c>
      <c r="C576" s="94">
        <v>18</v>
      </c>
      <c r="D576" s="41" t="s">
        <v>233</v>
      </c>
      <c r="E576" s="95">
        <v>76607</v>
      </c>
      <c r="F576" s="96">
        <f t="shared" si="80"/>
        <v>50361</v>
      </c>
      <c r="G576" s="97">
        <v>20250</v>
      </c>
      <c r="H576" s="97">
        <v>5150</v>
      </c>
      <c r="I576" s="97">
        <v>12077</v>
      </c>
      <c r="J576" s="97">
        <v>8503</v>
      </c>
      <c r="K576" s="97">
        <v>2318</v>
      </c>
      <c r="L576" s="97">
        <v>0</v>
      </c>
      <c r="M576" s="97">
        <v>0</v>
      </c>
      <c r="N576" s="96">
        <v>2063</v>
      </c>
      <c r="O576" s="98">
        <f t="shared" si="81"/>
        <v>0.65739423290299837</v>
      </c>
      <c r="P576" s="99">
        <f t="shared" si="82"/>
        <v>0.40209686066599154</v>
      </c>
      <c r="Q576" s="100">
        <f t="shared" si="83"/>
        <v>0.10226167073727686</v>
      </c>
      <c r="R576" s="100">
        <f t="shared" si="84"/>
        <v>0.2398085820376879</v>
      </c>
      <c r="S576" s="100">
        <f t="shared" si="85"/>
        <v>0.16884096820952721</v>
      </c>
      <c r="T576" s="100">
        <f t="shared" si="86"/>
        <v>4.6027680149321896E-2</v>
      </c>
      <c r="U576" s="100">
        <f t="shared" si="87"/>
        <v>0</v>
      </c>
      <c r="V576" s="100">
        <f t="shared" si="88"/>
        <v>0</v>
      </c>
      <c r="W576" s="101">
        <f t="shared" si="89"/>
        <v>4.0964238200194597E-2</v>
      </c>
      <c r="X576" s="98" t="str">
        <f>IF(B576='[1]2010 election'!B576,"Incumbent","New")</f>
        <v>New</v>
      </c>
    </row>
    <row r="577" spans="1:24" ht="16" x14ac:dyDescent="0.2">
      <c r="A577" s="1" t="s">
        <v>930</v>
      </c>
      <c r="B577" s="42" t="s">
        <v>931</v>
      </c>
      <c r="C577" s="94">
        <v>18</v>
      </c>
      <c r="D577" s="41" t="s">
        <v>233</v>
      </c>
      <c r="E577" s="95">
        <v>65570</v>
      </c>
      <c r="F577" s="96">
        <f t="shared" si="80"/>
        <v>48312</v>
      </c>
      <c r="G577" s="97">
        <v>18491</v>
      </c>
      <c r="H577" s="97">
        <v>4510</v>
      </c>
      <c r="I577" s="97">
        <v>16022</v>
      </c>
      <c r="J577" s="97">
        <v>5720</v>
      </c>
      <c r="K577" s="97">
        <v>3051</v>
      </c>
      <c r="L577" s="97">
        <v>0</v>
      </c>
      <c r="M577" s="97">
        <v>0</v>
      </c>
      <c r="N577" s="96">
        <v>518</v>
      </c>
      <c r="O577" s="98">
        <f t="shared" si="81"/>
        <v>0.73680036602104626</v>
      </c>
      <c r="P577" s="99">
        <f t="shared" si="82"/>
        <v>0.38274134790528236</v>
      </c>
      <c r="Q577" s="100">
        <f t="shared" si="83"/>
        <v>9.3351548269581058E-2</v>
      </c>
      <c r="R577" s="100">
        <f t="shared" si="84"/>
        <v>0.33163603245570461</v>
      </c>
      <c r="S577" s="100">
        <f t="shared" si="85"/>
        <v>0.11839708561020036</v>
      </c>
      <c r="T577" s="100">
        <f t="shared" si="86"/>
        <v>6.315201192250372E-2</v>
      </c>
      <c r="U577" s="100">
        <f t="shared" si="87"/>
        <v>0</v>
      </c>
      <c r="V577" s="100">
        <f t="shared" si="88"/>
        <v>0</v>
      </c>
      <c r="W577" s="101">
        <f t="shared" si="89"/>
        <v>1.0721973836727934E-2</v>
      </c>
      <c r="X577" s="98" t="str">
        <f>IF(B577='[1]2010 election'!B577,"Incumbent","New")</f>
        <v>New</v>
      </c>
    </row>
    <row r="578" spans="1:24" ht="16" x14ac:dyDescent="0.2">
      <c r="A578" s="1" t="s">
        <v>996</v>
      </c>
      <c r="B578" s="42" t="s">
        <v>997</v>
      </c>
      <c r="C578" s="94">
        <v>18</v>
      </c>
      <c r="D578" s="41" t="s">
        <v>185</v>
      </c>
      <c r="E578" s="95">
        <v>81830</v>
      </c>
      <c r="F578" s="96">
        <f t="shared" si="80"/>
        <v>57887</v>
      </c>
      <c r="G578" s="97">
        <v>27849</v>
      </c>
      <c r="H578" s="97">
        <v>5347</v>
      </c>
      <c r="I578" s="97">
        <v>12358</v>
      </c>
      <c r="J578" s="97">
        <v>6921</v>
      </c>
      <c r="K578" s="97">
        <v>2630</v>
      </c>
      <c r="L578" s="97">
        <v>0</v>
      </c>
      <c r="M578" s="97">
        <v>2568</v>
      </c>
      <c r="N578" s="96">
        <v>214</v>
      </c>
      <c r="O578" s="98">
        <f t="shared" si="81"/>
        <v>0.7074055969693267</v>
      </c>
      <c r="P578" s="99">
        <f t="shared" si="82"/>
        <v>0.48109247326688204</v>
      </c>
      <c r="Q578" s="100">
        <f t="shared" si="83"/>
        <v>9.236961666695459E-2</v>
      </c>
      <c r="R578" s="100">
        <f t="shared" si="84"/>
        <v>0.21348489298115295</v>
      </c>
      <c r="S578" s="100">
        <f t="shared" si="85"/>
        <v>0.1195605230880854</v>
      </c>
      <c r="T578" s="100">
        <f t="shared" si="86"/>
        <v>4.5433344274189366E-2</v>
      </c>
      <c r="U578" s="100">
        <f t="shared" si="87"/>
        <v>0</v>
      </c>
      <c r="V578" s="100">
        <f t="shared" si="88"/>
        <v>4.4362292051756007E-2</v>
      </c>
      <c r="W578" s="101">
        <f t="shared" si="89"/>
        <v>3.6968576709796672E-3</v>
      </c>
      <c r="X578" s="98" t="str">
        <f>IF(B578='[1]2010 election'!B578,"Incumbent","New")</f>
        <v>New</v>
      </c>
    </row>
    <row r="579" spans="1:24" ht="16" x14ac:dyDescent="0.2">
      <c r="A579" s="1" t="s">
        <v>1012</v>
      </c>
      <c r="B579" s="42" t="s">
        <v>1013</v>
      </c>
      <c r="C579" s="94">
        <v>18</v>
      </c>
      <c r="D579" s="41" t="s">
        <v>360</v>
      </c>
      <c r="E579" s="95">
        <v>76270</v>
      </c>
      <c r="F579" s="96">
        <f t="shared" si="80"/>
        <v>53763</v>
      </c>
      <c r="G579" s="97">
        <v>29030</v>
      </c>
      <c r="H579" s="97">
        <v>6835</v>
      </c>
      <c r="I579" s="97">
        <v>5626</v>
      </c>
      <c r="J579" s="97">
        <v>8857</v>
      </c>
      <c r="K579" s="97">
        <v>3415</v>
      </c>
      <c r="L579" s="97">
        <v>0</v>
      </c>
      <c r="M579" s="97">
        <v>0</v>
      </c>
      <c r="N579" s="96">
        <v>0</v>
      </c>
      <c r="O579" s="98">
        <f t="shared" si="81"/>
        <v>0.70490363183427296</v>
      </c>
      <c r="P579" s="99">
        <f t="shared" si="82"/>
        <v>0.53996242769190705</v>
      </c>
      <c r="Q579" s="100">
        <f t="shared" si="83"/>
        <v>0.12713204248274837</v>
      </c>
      <c r="R579" s="100">
        <f t="shared" si="84"/>
        <v>0.10464445808455629</v>
      </c>
      <c r="S579" s="100">
        <f t="shared" si="85"/>
        <v>0.16474155088071724</v>
      </c>
      <c r="T579" s="100">
        <f t="shared" si="86"/>
        <v>6.3519520860071052E-2</v>
      </c>
      <c r="U579" s="100">
        <f t="shared" si="87"/>
        <v>0</v>
      </c>
      <c r="V579" s="100">
        <f t="shared" si="88"/>
        <v>0</v>
      </c>
      <c r="W579" s="101">
        <f t="shared" si="89"/>
        <v>0</v>
      </c>
      <c r="X579" s="98" t="str">
        <f>IF(B579='[1]2010 election'!B579,"Incumbent","New")</f>
        <v>New</v>
      </c>
    </row>
    <row r="580" spans="1:24" ht="16" x14ac:dyDescent="0.2">
      <c r="A580" s="1" t="s">
        <v>1018</v>
      </c>
      <c r="B580" s="42" t="s">
        <v>1019</v>
      </c>
      <c r="C580" s="94">
        <v>18</v>
      </c>
      <c r="D580" s="41" t="s">
        <v>360</v>
      </c>
      <c r="E580" s="95">
        <v>76259</v>
      </c>
      <c r="F580" s="96">
        <f t="shared" si="80"/>
        <v>48079</v>
      </c>
      <c r="G580" s="97">
        <v>19551</v>
      </c>
      <c r="H580" s="97">
        <v>4166</v>
      </c>
      <c r="I580" s="97">
        <v>16265</v>
      </c>
      <c r="J580" s="97">
        <v>6540</v>
      </c>
      <c r="K580" s="97">
        <v>1557</v>
      </c>
      <c r="L580" s="97">
        <v>0</v>
      </c>
      <c r="M580" s="97">
        <v>0</v>
      </c>
      <c r="N580" s="96">
        <v>0</v>
      </c>
      <c r="O580" s="98">
        <f t="shared" si="81"/>
        <v>0.63046984618209001</v>
      </c>
      <c r="P580" s="99">
        <f t="shared" si="82"/>
        <v>0.40664323301233385</v>
      </c>
      <c r="Q580" s="100">
        <f t="shared" si="83"/>
        <v>8.6649056760747939E-2</v>
      </c>
      <c r="R580" s="100">
        <f t="shared" si="84"/>
        <v>0.33829738555294409</v>
      </c>
      <c r="S580" s="100">
        <f t="shared" si="85"/>
        <v>0.13602612367145739</v>
      </c>
      <c r="T580" s="100">
        <f t="shared" si="86"/>
        <v>3.238420100251669E-2</v>
      </c>
      <c r="U580" s="100">
        <f t="shared" si="87"/>
        <v>0</v>
      </c>
      <c r="V580" s="100">
        <f t="shared" si="88"/>
        <v>0</v>
      </c>
      <c r="W580" s="101">
        <f t="shared" si="89"/>
        <v>0</v>
      </c>
      <c r="X580" s="98" t="str">
        <f>IF(B580='[1]2010 election'!B580,"Incumbent","New")</f>
        <v>New</v>
      </c>
    </row>
    <row r="581" spans="1:24" ht="16" x14ac:dyDescent="0.2">
      <c r="A581" s="1" t="s">
        <v>1020</v>
      </c>
      <c r="B581" s="42" t="s">
        <v>1021</v>
      </c>
      <c r="C581" s="94">
        <v>18</v>
      </c>
      <c r="D581" s="41" t="s">
        <v>360</v>
      </c>
      <c r="E581" s="95">
        <v>68630</v>
      </c>
      <c r="F581" s="96">
        <f t="shared" si="80"/>
        <v>47097</v>
      </c>
      <c r="G581" s="97">
        <v>24941</v>
      </c>
      <c r="H581" s="97">
        <v>5988</v>
      </c>
      <c r="I581" s="97">
        <v>4667</v>
      </c>
      <c r="J581" s="97">
        <v>6656</v>
      </c>
      <c r="K581" s="97">
        <v>4845</v>
      </c>
      <c r="L581" s="97">
        <v>0</v>
      </c>
      <c r="M581" s="97">
        <v>0</v>
      </c>
      <c r="N581" s="96">
        <v>0</v>
      </c>
      <c r="O581" s="98">
        <f t="shared" si="81"/>
        <v>0.68624508232551362</v>
      </c>
      <c r="P581" s="99">
        <f t="shared" si="82"/>
        <v>0.52956663906405932</v>
      </c>
      <c r="Q581" s="100">
        <f t="shared" si="83"/>
        <v>0.12714185616918275</v>
      </c>
      <c r="R581" s="100">
        <f t="shared" si="84"/>
        <v>9.9093360511285214E-2</v>
      </c>
      <c r="S581" s="100">
        <f t="shared" si="85"/>
        <v>0.14132534980996667</v>
      </c>
      <c r="T581" s="100">
        <f t="shared" si="86"/>
        <v>0.10287279444550608</v>
      </c>
      <c r="U581" s="100">
        <f t="shared" si="87"/>
        <v>0</v>
      </c>
      <c r="V581" s="100">
        <f t="shared" si="88"/>
        <v>0</v>
      </c>
      <c r="W581" s="101">
        <f t="shared" si="89"/>
        <v>0</v>
      </c>
      <c r="X581" s="98" t="str">
        <f>IF(B581='[1]2010 election'!B581,"Incumbent","New")</f>
        <v>New</v>
      </c>
    </row>
    <row r="582" spans="1:24" ht="16" x14ac:dyDescent="0.2">
      <c r="A582" s="1" t="s">
        <v>1024</v>
      </c>
      <c r="B582" s="42" t="s">
        <v>1025</v>
      </c>
      <c r="C582" s="94">
        <v>18</v>
      </c>
      <c r="D582" s="41" t="s">
        <v>233</v>
      </c>
      <c r="E582" s="95">
        <v>73601</v>
      </c>
      <c r="F582" s="96">
        <f t="shared" ref="F582:F645" si="90">SUM(G582:N582)</f>
        <v>51544</v>
      </c>
      <c r="G582" s="97">
        <v>22681</v>
      </c>
      <c r="H582" s="97">
        <v>7814</v>
      </c>
      <c r="I582" s="97">
        <v>8681</v>
      </c>
      <c r="J582" s="97">
        <v>5967</v>
      </c>
      <c r="K582" s="97">
        <v>4483</v>
      </c>
      <c r="L582" s="97">
        <v>0</v>
      </c>
      <c r="M582" s="97">
        <v>0</v>
      </c>
      <c r="N582" s="96">
        <v>1918</v>
      </c>
      <c r="O582" s="98">
        <f t="shared" ref="O582:O645" si="91">SUM(G582:N582)/E582</f>
        <v>0.70031657178570939</v>
      </c>
      <c r="P582" s="99">
        <f t="shared" ref="P582:P645" si="92">G582/F582</f>
        <v>0.44003181747633091</v>
      </c>
      <c r="Q582" s="100">
        <f t="shared" ref="Q582:Q645" si="93">H582/F582</f>
        <v>0.15159863417662581</v>
      </c>
      <c r="R582" s="100">
        <f t="shared" ref="R582:R645" si="94">I582/F582</f>
        <v>0.16841921465155985</v>
      </c>
      <c r="S582" s="100">
        <f t="shared" ref="S582:S645" si="95">J582/F582</f>
        <v>0.11576517150395778</v>
      </c>
      <c r="T582" s="100">
        <f t="shared" ref="T582:T645" si="96">K582/F582</f>
        <v>8.6974235604532046E-2</v>
      </c>
      <c r="U582" s="100">
        <f t="shared" ref="U582:U645" si="97">L582/F582</f>
        <v>0</v>
      </c>
      <c r="V582" s="100">
        <f t="shared" ref="V582:V645" si="98">M582/F582</f>
        <v>0</v>
      </c>
      <c r="W582" s="101">
        <f t="shared" ref="W582:W645" si="99">N582/F582</f>
        <v>3.721092658699364E-2</v>
      </c>
      <c r="X582" s="98" t="str">
        <f>IF(B582='[1]2010 election'!B582,"Incumbent","New")</f>
        <v>New</v>
      </c>
    </row>
    <row r="583" spans="1:24" ht="16" x14ac:dyDescent="0.2">
      <c r="A583" s="1" t="s">
        <v>1074</v>
      </c>
      <c r="B583" s="42" t="s">
        <v>1075</v>
      </c>
      <c r="C583" s="94">
        <v>18</v>
      </c>
      <c r="D583" s="41" t="s">
        <v>185</v>
      </c>
      <c r="E583" s="95">
        <v>79405</v>
      </c>
      <c r="F583" s="96">
        <f t="shared" si="90"/>
        <v>56904</v>
      </c>
      <c r="G583" s="97">
        <v>26247</v>
      </c>
      <c r="H583" s="97">
        <v>3780</v>
      </c>
      <c r="I583" s="97">
        <v>18662</v>
      </c>
      <c r="J583" s="97">
        <v>5644</v>
      </c>
      <c r="K583" s="97">
        <v>2331</v>
      </c>
      <c r="L583" s="97">
        <v>0</v>
      </c>
      <c r="M583" s="97">
        <v>0</v>
      </c>
      <c r="N583" s="96">
        <v>240</v>
      </c>
      <c r="O583" s="98">
        <f t="shared" si="91"/>
        <v>0.7166299351426233</v>
      </c>
      <c r="P583" s="99">
        <f t="shared" si="92"/>
        <v>0.46125052720371151</v>
      </c>
      <c r="Q583" s="100">
        <f t="shared" si="93"/>
        <v>6.6427667650780259E-2</v>
      </c>
      <c r="R583" s="100">
        <f t="shared" si="94"/>
        <v>0.32795585547588924</v>
      </c>
      <c r="S583" s="100">
        <f t="shared" si="95"/>
        <v>9.9184591592858154E-2</v>
      </c>
      <c r="T583" s="100">
        <f t="shared" si="96"/>
        <v>4.0963728384647825E-2</v>
      </c>
      <c r="U583" s="100">
        <f t="shared" si="97"/>
        <v>0</v>
      </c>
      <c r="V583" s="100">
        <f t="shared" si="98"/>
        <v>0</v>
      </c>
      <c r="W583" s="101">
        <f t="shared" si="99"/>
        <v>4.2176296921130323E-3</v>
      </c>
      <c r="X583" s="98" t="str">
        <f>IF(B583='[1]2010 election'!B583,"Incumbent","New")</f>
        <v>New</v>
      </c>
    </row>
    <row r="584" spans="1:24" ht="16" x14ac:dyDescent="0.2">
      <c r="A584" s="1" t="s">
        <v>1146</v>
      </c>
      <c r="B584" s="42" t="s">
        <v>1147</v>
      </c>
      <c r="C584" s="94">
        <v>18</v>
      </c>
      <c r="D584" s="41" t="s">
        <v>185</v>
      </c>
      <c r="E584" s="95">
        <v>82446</v>
      </c>
      <c r="F584" s="96">
        <f t="shared" si="90"/>
        <v>56933</v>
      </c>
      <c r="G584" s="97">
        <v>24178</v>
      </c>
      <c r="H584" s="97">
        <v>4053</v>
      </c>
      <c r="I584" s="97">
        <v>18865</v>
      </c>
      <c r="J584" s="97">
        <v>7646</v>
      </c>
      <c r="K584" s="97">
        <v>2191</v>
      </c>
      <c r="L584" s="97">
        <v>0</v>
      </c>
      <c r="M584" s="97">
        <v>0</v>
      </c>
      <c r="N584" s="96">
        <v>0</v>
      </c>
      <c r="O584" s="98">
        <f t="shared" si="91"/>
        <v>0.69054896538340249</v>
      </c>
      <c r="P584" s="99">
        <f t="shared" si="92"/>
        <v>0.42467461753288954</v>
      </c>
      <c r="Q584" s="100">
        <f t="shared" si="93"/>
        <v>7.1188941387244659E-2</v>
      </c>
      <c r="R584" s="100">
        <f t="shared" si="94"/>
        <v>0.33135439903043928</v>
      </c>
      <c r="S584" s="100">
        <f t="shared" si="95"/>
        <v>0.13429821017687457</v>
      </c>
      <c r="T584" s="100">
        <f t="shared" si="96"/>
        <v>3.848383187255195E-2</v>
      </c>
      <c r="U584" s="100">
        <f t="shared" si="97"/>
        <v>0</v>
      </c>
      <c r="V584" s="100">
        <f t="shared" si="98"/>
        <v>0</v>
      </c>
      <c r="W584" s="101">
        <f t="shared" si="99"/>
        <v>0</v>
      </c>
      <c r="X584" s="98" t="str">
        <f>IF(B584='[1]2010 election'!B584,"Incumbent","New")</f>
        <v>New</v>
      </c>
    </row>
    <row r="585" spans="1:24" ht="16" x14ac:dyDescent="0.2">
      <c r="A585" s="1" t="s">
        <v>8</v>
      </c>
      <c r="B585" s="132" t="s">
        <v>9</v>
      </c>
      <c r="C585" s="133">
        <v>19</v>
      </c>
      <c r="D585" s="39" t="s">
        <v>10</v>
      </c>
      <c r="E585" s="134">
        <v>72434</v>
      </c>
      <c r="F585" s="96">
        <f t="shared" si="90"/>
        <v>46191</v>
      </c>
      <c r="G585" s="135">
        <v>23369</v>
      </c>
      <c r="H585" s="135">
        <v>8468</v>
      </c>
      <c r="I585" s="135">
        <v>4076</v>
      </c>
      <c r="J585" s="135">
        <v>8253</v>
      </c>
      <c r="K585" s="135">
        <v>2025</v>
      </c>
      <c r="L585" s="135"/>
      <c r="M585" s="135">
        <v>0</v>
      </c>
      <c r="N585" s="136">
        <v>0</v>
      </c>
      <c r="O585" s="137">
        <f t="shared" si="91"/>
        <v>0.6376977662423724</v>
      </c>
      <c r="P585" s="99">
        <f t="shared" si="92"/>
        <v>0.50592106687449934</v>
      </c>
      <c r="Q585" s="100">
        <f t="shared" si="93"/>
        <v>0.18332575609967311</v>
      </c>
      <c r="R585" s="100">
        <f t="shared" si="94"/>
        <v>8.8242298283215351E-2</v>
      </c>
      <c r="S585" s="100">
        <f t="shared" si="95"/>
        <v>0.17867116970838476</v>
      </c>
      <c r="T585" s="100">
        <f t="shared" si="96"/>
        <v>4.3839709034227445E-2</v>
      </c>
      <c r="U585" s="100">
        <f t="shared" si="97"/>
        <v>0</v>
      </c>
      <c r="V585" s="100">
        <f t="shared" si="98"/>
        <v>0</v>
      </c>
      <c r="W585" s="101">
        <f t="shared" si="99"/>
        <v>0</v>
      </c>
      <c r="X585" s="98" t="str">
        <f>IF(B585='[1]2010 election'!B585,"Incumbent","New")</f>
        <v>Incumbent</v>
      </c>
    </row>
    <row r="586" spans="1:24" ht="16" x14ac:dyDescent="0.2">
      <c r="A586" s="1" t="s">
        <v>54</v>
      </c>
      <c r="B586" s="42" t="s">
        <v>55</v>
      </c>
      <c r="C586" s="94">
        <v>19</v>
      </c>
      <c r="D586" s="41" t="s">
        <v>10</v>
      </c>
      <c r="E586" s="95">
        <v>79662</v>
      </c>
      <c r="F586" s="96">
        <f t="shared" si="90"/>
        <v>53076</v>
      </c>
      <c r="G586" s="97">
        <v>25769</v>
      </c>
      <c r="H586" s="97">
        <v>14706</v>
      </c>
      <c r="I586" s="97">
        <v>3919</v>
      </c>
      <c r="J586" s="97">
        <v>8290</v>
      </c>
      <c r="K586" s="97">
        <v>0</v>
      </c>
      <c r="L586" s="97">
        <v>0</v>
      </c>
      <c r="M586" s="97">
        <v>0</v>
      </c>
      <c r="N586" s="96">
        <v>392</v>
      </c>
      <c r="O586" s="98">
        <f t="shared" si="91"/>
        <v>0.66626496949612113</v>
      </c>
      <c r="P586" s="99">
        <f t="shared" si="92"/>
        <v>0.48551134222624159</v>
      </c>
      <c r="Q586" s="100">
        <f t="shared" si="93"/>
        <v>0.27707438390232875</v>
      </c>
      <c r="R586" s="100">
        <f t="shared" si="94"/>
        <v>7.3837516014771273E-2</v>
      </c>
      <c r="S586" s="100">
        <f t="shared" si="95"/>
        <v>0.15619112216444345</v>
      </c>
      <c r="T586" s="100">
        <f t="shared" si="96"/>
        <v>0</v>
      </c>
      <c r="U586" s="100">
        <f t="shared" si="97"/>
        <v>0</v>
      </c>
      <c r="V586" s="100">
        <f t="shared" si="98"/>
        <v>0</v>
      </c>
      <c r="W586" s="101">
        <f t="shared" si="99"/>
        <v>7.385635692214937E-3</v>
      </c>
      <c r="X586" s="98" t="str">
        <f>IF(B586='[1]2010 election'!B586,"Incumbent","New")</f>
        <v>Incumbent</v>
      </c>
    </row>
    <row r="587" spans="1:24" ht="16" x14ac:dyDescent="0.2">
      <c r="A587" s="1" t="s">
        <v>162</v>
      </c>
      <c r="B587" s="42" t="s">
        <v>163</v>
      </c>
      <c r="C587" s="94">
        <v>19</v>
      </c>
      <c r="D587" s="41" t="s">
        <v>164</v>
      </c>
      <c r="E587" s="95">
        <v>78131</v>
      </c>
      <c r="F587" s="96">
        <f t="shared" si="90"/>
        <v>53086</v>
      </c>
      <c r="G587" s="97">
        <v>29606</v>
      </c>
      <c r="H587" s="97">
        <v>8956</v>
      </c>
      <c r="I587" s="97">
        <v>3983</v>
      </c>
      <c r="J587" s="97">
        <v>8339</v>
      </c>
      <c r="K587" s="97">
        <v>2202</v>
      </c>
      <c r="L587" s="97">
        <v>0</v>
      </c>
      <c r="M587" s="97">
        <v>0</v>
      </c>
      <c r="N587" s="96">
        <v>0</v>
      </c>
      <c r="O587" s="98">
        <f t="shared" si="91"/>
        <v>0.67944861834611103</v>
      </c>
      <c r="P587" s="99">
        <f t="shared" si="92"/>
        <v>0.5576988283163169</v>
      </c>
      <c r="Q587" s="100">
        <f t="shared" si="93"/>
        <v>0.1687073804769619</v>
      </c>
      <c r="R587" s="100">
        <f t="shared" si="94"/>
        <v>7.5029197905285769E-2</v>
      </c>
      <c r="S587" s="100">
        <f t="shared" si="95"/>
        <v>0.15708473043740345</v>
      </c>
      <c r="T587" s="100">
        <f t="shared" si="96"/>
        <v>4.1479862864031949E-2</v>
      </c>
      <c r="U587" s="100">
        <f t="shared" si="97"/>
        <v>0</v>
      </c>
      <c r="V587" s="100">
        <f t="shared" si="98"/>
        <v>0</v>
      </c>
      <c r="W587" s="101">
        <f t="shared" si="99"/>
        <v>0</v>
      </c>
      <c r="X587" s="98" t="str">
        <f>IF(B587='[1]2010 election'!B587,"Incumbent","New")</f>
        <v>Incumbent</v>
      </c>
    </row>
    <row r="588" spans="1:24" ht="16" x14ac:dyDescent="0.2">
      <c r="A588" s="1" t="s">
        <v>414</v>
      </c>
      <c r="B588" s="42" t="s">
        <v>415</v>
      </c>
      <c r="C588" s="94">
        <v>19</v>
      </c>
      <c r="D588" s="41" t="s">
        <v>10</v>
      </c>
      <c r="E588" s="95">
        <v>79609</v>
      </c>
      <c r="F588" s="96">
        <f t="shared" si="90"/>
        <v>55505</v>
      </c>
      <c r="G588" s="97">
        <v>23464</v>
      </c>
      <c r="H588" s="97">
        <v>7181</v>
      </c>
      <c r="I588" s="97">
        <v>14317</v>
      </c>
      <c r="J588" s="97">
        <v>8783</v>
      </c>
      <c r="K588" s="97">
        <v>1513</v>
      </c>
      <c r="L588" s="97">
        <v>0</v>
      </c>
      <c r="M588" s="97">
        <v>0</v>
      </c>
      <c r="N588" s="96">
        <v>247</v>
      </c>
      <c r="O588" s="98">
        <f t="shared" si="91"/>
        <v>0.69722016354934746</v>
      </c>
      <c r="P588" s="99">
        <f t="shared" si="92"/>
        <v>0.42273669038825329</v>
      </c>
      <c r="Q588" s="100">
        <f t="shared" si="93"/>
        <v>0.1293757319160436</v>
      </c>
      <c r="R588" s="100">
        <f t="shared" si="94"/>
        <v>0.25794072606071528</v>
      </c>
      <c r="S588" s="100">
        <f t="shared" si="95"/>
        <v>0.15823799657688498</v>
      </c>
      <c r="T588" s="100">
        <f t="shared" si="96"/>
        <v>2.7258805513016845E-2</v>
      </c>
      <c r="U588" s="100">
        <f t="shared" si="97"/>
        <v>0</v>
      </c>
      <c r="V588" s="100">
        <f t="shared" si="98"/>
        <v>0</v>
      </c>
      <c r="W588" s="101">
        <f t="shared" si="99"/>
        <v>4.4500495450860286E-3</v>
      </c>
      <c r="X588" s="98" t="str">
        <f>IF(B588='[1]2010 election'!B588,"Incumbent","New")</f>
        <v>New</v>
      </c>
    </row>
    <row r="589" spans="1:24" ht="16" x14ac:dyDescent="0.2">
      <c r="A589" s="1" t="s">
        <v>434</v>
      </c>
      <c r="B589" s="42" t="s">
        <v>435</v>
      </c>
      <c r="C589" s="94">
        <v>19</v>
      </c>
      <c r="D589" s="41" t="s">
        <v>436</v>
      </c>
      <c r="E589" s="95">
        <v>78633</v>
      </c>
      <c r="F589" s="96">
        <f t="shared" si="90"/>
        <v>57143</v>
      </c>
      <c r="G589" s="97">
        <v>33309</v>
      </c>
      <c r="H589" s="97">
        <v>8866</v>
      </c>
      <c r="I589" s="97">
        <v>5002</v>
      </c>
      <c r="J589" s="97">
        <v>7117</v>
      </c>
      <c r="K589" s="97">
        <v>2116</v>
      </c>
      <c r="L589" s="97">
        <v>0</v>
      </c>
      <c r="M589" s="97">
        <v>0</v>
      </c>
      <c r="N589" s="96">
        <v>733</v>
      </c>
      <c r="O589" s="98">
        <f t="shared" si="91"/>
        <v>0.72670507293375552</v>
      </c>
      <c r="P589" s="99">
        <f t="shared" si="92"/>
        <v>0.58290604273489321</v>
      </c>
      <c r="Q589" s="100">
        <f t="shared" si="93"/>
        <v>0.1551546121134697</v>
      </c>
      <c r="R589" s="100">
        <f t="shared" si="94"/>
        <v>8.7534781163047096E-2</v>
      </c>
      <c r="S589" s="100">
        <f t="shared" si="95"/>
        <v>0.12454718863202842</v>
      </c>
      <c r="T589" s="100">
        <f t="shared" si="96"/>
        <v>3.7029907425231434E-2</v>
      </c>
      <c r="U589" s="100">
        <f t="shared" si="97"/>
        <v>0</v>
      </c>
      <c r="V589" s="100">
        <f t="shared" si="98"/>
        <v>0</v>
      </c>
      <c r="W589" s="101">
        <f t="shared" si="99"/>
        <v>1.2827467931330171E-2</v>
      </c>
      <c r="X589" s="98" t="str">
        <f>IF(B589='[1]2010 election'!B589,"Incumbent","New")</f>
        <v>Incumbent</v>
      </c>
    </row>
    <row r="590" spans="1:24" ht="16" x14ac:dyDescent="0.2">
      <c r="A590" s="1" t="s">
        <v>441</v>
      </c>
      <c r="B590" s="42" t="s">
        <v>442</v>
      </c>
      <c r="C590" s="94">
        <v>19</v>
      </c>
      <c r="D590" s="41" t="s">
        <v>436</v>
      </c>
      <c r="E590" s="95">
        <v>79894</v>
      </c>
      <c r="F590" s="96">
        <f t="shared" si="90"/>
        <v>56976</v>
      </c>
      <c r="G590" s="97">
        <v>35845</v>
      </c>
      <c r="H590" s="97">
        <v>7229</v>
      </c>
      <c r="I590" s="97">
        <v>5372</v>
      </c>
      <c r="J590" s="97">
        <v>5551</v>
      </c>
      <c r="K590" s="97">
        <v>2355</v>
      </c>
      <c r="L590" s="97">
        <v>0</v>
      </c>
      <c r="M590" s="97">
        <v>0</v>
      </c>
      <c r="N590" s="96">
        <v>624</v>
      </c>
      <c r="O590" s="98">
        <f t="shared" si="91"/>
        <v>0.7131449170150449</v>
      </c>
      <c r="P590" s="99">
        <f t="shared" si="92"/>
        <v>0.62912454366750914</v>
      </c>
      <c r="Q590" s="100">
        <f t="shared" si="93"/>
        <v>0.12687798371244033</v>
      </c>
      <c r="R590" s="100">
        <f t="shared" si="94"/>
        <v>9.4285313114293737E-2</v>
      </c>
      <c r="S590" s="100">
        <f t="shared" si="95"/>
        <v>9.7426986801460266E-2</v>
      </c>
      <c r="T590" s="100">
        <f t="shared" si="96"/>
        <v>4.1333192923336141E-2</v>
      </c>
      <c r="U590" s="100">
        <f t="shared" si="97"/>
        <v>0</v>
      </c>
      <c r="V590" s="100">
        <f t="shared" si="98"/>
        <v>0</v>
      </c>
      <c r="W590" s="101">
        <f t="shared" si="99"/>
        <v>1.0951979780960405E-2</v>
      </c>
      <c r="X590" s="98" t="str">
        <f>IF(B590='[1]2010 election'!B590,"Incumbent","New")</f>
        <v>Incumbent</v>
      </c>
    </row>
    <row r="591" spans="1:24" ht="16" x14ac:dyDescent="0.2">
      <c r="A591" s="1" t="s">
        <v>445</v>
      </c>
      <c r="B591" s="42" t="s">
        <v>446</v>
      </c>
      <c r="C591" s="94">
        <v>19</v>
      </c>
      <c r="D591" s="41" t="s">
        <v>10</v>
      </c>
      <c r="E591" s="95">
        <v>77233</v>
      </c>
      <c r="F591" s="96">
        <f t="shared" si="90"/>
        <v>54700</v>
      </c>
      <c r="G591" s="97">
        <v>30689</v>
      </c>
      <c r="H591" s="97">
        <v>7800</v>
      </c>
      <c r="I591" s="97">
        <v>4814</v>
      </c>
      <c r="J591" s="97">
        <v>8427</v>
      </c>
      <c r="K591" s="97">
        <v>2129</v>
      </c>
      <c r="L591" s="97">
        <v>0</v>
      </c>
      <c r="M591" s="97">
        <v>0</v>
      </c>
      <c r="N591" s="96">
        <v>841</v>
      </c>
      <c r="O591" s="98">
        <f t="shared" si="91"/>
        <v>0.70824647495241666</v>
      </c>
      <c r="P591" s="99">
        <f t="shared" si="92"/>
        <v>0.56104204753199272</v>
      </c>
      <c r="Q591" s="100">
        <f t="shared" si="93"/>
        <v>0.14259597806215721</v>
      </c>
      <c r="R591" s="100">
        <f t="shared" si="94"/>
        <v>8.8007312614259592E-2</v>
      </c>
      <c r="S591" s="100">
        <f t="shared" si="95"/>
        <v>0.15405850091407677</v>
      </c>
      <c r="T591" s="100">
        <f t="shared" si="96"/>
        <v>3.8921389396709326E-2</v>
      </c>
      <c r="U591" s="100">
        <f t="shared" si="97"/>
        <v>0</v>
      </c>
      <c r="V591" s="100">
        <f t="shared" si="98"/>
        <v>0</v>
      </c>
      <c r="W591" s="101">
        <f t="shared" si="99"/>
        <v>1.5374771480804388E-2</v>
      </c>
      <c r="X591" s="98" t="str">
        <f>IF(B591='[1]2010 election'!B591,"Incumbent","New")</f>
        <v>New</v>
      </c>
    </row>
    <row r="592" spans="1:24" ht="16" x14ac:dyDescent="0.2">
      <c r="A592" s="1" t="s">
        <v>473</v>
      </c>
      <c r="B592" s="42" t="s">
        <v>474</v>
      </c>
      <c r="C592" s="94">
        <v>19</v>
      </c>
      <c r="D592" s="41" t="s">
        <v>10</v>
      </c>
      <c r="E592" s="95">
        <v>73271</v>
      </c>
      <c r="F592" s="96">
        <f t="shared" si="90"/>
        <v>47665</v>
      </c>
      <c r="G592" s="97">
        <v>26364</v>
      </c>
      <c r="H592" s="97">
        <v>6926</v>
      </c>
      <c r="I592" s="97">
        <v>3298</v>
      </c>
      <c r="J592" s="97">
        <v>9266</v>
      </c>
      <c r="K592" s="97">
        <v>1707</v>
      </c>
      <c r="L592" s="97">
        <v>0</v>
      </c>
      <c r="M592" s="97">
        <v>0</v>
      </c>
      <c r="N592" s="96">
        <v>104</v>
      </c>
      <c r="O592" s="98">
        <f t="shared" si="91"/>
        <v>0.65053022341717737</v>
      </c>
      <c r="P592" s="99">
        <f t="shared" si="92"/>
        <v>0.55311024861009128</v>
      </c>
      <c r="Q592" s="100">
        <f t="shared" si="93"/>
        <v>0.14530577992237489</v>
      </c>
      <c r="R592" s="100">
        <f t="shared" si="94"/>
        <v>6.9191230462603587E-2</v>
      </c>
      <c r="S592" s="100">
        <f t="shared" si="95"/>
        <v>0.1943984055386552</v>
      </c>
      <c r="T592" s="100">
        <f t="shared" si="96"/>
        <v>3.5812440994440364E-2</v>
      </c>
      <c r="U592" s="100">
        <f t="shared" si="97"/>
        <v>0</v>
      </c>
      <c r="V592" s="100">
        <f t="shared" si="98"/>
        <v>0</v>
      </c>
      <c r="W592" s="101">
        <f t="shared" si="99"/>
        <v>2.1818944718346796E-3</v>
      </c>
      <c r="X592" s="98" t="str">
        <f>IF(B592='[1]2010 election'!B592,"Incumbent","New")</f>
        <v>Incumbent</v>
      </c>
    </row>
    <row r="593" spans="1:24" ht="16" x14ac:dyDescent="0.2">
      <c r="A593" s="1" t="s">
        <v>485</v>
      </c>
      <c r="B593" s="42" t="s">
        <v>486</v>
      </c>
      <c r="C593" s="94">
        <v>19</v>
      </c>
      <c r="D593" s="41" t="s">
        <v>436</v>
      </c>
      <c r="E593" s="95">
        <v>76554</v>
      </c>
      <c r="F593" s="96">
        <f t="shared" si="90"/>
        <v>53986</v>
      </c>
      <c r="G593" s="97">
        <v>30802</v>
      </c>
      <c r="H593" s="97">
        <v>6534</v>
      </c>
      <c r="I593" s="97">
        <v>8354</v>
      </c>
      <c r="J593" s="97">
        <v>4774</v>
      </c>
      <c r="K593" s="97">
        <v>2558</v>
      </c>
      <c r="L593" s="97">
        <v>0</v>
      </c>
      <c r="M593" s="97">
        <v>0</v>
      </c>
      <c r="N593" s="96">
        <v>964</v>
      </c>
      <c r="O593" s="98">
        <f t="shared" si="91"/>
        <v>0.70520155707082577</v>
      </c>
      <c r="P593" s="99">
        <f t="shared" si="92"/>
        <v>0.57055532915941165</v>
      </c>
      <c r="Q593" s="100">
        <f t="shared" si="93"/>
        <v>0.12103137850553847</v>
      </c>
      <c r="R593" s="100">
        <f t="shared" si="94"/>
        <v>0.15474382247249288</v>
      </c>
      <c r="S593" s="100">
        <f t="shared" si="95"/>
        <v>8.8430333790241913E-2</v>
      </c>
      <c r="T593" s="100">
        <f t="shared" si="96"/>
        <v>4.7382654762345794E-2</v>
      </c>
      <c r="U593" s="100">
        <f t="shared" si="97"/>
        <v>0</v>
      </c>
      <c r="V593" s="100">
        <f t="shared" si="98"/>
        <v>0</v>
      </c>
      <c r="W593" s="101">
        <f t="shared" si="99"/>
        <v>1.7856481309969252E-2</v>
      </c>
      <c r="X593" s="98" t="str">
        <f>IF(B593='[1]2010 election'!B593,"Incumbent","New")</f>
        <v>Incumbent</v>
      </c>
    </row>
    <row r="594" spans="1:24" ht="16" x14ac:dyDescent="0.2">
      <c r="A594" s="1" t="s">
        <v>502</v>
      </c>
      <c r="B594" s="42" t="s">
        <v>503</v>
      </c>
      <c r="C594" s="94">
        <v>19</v>
      </c>
      <c r="D594" s="41" t="s">
        <v>10</v>
      </c>
      <c r="E594" s="95">
        <v>72600</v>
      </c>
      <c r="F594" s="96">
        <f t="shared" si="90"/>
        <v>51649</v>
      </c>
      <c r="G594" s="97">
        <v>31334</v>
      </c>
      <c r="H594" s="97">
        <v>5220</v>
      </c>
      <c r="I594" s="97">
        <v>5732</v>
      </c>
      <c r="J594" s="97">
        <v>6187</v>
      </c>
      <c r="K594" s="97">
        <v>3176</v>
      </c>
      <c r="L594" s="97">
        <v>0</v>
      </c>
      <c r="M594" s="97">
        <v>0</v>
      </c>
      <c r="N594" s="96">
        <v>0</v>
      </c>
      <c r="O594" s="98">
        <f t="shared" si="91"/>
        <v>0.71141873278236911</v>
      </c>
      <c r="P594" s="99">
        <f t="shared" si="92"/>
        <v>0.60667195879881508</v>
      </c>
      <c r="Q594" s="100">
        <f t="shared" si="93"/>
        <v>0.10106681639528355</v>
      </c>
      <c r="R594" s="100">
        <f t="shared" si="94"/>
        <v>0.11097988344401634</v>
      </c>
      <c r="S594" s="100">
        <f t="shared" si="95"/>
        <v>0.11978934732521443</v>
      </c>
      <c r="T594" s="100">
        <f t="shared" si="96"/>
        <v>6.1491994036670605E-2</v>
      </c>
      <c r="U594" s="100">
        <f t="shared" si="97"/>
        <v>0</v>
      </c>
      <c r="V594" s="100">
        <f t="shared" si="98"/>
        <v>0</v>
      </c>
      <c r="W594" s="101">
        <f t="shared" si="99"/>
        <v>0</v>
      </c>
      <c r="X594" s="98" t="str">
        <f>IF(B594='[1]2010 election'!B594,"Incumbent","New")</f>
        <v>Incumbent</v>
      </c>
    </row>
    <row r="595" spans="1:24" ht="16" x14ac:dyDescent="0.2">
      <c r="A595" s="1" t="s">
        <v>504</v>
      </c>
      <c r="B595" s="42" t="s">
        <v>505</v>
      </c>
      <c r="C595" s="94">
        <v>19</v>
      </c>
      <c r="D595" s="41" t="s">
        <v>10</v>
      </c>
      <c r="E595" s="95">
        <v>74025</v>
      </c>
      <c r="F595" s="96">
        <f t="shared" si="90"/>
        <v>54000</v>
      </c>
      <c r="G595" s="97">
        <v>35573</v>
      </c>
      <c r="H595" s="97">
        <v>5290</v>
      </c>
      <c r="I595" s="97">
        <v>5657</v>
      </c>
      <c r="J595" s="97">
        <v>4732</v>
      </c>
      <c r="K595" s="97">
        <v>2364</v>
      </c>
      <c r="L595" s="97">
        <v>0</v>
      </c>
      <c r="M595" s="97">
        <v>0</v>
      </c>
      <c r="N595" s="96">
        <v>384</v>
      </c>
      <c r="O595" s="98">
        <f t="shared" si="91"/>
        <v>0.72948328267477203</v>
      </c>
      <c r="P595" s="99">
        <f t="shared" si="92"/>
        <v>0.65875925925925927</v>
      </c>
      <c r="Q595" s="100">
        <f t="shared" si="93"/>
        <v>9.796296296296296E-2</v>
      </c>
      <c r="R595" s="100">
        <f t="shared" si="94"/>
        <v>0.10475925925925926</v>
      </c>
      <c r="S595" s="100">
        <f t="shared" si="95"/>
        <v>8.7629629629629627E-2</v>
      </c>
      <c r="T595" s="100">
        <f t="shared" si="96"/>
        <v>4.3777777777777777E-2</v>
      </c>
      <c r="U595" s="100">
        <f t="shared" si="97"/>
        <v>0</v>
      </c>
      <c r="V595" s="100">
        <f t="shared" si="98"/>
        <v>0</v>
      </c>
      <c r="W595" s="101">
        <f t="shared" si="99"/>
        <v>7.1111111111111115E-3</v>
      </c>
      <c r="X595" s="98" t="str">
        <f>IF(B595='[1]2010 election'!B595,"Incumbent","New")</f>
        <v>New</v>
      </c>
    </row>
    <row r="596" spans="1:24" ht="16" x14ac:dyDescent="0.2">
      <c r="A596" s="1" t="s">
        <v>506</v>
      </c>
      <c r="B596" s="42" t="s">
        <v>507</v>
      </c>
      <c r="C596" s="94">
        <v>19</v>
      </c>
      <c r="D596" s="41" t="s">
        <v>10</v>
      </c>
      <c r="E596" s="95">
        <v>79223</v>
      </c>
      <c r="F596" s="96">
        <f t="shared" si="90"/>
        <v>55195</v>
      </c>
      <c r="G596" s="97">
        <v>32052</v>
      </c>
      <c r="H596" s="97">
        <v>7342</v>
      </c>
      <c r="I596" s="97">
        <v>5151</v>
      </c>
      <c r="J596" s="97">
        <v>8109</v>
      </c>
      <c r="K596" s="97">
        <v>2541</v>
      </c>
      <c r="L596" s="97">
        <v>0</v>
      </c>
      <c r="M596" s="97">
        <v>0</v>
      </c>
      <c r="N596" s="96">
        <v>0</v>
      </c>
      <c r="O596" s="98">
        <f t="shared" si="91"/>
        <v>0.69670423993032327</v>
      </c>
      <c r="P596" s="99">
        <f t="shared" si="92"/>
        <v>0.58070477398315068</v>
      </c>
      <c r="Q596" s="100">
        <f t="shared" si="93"/>
        <v>0.13301929522601685</v>
      </c>
      <c r="R596" s="100">
        <f t="shared" si="94"/>
        <v>9.3323670622338983E-2</v>
      </c>
      <c r="S596" s="100">
        <f t="shared" si="95"/>
        <v>0.14691548147477126</v>
      </c>
      <c r="T596" s="100">
        <f t="shared" si="96"/>
        <v>4.6036778693722261E-2</v>
      </c>
      <c r="U596" s="100">
        <f t="shared" si="97"/>
        <v>0</v>
      </c>
      <c r="V596" s="100">
        <f t="shared" si="98"/>
        <v>0</v>
      </c>
      <c r="W596" s="101">
        <f t="shared" si="99"/>
        <v>0</v>
      </c>
      <c r="X596" s="98" t="str">
        <f>IF(B596='[1]2010 election'!B596,"Incumbent","New")</f>
        <v>New</v>
      </c>
    </row>
    <row r="597" spans="1:24" ht="16" x14ac:dyDescent="0.2">
      <c r="A597" s="1" t="s">
        <v>530</v>
      </c>
      <c r="B597" s="42" t="s">
        <v>531</v>
      </c>
      <c r="C597" s="94">
        <v>19</v>
      </c>
      <c r="D597" s="41" t="s">
        <v>10</v>
      </c>
      <c r="E597" s="95">
        <v>70573</v>
      </c>
      <c r="F597" s="96">
        <f t="shared" si="90"/>
        <v>44828</v>
      </c>
      <c r="G597" s="97">
        <v>23159</v>
      </c>
      <c r="H597" s="97">
        <v>7149</v>
      </c>
      <c r="I597" s="97">
        <v>2929</v>
      </c>
      <c r="J597" s="97">
        <v>9239</v>
      </c>
      <c r="K597" s="97">
        <v>2352</v>
      </c>
      <c r="L597" s="97">
        <v>0</v>
      </c>
      <c r="M597" s="97">
        <v>0</v>
      </c>
      <c r="N597" s="96">
        <v>0</v>
      </c>
      <c r="O597" s="98">
        <f t="shared" si="91"/>
        <v>0.63520043075963895</v>
      </c>
      <c r="P597" s="99">
        <f t="shared" si="92"/>
        <v>0.51661907736236279</v>
      </c>
      <c r="Q597" s="100">
        <f t="shared" si="93"/>
        <v>0.15947622021950567</v>
      </c>
      <c r="R597" s="100">
        <f t="shared" si="94"/>
        <v>6.5338627643437133E-2</v>
      </c>
      <c r="S597" s="100">
        <f t="shared" si="95"/>
        <v>0.20609886677969128</v>
      </c>
      <c r="T597" s="100">
        <f t="shared" si="96"/>
        <v>5.2467207995003123E-2</v>
      </c>
      <c r="U597" s="100">
        <f t="shared" si="97"/>
        <v>0</v>
      </c>
      <c r="V597" s="100">
        <f t="shared" si="98"/>
        <v>0</v>
      </c>
      <c r="W597" s="101">
        <f t="shared" si="99"/>
        <v>0</v>
      </c>
      <c r="X597" s="98" t="str">
        <f>IF(B597='[1]2010 election'!B597,"Incumbent","New")</f>
        <v>New</v>
      </c>
    </row>
    <row r="598" spans="1:24" ht="16" x14ac:dyDescent="0.2">
      <c r="A598" s="1" t="s">
        <v>598</v>
      </c>
      <c r="B598" s="42" t="s">
        <v>599</v>
      </c>
      <c r="C598" s="94">
        <v>19</v>
      </c>
      <c r="D598" s="41" t="s">
        <v>10</v>
      </c>
      <c r="E598" s="95">
        <v>108804</v>
      </c>
      <c r="F598" s="96">
        <f t="shared" si="90"/>
        <v>70300</v>
      </c>
      <c r="G598" s="97">
        <v>28591</v>
      </c>
      <c r="H598" s="97">
        <v>8984</v>
      </c>
      <c r="I598" s="97">
        <v>5235</v>
      </c>
      <c r="J598" s="97">
        <v>14888</v>
      </c>
      <c r="K598" s="97">
        <v>9404</v>
      </c>
      <c r="L598" s="97">
        <v>0</v>
      </c>
      <c r="M598" s="97">
        <v>0</v>
      </c>
      <c r="N598" s="96">
        <v>3198</v>
      </c>
      <c r="O598" s="98">
        <f t="shared" si="91"/>
        <v>0.64611595161942581</v>
      </c>
      <c r="P598" s="99">
        <f t="shared" si="92"/>
        <v>0.40669985775248935</v>
      </c>
      <c r="Q598" s="100">
        <f t="shared" si="93"/>
        <v>0.12779516358463727</v>
      </c>
      <c r="R598" s="100">
        <f t="shared" si="94"/>
        <v>7.446657183499289E-2</v>
      </c>
      <c r="S598" s="100">
        <f t="shared" si="95"/>
        <v>0.21177809388335705</v>
      </c>
      <c r="T598" s="100">
        <f t="shared" si="96"/>
        <v>0.13376955903271692</v>
      </c>
      <c r="U598" s="100">
        <f t="shared" si="97"/>
        <v>0</v>
      </c>
      <c r="V598" s="100">
        <f t="shared" si="98"/>
        <v>0</v>
      </c>
      <c r="W598" s="101">
        <f t="shared" si="99"/>
        <v>4.5490753911806542E-2</v>
      </c>
      <c r="X598" s="98" t="str">
        <f>IF(B598='[1]2010 election'!B598,"Incumbent","New")</f>
        <v>Incumbent</v>
      </c>
    </row>
    <row r="599" spans="1:24" ht="16" x14ac:dyDescent="0.2">
      <c r="A599" s="1" t="s">
        <v>686</v>
      </c>
      <c r="B599" s="42" t="s">
        <v>687</v>
      </c>
      <c r="C599" s="94">
        <v>19</v>
      </c>
      <c r="D599" s="41" t="s">
        <v>164</v>
      </c>
      <c r="E599" s="95">
        <v>74963</v>
      </c>
      <c r="F599" s="96">
        <f t="shared" si="90"/>
        <v>53855</v>
      </c>
      <c r="G599" s="97">
        <v>35453</v>
      </c>
      <c r="H599" s="97">
        <v>6394</v>
      </c>
      <c r="I599" s="97">
        <v>5337</v>
      </c>
      <c r="J599" s="97">
        <v>4539</v>
      </c>
      <c r="K599" s="97">
        <v>1915</v>
      </c>
      <c r="L599" s="97">
        <v>0</v>
      </c>
      <c r="M599" s="97">
        <v>0</v>
      </c>
      <c r="N599" s="96">
        <v>217</v>
      </c>
      <c r="O599" s="98">
        <f t="shared" si="91"/>
        <v>0.71842108773661673</v>
      </c>
      <c r="P599" s="99">
        <f t="shared" si="92"/>
        <v>0.65830470708383626</v>
      </c>
      <c r="Q599" s="100">
        <f t="shared" si="93"/>
        <v>0.11872620926562065</v>
      </c>
      <c r="R599" s="100">
        <f t="shared" si="94"/>
        <v>9.9099433664469411E-2</v>
      </c>
      <c r="S599" s="100">
        <f t="shared" si="95"/>
        <v>8.4281867978832054E-2</v>
      </c>
      <c r="T599" s="100">
        <f t="shared" si="96"/>
        <v>3.555844396991923E-2</v>
      </c>
      <c r="U599" s="100">
        <f t="shared" si="97"/>
        <v>0</v>
      </c>
      <c r="V599" s="100">
        <f t="shared" si="98"/>
        <v>0</v>
      </c>
      <c r="W599" s="101">
        <f t="shared" si="99"/>
        <v>4.0293380373224398E-3</v>
      </c>
      <c r="X599" s="98" t="str">
        <f>IF(B599='[1]2010 election'!B599,"Incumbent","New")</f>
        <v>Incumbent</v>
      </c>
    </row>
    <row r="600" spans="1:24" ht="16" x14ac:dyDescent="0.2">
      <c r="A600" s="1" t="s">
        <v>702</v>
      </c>
      <c r="B600" s="42" t="s">
        <v>703</v>
      </c>
      <c r="C600" s="94">
        <v>19</v>
      </c>
      <c r="D600" s="41" t="s">
        <v>10</v>
      </c>
      <c r="E600" s="95">
        <v>72738</v>
      </c>
      <c r="F600" s="96">
        <f t="shared" si="90"/>
        <v>51717</v>
      </c>
      <c r="G600" s="97">
        <v>31578</v>
      </c>
      <c r="H600" s="97">
        <v>5656</v>
      </c>
      <c r="I600" s="97">
        <v>4987</v>
      </c>
      <c r="J600" s="97">
        <v>7665</v>
      </c>
      <c r="K600" s="97">
        <v>1831</v>
      </c>
      <c r="L600" s="97">
        <v>0</v>
      </c>
      <c r="M600" s="97">
        <v>0</v>
      </c>
      <c r="N600" s="96">
        <v>0</v>
      </c>
      <c r="O600" s="98">
        <f t="shared" si="91"/>
        <v>0.71100387692815314</v>
      </c>
      <c r="P600" s="99">
        <f t="shared" si="92"/>
        <v>0.610592261732119</v>
      </c>
      <c r="Q600" s="100">
        <f t="shared" si="93"/>
        <v>0.10936442562406945</v>
      </c>
      <c r="R600" s="100">
        <f t="shared" si="94"/>
        <v>9.6428640485720363E-2</v>
      </c>
      <c r="S600" s="100">
        <f t="shared" si="95"/>
        <v>0.14821045304251987</v>
      </c>
      <c r="T600" s="100">
        <f t="shared" si="96"/>
        <v>3.5404219115571282E-2</v>
      </c>
      <c r="U600" s="100">
        <f t="shared" si="97"/>
        <v>0</v>
      </c>
      <c r="V600" s="100">
        <f t="shared" si="98"/>
        <v>0</v>
      </c>
      <c r="W600" s="101">
        <f t="shared" si="99"/>
        <v>0</v>
      </c>
      <c r="X600" s="98" t="str">
        <f>IF(B600='[1]2010 election'!B600,"Incumbent","New")</f>
        <v>Incumbent</v>
      </c>
    </row>
    <row r="601" spans="1:24" ht="16" x14ac:dyDescent="0.2">
      <c r="A601" s="1" t="s">
        <v>717</v>
      </c>
      <c r="B601" s="42" t="s">
        <v>718</v>
      </c>
      <c r="C601" s="94">
        <v>19</v>
      </c>
      <c r="D601" s="41" t="s">
        <v>436</v>
      </c>
      <c r="E601" s="95">
        <v>74317</v>
      </c>
      <c r="F601" s="96">
        <f t="shared" si="90"/>
        <v>55140</v>
      </c>
      <c r="G601" s="97">
        <v>33434</v>
      </c>
      <c r="H601" s="97">
        <v>4565</v>
      </c>
      <c r="I601" s="97">
        <v>7981</v>
      </c>
      <c r="J601" s="97">
        <v>6181</v>
      </c>
      <c r="K601" s="97">
        <v>2979</v>
      </c>
      <c r="L601" s="97">
        <v>0</v>
      </c>
      <c r="M601" s="97">
        <v>0</v>
      </c>
      <c r="N601" s="96">
        <v>0</v>
      </c>
      <c r="O601" s="98">
        <f t="shared" si="91"/>
        <v>0.74195675282909701</v>
      </c>
      <c r="P601" s="99">
        <f t="shared" si="92"/>
        <v>0.60634747914399711</v>
      </c>
      <c r="Q601" s="100">
        <f t="shared" si="93"/>
        <v>8.278926369241929E-2</v>
      </c>
      <c r="R601" s="100">
        <f t="shared" si="94"/>
        <v>0.14474066013783096</v>
      </c>
      <c r="S601" s="100">
        <f t="shared" si="95"/>
        <v>0.11209648168298876</v>
      </c>
      <c r="T601" s="100">
        <f t="shared" si="96"/>
        <v>5.4026115342763872E-2</v>
      </c>
      <c r="U601" s="100">
        <f t="shared" si="97"/>
        <v>0</v>
      </c>
      <c r="V601" s="100">
        <f t="shared" si="98"/>
        <v>0</v>
      </c>
      <c r="W601" s="101">
        <f t="shared" si="99"/>
        <v>0</v>
      </c>
      <c r="X601" s="98" t="str">
        <f>IF(B601='[1]2010 election'!B601,"Incumbent","New")</f>
        <v>Incumbent</v>
      </c>
    </row>
    <row r="602" spans="1:24" ht="16" x14ac:dyDescent="0.2">
      <c r="A602" s="1" t="s">
        <v>723</v>
      </c>
      <c r="B602" s="42" t="s">
        <v>724</v>
      </c>
      <c r="C602" s="94">
        <v>19</v>
      </c>
      <c r="D602" s="41" t="s">
        <v>10</v>
      </c>
      <c r="E602" s="95">
        <v>72720</v>
      </c>
      <c r="F602" s="96">
        <f t="shared" si="90"/>
        <v>49447</v>
      </c>
      <c r="G602" s="97">
        <v>27819</v>
      </c>
      <c r="H602" s="97">
        <v>6018</v>
      </c>
      <c r="I602" s="97">
        <v>4626</v>
      </c>
      <c r="J602" s="97">
        <v>8657</v>
      </c>
      <c r="K602" s="97">
        <v>2327</v>
      </c>
      <c r="L602" s="97">
        <v>0</v>
      </c>
      <c r="M602" s="97">
        <v>0</v>
      </c>
      <c r="N602" s="96">
        <v>0</v>
      </c>
      <c r="O602" s="98">
        <f t="shared" si="91"/>
        <v>0.67996424642464248</v>
      </c>
      <c r="P602" s="99">
        <f t="shared" si="92"/>
        <v>0.56260238234877746</v>
      </c>
      <c r="Q602" s="100">
        <f t="shared" si="93"/>
        <v>0.12170606912451716</v>
      </c>
      <c r="R602" s="100">
        <f t="shared" si="94"/>
        <v>9.3554715149554074E-2</v>
      </c>
      <c r="S602" s="100">
        <f t="shared" si="95"/>
        <v>0.17507634436871802</v>
      </c>
      <c r="T602" s="100">
        <f t="shared" si="96"/>
        <v>4.7060489008433272E-2</v>
      </c>
      <c r="U602" s="100">
        <f t="shared" si="97"/>
        <v>0</v>
      </c>
      <c r="V602" s="100">
        <f t="shared" si="98"/>
        <v>0</v>
      </c>
      <c r="W602" s="101">
        <f t="shared" si="99"/>
        <v>0</v>
      </c>
      <c r="X602" s="98" t="str">
        <f>IF(B602='[1]2010 election'!B602,"Incumbent","New")</f>
        <v>Incumbent</v>
      </c>
    </row>
    <row r="603" spans="1:24" ht="16" x14ac:dyDescent="0.2">
      <c r="A603" s="1" t="s">
        <v>725</v>
      </c>
      <c r="B603" s="42" t="s">
        <v>726</v>
      </c>
      <c r="C603" s="94">
        <v>19</v>
      </c>
      <c r="D603" s="41" t="s">
        <v>10</v>
      </c>
      <c r="E603" s="95">
        <v>68465</v>
      </c>
      <c r="F603" s="96">
        <f t="shared" si="90"/>
        <v>47410</v>
      </c>
      <c r="G603" s="97">
        <v>28420</v>
      </c>
      <c r="H603" s="97">
        <v>5133</v>
      </c>
      <c r="I603" s="97">
        <v>3293</v>
      </c>
      <c r="J603" s="97">
        <v>7816</v>
      </c>
      <c r="K603" s="97">
        <v>2748</v>
      </c>
      <c r="L603" s="97">
        <v>0</v>
      </c>
      <c r="M603" s="97">
        <v>0</v>
      </c>
      <c r="N603" s="96">
        <v>0</v>
      </c>
      <c r="O603" s="98">
        <f t="shared" si="91"/>
        <v>0.6924706054188271</v>
      </c>
      <c r="P603" s="99">
        <f t="shared" si="92"/>
        <v>0.59945159249103563</v>
      </c>
      <c r="Q603" s="100">
        <f t="shared" si="93"/>
        <v>0.10826829782746256</v>
      </c>
      <c r="R603" s="100">
        <f t="shared" si="94"/>
        <v>6.9457920269985235E-2</v>
      </c>
      <c r="S603" s="100">
        <f t="shared" si="95"/>
        <v>0.16485973423328412</v>
      </c>
      <c r="T603" s="100">
        <f t="shared" si="96"/>
        <v>5.7962455178232439E-2</v>
      </c>
      <c r="U603" s="100">
        <f t="shared" si="97"/>
        <v>0</v>
      </c>
      <c r="V603" s="100">
        <f t="shared" si="98"/>
        <v>0</v>
      </c>
      <c r="W603" s="101">
        <f t="shared" si="99"/>
        <v>0</v>
      </c>
      <c r="X603" s="98" t="str">
        <f>IF(B603='[1]2010 election'!B603,"Incumbent","New")</f>
        <v>Incumbent</v>
      </c>
    </row>
    <row r="604" spans="1:24" ht="16" x14ac:dyDescent="0.2">
      <c r="A604" s="1" t="s">
        <v>729</v>
      </c>
      <c r="B604" s="42" t="s">
        <v>730</v>
      </c>
      <c r="C604" s="94">
        <v>19</v>
      </c>
      <c r="D604" s="41" t="s">
        <v>164</v>
      </c>
      <c r="E604" s="95">
        <v>79058</v>
      </c>
      <c r="F604" s="96">
        <f t="shared" si="90"/>
        <v>57300</v>
      </c>
      <c r="G604" s="97">
        <v>34973</v>
      </c>
      <c r="H604" s="97">
        <v>4837</v>
      </c>
      <c r="I604" s="97">
        <v>8605</v>
      </c>
      <c r="J604" s="97">
        <v>6195</v>
      </c>
      <c r="K604" s="97">
        <v>2324</v>
      </c>
      <c r="L604" s="97">
        <v>0</v>
      </c>
      <c r="M604" s="97">
        <v>0</v>
      </c>
      <c r="N604" s="96">
        <v>366</v>
      </c>
      <c r="O604" s="98">
        <f t="shared" si="91"/>
        <v>0.72478433555111432</v>
      </c>
      <c r="P604" s="99">
        <f t="shared" si="92"/>
        <v>0.61034904013961611</v>
      </c>
      <c r="Q604" s="100">
        <f t="shared" si="93"/>
        <v>8.4415357766143104E-2</v>
      </c>
      <c r="R604" s="100">
        <f t="shared" si="94"/>
        <v>0.15017452006980803</v>
      </c>
      <c r="S604" s="100">
        <f t="shared" si="95"/>
        <v>0.1081151832460733</v>
      </c>
      <c r="T604" s="100">
        <f t="shared" si="96"/>
        <v>4.0558464223385687E-2</v>
      </c>
      <c r="U604" s="100">
        <f t="shared" si="97"/>
        <v>0</v>
      </c>
      <c r="V604" s="100">
        <f t="shared" si="98"/>
        <v>0</v>
      </c>
      <c r="W604" s="101">
        <f t="shared" si="99"/>
        <v>6.3874345549738221E-3</v>
      </c>
      <c r="X604" s="98" t="str">
        <f>IF(B604='[1]2010 election'!B604,"Incumbent","New")</f>
        <v>Incumbent</v>
      </c>
    </row>
    <row r="605" spans="1:24" ht="16" x14ac:dyDescent="0.2">
      <c r="A605" s="1" t="s">
        <v>799</v>
      </c>
      <c r="B605" s="42" t="s">
        <v>800</v>
      </c>
      <c r="C605" s="94">
        <v>19</v>
      </c>
      <c r="D605" s="41" t="s">
        <v>10</v>
      </c>
      <c r="E605" s="95">
        <v>73105</v>
      </c>
      <c r="F605" s="96">
        <f t="shared" si="90"/>
        <v>45390</v>
      </c>
      <c r="G605" s="97">
        <v>21343</v>
      </c>
      <c r="H605" s="97">
        <v>10806</v>
      </c>
      <c r="I605" s="97">
        <v>2828</v>
      </c>
      <c r="J605" s="97">
        <v>8660</v>
      </c>
      <c r="K605" s="97">
        <v>1450</v>
      </c>
      <c r="L605" s="97">
        <v>0</v>
      </c>
      <c r="M605" s="97">
        <v>0</v>
      </c>
      <c r="N605" s="96">
        <v>303</v>
      </c>
      <c r="O605" s="98">
        <f t="shared" si="91"/>
        <v>0.62088776417481706</v>
      </c>
      <c r="P605" s="99">
        <f t="shared" si="92"/>
        <v>0.47021370345891167</v>
      </c>
      <c r="Q605" s="100">
        <f t="shared" si="93"/>
        <v>0.23807005948446794</v>
      </c>
      <c r="R605" s="100">
        <f t="shared" si="94"/>
        <v>6.2304472350738049E-2</v>
      </c>
      <c r="S605" s="100">
        <f t="shared" si="95"/>
        <v>0.19079092311081736</v>
      </c>
      <c r="T605" s="100">
        <f t="shared" si="96"/>
        <v>3.1945362414628774E-2</v>
      </c>
      <c r="U605" s="100">
        <f t="shared" si="97"/>
        <v>0</v>
      </c>
      <c r="V605" s="100">
        <f t="shared" si="98"/>
        <v>0</v>
      </c>
      <c r="W605" s="101">
        <f t="shared" si="99"/>
        <v>6.6754791804362196E-3</v>
      </c>
      <c r="X605" s="98" t="str">
        <f>IF(B605='[1]2010 election'!B605,"Incumbent","New")</f>
        <v>Incumbent</v>
      </c>
    </row>
    <row r="606" spans="1:24" ht="16" x14ac:dyDescent="0.2">
      <c r="A606" s="1" t="s">
        <v>801</v>
      </c>
      <c r="B606" s="42" t="s">
        <v>802</v>
      </c>
      <c r="C606" s="94">
        <v>19</v>
      </c>
      <c r="D606" s="41" t="s">
        <v>10</v>
      </c>
      <c r="E606" s="95">
        <v>71639</v>
      </c>
      <c r="F606" s="96">
        <f t="shared" si="90"/>
        <v>41903</v>
      </c>
      <c r="G606" s="97">
        <v>14585</v>
      </c>
      <c r="H606" s="97">
        <v>8184</v>
      </c>
      <c r="I606" s="97">
        <v>9344</v>
      </c>
      <c r="J606" s="97">
        <v>5595</v>
      </c>
      <c r="K606" s="97">
        <v>3145</v>
      </c>
      <c r="L606" s="97">
        <v>0</v>
      </c>
      <c r="M606" s="97">
        <v>716</v>
      </c>
      <c r="N606" s="96">
        <v>334</v>
      </c>
      <c r="O606" s="98">
        <f t="shared" si="91"/>
        <v>0.58491882912938487</v>
      </c>
      <c r="P606" s="99">
        <f t="shared" si="92"/>
        <v>0.34806577094718755</v>
      </c>
      <c r="Q606" s="100">
        <f t="shared" si="93"/>
        <v>0.19530821182254254</v>
      </c>
      <c r="R606" s="100">
        <f t="shared" si="94"/>
        <v>0.22299119394792735</v>
      </c>
      <c r="S606" s="100">
        <f t="shared" si="95"/>
        <v>0.13352265947545522</v>
      </c>
      <c r="T606" s="100">
        <f t="shared" si="96"/>
        <v>7.5054292055461422E-2</v>
      </c>
      <c r="U606" s="100">
        <f t="shared" si="97"/>
        <v>0</v>
      </c>
      <c r="V606" s="100">
        <f t="shared" si="98"/>
        <v>1.7087082070496147E-2</v>
      </c>
      <c r="W606" s="101">
        <f t="shared" si="99"/>
        <v>7.9707896809297664E-3</v>
      </c>
      <c r="X606" s="98" t="str">
        <f>IF(B606='[1]2010 election'!B606,"Incumbent","New")</f>
        <v>New</v>
      </c>
    </row>
    <row r="607" spans="1:24" ht="16" x14ac:dyDescent="0.2">
      <c r="A607" s="1" t="s">
        <v>811</v>
      </c>
      <c r="B607" s="42" t="s">
        <v>812</v>
      </c>
      <c r="C607" s="94">
        <v>19</v>
      </c>
      <c r="D607" s="41" t="s">
        <v>164</v>
      </c>
      <c r="E607" s="95">
        <v>74651</v>
      </c>
      <c r="F607" s="96">
        <f t="shared" si="90"/>
        <v>50494</v>
      </c>
      <c r="G607" s="97">
        <v>23217</v>
      </c>
      <c r="H607" s="97">
        <v>16697</v>
      </c>
      <c r="I607" s="97">
        <v>3719</v>
      </c>
      <c r="J607" s="97">
        <v>3647</v>
      </c>
      <c r="K607" s="97">
        <v>3214</v>
      </c>
      <c r="L607" s="97">
        <v>0</v>
      </c>
      <c r="M607" s="97">
        <v>0</v>
      </c>
      <c r="N607" s="96">
        <v>0</v>
      </c>
      <c r="O607" s="98">
        <f t="shared" si="91"/>
        <v>0.67640085196447464</v>
      </c>
      <c r="P607" s="99">
        <f t="shared" si="92"/>
        <v>0.45979720362815385</v>
      </c>
      <c r="Q607" s="100">
        <f t="shared" si="93"/>
        <v>0.33067295124173168</v>
      </c>
      <c r="R607" s="100">
        <f t="shared" si="94"/>
        <v>7.3652315126549683E-2</v>
      </c>
      <c r="S607" s="100">
        <f t="shared" si="95"/>
        <v>7.2226403137006373E-2</v>
      </c>
      <c r="T607" s="100">
        <f t="shared" si="96"/>
        <v>6.3651126866558397E-2</v>
      </c>
      <c r="U607" s="100">
        <f t="shared" si="97"/>
        <v>0</v>
      </c>
      <c r="V607" s="100">
        <f t="shared" si="98"/>
        <v>0</v>
      </c>
      <c r="W607" s="101">
        <f t="shared" si="99"/>
        <v>0</v>
      </c>
      <c r="X607" s="98" t="str">
        <f>IF(B607='[1]2010 election'!B607,"Incumbent","New")</f>
        <v>Incumbent</v>
      </c>
    </row>
    <row r="608" spans="1:24" ht="16" x14ac:dyDescent="0.2">
      <c r="A608" s="1" t="s">
        <v>813</v>
      </c>
      <c r="B608" s="42" t="s">
        <v>814</v>
      </c>
      <c r="C608" s="94">
        <v>19</v>
      </c>
      <c r="D608" s="41" t="s">
        <v>164</v>
      </c>
      <c r="E608" s="95">
        <v>72302</v>
      </c>
      <c r="F608" s="96">
        <f t="shared" si="90"/>
        <v>48404</v>
      </c>
      <c r="G608" s="97">
        <v>23082</v>
      </c>
      <c r="H608" s="97">
        <v>16432</v>
      </c>
      <c r="I608" s="97">
        <v>2355</v>
      </c>
      <c r="J608" s="97">
        <v>4826</v>
      </c>
      <c r="K608" s="97">
        <v>1406</v>
      </c>
      <c r="L608" s="97">
        <v>0</v>
      </c>
      <c r="M608" s="97">
        <v>0</v>
      </c>
      <c r="N608" s="96">
        <v>303</v>
      </c>
      <c r="O608" s="98">
        <f t="shared" si="91"/>
        <v>0.66946972421233164</v>
      </c>
      <c r="P608" s="99">
        <f t="shared" si="92"/>
        <v>0.4768614164118668</v>
      </c>
      <c r="Q608" s="100">
        <f t="shared" si="93"/>
        <v>0.33947607635732585</v>
      </c>
      <c r="R608" s="100">
        <f t="shared" si="94"/>
        <v>4.8653003883976531E-2</v>
      </c>
      <c r="S608" s="100">
        <f t="shared" si="95"/>
        <v>9.9702503925295435E-2</v>
      </c>
      <c r="T608" s="100">
        <f t="shared" si="96"/>
        <v>2.9047186182960087E-2</v>
      </c>
      <c r="U608" s="100">
        <f t="shared" si="97"/>
        <v>0</v>
      </c>
      <c r="V608" s="100">
        <f t="shared" si="98"/>
        <v>0</v>
      </c>
      <c r="W608" s="101">
        <f t="shared" si="99"/>
        <v>6.2598132385753248E-3</v>
      </c>
      <c r="X608" s="98" t="str">
        <f>IF(B608='[1]2010 election'!B608,"Incumbent","New")</f>
        <v>Incumbent</v>
      </c>
    </row>
    <row r="609" spans="1:24" ht="16" x14ac:dyDescent="0.2">
      <c r="A609" s="1" t="s">
        <v>819</v>
      </c>
      <c r="B609" s="42" t="s">
        <v>820</v>
      </c>
      <c r="C609" s="94">
        <v>19</v>
      </c>
      <c r="D609" s="41" t="s">
        <v>436</v>
      </c>
      <c r="E609" s="95">
        <v>73429</v>
      </c>
      <c r="F609" s="96">
        <f t="shared" si="90"/>
        <v>51349</v>
      </c>
      <c r="G609" s="97">
        <v>29151</v>
      </c>
      <c r="H609" s="97">
        <v>6578</v>
      </c>
      <c r="I609" s="97">
        <v>5369</v>
      </c>
      <c r="J609" s="97">
        <v>6817</v>
      </c>
      <c r="K609" s="97">
        <v>3434</v>
      </c>
      <c r="L609" s="97">
        <v>0</v>
      </c>
      <c r="M609" s="97">
        <v>0</v>
      </c>
      <c r="N609" s="96">
        <v>0</v>
      </c>
      <c r="O609" s="98">
        <f t="shared" si="91"/>
        <v>0.69930136594533499</v>
      </c>
      <c r="P609" s="99">
        <f t="shared" si="92"/>
        <v>0.56770336325926507</v>
      </c>
      <c r="Q609" s="100">
        <f t="shared" si="93"/>
        <v>0.12810376054061423</v>
      </c>
      <c r="R609" s="100">
        <f t="shared" si="94"/>
        <v>0.10455899822781359</v>
      </c>
      <c r="S609" s="100">
        <f t="shared" si="95"/>
        <v>0.13275818419053925</v>
      </c>
      <c r="T609" s="100">
        <f t="shared" si="96"/>
        <v>6.68756937817679E-2</v>
      </c>
      <c r="U609" s="100">
        <f t="shared" si="97"/>
        <v>0</v>
      </c>
      <c r="V609" s="100">
        <f t="shared" si="98"/>
        <v>0</v>
      </c>
      <c r="W609" s="101">
        <f t="shared" si="99"/>
        <v>0</v>
      </c>
      <c r="X609" s="98" t="str">
        <f>IF(B609='[1]2010 election'!B609,"Incumbent","New")</f>
        <v>Incumbent</v>
      </c>
    </row>
    <row r="610" spans="1:24" ht="16" x14ac:dyDescent="0.2">
      <c r="A610" s="1" t="s">
        <v>838</v>
      </c>
      <c r="B610" s="42" t="s">
        <v>839</v>
      </c>
      <c r="C610" s="94">
        <v>19</v>
      </c>
      <c r="D610" s="41" t="s">
        <v>10</v>
      </c>
      <c r="E610" s="95">
        <v>66519</v>
      </c>
      <c r="F610" s="96">
        <f t="shared" si="90"/>
        <v>48398</v>
      </c>
      <c r="G610" s="97">
        <v>26285</v>
      </c>
      <c r="H610" s="97">
        <v>5749</v>
      </c>
      <c r="I610" s="97">
        <v>8573</v>
      </c>
      <c r="J610" s="97">
        <v>5511</v>
      </c>
      <c r="K610" s="97">
        <v>2280</v>
      </c>
      <c r="L610" s="97">
        <v>0</v>
      </c>
      <c r="M610" s="97">
        <v>0</v>
      </c>
      <c r="N610" s="96">
        <v>0</v>
      </c>
      <c r="O610" s="98">
        <f t="shared" si="91"/>
        <v>0.72758159322900229</v>
      </c>
      <c r="P610" s="99">
        <f t="shared" si="92"/>
        <v>0.54310095458490015</v>
      </c>
      <c r="Q610" s="100">
        <f t="shared" si="93"/>
        <v>0.11878590024381173</v>
      </c>
      <c r="R610" s="100">
        <f t="shared" si="94"/>
        <v>0.17713541881895947</v>
      </c>
      <c r="S610" s="100">
        <f t="shared" si="95"/>
        <v>0.11386834166701103</v>
      </c>
      <c r="T610" s="100">
        <f t="shared" si="96"/>
        <v>4.7109384685317578E-2</v>
      </c>
      <c r="U610" s="100">
        <f t="shared" si="97"/>
        <v>0</v>
      </c>
      <c r="V610" s="100">
        <f t="shared" si="98"/>
        <v>0</v>
      </c>
      <c r="W610" s="101">
        <f t="shared" si="99"/>
        <v>0</v>
      </c>
      <c r="X610" s="98" t="str">
        <f>IF(B610='[1]2010 election'!B610,"Incumbent","New")</f>
        <v>Incumbent</v>
      </c>
    </row>
    <row r="611" spans="1:24" ht="16" x14ac:dyDescent="0.2">
      <c r="A611" s="1" t="s">
        <v>850</v>
      </c>
      <c r="B611" s="42" t="s">
        <v>851</v>
      </c>
      <c r="C611" s="94">
        <v>19</v>
      </c>
      <c r="D611" s="41" t="s">
        <v>436</v>
      </c>
      <c r="E611" s="95">
        <v>73744</v>
      </c>
      <c r="F611" s="96">
        <f t="shared" si="90"/>
        <v>50052</v>
      </c>
      <c r="G611" s="97">
        <v>29901</v>
      </c>
      <c r="H611" s="97">
        <v>7767</v>
      </c>
      <c r="I611" s="97">
        <v>3362</v>
      </c>
      <c r="J611" s="97">
        <v>6951</v>
      </c>
      <c r="K611" s="97">
        <v>2071</v>
      </c>
      <c r="L611" s="97">
        <v>0</v>
      </c>
      <c r="M611" s="97">
        <v>0</v>
      </c>
      <c r="N611" s="96">
        <v>0</v>
      </c>
      <c r="O611" s="98">
        <f t="shared" si="91"/>
        <v>0.67872640486005642</v>
      </c>
      <c r="P611" s="99">
        <f t="shared" si="92"/>
        <v>0.59739870534643968</v>
      </c>
      <c r="Q611" s="100">
        <f t="shared" si="93"/>
        <v>0.15517861424118917</v>
      </c>
      <c r="R611" s="100">
        <f t="shared" si="94"/>
        <v>6.7170143051226719E-2</v>
      </c>
      <c r="S611" s="100">
        <f t="shared" si="95"/>
        <v>0.13887556940781587</v>
      </c>
      <c r="T611" s="100">
        <f t="shared" si="96"/>
        <v>4.1376967953328542E-2</v>
      </c>
      <c r="U611" s="100">
        <f t="shared" si="97"/>
        <v>0</v>
      </c>
      <c r="V611" s="100">
        <f t="shared" si="98"/>
        <v>0</v>
      </c>
      <c r="W611" s="101">
        <f t="shared" si="99"/>
        <v>0</v>
      </c>
      <c r="X611" s="98" t="str">
        <f>IF(B611='[1]2010 election'!B611,"Incumbent","New")</f>
        <v>Incumbent</v>
      </c>
    </row>
    <row r="612" spans="1:24" ht="16" x14ac:dyDescent="0.2">
      <c r="A612" s="1" t="s">
        <v>898</v>
      </c>
      <c r="B612" s="42" t="s">
        <v>899</v>
      </c>
      <c r="C612" s="94">
        <v>19</v>
      </c>
      <c r="D612" s="41" t="s">
        <v>164</v>
      </c>
      <c r="E612" s="95">
        <v>86366</v>
      </c>
      <c r="F612" s="96">
        <f t="shared" si="90"/>
        <v>48275</v>
      </c>
      <c r="G612" s="97">
        <v>16085</v>
      </c>
      <c r="H612" s="97">
        <v>23421</v>
      </c>
      <c r="I612" s="97">
        <v>1275</v>
      </c>
      <c r="J612" s="97">
        <v>6274</v>
      </c>
      <c r="K612" s="97">
        <v>1220</v>
      </c>
      <c r="L612" s="97">
        <v>0</v>
      </c>
      <c r="M612" s="97">
        <v>0</v>
      </c>
      <c r="N612" s="96">
        <v>0</v>
      </c>
      <c r="O612" s="98">
        <f t="shared" si="91"/>
        <v>0.55895838640205642</v>
      </c>
      <c r="P612" s="99">
        <f t="shared" si="92"/>
        <v>0.33319523562920766</v>
      </c>
      <c r="Q612" s="100">
        <f t="shared" si="93"/>
        <v>0.48515794924909372</v>
      </c>
      <c r="R612" s="100">
        <f t="shared" si="94"/>
        <v>2.6411185914034178E-2</v>
      </c>
      <c r="S612" s="100">
        <f t="shared" si="95"/>
        <v>0.12996374935266702</v>
      </c>
      <c r="T612" s="100">
        <f t="shared" si="96"/>
        <v>2.527187985499741E-2</v>
      </c>
      <c r="U612" s="100">
        <f t="shared" si="97"/>
        <v>0</v>
      </c>
      <c r="V612" s="100">
        <f t="shared" si="98"/>
        <v>0</v>
      </c>
      <c r="W612" s="101">
        <f t="shared" si="99"/>
        <v>0</v>
      </c>
      <c r="X612" s="98" t="str">
        <f>IF(B612='[1]2010 election'!B612,"Incumbent","New")</f>
        <v>Incumbent</v>
      </c>
    </row>
    <row r="613" spans="1:24" ht="16" x14ac:dyDescent="0.2">
      <c r="A613" s="1" t="s">
        <v>912</v>
      </c>
      <c r="B613" s="42" t="s">
        <v>913</v>
      </c>
      <c r="C613" s="94">
        <v>19</v>
      </c>
      <c r="D613" s="41" t="s">
        <v>10</v>
      </c>
      <c r="E613" s="95">
        <v>72309</v>
      </c>
      <c r="F613" s="96">
        <f t="shared" si="90"/>
        <v>44710</v>
      </c>
      <c r="G613" s="97">
        <v>18656</v>
      </c>
      <c r="H613" s="97">
        <v>16340</v>
      </c>
      <c r="I613" s="97">
        <v>1595</v>
      </c>
      <c r="J613" s="97">
        <v>6010</v>
      </c>
      <c r="K613" s="97">
        <v>1876</v>
      </c>
      <c r="L613" s="97">
        <v>0</v>
      </c>
      <c r="M613" s="97">
        <v>0</v>
      </c>
      <c r="N613" s="96">
        <v>233</v>
      </c>
      <c r="O613" s="98">
        <f t="shared" si="91"/>
        <v>0.61831860487629475</v>
      </c>
      <c r="P613" s="99">
        <f t="shared" si="92"/>
        <v>0.41726683068664727</v>
      </c>
      <c r="Q613" s="100">
        <f t="shared" si="93"/>
        <v>0.36546633862670541</v>
      </c>
      <c r="R613" s="100">
        <f t="shared" si="94"/>
        <v>3.567434578394095E-2</v>
      </c>
      <c r="S613" s="100">
        <f t="shared" si="95"/>
        <v>0.13442182956832924</v>
      </c>
      <c r="T613" s="100">
        <f t="shared" si="96"/>
        <v>4.1959293222992619E-2</v>
      </c>
      <c r="U613" s="100">
        <f t="shared" si="97"/>
        <v>0</v>
      </c>
      <c r="V613" s="100">
        <f t="shared" si="98"/>
        <v>0</v>
      </c>
      <c r="W613" s="101">
        <f t="shared" si="99"/>
        <v>5.2113621113844778E-3</v>
      </c>
      <c r="X613" s="98" t="str">
        <f>IF(B613='[1]2010 election'!B613,"Incumbent","New")</f>
        <v>New</v>
      </c>
    </row>
    <row r="614" spans="1:24" ht="16" x14ac:dyDescent="0.2">
      <c r="A614" s="1" t="s">
        <v>914</v>
      </c>
      <c r="B614" s="42" t="s">
        <v>915</v>
      </c>
      <c r="C614" s="94">
        <v>19</v>
      </c>
      <c r="D614" s="41" t="s">
        <v>10</v>
      </c>
      <c r="E614" s="95">
        <v>70285</v>
      </c>
      <c r="F614" s="96">
        <f t="shared" si="90"/>
        <v>43652</v>
      </c>
      <c r="G614" s="97">
        <v>14207</v>
      </c>
      <c r="H614" s="97">
        <v>18017</v>
      </c>
      <c r="I614" s="97">
        <v>2121</v>
      </c>
      <c r="J614" s="97">
        <v>5566</v>
      </c>
      <c r="K614" s="97">
        <v>2568</v>
      </c>
      <c r="L614" s="97">
        <v>0</v>
      </c>
      <c r="M614" s="97">
        <v>0</v>
      </c>
      <c r="N614" s="96">
        <v>1173</v>
      </c>
      <c r="O614" s="98">
        <f t="shared" si="91"/>
        <v>0.62107135235114175</v>
      </c>
      <c r="P614" s="99">
        <f t="shared" si="92"/>
        <v>0.32546046000183265</v>
      </c>
      <c r="Q614" s="100">
        <f t="shared" si="93"/>
        <v>0.41274168422981766</v>
      </c>
      <c r="R614" s="100">
        <f t="shared" si="94"/>
        <v>4.8588838999358563E-2</v>
      </c>
      <c r="S614" s="100">
        <f t="shared" si="95"/>
        <v>0.12750847612938698</v>
      </c>
      <c r="T614" s="100">
        <f t="shared" si="96"/>
        <v>5.882891963713003E-2</v>
      </c>
      <c r="U614" s="100">
        <f t="shared" si="97"/>
        <v>0</v>
      </c>
      <c r="V614" s="100">
        <f t="shared" si="98"/>
        <v>0</v>
      </c>
      <c r="W614" s="101">
        <f t="shared" si="99"/>
        <v>2.6871621002474113E-2</v>
      </c>
      <c r="X614" s="98" t="str">
        <f>IF(B614='[1]2010 election'!B614,"Incumbent","New")</f>
        <v>Incumbent</v>
      </c>
    </row>
    <row r="615" spans="1:24" ht="16" x14ac:dyDescent="0.2">
      <c r="A615" s="1" t="s">
        <v>920</v>
      </c>
      <c r="B615" s="42" t="s">
        <v>921</v>
      </c>
      <c r="C615" s="94">
        <v>19</v>
      </c>
      <c r="D615" s="41" t="s">
        <v>436</v>
      </c>
      <c r="E615" s="95">
        <v>71592</v>
      </c>
      <c r="F615" s="96">
        <f t="shared" si="90"/>
        <v>49079</v>
      </c>
      <c r="G615" s="97">
        <v>24386</v>
      </c>
      <c r="H615" s="97">
        <v>9114</v>
      </c>
      <c r="I615" s="97">
        <v>3163</v>
      </c>
      <c r="J615" s="97">
        <v>10234</v>
      </c>
      <c r="K615" s="97">
        <v>1724</v>
      </c>
      <c r="L615" s="97">
        <v>0</v>
      </c>
      <c r="M615" s="97">
        <v>0</v>
      </c>
      <c r="N615" s="96">
        <v>458</v>
      </c>
      <c r="O615" s="98">
        <f t="shared" si="91"/>
        <v>0.6855374902223712</v>
      </c>
      <c r="P615" s="99">
        <f t="shared" si="92"/>
        <v>0.49687238941298723</v>
      </c>
      <c r="Q615" s="100">
        <f t="shared" si="93"/>
        <v>0.18570060514680414</v>
      </c>
      <c r="R615" s="100">
        <f t="shared" si="94"/>
        <v>6.4447115874406574E-2</v>
      </c>
      <c r="S615" s="100">
        <f t="shared" si="95"/>
        <v>0.20852095600969864</v>
      </c>
      <c r="T615" s="100">
        <f t="shared" si="96"/>
        <v>3.5127040078241203E-2</v>
      </c>
      <c r="U615" s="100">
        <f t="shared" si="97"/>
        <v>0</v>
      </c>
      <c r="V615" s="100">
        <f t="shared" si="98"/>
        <v>0</v>
      </c>
      <c r="W615" s="101">
        <f t="shared" si="99"/>
        <v>9.3318934778622228E-3</v>
      </c>
      <c r="X615" s="98" t="str">
        <f>IF(B615='[1]2010 election'!B615,"Incumbent","New")</f>
        <v>Incumbent</v>
      </c>
    </row>
    <row r="616" spans="1:24" ht="16" x14ac:dyDescent="0.2">
      <c r="A616" s="1" t="s">
        <v>976</v>
      </c>
      <c r="B616" s="42" t="s">
        <v>977</v>
      </c>
      <c r="C616" s="94">
        <v>19</v>
      </c>
      <c r="D616" s="41" t="s">
        <v>436</v>
      </c>
      <c r="E616" s="95">
        <v>79654</v>
      </c>
      <c r="F616" s="96">
        <f t="shared" si="90"/>
        <v>56103</v>
      </c>
      <c r="G616" s="97">
        <v>32211</v>
      </c>
      <c r="H616" s="97">
        <v>6627</v>
      </c>
      <c r="I616" s="97">
        <v>5189</v>
      </c>
      <c r="J616" s="97">
        <v>9553</v>
      </c>
      <c r="K616" s="97">
        <v>2159</v>
      </c>
      <c r="L616" s="97">
        <v>0</v>
      </c>
      <c r="M616" s="97">
        <v>0</v>
      </c>
      <c r="N616" s="96">
        <v>364</v>
      </c>
      <c r="O616" s="98">
        <f t="shared" si="91"/>
        <v>0.70433374344037969</v>
      </c>
      <c r="P616" s="99">
        <f t="shared" si="92"/>
        <v>0.57414042029837975</v>
      </c>
      <c r="Q616" s="100">
        <f t="shared" si="93"/>
        <v>0.11812202556013048</v>
      </c>
      <c r="R616" s="100">
        <f t="shared" si="94"/>
        <v>9.2490597650749518E-2</v>
      </c>
      <c r="S616" s="100">
        <f t="shared" si="95"/>
        <v>0.17027609931732707</v>
      </c>
      <c r="T616" s="100">
        <f t="shared" si="96"/>
        <v>3.8482790581608826E-2</v>
      </c>
      <c r="U616" s="100">
        <f t="shared" si="97"/>
        <v>0</v>
      </c>
      <c r="V616" s="100">
        <f t="shared" si="98"/>
        <v>0</v>
      </c>
      <c r="W616" s="101">
        <f t="shared" si="99"/>
        <v>6.4880665918043597E-3</v>
      </c>
      <c r="X616" s="98" t="str">
        <f>IF(B616='[1]2010 election'!B616,"Incumbent","New")</f>
        <v>Incumbent</v>
      </c>
    </row>
    <row r="617" spans="1:24" ht="16" x14ac:dyDescent="0.2">
      <c r="A617" s="1" t="s">
        <v>978</v>
      </c>
      <c r="B617" s="42" t="s">
        <v>979</v>
      </c>
      <c r="C617" s="94">
        <v>19</v>
      </c>
      <c r="D617" s="41" t="s">
        <v>436</v>
      </c>
      <c r="E617" s="95">
        <v>79515</v>
      </c>
      <c r="F617" s="96">
        <f t="shared" si="90"/>
        <v>54431</v>
      </c>
      <c r="G617" s="97">
        <v>32582</v>
      </c>
      <c r="H617" s="97">
        <v>6100</v>
      </c>
      <c r="I617" s="97">
        <v>4937</v>
      </c>
      <c r="J617" s="97">
        <v>7778</v>
      </c>
      <c r="K617" s="97">
        <v>2400</v>
      </c>
      <c r="L617" s="97">
        <v>0</v>
      </c>
      <c r="M617" s="97">
        <v>0</v>
      </c>
      <c r="N617" s="96">
        <v>634</v>
      </c>
      <c r="O617" s="98">
        <f t="shared" si="91"/>
        <v>0.68453750864616736</v>
      </c>
      <c r="P617" s="99">
        <f t="shared" si="92"/>
        <v>0.59859271371093681</v>
      </c>
      <c r="Q617" s="100">
        <f t="shared" si="93"/>
        <v>0.11206849038231891</v>
      </c>
      <c r="R617" s="100">
        <f t="shared" si="94"/>
        <v>9.0701989675001371E-2</v>
      </c>
      <c r="S617" s="100">
        <f t="shared" si="95"/>
        <v>0.14289651117929122</v>
      </c>
      <c r="T617" s="100">
        <f t="shared" si="96"/>
        <v>4.4092520806158254E-2</v>
      </c>
      <c r="U617" s="100">
        <f t="shared" si="97"/>
        <v>0</v>
      </c>
      <c r="V617" s="100">
        <f t="shared" si="98"/>
        <v>0</v>
      </c>
      <c r="W617" s="101">
        <f t="shared" si="99"/>
        <v>1.1647774246293473E-2</v>
      </c>
      <c r="X617" s="98" t="str">
        <f>IF(B617='[1]2010 election'!B617,"Incumbent","New")</f>
        <v>Incumbent</v>
      </c>
    </row>
    <row r="618" spans="1:24" ht="16" x14ac:dyDescent="0.2">
      <c r="A618" s="1" t="s">
        <v>980</v>
      </c>
      <c r="B618" s="42" t="s">
        <v>981</v>
      </c>
      <c r="C618" s="94">
        <v>19</v>
      </c>
      <c r="D618" s="41" t="s">
        <v>436</v>
      </c>
      <c r="E618" s="95">
        <v>77050</v>
      </c>
      <c r="F618" s="96">
        <f t="shared" si="90"/>
        <v>57119</v>
      </c>
      <c r="G618" s="97">
        <v>34199</v>
      </c>
      <c r="H618" s="97">
        <v>5415</v>
      </c>
      <c r="I618" s="97">
        <v>3586</v>
      </c>
      <c r="J618" s="97">
        <v>5643</v>
      </c>
      <c r="K618" s="97">
        <v>3105</v>
      </c>
      <c r="L618" s="97">
        <v>0</v>
      </c>
      <c r="M618" s="97">
        <v>4851</v>
      </c>
      <c r="N618" s="96">
        <v>320</v>
      </c>
      <c r="O618" s="98">
        <f t="shared" si="91"/>
        <v>0.74132381570408823</v>
      </c>
      <c r="P618" s="99">
        <f t="shared" si="92"/>
        <v>0.59873247080656178</v>
      </c>
      <c r="Q618" s="100">
        <f t="shared" si="93"/>
        <v>9.4802079868345032E-2</v>
      </c>
      <c r="R618" s="100">
        <f t="shared" si="94"/>
        <v>6.278121115565749E-2</v>
      </c>
      <c r="S618" s="100">
        <f t="shared" si="95"/>
        <v>9.8793746389117462E-2</v>
      </c>
      <c r="T618" s="100">
        <f t="shared" si="96"/>
        <v>5.4360195381571809E-2</v>
      </c>
      <c r="U618" s="100">
        <f t="shared" si="97"/>
        <v>0</v>
      </c>
      <c r="V618" s="100">
        <f t="shared" si="98"/>
        <v>8.4927957422223782E-2</v>
      </c>
      <c r="W618" s="101">
        <f t="shared" si="99"/>
        <v>5.6023389765226979E-3</v>
      </c>
      <c r="X618" s="98" t="str">
        <f>IF(B618='[1]2010 election'!B618,"Incumbent","New")</f>
        <v>Incumbent</v>
      </c>
    </row>
    <row r="619" spans="1:24" ht="16" x14ac:dyDescent="0.2">
      <c r="A619" s="1" t="s">
        <v>1100</v>
      </c>
      <c r="B619" s="42" t="s">
        <v>1101</v>
      </c>
      <c r="C619" s="94">
        <v>19</v>
      </c>
      <c r="D619" s="41" t="s">
        <v>10</v>
      </c>
      <c r="E619" s="95">
        <v>74119</v>
      </c>
      <c r="F619" s="96">
        <f t="shared" si="90"/>
        <v>55316</v>
      </c>
      <c r="G619" s="97">
        <v>30425</v>
      </c>
      <c r="H619" s="97">
        <v>4613</v>
      </c>
      <c r="I619" s="97">
        <v>13511</v>
      </c>
      <c r="J619" s="97">
        <v>4122</v>
      </c>
      <c r="K619" s="97">
        <v>2645</v>
      </c>
      <c r="L619" s="97">
        <v>0</v>
      </c>
      <c r="M619" s="97">
        <v>0</v>
      </c>
      <c r="N619" s="96">
        <v>0</v>
      </c>
      <c r="O619" s="98">
        <f t="shared" si="91"/>
        <v>0.74631336094658585</v>
      </c>
      <c r="P619" s="99">
        <f t="shared" si="92"/>
        <v>0.55002169354255548</v>
      </c>
      <c r="Q619" s="100">
        <f t="shared" si="93"/>
        <v>8.3393593173765282E-2</v>
      </c>
      <c r="R619" s="100">
        <f t="shared" si="94"/>
        <v>0.24425121122279267</v>
      </c>
      <c r="S619" s="100">
        <f t="shared" si="95"/>
        <v>7.451731867814014E-2</v>
      </c>
      <c r="T619" s="100">
        <f t="shared" si="96"/>
        <v>4.7816183382746402E-2</v>
      </c>
      <c r="U619" s="100">
        <f t="shared" si="97"/>
        <v>0</v>
      </c>
      <c r="V619" s="100">
        <f t="shared" si="98"/>
        <v>0</v>
      </c>
      <c r="W619" s="101">
        <f t="shared" si="99"/>
        <v>0</v>
      </c>
      <c r="X619" s="98" t="str">
        <f>IF(B619='[1]2010 election'!B619,"Incumbent","New")</f>
        <v>Incumbent</v>
      </c>
    </row>
    <row r="620" spans="1:24" ht="16" x14ac:dyDescent="0.2">
      <c r="A620" s="1" t="s">
        <v>1102</v>
      </c>
      <c r="B620" s="42" t="s">
        <v>1103</v>
      </c>
      <c r="C620" s="94">
        <v>19</v>
      </c>
      <c r="D620" s="41" t="s">
        <v>164</v>
      </c>
      <c r="E620" s="95">
        <v>68797</v>
      </c>
      <c r="F620" s="96">
        <f t="shared" si="90"/>
        <v>50160</v>
      </c>
      <c r="G620" s="97">
        <v>31797</v>
      </c>
      <c r="H620" s="97">
        <v>6714</v>
      </c>
      <c r="I620" s="97">
        <v>4323</v>
      </c>
      <c r="J620" s="97">
        <v>4992</v>
      </c>
      <c r="K620" s="97">
        <v>1834</v>
      </c>
      <c r="L620" s="97">
        <v>0</v>
      </c>
      <c r="M620" s="97">
        <v>0</v>
      </c>
      <c r="N620" s="96">
        <v>500</v>
      </c>
      <c r="O620" s="98">
        <f t="shared" si="91"/>
        <v>0.72910155966103174</v>
      </c>
      <c r="P620" s="99">
        <f t="shared" si="92"/>
        <v>0.63391148325358848</v>
      </c>
      <c r="Q620" s="100">
        <f t="shared" si="93"/>
        <v>0.13385167464114833</v>
      </c>
      <c r="R620" s="100">
        <f t="shared" si="94"/>
        <v>8.6184210526315794E-2</v>
      </c>
      <c r="S620" s="100">
        <f t="shared" si="95"/>
        <v>9.9521531100478469E-2</v>
      </c>
      <c r="T620" s="100">
        <f t="shared" si="96"/>
        <v>3.6562998405103665E-2</v>
      </c>
      <c r="U620" s="100">
        <f t="shared" si="97"/>
        <v>0</v>
      </c>
      <c r="V620" s="100">
        <f t="shared" si="98"/>
        <v>0</v>
      </c>
      <c r="W620" s="101">
        <f t="shared" si="99"/>
        <v>9.9681020733652318E-3</v>
      </c>
      <c r="X620" s="98" t="str">
        <f>IF(B620='[1]2010 election'!B620,"Incumbent","New")</f>
        <v>Incumbent</v>
      </c>
    </row>
    <row r="621" spans="1:24" ht="16" x14ac:dyDescent="0.2">
      <c r="A621" s="1" t="s">
        <v>1112</v>
      </c>
      <c r="B621" s="42" t="s">
        <v>1113</v>
      </c>
      <c r="C621" s="94">
        <v>19</v>
      </c>
      <c r="D621" s="41" t="s">
        <v>436</v>
      </c>
      <c r="E621" s="95">
        <v>74287</v>
      </c>
      <c r="F621" s="96">
        <f t="shared" si="90"/>
        <v>51964</v>
      </c>
      <c r="G621" s="97">
        <v>29199</v>
      </c>
      <c r="H621" s="97">
        <v>8389</v>
      </c>
      <c r="I621" s="97">
        <v>6047</v>
      </c>
      <c r="J621" s="97">
        <v>5873</v>
      </c>
      <c r="K621" s="97">
        <v>2109</v>
      </c>
      <c r="L621" s="97">
        <v>0</v>
      </c>
      <c r="M621" s="97">
        <v>0</v>
      </c>
      <c r="N621" s="96">
        <v>347</v>
      </c>
      <c r="O621" s="98">
        <f t="shared" si="91"/>
        <v>0.6995032778278838</v>
      </c>
      <c r="P621" s="99">
        <f t="shared" si="92"/>
        <v>0.56190824416904006</v>
      </c>
      <c r="Q621" s="100">
        <f t="shared" si="93"/>
        <v>0.16143868832268493</v>
      </c>
      <c r="R621" s="100">
        <f t="shared" si="94"/>
        <v>0.11636902470941421</v>
      </c>
      <c r="S621" s="100">
        <f t="shared" si="95"/>
        <v>0.11302055269032407</v>
      </c>
      <c r="T621" s="100">
        <f t="shared" si="96"/>
        <v>4.0585790162420136E-2</v>
      </c>
      <c r="U621" s="100">
        <f t="shared" si="97"/>
        <v>0</v>
      </c>
      <c r="V621" s="100">
        <f t="shared" si="98"/>
        <v>0</v>
      </c>
      <c r="W621" s="101">
        <f t="shared" si="99"/>
        <v>6.6776999461165424E-3</v>
      </c>
      <c r="X621" s="98" t="str">
        <f>IF(B621='[1]2010 election'!B621,"Incumbent","New")</f>
        <v>Incumbent</v>
      </c>
    </row>
    <row r="622" spans="1:24" ht="16" x14ac:dyDescent="0.2">
      <c r="A622" s="1" t="s">
        <v>1114</v>
      </c>
      <c r="B622" s="42" t="s">
        <v>1115</v>
      </c>
      <c r="C622" s="94">
        <v>19</v>
      </c>
      <c r="D622" s="41" t="s">
        <v>164</v>
      </c>
      <c r="E622" s="95">
        <v>77881</v>
      </c>
      <c r="F622" s="96">
        <f t="shared" si="90"/>
        <v>55999</v>
      </c>
      <c r="G622" s="97">
        <v>32329</v>
      </c>
      <c r="H622" s="97">
        <v>8132</v>
      </c>
      <c r="I622" s="97">
        <v>7572</v>
      </c>
      <c r="J622" s="97">
        <v>5516</v>
      </c>
      <c r="K622" s="97">
        <v>2092</v>
      </c>
      <c r="L622" s="97">
        <v>0</v>
      </c>
      <c r="M622" s="97">
        <v>0</v>
      </c>
      <c r="N622" s="96">
        <v>358</v>
      </c>
      <c r="O622" s="98">
        <f t="shared" si="91"/>
        <v>0.71903288350175265</v>
      </c>
      <c r="P622" s="99">
        <f t="shared" si="92"/>
        <v>0.57731388060501077</v>
      </c>
      <c r="Q622" s="100">
        <f t="shared" si="93"/>
        <v>0.14521687887283702</v>
      </c>
      <c r="R622" s="100">
        <f t="shared" si="94"/>
        <v>0.13521670029821961</v>
      </c>
      <c r="S622" s="100">
        <f t="shared" si="95"/>
        <v>9.8501758959981423E-2</v>
      </c>
      <c r="T622" s="100">
        <f t="shared" si="96"/>
        <v>3.7357809960892156E-2</v>
      </c>
      <c r="U622" s="100">
        <f t="shared" si="97"/>
        <v>0</v>
      </c>
      <c r="V622" s="100">
        <f t="shared" si="98"/>
        <v>0</v>
      </c>
      <c r="W622" s="101">
        <f t="shared" si="99"/>
        <v>6.3929713030589832E-3</v>
      </c>
      <c r="X622" s="98" t="str">
        <f>IF(B622='[1]2010 election'!B622,"Incumbent","New")</f>
        <v>Incumbent</v>
      </c>
    </row>
    <row r="623" spans="1:24" ht="16" x14ac:dyDescent="0.2">
      <c r="A623" s="1" t="s">
        <v>20</v>
      </c>
      <c r="B623" s="132" t="s">
        <v>21</v>
      </c>
      <c r="C623" s="133">
        <v>20</v>
      </c>
      <c r="D623" s="39" t="s">
        <v>22</v>
      </c>
      <c r="E623" s="134">
        <v>77272</v>
      </c>
      <c r="F623" s="96">
        <f t="shared" si="90"/>
        <v>56477</v>
      </c>
      <c r="G623" s="135">
        <v>34331</v>
      </c>
      <c r="H623" s="135">
        <v>6324</v>
      </c>
      <c r="I623" s="135">
        <v>4062</v>
      </c>
      <c r="J623" s="135">
        <v>8154</v>
      </c>
      <c r="K623" s="135">
        <v>3606</v>
      </c>
      <c r="L623" s="135">
        <v>0</v>
      </c>
      <c r="M623" s="135">
        <v>0</v>
      </c>
      <c r="N623" s="136">
        <v>0</v>
      </c>
      <c r="O623" s="137">
        <f t="shared" si="91"/>
        <v>0.73088570245367013</v>
      </c>
      <c r="P623" s="99">
        <f t="shared" si="92"/>
        <v>0.60787577243833768</v>
      </c>
      <c r="Q623" s="100">
        <f t="shared" si="93"/>
        <v>0.11197478619615064</v>
      </c>
      <c r="R623" s="100">
        <f t="shared" si="94"/>
        <v>7.1923083733201124E-2</v>
      </c>
      <c r="S623" s="100">
        <f t="shared" si="95"/>
        <v>0.14437735715423977</v>
      </c>
      <c r="T623" s="100">
        <f t="shared" si="96"/>
        <v>6.3849000478070725E-2</v>
      </c>
      <c r="U623" s="100">
        <f t="shared" si="97"/>
        <v>0</v>
      </c>
      <c r="V623" s="100">
        <f t="shared" si="98"/>
        <v>0</v>
      </c>
      <c r="W623" s="101">
        <f t="shared" si="99"/>
        <v>0</v>
      </c>
      <c r="X623" s="98" t="str">
        <f>IF(B623='[1]2010 election'!B623,"Incumbent","New")</f>
        <v>New</v>
      </c>
    </row>
    <row r="624" spans="1:24" ht="16" x14ac:dyDescent="0.2">
      <c r="A624" s="1" t="s">
        <v>26</v>
      </c>
      <c r="B624" s="42" t="s">
        <v>27</v>
      </c>
      <c r="C624" s="94">
        <v>20</v>
      </c>
      <c r="D624" s="41" t="s">
        <v>28</v>
      </c>
      <c r="E624" s="95">
        <v>85189</v>
      </c>
      <c r="F624" s="96">
        <f t="shared" si="90"/>
        <v>57372</v>
      </c>
      <c r="G624" s="97">
        <v>30094</v>
      </c>
      <c r="H624" s="97">
        <v>10580</v>
      </c>
      <c r="I624" s="97">
        <v>3433</v>
      </c>
      <c r="J624" s="97">
        <v>10798</v>
      </c>
      <c r="K624" s="97">
        <v>2467</v>
      </c>
      <c r="L624" s="97">
        <v>0</v>
      </c>
      <c r="M624" s="97">
        <v>0</v>
      </c>
      <c r="N624" s="96">
        <v>0</v>
      </c>
      <c r="O624" s="98">
        <f t="shared" si="91"/>
        <v>0.6734672316848419</v>
      </c>
      <c r="P624" s="99">
        <f t="shared" si="92"/>
        <v>0.5245415882311929</v>
      </c>
      <c r="Q624" s="100">
        <f t="shared" si="93"/>
        <v>0.1844105138395036</v>
      </c>
      <c r="R624" s="100">
        <f t="shared" si="94"/>
        <v>5.9837551418810572E-2</v>
      </c>
      <c r="S624" s="100">
        <f t="shared" si="95"/>
        <v>0.18821027679007182</v>
      </c>
      <c r="T624" s="100">
        <f t="shared" si="96"/>
        <v>4.3000069720421114E-2</v>
      </c>
      <c r="U624" s="100">
        <f t="shared" si="97"/>
        <v>0</v>
      </c>
      <c r="V624" s="100">
        <f t="shared" si="98"/>
        <v>0</v>
      </c>
      <c r="W624" s="101">
        <f t="shared" si="99"/>
        <v>0</v>
      </c>
      <c r="X624" s="98" t="str">
        <f>IF(B624='[1]2010 election'!B624,"Incumbent","New")</f>
        <v>New</v>
      </c>
    </row>
    <row r="625" spans="1:24" ht="16" x14ac:dyDescent="0.2">
      <c r="A625" s="1" t="s">
        <v>93</v>
      </c>
      <c r="B625" s="42" t="s">
        <v>94</v>
      </c>
      <c r="C625" s="94">
        <v>20</v>
      </c>
      <c r="D625" s="41" t="s">
        <v>95</v>
      </c>
      <c r="E625" s="95">
        <v>78796</v>
      </c>
      <c r="F625" s="96">
        <f t="shared" si="90"/>
        <v>55218</v>
      </c>
      <c r="G625" s="97">
        <v>30245</v>
      </c>
      <c r="H625" s="97">
        <v>7797</v>
      </c>
      <c r="I625" s="97">
        <v>4199</v>
      </c>
      <c r="J625" s="97">
        <v>10170</v>
      </c>
      <c r="K625" s="97">
        <v>2807</v>
      </c>
      <c r="L625" s="97">
        <v>0</v>
      </c>
      <c r="M625" s="97">
        <v>0</v>
      </c>
      <c r="N625" s="96">
        <v>0</v>
      </c>
      <c r="O625" s="98">
        <f t="shared" si="91"/>
        <v>0.70077161277222189</v>
      </c>
      <c r="P625" s="99">
        <f t="shared" si="92"/>
        <v>0.54773805643087403</v>
      </c>
      <c r="Q625" s="100">
        <f t="shared" si="93"/>
        <v>0.14120395523198956</v>
      </c>
      <c r="R625" s="100">
        <f t="shared" si="94"/>
        <v>7.604404360896809E-2</v>
      </c>
      <c r="S625" s="100">
        <f t="shared" si="95"/>
        <v>0.18417907204172551</v>
      </c>
      <c r="T625" s="100">
        <f t="shared" si="96"/>
        <v>5.0834872686442829E-2</v>
      </c>
      <c r="U625" s="100">
        <f t="shared" si="97"/>
        <v>0</v>
      </c>
      <c r="V625" s="100">
        <f t="shared" si="98"/>
        <v>0</v>
      </c>
      <c r="W625" s="101">
        <f t="shared" si="99"/>
        <v>0</v>
      </c>
      <c r="X625" s="98" t="str">
        <f>IF(B625='[1]2010 election'!B625,"Incumbent","New")</f>
        <v>New</v>
      </c>
    </row>
    <row r="626" spans="1:24" ht="16" x14ac:dyDescent="0.2">
      <c r="A626" s="1" t="s">
        <v>138</v>
      </c>
      <c r="B626" s="42" t="s">
        <v>139</v>
      </c>
      <c r="C626" s="94">
        <v>20</v>
      </c>
      <c r="D626" s="41" t="s">
        <v>22</v>
      </c>
      <c r="E626" s="95">
        <v>73095</v>
      </c>
      <c r="F626" s="96">
        <f t="shared" si="90"/>
        <v>47116</v>
      </c>
      <c r="G626" s="97">
        <v>24185</v>
      </c>
      <c r="H626" s="97">
        <v>6508</v>
      </c>
      <c r="I626" s="97">
        <v>4240</v>
      </c>
      <c r="J626" s="97">
        <v>10241</v>
      </c>
      <c r="K626" s="97">
        <v>1942</v>
      </c>
      <c r="L626" s="97">
        <v>0</v>
      </c>
      <c r="M626" s="97">
        <v>0</v>
      </c>
      <c r="N626" s="96">
        <v>0</v>
      </c>
      <c r="O626" s="98">
        <f t="shared" si="91"/>
        <v>0.64458581298310413</v>
      </c>
      <c r="P626" s="99">
        <f t="shared" si="92"/>
        <v>0.51330758128873422</v>
      </c>
      <c r="Q626" s="100">
        <f t="shared" si="93"/>
        <v>0.13812717548178963</v>
      </c>
      <c r="R626" s="100">
        <f t="shared" si="94"/>
        <v>8.9990661346464051E-2</v>
      </c>
      <c r="S626" s="100">
        <f t="shared" si="95"/>
        <v>0.21735716104932506</v>
      </c>
      <c r="T626" s="100">
        <f t="shared" si="96"/>
        <v>4.1217420833687068E-2</v>
      </c>
      <c r="U626" s="100">
        <f t="shared" si="97"/>
        <v>0</v>
      </c>
      <c r="V626" s="100">
        <f t="shared" si="98"/>
        <v>0</v>
      </c>
      <c r="W626" s="101">
        <f t="shared" si="99"/>
        <v>0</v>
      </c>
      <c r="X626" s="98" t="str">
        <f>IF(B626='[1]2010 election'!B626,"Incumbent","New")</f>
        <v>New</v>
      </c>
    </row>
    <row r="627" spans="1:24" ht="16" x14ac:dyDescent="0.2">
      <c r="A627" s="1" t="s">
        <v>188</v>
      </c>
      <c r="B627" s="42" t="s">
        <v>189</v>
      </c>
      <c r="C627" s="94">
        <v>20</v>
      </c>
      <c r="D627" s="41" t="s">
        <v>95</v>
      </c>
      <c r="E627" s="95">
        <v>67858</v>
      </c>
      <c r="F627" s="96">
        <f t="shared" si="90"/>
        <v>45306</v>
      </c>
      <c r="G627" s="97">
        <v>18428</v>
      </c>
      <c r="H627" s="97">
        <v>17738</v>
      </c>
      <c r="I627" s="97">
        <v>1365</v>
      </c>
      <c r="J627" s="97">
        <v>4446</v>
      </c>
      <c r="K627" s="97">
        <v>3187</v>
      </c>
      <c r="L627" s="97">
        <v>0</v>
      </c>
      <c r="M627" s="97">
        <v>0</v>
      </c>
      <c r="N627" s="96">
        <v>142</v>
      </c>
      <c r="O627" s="98">
        <f t="shared" si="91"/>
        <v>0.66765893483450733</v>
      </c>
      <c r="P627" s="99">
        <f t="shared" si="92"/>
        <v>0.40674524345561297</v>
      </c>
      <c r="Q627" s="100">
        <f t="shared" si="93"/>
        <v>0.39151547256434027</v>
      </c>
      <c r="R627" s="100">
        <f t="shared" si="94"/>
        <v>3.0128459806648127E-2</v>
      </c>
      <c r="S627" s="100">
        <f t="shared" si="95"/>
        <v>9.8132697655939613E-2</v>
      </c>
      <c r="T627" s="100">
        <f t="shared" si="96"/>
        <v>7.0343883812298585E-2</v>
      </c>
      <c r="U627" s="100">
        <f t="shared" si="97"/>
        <v>0</v>
      </c>
      <c r="V627" s="100">
        <f t="shared" si="98"/>
        <v>0</v>
      </c>
      <c r="W627" s="101">
        <f t="shared" si="99"/>
        <v>3.1342427051604645E-3</v>
      </c>
      <c r="X627" s="98" t="str">
        <f>IF(B627='[1]2010 election'!B627,"Incumbent","New")</f>
        <v>New</v>
      </c>
    </row>
    <row r="628" spans="1:24" ht="16" x14ac:dyDescent="0.2">
      <c r="A628" s="1" t="s">
        <v>190</v>
      </c>
      <c r="B628" s="42" t="s">
        <v>191</v>
      </c>
      <c r="C628" s="94">
        <v>20</v>
      </c>
      <c r="D628" s="41" t="s">
        <v>95</v>
      </c>
      <c r="E628" s="95">
        <v>76557</v>
      </c>
      <c r="F628" s="96">
        <f t="shared" si="90"/>
        <v>54676</v>
      </c>
      <c r="G628" s="97">
        <v>12448</v>
      </c>
      <c r="H628" s="97">
        <v>14904</v>
      </c>
      <c r="I628" s="97">
        <v>1525</v>
      </c>
      <c r="J628" s="97">
        <v>2724</v>
      </c>
      <c r="K628" s="97">
        <v>22871</v>
      </c>
      <c r="L628" s="97">
        <v>0</v>
      </c>
      <c r="M628" s="97">
        <v>0</v>
      </c>
      <c r="N628" s="96">
        <v>204</v>
      </c>
      <c r="O628" s="98">
        <f t="shared" si="91"/>
        <v>0.71418681505283643</v>
      </c>
      <c r="P628" s="99">
        <f t="shared" si="92"/>
        <v>0.22766844685053772</v>
      </c>
      <c r="Q628" s="100">
        <f t="shared" si="93"/>
        <v>0.27258760699392787</v>
      </c>
      <c r="R628" s="100">
        <f t="shared" si="94"/>
        <v>2.7891579486429147E-2</v>
      </c>
      <c r="S628" s="100">
        <f t="shared" si="95"/>
        <v>4.9820762308874098E-2</v>
      </c>
      <c r="T628" s="100">
        <f t="shared" si="96"/>
        <v>0.41830053405516132</v>
      </c>
      <c r="U628" s="100">
        <f t="shared" si="97"/>
        <v>0</v>
      </c>
      <c r="V628" s="100">
        <f t="shared" si="98"/>
        <v>0</v>
      </c>
      <c r="W628" s="101">
        <f t="shared" si="99"/>
        <v>3.731070305069866E-3</v>
      </c>
      <c r="X628" s="98" t="str">
        <f>IF(B628='[1]2010 election'!B628,"Incumbent","New")</f>
        <v>New</v>
      </c>
    </row>
    <row r="629" spans="1:24" ht="16" x14ac:dyDescent="0.2">
      <c r="A629" s="1" t="s">
        <v>247</v>
      </c>
      <c r="B629" s="42" t="s">
        <v>248</v>
      </c>
      <c r="C629" s="94">
        <v>20</v>
      </c>
      <c r="D629" s="41" t="s">
        <v>28</v>
      </c>
      <c r="E629" s="95">
        <v>83481</v>
      </c>
      <c r="F629" s="96">
        <f t="shared" si="90"/>
        <v>53465</v>
      </c>
      <c r="G629" s="97">
        <v>22918</v>
      </c>
      <c r="H629" s="97">
        <v>13120</v>
      </c>
      <c r="I629" s="97">
        <v>6227</v>
      </c>
      <c r="J629" s="97">
        <v>7289</v>
      </c>
      <c r="K629" s="97">
        <v>3746</v>
      </c>
      <c r="L629" s="97">
        <v>0</v>
      </c>
      <c r="M629" s="97">
        <v>0</v>
      </c>
      <c r="N629" s="96">
        <v>165</v>
      </c>
      <c r="O629" s="98">
        <f t="shared" si="91"/>
        <v>0.64044513122746494</v>
      </c>
      <c r="P629" s="99">
        <f t="shared" si="92"/>
        <v>0.42865425979612831</v>
      </c>
      <c r="Q629" s="100">
        <f t="shared" si="93"/>
        <v>0.24539418311044608</v>
      </c>
      <c r="R629" s="100">
        <f t="shared" si="94"/>
        <v>0.1164687178528009</v>
      </c>
      <c r="S629" s="100">
        <f t="shared" si="95"/>
        <v>0.13633217993079585</v>
      </c>
      <c r="T629" s="100">
        <f t="shared" si="96"/>
        <v>7.0064528196016079E-2</v>
      </c>
      <c r="U629" s="100">
        <f t="shared" si="97"/>
        <v>0</v>
      </c>
      <c r="V629" s="100">
        <f t="shared" si="98"/>
        <v>0</v>
      </c>
      <c r="W629" s="101">
        <f t="shared" si="99"/>
        <v>3.0861311138127745E-3</v>
      </c>
      <c r="X629" s="98" t="str">
        <f>IF(B629='[1]2010 election'!B629,"Incumbent","New")</f>
        <v>New</v>
      </c>
    </row>
    <row r="630" spans="1:24" ht="16" x14ac:dyDescent="0.2">
      <c r="A630" s="1" t="s">
        <v>258</v>
      </c>
      <c r="B630" s="42" t="s">
        <v>259</v>
      </c>
      <c r="C630" s="94">
        <v>20</v>
      </c>
      <c r="D630" s="41" t="s">
        <v>28</v>
      </c>
      <c r="E630" s="95">
        <v>68625</v>
      </c>
      <c r="F630" s="96">
        <f t="shared" si="90"/>
        <v>43073</v>
      </c>
      <c r="G630" s="97">
        <v>21614</v>
      </c>
      <c r="H630" s="97">
        <v>10159</v>
      </c>
      <c r="I630" s="97">
        <v>1360</v>
      </c>
      <c r="J630" s="97">
        <v>8581</v>
      </c>
      <c r="K630" s="97">
        <v>1101</v>
      </c>
      <c r="L630" s="97">
        <v>0</v>
      </c>
      <c r="M630" s="97">
        <v>0</v>
      </c>
      <c r="N630" s="96">
        <v>258</v>
      </c>
      <c r="O630" s="98">
        <f t="shared" si="91"/>
        <v>0.62765755919854282</v>
      </c>
      <c r="P630" s="99">
        <f t="shared" si="92"/>
        <v>0.50179927100503796</v>
      </c>
      <c r="Q630" s="100">
        <f t="shared" si="93"/>
        <v>0.23585540826039514</v>
      </c>
      <c r="R630" s="100">
        <f t="shared" si="94"/>
        <v>3.1574304088408049E-2</v>
      </c>
      <c r="S630" s="100">
        <f t="shared" si="95"/>
        <v>0.19921992895781579</v>
      </c>
      <c r="T630" s="100">
        <f t="shared" si="96"/>
        <v>2.5561256471571519E-2</v>
      </c>
      <c r="U630" s="100">
        <f t="shared" si="97"/>
        <v>0</v>
      </c>
      <c r="V630" s="100">
        <f t="shared" si="98"/>
        <v>0</v>
      </c>
      <c r="W630" s="101">
        <f t="shared" si="99"/>
        <v>5.9898312167715271E-3</v>
      </c>
      <c r="X630" s="98" t="str">
        <f>IF(B630='[1]2010 election'!B630,"Incumbent","New")</f>
        <v>New</v>
      </c>
    </row>
    <row r="631" spans="1:24" ht="16" x14ac:dyDescent="0.2">
      <c r="A631" s="1" t="s">
        <v>277</v>
      </c>
      <c r="B631" s="42" t="s">
        <v>278</v>
      </c>
      <c r="C631" s="94">
        <v>20</v>
      </c>
      <c r="D631" s="41" t="s">
        <v>22</v>
      </c>
      <c r="E631" s="95">
        <v>83575</v>
      </c>
      <c r="F631" s="96">
        <f t="shared" si="90"/>
        <v>57139</v>
      </c>
      <c r="G631" s="97">
        <v>32953</v>
      </c>
      <c r="H631" s="97">
        <v>6933</v>
      </c>
      <c r="I631" s="97">
        <v>4865</v>
      </c>
      <c r="J631" s="97">
        <v>8540</v>
      </c>
      <c r="K631" s="97">
        <v>3742</v>
      </c>
      <c r="L631" s="97">
        <v>0</v>
      </c>
      <c r="M631" s="97">
        <v>0</v>
      </c>
      <c r="N631" s="96">
        <v>106</v>
      </c>
      <c r="O631" s="98">
        <f t="shared" si="91"/>
        <v>0.68368531259347887</v>
      </c>
      <c r="P631" s="99">
        <f t="shared" si="92"/>
        <v>0.57671642835891423</v>
      </c>
      <c r="Q631" s="100">
        <f t="shared" si="93"/>
        <v>0.12133569015908574</v>
      </c>
      <c r="R631" s="100">
        <f t="shared" si="94"/>
        <v>8.5143247169183922E-2</v>
      </c>
      <c r="S631" s="100">
        <f t="shared" si="95"/>
        <v>0.14946008855597753</v>
      </c>
      <c r="T631" s="100">
        <f t="shared" si="96"/>
        <v>6.5489420535886175E-2</v>
      </c>
      <c r="U631" s="100">
        <f t="shared" si="97"/>
        <v>0</v>
      </c>
      <c r="V631" s="100">
        <f t="shared" si="98"/>
        <v>0</v>
      </c>
      <c r="W631" s="101">
        <f t="shared" si="99"/>
        <v>1.8551252209524144E-3</v>
      </c>
      <c r="X631" s="98" t="str">
        <f>IF(B631='[1]2010 election'!B631,"Incumbent","New")</f>
        <v>New</v>
      </c>
    </row>
    <row r="632" spans="1:24" ht="16" x14ac:dyDescent="0.2">
      <c r="A632" s="1" t="s">
        <v>323</v>
      </c>
      <c r="B632" s="42" t="s">
        <v>324</v>
      </c>
      <c r="C632" s="94">
        <v>20</v>
      </c>
      <c r="D632" s="41" t="s">
        <v>22</v>
      </c>
      <c r="E632" s="95">
        <v>73940</v>
      </c>
      <c r="F632" s="96">
        <f t="shared" si="90"/>
        <v>48550</v>
      </c>
      <c r="G632" s="97">
        <v>22829</v>
      </c>
      <c r="H632" s="97">
        <v>16303</v>
      </c>
      <c r="I632" s="97">
        <v>1339</v>
      </c>
      <c r="J632" s="97">
        <v>6979</v>
      </c>
      <c r="K632" s="97">
        <v>1100</v>
      </c>
      <c r="L632" s="97">
        <v>0</v>
      </c>
      <c r="M632" s="97">
        <v>0</v>
      </c>
      <c r="N632" s="96">
        <v>0</v>
      </c>
      <c r="O632" s="98">
        <f t="shared" si="91"/>
        <v>0.65661347038139029</v>
      </c>
      <c r="P632" s="99">
        <f t="shared" si="92"/>
        <v>0.47021627188465498</v>
      </c>
      <c r="Q632" s="100">
        <f t="shared" si="93"/>
        <v>0.33579814624098869</v>
      </c>
      <c r="R632" s="100">
        <f t="shared" si="94"/>
        <v>2.7579814624098867E-2</v>
      </c>
      <c r="S632" s="100">
        <f t="shared" si="95"/>
        <v>0.14374871266735326</v>
      </c>
      <c r="T632" s="100">
        <f t="shared" si="96"/>
        <v>2.2657054582904221E-2</v>
      </c>
      <c r="U632" s="100">
        <f t="shared" si="97"/>
        <v>0</v>
      </c>
      <c r="V632" s="100">
        <f t="shared" si="98"/>
        <v>0</v>
      </c>
      <c r="W632" s="101">
        <f t="shared" si="99"/>
        <v>0</v>
      </c>
      <c r="X632" s="98" t="str">
        <f>IF(B632='[1]2010 election'!B632,"Incumbent","New")</f>
        <v>New</v>
      </c>
    </row>
    <row r="633" spans="1:24" ht="16" x14ac:dyDescent="0.2">
      <c r="A633" s="1" t="s">
        <v>338</v>
      </c>
      <c r="B633" s="42" t="s">
        <v>339</v>
      </c>
      <c r="C633" s="94">
        <v>20</v>
      </c>
      <c r="D633" s="41" t="s">
        <v>28</v>
      </c>
      <c r="E633" s="95">
        <v>76686</v>
      </c>
      <c r="F633" s="96">
        <f t="shared" si="90"/>
        <v>52418</v>
      </c>
      <c r="G633" s="97">
        <v>25670</v>
      </c>
      <c r="H633" s="97">
        <v>13325</v>
      </c>
      <c r="I633" s="97">
        <v>1454</v>
      </c>
      <c r="J633" s="97">
        <v>10434</v>
      </c>
      <c r="K633" s="97">
        <v>1324</v>
      </c>
      <c r="L633" s="97">
        <v>0</v>
      </c>
      <c r="M633" s="97">
        <v>0</v>
      </c>
      <c r="N633" s="96">
        <v>211</v>
      </c>
      <c r="O633" s="98">
        <f t="shared" si="91"/>
        <v>0.6835406723521894</v>
      </c>
      <c r="P633" s="99">
        <f t="shared" si="92"/>
        <v>0.48971727269258652</v>
      </c>
      <c r="Q633" s="100">
        <f t="shared" si="93"/>
        <v>0.25420657026212368</v>
      </c>
      <c r="R633" s="100">
        <f t="shared" si="94"/>
        <v>2.7738563089015223E-2</v>
      </c>
      <c r="S633" s="100">
        <f t="shared" si="95"/>
        <v>0.19905376015872411</v>
      </c>
      <c r="T633" s="100">
        <f t="shared" si="96"/>
        <v>2.5258498988896944E-2</v>
      </c>
      <c r="U633" s="100">
        <f t="shared" si="97"/>
        <v>0</v>
      </c>
      <c r="V633" s="100">
        <f t="shared" si="98"/>
        <v>0</v>
      </c>
      <c r="W633" s="101">
        <f t="shared" si="99"/>
        <v>4.0253348086535159E-3</v>
      </c>
      <c r="X633" s="98" t="str">
        <f>IF(B633='[1]2010 election'!B633,"Incumbent","New")</f>
        <v>New</v>
      </c>
    </row>
    <row r="634" spans="1:24" ht="16" x14ac:dyDescent="0.2">
      <c r="A634" s="1" t="s">
        <v>385</v>
      </c>
      <c r="B634" s="42" t="s">
        <v>386</v>
      </c>
      <c r="C634" s="94">
        <v>20</v>
      </c>
      <c r="D634" s="41" t="s">
        <v>28</v>
      </c>
      <c r="E634" s="95">
        <v>72929</v>
      </c>
      <c r="F634" s="96">
        <f t="shared" si="90"/>
        <v>50224</v>
      </c>
      <c r="G634" s="97">
        <v>21737</v>
      </c>
      <c r="H634" s="97">
        <v>15443</v>
      </c>
      <c r="I634" s="97">
        <v>1572</v>
      </c>
      <c r="J634" s="97">
        <v>10177</v>
      </c>
      <c r="K634" s="97">
        <v>1295</v>
      </c>
      <c r="L634" s="97">
        <v>0</v>
      </c>
      <c r="M634" s="97">
        <v>0</v>
      </c>
      <c r="N634" s="96">
        <v>0</v>
      </c>
      <c r="O634" s="98">
        <f t="shared" si="91"/>
        <v>0.68866980213632434</v>
      </c>
      <c r="P634" s="99">
        <f t="shared" si="92"/>
        <v>0.43280105129021984</v>
      </c>
      <c r="Q634" s="100">
        <f t="shared" si="93"/>
        <v>0.30748247849633642</v>
      </c>
      <c r="R634" s="100">
        <f t="shared" si="94"/>
        <v>3.1299776999044279E-2</v>
      </c>
      <c r="S634" s="100">
        <f t="shared" si="95"/>
        <v>0.20263220770946161</v>
      </c>
      <c r="T634" s="100">
        <f t="shared" si="96"/>
        <v>2.5784485504937879E-2</v>
      </c>
      <c r="U634" s="100">
        <f t="shared" si="97"/>
        <v>0</v>
      </c>
      <c r="V634" s="100">
        <f t="shared" si="98"/>
        <v>0</v>
      </c>
      <c r="W634" s="101">
        <f t="shared" si="99"/>
        <v>0</v>
      </c>
      <c r="X634" s="98" t="str">
        <f>IF(B634='[1]2010 election'!B634,"Incumbent","New")</f>
        <v>New</v>
      </c>
    </row>
    <row r="635" spans="1:24" ht="16" x14ac:dyDescent="0.2">
      <c r="A635" s="1" t="s">
        <v>412</v>
      </c>
      <c r="B635" s="42" t="s">
        <v>413</v>
      </c>
      <c r="C635" s="94">
        <v>20</v>
      </c>
      <c r="D635" s="41" t="s">
        <v>95</v>
      </c>
      <c r="E635" s="95">
        <v>78262</v>
      </c>
      <c r="F635" s="96">
        <f t="shared" si="90"/>
        <v>52907</v>
      </c>
      <c r="G635" s="97">
        <v>20934</v>
      </c>
      <c r="H635" s="97">
        <v>4143</v>
      </c>
      <c r="I635" s="97">
        <v>20201</v>
      </c>
      <c r="J635" s="97">
        <v>6139</v>
      </c>
      <c r="K635" s="97">
        <v>1351</v>
      </c>
      <c r="L635" s="97">
        <v>0</v>
      </c>
      <c r="M635" s="97">
        <v>0</v>
      </c>
      <c r="N635" s="96">
        <v>139</v>
      </c>
      <c r="O635" s="98">
        <f t="shared" si="91"/>
        <v>0.67602412409598533</v>
      </c>
      <c r="P635" s="99">
        <f t="shared" si="92"/>
        <v>0.39567543047233827</v>
      </c>
      <c r="Q635" s="100">
        <f t="shared" si="93"/>
        <v>7.8307218326497438E-2</v>
      </c>
      <c r="R635" s="100">
        <f t="shared" si="94"/>
        <v>0.38182093106772264</v>
      </c>
      <c r="S635" s="100">
        <f t="shared" si="95"/>
        <v>0.11603379514998015</v>
      </c>
      <c r="T635" s="100">
        <f t="shared" si="96"/>
        <v>2.5535373391044662E-2</v>
      </c>
      <c r="U635" s="100">
        <f t="shared" si="97"/>
        <v>0</v>
      </c>
      <c r="V635" s="100">
        <f t="shared" si="98"/>
        <v>0</v>
      </c>
      <c r="W635" s="101">
        <f t="shared" si="99"/>
        <v>2.6272515924168826E-3</v>
      </c>
      <c r="X635" s="98" t="str">
        <f>IF(B635='[1]2010 election'!B635,"Incumbent","New")</f>
        <v>New</v>
      </c>
    </row>
    <row r="636" spans="1:24" ht="16" x14ac:dyDescent="0.2">
      <c r="A636" s="1" t="s">
        <v>447</v>
      </c>
      <c r="B636" s="42" t="s">
        <v>448</v>
      </c>
      <c r="C636" s="94">
        <v>20</v>
      </c>
      <c r="D636" s="41" t="s">
        <v>28</v>
      </c>
      <c r="E636" s="95">
        <v>69523</v>
      </c>
      <c r="F636" s="96">
        <f t="shared" si="90"/>
        <v>45803</v>
      </c>
      <c r="G636" s="97">
        <v>24895</v>
      </c>
      <c r="H636" s="97">
        <v>7403</v>
      </c>
      <c r="I636" s="97">
        <v>3039</v>
      </c>
      <c r="J636" s="97">
        <v>8243</v>
      </c>
      <c r="K636" s="97">
        <v>1768</v>
      </c>
      <c r="L636" s="97">
        <v>0</v>
      </c>
      <c r="M636" s="97">
        <v>0</v>
      </c>
      <c r="N636" s="96">
        <v>455</v>
      </c>
      <c r="O636" s="98">
        <f t="shared" si="91"/>
        <v>0.65881794514045711</v>
      </c>
      <c r="P636" s="99">
        <f t="shared" si="92"/>
        <v>0.54352334999890839</v>
      </c>
      <c r="Q636" s="100">
        <f t="shared" si="93"/>
        <v>0.16162696766587342</v>
      </c>
      <c r="R636" s="100">
        <f t="shared" si="94"/>
        <v>6.6349365762067986E-2</v>
      </c>
      <c r="S636" s="100">
        <f t="shared" si="95"/>
        <v>0.17996637774818244</v>
      </c>
      <c r="T636" s="100">
        <f t="shared" si="96"/>
        <v>3.8600091697050413E-2</v>
      </c>
      <c r="U636" s="100">
        <f t="shared" si="97"/>
        <v>0</v>
      </c>
      <c r="V636" s="100">
        <f t="shared" si="98"/>
        <v>0</v>
      </c>
      <c r="W636" s="101">
        <f t="shared" si="99"/>
        <v>9.9338471279173859E-3</v>
      </c>
      <c r="X636" s="98" t="str">
        <f>IF(B636='[1]2010 election'!B636,"Incumbent","New")</f>
        <v>New</v>
      </c>
    </row>
    <row r="637" spans="1:24" ht="16" x14ac:dyDescent="0.2">
      <c r="A637" s="1" t="s">
        <v>455</v>
      </c>
      <c r="B637" s="42" t="s">
        <v>456</v>
      </c>
      <c r="C637" s="94">
        <v>20</v>
      </c>
      <c r="D637" s="41" t="s">
        <v>28</v>
      </c>
      <c r="E637" s="95">
        <v>83612</v>
      </c>
      <c r="F637" s="96">
        <f t="shared" si="90"/>
        <v>55010</v>
      </c>
      <c r="G637" s="97">
        <v>26323</v>
      </c>
      <c r="H637" s="97">
        <v>7939</v>
      </c>
      <c r="I637" s="97">
        <v>4882</v>
      </c>
      <c r="J637" s="97">
        <v>12526</v>
      </c>
      <c r="K637" s="97">
        <v>2956</v>
      </c>
      <c r="L637" s="97">
        <v>0</v>
      </c>
      <c r="M637" s="97">
        <v>0</v>
      </c>
      <c r="N637" s="96">
        <v>384</v>
      </c>
      <c r="O637" s="98">
        <f t="shared" si="91"/>
        <v>0.65791991580155962</v>
      </c>
      <c r="P637" s="99">
        <f t="shared" si="92"/>
        <v>0.47851299763679334</v>
      </c>
      <c r="Q637" s="100">
        <f t="shared" si="93"/>
        <v>0.1443192146882385</v>
      </c>
      <c r="R637" s="100">
        <f t="shared" si="94"/>
        <v>8.8747500454462822E-2</v>
      </c>
      <c r="S637" s="100">
        <f t="shared" si="95"/>
        <v>0.22770405380839848</v>
      </c>
      <c r="T637" s="100">
        <f t="shared" si="96"/>
        <v>5.3735684421014361E-2</v>
      </c>
      <c r="U637" s="100">
        <f t="shared" si="97"/>
        <v>0</v>
      </c>
      <c r="V637" s="100">
        <f t="shared" si="98"/>
        <v>0</v>
      </c>
      <c r="W637" s="101">
        <f t="shared" si="99"/>
        <v>6.9805489910925288E-3</v>
      </c>
      <c r="X637" s="98" t="str">
        <f>IF(B637='[1]2010 election'!B637,"Incumbent","New")</f>
        <v>New</v>
      </c>
    </row>
    <row r="638" spans="1:24" ht="16" x14ac:dyDescent="0.2">
      <c r="A638" s="1" t="s">
        <v>469</v>
      </c>
      <c r="B638" s="42" t="s">
        <v>470</v>
      </c>
      <c r="C638" s="94">
        <v>20</v>
      </c>
      <c r="D638" s="41" t="s">
        <v>28</v>
      </c>
      <c r="E638" s="95">
        <v>72609</v>
      </c>
      <c r="F638" s="96">
        <f t="shared" si="90"/>
        <v>47078</v>
      </c>
      <c r="G638" s="97">
        <v>22590</v>
      </c>
      <c r="H638" s="97">
        <v>12060</v>
      </c>
      <c r="I638" s="97">
        <v>1707</v>
      </c>
      <c r="J638" s="97">
        <v>9199</v>
      </c>
      <c r="K638" s="97">
        <v>1133</v>
      </c>
      <c r="L638" s="97">
        <v>0</v>
      </c>
      <c r="M638" s="97">
        <v>0</v>
      </c>
      <c r="N638" s="96">
        <v>389</v>
      </c>
      <c r="O638" s="98">
        <f t="shared" si="91"/>
        <v>0.6483769229709816</v>
      </c>
      <c r="P638" s="99">
        <f t="shared" si="92"/>
        <v>0.47984196439950721</v>
      </c>
      <c r="Q638" s="100">
        <f t="shared" si="93"/>
        <v>0.25617061047623091</v>
      </c>
      <c r="R638" s="100">
        <f t="shared" si="94"/>
        <v>3.6258974467904326E-2</v>
      </c>
      <c r="S638" s="100">
        <f t="shared" si="95"/>
        <v>0.19539912485662092</v>
      </c>
      <c r="T638" s="100">
        <f t="shared" si="96"/>
        <v>2.4066442924508262E-2</v>
      </c>
      <c r="U638" s="100">
        <f t="shared" si="97"/>
        <v>0</v>
      </c>
      <c r="V638" s="100">
        <f t="shared" si="98"/>
        <v>0</v>
      </c>
      <c r="W638" s="101">
        <f t="shared" si="99"/>
        <v>8.2628828752283438E-3</v>
      </c>
      <c r="X638" s="98" t="str">
        <f>IF(B638='[1]2010 election'!B638,"Incumbent","New")</f>
        <v>New</v>
      </c>
    </row>
    <row r="639" spans="1:24" ht="16" x14ac:dyDescent="0.2">
      <c r="A639" s="1" t="s">
        <v>477</v>
      </c>
      <c r="B639" s="42" t="s">
        <v>478</v>
      </c>
      <c r="C639" s="94">
        <v>20</v>
      </c>
      <c r="D639" s="41" t="s">
        <v>28</v>
      </c>
      <c r="E639" s="95">
        <v>74307</v>
      </c>
      <c r="F639" s="96">
        <f t="shared" si="90"/>
        <v>50139</v>
      </c>
      <c r="G639" s="97">
        <v>23484</v>
      </c>
      <c r="H639" s="97">
        <v>15114</v>
      </c>
      <c r="I639" s="97">
        <v>1111</v>
      </c>
      <c r="J639" s="97">
        <v>9306</v>
      </c>
      <c r="K639" s="97">
        <v>1124</v>
      </c>
      <c r="L639" s="97">
        <v>0</v>
      </c>
      <c r="M639" s="97">
        <v>0</v>
      </c>
      <c r="N639" s="96">
        <v>0</v>
      </c>
      <c r="O639" s="98">
        <f t="shared" si="91"/>
        <v>0.67475473373975536</v>
      </c>
      <c r="P639" s="99">
        <f t="shared" si="92"/>
        <v>0.4683779094118351</v>
      </c>
      <c r="Q639" s="100">
        <f t="shared" si="93"/>
        <v>0.30144199126428528</v>
      </c>
      <c r="R639" s="100">
        <f t="shared" si="94"/>
        <v>2.2158399648975848E-2</v>
      </c>
      <c r="S639" s="100">
        <f t="shared" si="95"/>
        <v>0.18560402082211452</v>
      </c>
      <c r="T639" s="100">
        <f t="shared" si="96"/>
        <v>2.2417678852789245E-2</v>
      </c>
      <c r="U639" s="100">
        <f t="shared" si="97"/>
        <v>0</v>
      </c>
      <c r="V639" s="100">
        <f t="shared" si="98"/>
        <v>0</v>
      </c>
      <c r="W639" s="101">
        <f t="shared" si="99"/>
        <v>0</v>
      </c>
      <c r="X639" s="98" t="str">
        <f>IF(B639='[1]2010 election'!B639,"Incumbent","New")</f>
        <v>New</v>
      </c>
    </row>
    <row r="640" spans="1:24" ht="16" x14ac:dyDescent="0.2">
      <c r="A640" s="1" t="s">
        <v>528</v>
      </c>
      <c r="B640" s="42" t="s">
        <v>529</v>
      </c>
      <c r="C640" s="94">
        <v>20</v>
      </c>
      <c r="D640" s="41" t="s">
        <v>95</v>
      </c>
      <c r="E640" s="95">
        <v>75095</v>
      </c>
      <c r="F640" s="96">
        <f t="shared" si="90"/>
        <v>50927</v>
      </c>
      <c r="G640" s="97">
        <v>22686</v>
      </c>
      <c r="H640" s="97">
        <v>17890</v>
      </c>
      <c r="I640" s="97">
        <v>1614</v>
      </c>
      <c r="J640" s="97">
        <v>6786</v>
      </c>
      <c r="K640" s="97">
        <v>1951</v>
      </c>
      <c r="L640" s="97">
        <v>0</v>
      </c>
      <c r="M640" s="97">
        <v>0</v>
      </c>
      <c r="N640" s="96">
        <v>0</v>
      </c>
      <c r="O640" s="98">
        <f t="shared" si="91"/>
        <v>0.67816765430454762</v>
      </c>
      <c r="P640" s="99">
        <f t="shared" si="92"/>
        <v>0.44546115027392147</v>
      </c>
      <c r="Q640" s="100">
        <f t="shared" si="93"/>
        <v>0.35128713648948495</v>
      </c>
      <c r="R640" s="100">
        <f t="shared" si="94"/>
        <v>3.169242248708936E-2</v>
      </c>
      <c r="S640" s="100">
        <f t="shared" si="95"/>
        <v>0.13324955328214896</v>
      </c>
      <c r="T640" s="100">
        <f t="shared" si="96"/>
        <v>3.8309737467355234E-2</v>
      </c>
      <c r="U640" s="100">
        <f t="shared" si="97"/>
        <v>0</v>
      </c>
      <c r="V640" s="100">
        <f t="shared" si="98"/>
        <v>0</v>
      </c>
      <c r="W640" s="101">
        <f t="shared" si="99"/>
        <v>0</v>
      </c>
      <c r="X640" s="98" t="str">
        <f>IF(B640='[1]2010 election'!B640,"Incumbent","New")</f>
        <v>New</v>
      </c>
    </row>
    <row r="641" spans="1:33" ht="16" x14ac:dyDescent="0.2">
      <c r="A641" s="1" t="s">
        <v>573</v>
      </c>
      <c r="B641" s="42" t="s">
        <v>574</v>
      </c>
      <c r="C641" s="94">
        <v>20</v>
      </c>
      <c r="D641" s="41" t="s">
        <v>22</v>
      </c>
      <c r="E641" s="95">
        <v>78181</v>
      </c>
      <c r="F641" s="96">
        <f t="shared" si="90"/>
        <v>56925</v>
      </c>
      <c r="G641" s="97">
        <v>32627</v>
      </c>
      <c r="H641" s="97">
        <v>6499</v>
      </c>
      <c r="I641" s="97">
        <v>6647</v>
      </c>
      <c r="J641" s="97">
        <v>7969</v>
      </c>
      <c r="K641" s="97">
        <v>2198</v>
      </c>
      <c r="L641" s="97">
        <v>0</v>
      </c>
      <c r="M641" s="97">
        <v>0</v>
      </c>
      <c r="N641" s="96">
        <v>985</v>
      </c>
      <c r="O641" s="98">
        <f t="shared" si="91"/>
        <v>0.72811808495670305</v>
      </c>
      <c r="P641" s="99">
        <f t="shared" si="92"/>
        <v>0.57315766359244624</v>
      </c>
      <c r="Q641" s="100">
        <f t="shared" si="93"/>
        <v>0.11416776460254721</v>
      </c>
      <c r="R641" s="100">
        <f t="shared" si="94"/>
        <v>0.11676767676767677</v>
      </c>
      <c r="S641" s="100">
        <f t="shared" si="95"/>
        <v>0.13999121651295565</v>
      </c>
      <c r="T641" s="100">
        <f t="shared" si="96"/>
        <v>3.8612209046991655E-2</v>
      </c>
      <c r="U641" s="100">
        <f t="shared" si="97"/>
        <v>0</v>
      </c>
      <c r="V641" s="100">
        <f t="shared" si="98"/>
        <v>0</v>
      </c>
      <c r="W641" s="101">
        <f t="shared" si="99"/>
        <v>1.7303469477382521E-2</v>
      </c>
      <c r="X641" s="98" t="str">
        <f>IF(B641='[1]2010 election'!B641,"Incumbent","New")</f>
        <v>New</v>
      </c>
    </row>
    <row r="642" spans="1:33" ht="16" x14ac:dyDescent="0.2">
      <c r="A642" s="1" t="s">
        <v>577</v>
      </c>
      <c r="B642" s="42" t="s">
        <v>578</v>
      </c>
      <c r="C642" s="94">
        <v>20</v>
      </c>
      <c r="D642" s="41" t="s">
        <v>95</v>
      </c>
      <c r="E642" s="95">
        <v>73505</v>
      </c>
      <c r="F642" s="96">
        <f t="shared" si="90"/>
        <v>52214</v>
      </c>
      <c r="G642" s="97">
        <v>20846</v>
      </c>
      <c r="H642" s="97">
        <v>22082</v>
      </c>
      <c r="I642" s="97">
        <v>1861</v>
      </c>
      <c r="J642" s="97">
        <v>3265</v>
      </c>
      <c r="K642" s="97">
        <v>3569</v>
      </c>
      <c r="L642" s="97">
        <v>0</v>
      </c>
      <c r="M642" s="97">
        <v>0</v>
      </c>
      <c r="N642" s="96">
        <v>591</v>
      </c>
      <c r="O642" s="98">
        <f t="shared" si="91"/>
        <v>0.71034623495000337</v>
      </c>
      <c r="P642" s="99">
        <f t="shared" si="92"/>
        <v>0.39924158271727889</v>
      </c>
      <c r="Q642" s="100">
        <f t="shared" si="93"/>
        <v>0.42291339487493773</v>
      </c>
      <c r="R642" s="100">
        <f t="shared" si="94"/>
        <v>3.5641781897575366E-2</v>
      </c>
      <c r="S642" s="100">
        <f t="shared" si="95"/>
        <v>6.2531121921323776E-2</v>
      </c>
      <c r="T642" s="100">
        <f t="shared" si="96"/>
        <v>6.8353315202819162E-2</v>
      </c>
      <c r="U642" s="100">
        <f t="shared" si="97"/>
        <v>0</v>
      </c>
      <c r="V642" s="100">
        <f t="shared" si="98"/>
        <v>0</v>
      </c>
      <c r="W642" s="101">
        <f t="shared" si="99"/>
        <v>1.131880338606504E-2</v>
      </c>
      <c r="X642" s="98" t="str">
        <f>IF(B642='[1]2010 election'!B642,"Incumbent","New")</f>
        <v>New</v>
      </c>
      <c r="AE642" s="75"/>
      <c r="AF642" s="75"/>
      <c r="AG642" s="75"/>
    </row>
    <row r="643" spans="1:33" ht="16" x14ac:dyDescent="0.2">
      <c r="A643" s="1" t="s">
        <v>650</v>
      </c>
      <c r="B643" s="42" t="s">
        <v>651</v>
      </c>
      <c r="C643" s="94">
        <v>20</v>
      </c>
      <c r="D643" s="41" t="s">
        <v>95</v>
      </c>
      <c r="E643" s="95">
        <v>69481</v>
      </c>
      <c r="F643" s="96">
        <f t="shared" si="90"/>
        <v>50540</v>
      </c>
      <c r="G643" s="97">
        <v>19206</v>
      </c>
      <c r="H643" s="97">
        <v>5000</v>
      </c>
      <c r="I643" s="97">
        <v>18123</v>
      </c>
      <c r="J643" s="97">
        <v>5427</v>
      </c>
      <c r="K643" s="97">
        <v>2784</v>
      </c>
      <c r="L643" s="97">
        <v>0</v>
      </c>
      <c r="M643" s="97">
        <v>0</v>
      </c>
      <c r="N643" s="96">
        <v>0</v>
      </c>
      <c r="O643" s="98">
        <f t="shared" si="91"/>
        <v>0.72739310027201676</v>
      </c>
      <c r="P643" s="99">
        <f t="shared" si="92"/>
        <v>0.38001582904629994</v>
      </c>
      <c r="Q643" s="100">
        <f t="shared" si="93"/>
        <v>9.8931539374752672E-2</v>
      </c>
      <c r="R643" s="100">
        <f t="shared" si="94"/>
        <v>0.35858725761772853</v>
      </c>
      <c r="S643" s="100">
        <f t="shared" si="95"/>
        <v>0.10738029283735655</v>
      </c>
      <c r="T643" s="100">
        <f t="shared" si="96"/>
        <v>5.5085081123862289E-2</v>
      </c>
      <c r="U643" s="100">
        <f t="shared" si="97"/>
        <v>0</v>
      </c>
      <c r="V643" s="100">
        <f t="shared" si="98"/>
        <v>0</v>
      </c>
      <c r="W643" s="101">
        <f t="shared" si="99"/>
        <v>0</v>
      </c>
      <c r="X643" s="98" t="str">
        <f>IF(B643='[1]2010 election'!B643,"Incumbent","New")</f>
        <v>New</v>
      </c>
      <c r="AE643" s="75"/>
      <c r="AF643" s="75"/>
      <c r="AG643" s="75"/>
    </row>
    <row r="644" spans="1:33" ht="16" x14ac:dyDescent="0.2">
      <c r="A644" s="1" t="s">
        <v>688</v>
      </c>
      <c r="B644" s="42" t="s">
        <v>689</v>
      </c>
      <c r="C644" s="94">
        <v>20</v>
      </c>
      <c r="D644" s="41" t="s">
        <v>28</v>
      </c>
      <c r="E644" s="95">
        <v>73181</v>
      </c>
      <c r="F644" s="96">
        <f t="shared" si="90"/>
        <v>50010</v>
      </c>
      <c r="G644" s="97">
        <v>22745</v>
      </c>
      <c r="H644" s="97">
        <v>5268</v>
      </c>
      <c r="I644" s="97">
        <v>12036</v>
      </c>
      <c r="J644" s="97">
        <v>7930</v>
      </c>
      <c r="K644" s="97">
        <v>1396</v>
      </c>
      <c r="L644" s="97">
        <v>0</v>
      </c>
      <c r="M644" s="97">
        <v>0</v>
      </c>
      <c r="N644" s="96">
        <v>635</v>
      </c>
      <c r="O644" s="98">
        <f t="shared" si="91"/>
        <v>0.68337409983465658</v>
      </c>
      <c r="P644" s="99">
        <f t="shared" si="92"/>
        <v>0.45480903819236151</v>
      </c>
      <c r="Q644" s="100">
        <f t="shared" si="93"/>
        <v>0.10533893221355729</v>
      </c>
      <c r="R644" s="100">
        <f t="shared" si="94"/>
        <v>0.24067186562687462</v>
      </c>
      <c r="S644" s="100">
        <f t="shared" si="95"/>
        <v>0.15856828634273146</v>
      </c>
      <c r="T644" s="100">
        <f t="shared" si="96"/>
        <v>2.7914417116576686E-2</v>
      </c>
      <c r="U644" s="100">
        <f t="shared" si="97"/>
        <v>0</v>
      </c>
      <c r="V644" s="100">
        <f t="shared" si="98"/>
        <v>0</v>
      </c>
      <c r="W644" s="101">
        <f t="shared" si="99"/>
        <v>1.269746050789842E-2</v>
      </c>
      <c r="X644" s="98" t="str">
        <f>IF(B644='[1]2010 election'!B644,"Incumbent","New")</f>
        <v>New</v>
      </c>
      <c r="AE644" s="75"/>
      <c r="AF644" s="75"/>
      <c r="AG644" s="75"/>
    </row>
    <row r="645" spans="1:33" ht="16" x14ac:dyDescent="0.2">
      <c r="A645" s="1" t="s">
        <v>832</v>
      </c>
      <c r="B645" s="42" t="s">
        <v>833</v>
      </c>
      <c r="C645" s="94">
        <v>20</v>
      </c>
      <c r="D645" s="41" t="s">
        <v>28</v>
      </c>
      <c r="E645" s="95">
        <v>79000</v>
      </c>
      <c r="F645" s="96">
        <f t="shared" si="90"/>
        <v>52516</v>
      </c>
      <c r="G645" s="97">
        <v>23142</v>
      </c>
      <c r="H645" s="97">
        <v>10396</v>
      </c>
      <c r="I645" s="97">
        <v>1251</v>
      </c>
      <c r="J645" s="97">
        <v>16009</v>
      </c>
      <c r="K645" s="97">
        <v>1516</v>
      </c>
      <c r="L645" s="97">
        <v>0</v>
      </c>
      <c r="M645" s="97">
        <v>0</v>
      </c>
      <c r="N645" s="96">
        <v>202</v>
      </c>
      <c r="O645" s="98">
        <f t="shared" si="91"/>
        <v>0.66475949367088605</v>
      </c>
      <c r="P645" s="99">
        <f t="shared" si="92"/>
        <v>0.44066570188133142</v>
      </c>
      <c r="Q645" s="100">
        <f t="shared" si="93"/>
        <v>0.19795871734328585</v>
      </c>
      <c r="R645" s="100">
        <f t="shared" si="94"/>
        <v>2.3821311600274203E-2</v>
      </c>
      <c r="S645" s="100">
        <f t="shared" si="95"/>
        <v>0.30484042958336505</v>
      </c>
      <c r="T645" s="100">
        <f t="shared" si="96"/>
        <v>2.8867392794576893E-2</v>
      </c>
      <c r="U645" s="100">
        <f t="shared" si="97"/>
        <v>0</v>
      </c>
      <c r="V645" s="100">
        <f t="shared" si="98"/>
        <v>0</v>
      </c>
      <c r="W645" s="101">
        <f t="shared" si="99"/>
        <v>3.8464467971665779E-3</v>
      </c>
      <c r="X645" s="98" t="str">
        <f>IF(B645='[1]2010 election'!B645,"Incumbent","New")</f>
        <v>New</v>
      </c>
      <c r="AE645" s="75"/>
      <c r="AF645" s="75"/>
      <c r="AG645" s="75"/>
    </row>
    <row r="646" spans="1:33" ht="16" x14ac:dyDescent="0.2">
      <c r="A646" s="1" t="s">
        <v>872</v>
      </c>
      <c r="B646" s="42" t="s">
        <v>873</v>
      </c>
      <c r="C646" s="94">
        <v>20</v>
      </c>
      <c r="D646" s="41" t="s">
        <v>28</v>
      </c>
      <c r="E646" s="95">
        <v>70741</v>
      </c>
      <c r="F646" s="96">
        <f t="shared" ref="F646:F655" si="100">SUM(G646:N646)</f>
        <v>50124</v>
      </c>
      <c r="G646" s="97">
        <v>28531</v>
      </c>
      <c r="H646" s="97">
        <v>6448</v>
      </c>
      <c r="I646" s="97">
        <v>3937</v>
      </c>
      <c r="J646" s="97">
        <v>8970</v>
      </c>
      <c r="K646" s="97">
        <v>2238</v>
      </c>
      <c r="L646" s="97">
        <v>0</v>
      </c>
      <c r="M646" s="97">
        <v>0</v>
      </c>
      <c r="N646" s="96">
        <v>0</v>
      </c>
      <c r="O646" s="98">
        <f t="shared" ref="O646:O655" si="101">SUM(G646:N646)/E646</f>
        <v>0.70855656549949819</v>
      </c>
      <c r="P646" s="99">
        <f t="shared" ref="P646:P655" si="102">G646/F646</f>
        <v>0.56920836325911739</v>
      </c>
      <c r="Q646" s="100">
        <f t="shared" ref="Q646:Q655" si="103">H646/F646</f>
        <v>0.12864097039342431</v>
      </c>
      <c r="R646" s="100">
        <f t="shared" ref="R646:R655" si="104">I646/F646</f>
        <v>7.8545207884446577E-2</v>
      </c>
      <c r="S646" s="100">
        <f t="shared" ref="S646:S655" si="105">J646/F646</f>
        <v>0.17895618865214269</v>
      </c>
      <c r="T646" s="100">
        <f t="shared" ref="T646:T655" si="106">K646/F646</f>
        <v>4.4649269810869044E-2</v>
      </c>
      <c r="U646" s="100">
        <f t="shared" ref="U646:U655" si="107">L646/F646</f>
        <v>0</v>
      </c>
      <c r="V646" s="100">
        <f t="shared" ref="V646:V655" si="108">M646/F646</f>
        <v>0</v>
      </c>
      <c r="W646" s="101">
        <f t="shared" ref="W646:W655" si="109">N646/F646</f>
        <v>0</v>
      </c>
      <c r="X646" s="98" t="str">
        <f>IF(B646='[1]2010 election'!B646,"Incumbent","New")</f>
        <v>New</v>
      </c>
      <c r="AE646" s="75"/>
      <c r="AF646" s="75"/>
      <c r="AG646" s="75"/>
    </row>
    <row r="647" spans="1:33" ht="16" x14ac:dyDescent="0.2">
      <c r="A647" s="1" t="s">
        <v>892</v>
      </c>
      <c r="B647" s="42" t="s">
        <v>893</v>
      </c>
      <c r="C647" s="94">
        <v>20</v>
      </c>
      <c r="D647" s="41" t="s">
        <v>28</v>
      </c>
      <c r="E647" s="95">
        <v>76018</v>
      </c>
      <c r="F647" s="96">
        <f t="shared" si="100"/>
        <v>49378</v>
      </c>
      <c r="G647" s="97">
        <v>24425</v>
      </c>
      <c r="H647" s="97">
        <v>9673</v>
      </c>
      <c r="I647" s="97">
        <v>1563</v>
      </c>
      <c r="J647" s="97">
        <v>12257</v>
      </c>
      <c r="K647" s="97">
        <v>1185</v>
      </c>
      <c r="L647" s="97">
        <v>0</v>
      </c>
      <c r="M647" s="97">
        <v>0</v>
      </c>
      <c r="N647" s="96">
        <v>275</v>
      </c>
      <c r="O647" s="98">
        <f t="shared" si="101"/>
        <v>0.64955668394327659</v>
      </c>
      <c r="P647" s="99">
        <f t="shared" si="102"/>
        <v>0.4946534894082385</v>
      </c>
      <c r="Q647" s="100">
        <f t="shared" si="103"/>
        <v>0.19589695815950423</v>
      </c>
      <c r="R647" s="100">
        <f t="shared" si="104"/>
        <v>3.1653772935315322E-2</v>
      </c>
      <c r="S647" s="100">
        <f t="shared" si="105"/>
        <v>0.24822795576977602</v>
      </c>
      <c r="T647" s="100">
        <f t="shared" si="106"/>
        <v>2.3998541860747701E-2</v>
      </c>
      <c r="U647" s="100">
        <f t="shared" si="107"/>
        <v>0</v>
      </c>
      <c r="V647" s="100">
        <f t="shared" si="108"/>
        <v>0</v>
      </c>
      <c r="W647" s="101">
        <f t="shared" si="109"/>
        <v>5.5692818664182433E-3</v>
      </c>
      <c r="X647" s="98" t="str">
        <f>IF(B647='[1]2010 election'!B647,"Incumbent","New")</f>
        <v>New</v>
      </c>
      <c r="AC647" s="74"/>
      <c r="AE647" s="75"/>
      <c r="AF647" s="75"/>
      <c r="AG647" s="75"/>
    </row>
    <row r="648" spans="1:33" ht="16" x14ac:dyDescent="0.2">
      <c r="A648" s="1" t="s">
        <v>982</v>
      </c>
      <c r="B648" s="42" t="s">
        <v>983</v>
      </c>
      <c r="C648" s="94">
        <v>20</v>
      </c>
      <c r="D648" s="41" t="s">
        <v>22</v>
      </c>
      <c r="E648" s="95">
        <v>79520</v>
      </c>
      <c r="F648" s="96">
        <f t="shared" si="100"/>
        <v>57492</v>
      </c>
      <c r="G648" s="97">
        <v>32268</v>
      </c>
      <c r="H648" s="97">
        <v>7982</v>
      </c>
      <c r="I648" s="97">
        <v>6604</v>
      </c>
      <c r="J648" s="97">
        <v>6898</v>
      </c>
      <c r="K648" s="97">
        <v>2453</v>
      </c>
      <c r="L648" s="97">
        <v>0</v>
      </c>
      <c r="M648" s="97">
        <v>0</v>
      </c>
      <c r="N648" s="96">
        <v>1287</v>
      </c>
      <c r="O648" s="98">
        <f t="shared" si="101"/>
        <v>0.72298792756539232</v>
      </c>
      <c r="P648" s="99">
        <f t="shared" si="102"/>
        <v>0.56126069714047166</v>
      </c>
      <c r="Q648" s="100">
        <f t="shared" si="103"/>
        <v>0.13883670771585613</v>
      </c>
      <c r="R648" s="100">
        <f t="shared" si="104"/>
        <v>0.11486815556947054</v>
      </c>
      <c r="S648" s="100">
        <f t="shared" si="105"/>
        <v>0.11998191052668197</v>
      </c>
      <c r="T648" s="100">
        <f t="shared" si="106"/>
        <v>4.2666805816461421E-2</v>
      </c>
      <c r="U648" s="100">
        <f t="shared" si="107"/>
        <v>0</v>
      </c>
      <c r="V648" s="100">
        <f t="shared" si="108"/>
        <v>0</v>
      </c>
      <c r="W648" s="101">
        <f t="shared" si="109"/>
        <v>2.2385723231058235E-2</v>
      </c>
      <c r="X648" s="98" t="str">
        <f>IF(B648='[1]2010 election'!B648,"Incumbent","New")</f>
        <v>New</v>
      </c>
      <c r="AC648" s="74"/>
      <c r="AE648" s="75"/>
      <c r="AF648" s="75"/>
      <c r="AG648" s="75"/>
    </row>
    <row r="649" spans="1:33" ht="16" x14ac:dyDescent="0.2">
      <c r="A649" s="1" t="s">
        <v>1002</v>
      </c>
      <c r="B649" s="42" t="s">
        <v>1003</v>
      </c>
      <c r="C649" s="94">
        <v>20</v>
      </c>
      <c r="D649" s="41" t="s">
        <v>28</v>
      </c>
      <c r="E649" s="95">
        <v>70504</v>
      </c>
      <c r="F649" s="96">
        <f t="shared" si="100"/>
        <v>47053</v>
      </c>
      <c r="G649" s="97">
        <v>23045</v>
      </c>
      <c r="H649" s="97">
        <v>8411</v>
      </c>
      <c r="I649" s="97">
        <v>1645</v>
      </c>
      <c r="J649" s="97">
        <v>12097</v>
      </c>
      <c r="K649" s="97">
        <v>1719</v>
      </c>
      <c r="L649" s="97">
        <v>0</v>
      </c>
      <c r="M649" s="97">
        <v>0</v>
      </c>
      <c r="N649" s="96">
        <v>136</v>
      </c>
      <c r="O649" s="98">
        <f t="shared" si="101"/>
        <v>0.66738057415182117</v>
      </c>
      <c r="P649" s="99">
        <f t="shared" si="102"/>
        <v>0.4897668586487578</v>
      </c>
      <c r="Q649" s="100">
        <f t="shared" si="103"/>
        <v>0.17875587103904109</v>
      </c>
      <c r="R649" s="100">
        <f t="shared" si="104"/>
        <v>3.4960576371325949E-2</v>
      </c>
      <c r="S649" s="100">
        <f t="shared" si="105"/>
        <v>0.25709306526682679</v>
      </c>
      <c r="T649" s="100">
        <f t="shared" si="106"/>
        <v>3.6533270992285295E-2</v>
      </c>
      <c r="U649" s="100">
        <f t="shared" si="107"/>
        <v>0</v>
      </c>
      <c r="V649" s="100">
        <f t="shared" si="108"/>
        <v>0</v>
      </c>
      <c r="W649" s="101">
        <f t="shared" si="109"/>
        <v>2.8903576817631183E-3</v>
      </c>
      <c r="X649" s="98" t="str">
        <f>IF(B649='[1]2010 election'!B649,"Incumbent","New")</f>
        <v>New</v>
      </c>
      <c r="AE649" s="163"/>
      <c r="AF649" s="164"/>
      <c r="AG649" s="164"/>
    </row>
    <row r="650" spans="1:33" ht="16" x14ac:dyDescent="0.2">
      <c r="A650" s="1" t="s">
        <v>1004</v>
      </c>
      <c r="B650" s="42" t="s">
        <v>1005</v>
      </c>
      <c r="C650" s="94">
        <v>20</v>
      </c>
      <c r="D650" s="41" t="s">
        <v>28</v>
      </c>
      <c r="E650" s="95">
        <v>70182</v>
      </c>
      <c r="F650" s="96">
        <f t="shared" si="100"/>
        <v>49401</v>
      </c>
      <c r="G650" s="97">
        <v>18838</v>
      </c>
      <c r="H650" s="97">
        <v>11740</v>
      </c>
      <c r="I650" s="97">
        <v>932</v>
      </c>
      <c r="J650" s="97">
        <v>16026</v>
      </c>
      <c r="K650" s="97">
        <v>1076</v>
      </c>
      <c r="L650" s="97">
        <v>0</v>
      </c>
      <c r="M650" s="97">
        <v>0</v>
      </c>
      <c r="N650" s="96">
        <v>789</v>
      </c>
      <c r="O650" s="98">
        <f t="shared" si="101"/>
        <v>0.70389843549628106</v>
      </c>
      <c r="P650" s="99">
        <f t="shared" si="102"/>
        <v>0.38132831319204064</v>
      </c>
      <c r="Q650" s="100">
        <f t="shared" si="103"/>
        <v>0.23764701119410539</v>
      </c>
      <c r="R650" s="100">
        <f t="shared" si="104"/>
        <v>1.8866014857998825E-2</v>
      </c>
      <c r="S650" s="100">
        <f t="shared" si="105"/>
        <v>0.32440638853464504</v>
      </c>
      <c r="T650" s="100">
        <f t="shared" si="106"/>
        <v>2.1780935608590919E-2</v>
      </c>
      <c r="U650" s="100">
        <f t="shared" si="107"/>
        <v>0</v>
      </c>
      <c r="V650" s="100">
        <f t="shared" si="108"/>
        <v>0</v>
      </c>
      <c r="W650" s="101">
        <f t="shared" si="109"/>
        <v>1.5971336612619177E-2</v>
      </c>
      <c r="X650" s="98" t="str">
        <f>IF(B650='[1]2010 election'!B650,"Incumbent","New")</f>
        <v>New</v>
      </c>
      <c r="AE650" s="164"/>
      <c r="AF650" s="164"/>
      <c r="AG650" s="78"/>
    </row>
    <row r="651" spans="1:33" ht="16" x14ac:dyDescent="0.2">
      <c r="A651" s="1" t="s">
        <v>1014</v>
      </c>
      <c r="B651" s="42" t="s">
        <v>1015</v>
      </c>
      <c r="C651" s="94">
        <v>20</v>
      </c>
      <c r="D651" s="41" t="s">
        <v>28</v>
      </c>
      <c r="E651" s="95">
        <v>74877</v>
      </c>
      <c r="F651" s="96">
        <f t="shared" si="100"/>
        <v>53670</v>
      </c>
      <c r="G651" s="97">
        <v>31887</v>
      </c>
      <c r="H651" s="97">
        <v>7604</v>
      </c>
      <c r="I651" s="97">
        <v>3660</v>
      </c>
      <c r="J651" s="97">
        <v>8153</v>
      </c>
      <c r="K651" s="97">
        <v>2366</v>
      </c>
      <c r="L651" s="97">
        <v>0</v>
      </c>
      <c r="M651" s="97">
        <v>0</v>
      </c>
      <c r="N651" s="96">
        <v>0</v>
      </c>
      <c r="O651" s="98">
        <f t="shared" si="101"/>
        <v>0.71677551183941668</v>
      </c>
      <c r="P651" s="99">
        <f t="shared" si="102"/>
        <v>0.59413079932923418</v>
      </c>
      <c r="Q651" s="100">
        <f t="shared" si="103"/>
        <v>0.141680640953978</v>
      </c>
      <c r="R651" s="100">
        <f t="shared" si="104"/>
        <v>6.8194522079373945E-2</v>
      </c>
      <c r="S651" s="100">
        <f t="shared" si="105"/>
        <v>0.15190981926588409</v>
      </c>
      <c r="T651" s="100">
        <f t="shared" si="106"/>
        <v>4.4084218371529718E-2</v>
      </c>
      <c r="U651" s="100">
        <f t="shared" si="107"/>
        <v>0</v>
      </c>
      <c r="V651" s="100">
        <f t="shared" si="108"/>
        <v>0</v>
      </c>
      <c r="W651" s="101">
        <f t="shared" si="109"/>
        <v>0</v>
      </c>
      <c r="X651" s="98" t="str">
        <f>IF(B651='[1]2010 election'!B651,"Incumbent","New")</f>
        <v>New</v>
      </c>
      <c r="AE651" s="164"/>
      <c r="AF651" s="164"/>
      <c r="AG651" s="78"/>
    </row>
    <row r="652" spans="1:33" ht="16" x14ac:dyDescent="0.2">
      <c r="A652" s="1" t="s">
        <v>1026</v>
      </c>
      <c r="B652" s="42" t="s">
        <v>1027</v>
      </c>
      <c r="C652" s="94">
        <v>20</v>
      </c>
      <c r="D652" s="41" t="s">
        <v>28</v>
      </c>
      <c r="E652" s="95">
        <v>73429</v>
      </c>
      <c r="F652" s="96">
        <f t="shared" si="100"/>
        <v>51428</v>
      </c>
      <c r="G652" s="97">
        <v>30181</v>
      </c>
      <c r="H652" s="97">
        <v>7307</v>
      </c>
      <c r="I652" s="97">
        <v>4342</v>
      </c>
      <c r="J652" s="97">
        <v>6481</v>
      </c>
      <c r="K652" s="97">
        <v>2659</v>
      </c>
      <c r="L652" s="97">
        <v>0</v>
      </c>
      <c r="M652" s="97">
        <v>0</v>
      </c>
      <c r="N652" s="96">
        <v>458</v>
      </c>
      <c r="O652" s="98">
        <f t="shared" si="101"/>
        <v>0.70037723515232397</v>
      </c>
      <c r="P652" s="99">
        <f t="shared" si="102"/>
        <v>0.5868592984366493</v>
      </c>
      <c r="Q652" s="100">
        <f t="shared" si="103"/>
        <v>0.14208213424593608</v>
      </c>
      <c r="R652" s="100">
        <f t="shared" si="104"/>
        <v>8.4428715874620835E-2</v>
      </c>
      <c r="S652" s="100">
        <f t="shared" si="105"/>
        <v>0.12602084467605196</v>
      </c>
      <c r="T652" s="100">
        <f t="shared" si="106"/>
        <v>5.1703352259469551E-2</v>
      </c>
      <c r="U652" s="100">
        <f t="shared" si="107"/>
        <v>0</v>
      </c>
      <c r="V652" s="100">
        <f t="shared" si="108"/>
        <v>0</v>
      </c>
      <c r="W652" s="101">
        <f t="shared" si="109"/>
        <v>8.905654507272303E-3</v>
      </c>
      <c r="X652" s="98" t="str">
        <f>IF(B652='[1]2010 election'!B652,"Incumbent","New")</f>
        <v>Incumbent</v>
      </c>
      <c r="AE652" s="75"/>
      <c r="AF652" s="75"/>
      <c r="AG652" s="75"/>
    </row>
    <row r="653" spans="1:33" ht="16" x14ac:dyDescent="0.2">
      <c r="A653" s="1" t="s">
        <v>1068</v>
      </c>
      <c r="B653" s="42" t="s">
        <v>1069</v>
      </c>
      <c r="C653" s="94">
        <v>20</v>
      </c>
      <c r="D653" s="41" t="s">
        <v>95</v>
      </c>
      <c r="E653" s="95">
        <v>80252</v>
      </c>
      <c r="F653" s="96">
        <f t="shared" si="100"/>
        <v>57017</v>
      </c>
      <c r="G653" s="97">
        <v>32508</v>
      </c>
      <c r="H653" s="97">
        <v>6165</v>
      </c>
      <c r="I653" s="97">
        <v>5180</v>
      </c>
      <c r="J653" s="97">
        <v>9541</v>
      </c>
      <c r="K653" s="97">
        <v>3623</v>
      </c>
      <c r="L653" s="97">
        <v>0</v>
      </c>
      <c r="M653" s="97">
        <v>0</v>
      </c>
      <c r="N653" s="96">
        <v>0</v>
      </c>
      <c r="O653" s="98">
        <f t="shared" si="101"/>
        <v>0.71047450530827894</v>
      </c>
      <c r="P653" s="99">
        <f t="shared" si="102"/>
        <v>0.57014574600557733</v>
      </c>
      <c r="Q653" s="100">
        <f t="shared" si="103"/>
        <v>0.1081256467369381</v>
      </c>
      <c r="R653" s="100">
        <f t="shared" si="104"/>
        <v>9.0850097339390007E-2</v>
      </c>
      <c r="S653" s="100">
        <f t="shared" si="105"/>
        <v>0.1673360576670116</v>
      </c>
      <c r="T653" s="100">
        <f t="shared" si="106"/>
        <v>6.3542452251083015E-2</v>
      </c>
      <c r="U653" s="100">
        <f t="shared" si="107"/>
        <v>0</v>
      </c>
      <c r="V653" s="100">
        <f t="shared" si="108"/>
        <v>0</v>
      </c>
      <c r="W653" s="101">
        <f t="shared" si="109"/>
        <v>0</v>
      </c>
      <c r="X653" s="98" t="str">
        <f>IF(B653='[1]2010 election'!B653,"Incumbent","New")</f>
        <v>New</v>
      </c>
      <c r="AE653" s="75"/>
      <c r="AF653" s="75"/>
      <c r="AG653" s="75"/>
    </row>
    <row r="654" spans="1:33" ht="16" x14ac:dyDescent="0.2">
      <c r="A654" s="1" t="s">
        <v>1132</v>
      </c>
      <c r="B654" s="42" t="s">
        <v>1133</v>
      </c>
      <c r="C654" s="94">
        <v>20</v>
      </c>
      <c r="D654" s="41" t="s">
        <v>22</v>
      </c>
      <c r="E654" s="95">
        <v>74272</v>
      </c>
      <c r="F654" s="96">
        <f t="shared" si="100"/>
        <v>49898</v>
      </c>
      <c r="G654" s="97">
        <v>24686</v>
      </c>
      <c r="H654" s="97">
        <v>9737</v>
      </c>
      <c r="I654" s="97">
        <v>3360</v>
      </c>
      <c r="J654" s="97">
        <v>8267</v>
      </c>
      <c r="K654" s="97">
        <v>2605</v>
      </c>
      <c r="L654" s="97">
        <v>0</v>
      </c>
      <c r="M654" s="97">
        <v>0</v>
      </c>
      <c r="N654" s="96">
        <v>1243</v>
      </c>
      <c r="O654" s="98">
        <f t="shared" si="101"/>
        <v>0.6718278759155536</v>
      </c>
      <c r="P654" s="99">
        <f t="shared" si="102"/>
        <v>0.49472924766523707</v>
      </c>
      <c r="Q654" s="100">
        <f t="shared" si="103"/>
        <v>0.19513808168664074</v>
      </c>
      <c r="R654" s="100">
        <f t="shared" si="104"/>
        <v>6.733736823119163E-2</v>
      </c>
      <c r="S654" s="100">
        <f t="shared" si="105"/>
        <v>0.16567798308549442</v>
      </c>
      <c r="T654" s="100">
        <f t="shared" si="106"/>
        <v>5.2206501262575651E-2</v>
      </c>
      <c r="U654" s="100">
        <f t="shared" si="107"/>
        <v>0</v>
      </c>
      <c r="V654" s="100">
        <f t="shared" si="108"/>
        <v>0</v>
      </c>
      <c r="W654" s="101">
        <f t="shared" si="109"/>
        <v>2.4910818068860474E-2</v>
      </c>
      <c r="X654" s="98" t="str">
        <f>IF(B654='[1]2010 election'!B654,"Incumbent","New")</f>
        <v>Incumbent</v>
      </c>
      <c r="AE654" s="75"/>
      <c r="AF654" s="75"/>
      <c r="AG654" s="75"/>
    </row>
    <row r="655" spans="1:33" ht="16" x14ac:dyDescent="0.2">
      <c r="A655" s="1" t="s">
        <v>1134</v>
      </c>
      <c r="B655" s="43" t="s">
        <v>1135</v>
      </c>
      <c r="C655" s="165">
        <v>20</v>
      </c>
      <c r="D655" s="45" t="s">
        <v>22</v>
      </c>
      <c r="E655" s="166">
        <v>75617</v>
      </c>
      <c r="F655" s="167">
        <f t="shared" si="100"/>
        <v>50763</v>
      </c>
      <c r="G655" s="168">
        <v>26124</v>
      </c>
      <c r="H655" s="168">
        <v>7955</v>
      </c>
      <c r="I655" s="168">
        <v>4477</v>
      </c>
      <c r="J655" s="168">
        <v>9269</v>
      </c>
      <c r="K655" s="168">
        <v>2938</v>
      </c>
      <c r="L655" s="168">
        <v>0</v>
      </c>
      <c r="M655" s="168">
        <v>0</v>
      </c>
      <c r="N655" s="167">
        <v>0</v>
      </c>
      <c r="O655" s="169">
        <f t="shared" si="101"/>
        <v>0.67131729637515369</v>
      </c>
      <c r="P655" s="99">
        <f t="shared" si="102"/>
        <v>0.5146267951066722</v>
      </c>
      <c r="Q655" s="100">
        <f t="shared" si="103"/>
        <v>0.15670862636172014</v>
      </c>
      <c r="R655" s="100">
        <f t="shared" si="104"/>
        <v>8.8194157161712264E-2</v>
      </c>
      <c r="S655" s="100">
        <f t="shared" si="105"/>
        <v>0.18259362133837637</v>
      </c>
      <c r="T655" s="100">
        <f t="shared" si="106"/>
        <v>5.7876800031519023E-2</v>
      </c>
      <c r="U655" s="100">
        <f t="shared" si="107"/>
        <v>0</v>
      </c>
      <c r="V655" s="100">
        <f t="shared" si="108"/>
        <v>0</v>
      </c>
      <c r="W655" s="101">
        <f t="shared" si="109"/>
        <v>0</v>
      </c>
      <c r="X655" s="98" t="str">
        <f>IF(B655='[1]2010 election'!B655,"Incumbent","New")</f>
        <v>Incumbent</v>
      </c>
    </row>
    <row r="658" spans="5:14" x14ac:dyDescent="0.2">
      <c r="G658" s="7"/>
      <c r="H658" s="7"/>
      <c r="I658" s="7"/>
      <c r="J658" s="7"/>
      <c r="K658" s="7"/>
      <c r="L658" s="7"/>
      <c r="M658" s="7"/>
      <c r="N658" s="7"/>
    </row>
    <row r="660" spans="5:14" x14ac:dyDescent="0.2">
      <c r="E660" s="7"/>
      <c r="F660" s="7"/>
    </row>
    <row r="661" spans="5:14" x14ac:dyDescent="0.2">
      <c r="H661" s="170"/>
      <c r="I661" s="170"/>
      <c r="J661" s="170"/>
      <c r="K661" s="170"/>
      <c r="L661" s="170"/>
    </row>
    <row r="662" spans="5:14" x14ac:dyDescent="0.2">
      <c r="H662" s="170"/>
      <c r="I662" s="170"/>
      <c r="J662" s="170"/>
      <c r="K662" s="170"/>
      <c r="L662" s="170"/>
    </row>
    <row r="663" spans="5:14" x14ac:dyDescent="0.2">
      <c r="H663" s="170"/>
      <c r="I663" s="170"/>
      <c r="J663" s="170"/>
      <c r="K663" s="170"/>
      <c r="L663" s="170"/>
    </row>
    <row r="664" spans="5:14" x14ac:dyDescent="0.2">
      <c r="H664" s="170"/>
      <c r="I664" s="170"/>
      <c r="J664" s="170"/>
      <c r="K664" s="170"/>
      <c r="L664" s="170"/>
    </row>
    <row r="665" spans="5:14" x14ac:dyDescent="0.2">
      <c r="H665" s="170"/>
      <c r="I665" s="171"/>
      <c r="J665" s="170"/>
      <c r="K665" s="170"/>
      <c r="L665" s="170"/>
    </row>
    <row r="666" spans="5:14" x14ac:dyDescent="0.2">
      <c r="H666" s="170"/>
      <c r="I666" s="170"/>
      <c r="J666" s="170"/>
      <c r="K666" s="172"/>
      <c r="L666" s="170"/>
    </row>
    <row r="667" spans="5:14" x14ac:dyDescent="0.2">
      <c r="G667" s="5" t="s">
        <v>1678</v>
      </c>
      <c r="H667" s="170"/>
      <c r="I667" s="170"/>
      <c r="J667" s="170"/>
      <c r="K667" s="172"/>
      <c r="L667" s="170"/>
    </row>
    <row r="668" spans="5:14" x14ac:dyDescent="0.2">
      <c r="H668" s="170"/>
      <c r="I668" s="170"/>
      <c r="J668" s="170"/>
      <c r="K668" s="170"/>
      <c r="L668" s="170"/>
    </row>
    <row r="669" spans="5:14" x14ac:dyDescent="0.2">
      <c r="H669" s="170"/>
      <c r="I669" s="170"/>
      <c r="J669" s="170"/>
      <c r="K669" s="170"/>
      <c r="L669" s="170"/>
    </row>
    <row r="670" spans="5:14" x14ac:dyDescent="0.2">
      <c r="H670" s="170"/>
      <c r="I670" s="170"/>
      <c r="J670" s="170"/>
      <c r="K670" s="170"/>
      <c r="L670" s="170"/>
    </row>
  </sheetData>
  <conditionalFormatting sqref="P6:W655">
    <cfRule type="expression" dxfId="7" priority="2">
      <formula>P6=MAX($P6:$W6)</formula>
    </cfRule>
  </conditionalFormatting>
  <conditionalFormatting sqref="X6:X655">
    <cfRule type="expression" dxfId="6" priority="1">
      <formula>X6="incumbent"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55"/>
  <sheetViews>
    <sheetView zoomScale="70" zoomScaleNormal="70" zoomScalePageLayoutView="70" workbookViewId="0">
      <selection activeCell="Z31" sqref="Z31:AC32"/>
    </sheetView>
  </sheetViews>
  <sheetFormatPr baseColWidth="10" defaultColWidth="8.83203125" defaultRowHeight="15" x14ac:dyDescent="0.2"/>
  <cols>
    <col min="1" max="1" width="38.5" bestFit="1" customWidth="1"/>
    <col min="2" max="2" width="24.1640625" bestFit="1" customWidth="1"/>
    <col min="3" max="3" width="7.1640625" style="3" bestFit="1" customWidth="1"/>
    <col min="4" max="4" width="27.33203125" bestFit="1" customWidth="1"/>
    <col min="5" max="6" width="11.1640625" style="3" customWidth="1"/>
    <col min="7" max="7" width="7.5" style="3" customWidth="1"/>
    <col min="8" max="8" width="7.83203125" style="3" customWidth="1"/>
    <col min="9" max="9" width="8.83203125" style="3" customWidth="1"/>
    <col min="10" max="10" width="8.33203125" style="3" customWidth="1"/>
    <col min="11" max="11" width="9" style="3" customWidth="1"/>
    <col min="12" max="12" width="12.33203125" style="3" customWidth="1"/>
    <col min="13" max="13" width="7" style="3" customWidth="1"/>
    <col min="14" max="14" width="7.6640625" style="3" customWidth="1"/>
    <col min="15" max="15" width="9.5" style="74" customWidth="1"/>
    <col min="16" max="16" width="10.1640625" style="149" bestFit="1" customWidth="1"/>
    <col min="17" max="20" width="8.83203125" style="149"/>
    <col min="21" max="21" width="13.5" style="149" customWidth="1"/>
    <col min="22" max="23" width="8.83203125" style="149"/>
    <col min="24" max="24" width="13.5" bestFit="1" customWidth="1"/>
    <col min="26" max="26" width="12" bestFit="1" customWidth="1"/>
    <col min="27" max="27" width="10.6640625" bestFit="1" customWidth="1"/>
  </cols>
  <sheetData>
    <row r="1" spans="1:30" ht="29" x14ac:dyDescent="0.35">
      <c r="B1" s="8" t="s">
        <v>1615</v>
      </c>
      <c r="E1" s="5"/>
      <c r="F1" s="5"/>
      <c r="G1" s="5"/>
      <c r="H1" s="5"/>
      <c r="I1" s="5"/>
      <c r="J1" s="5"/>
      <c r="K1" s="5"/>
      <c r="L1" s="5"/>
      <c r="M1" s="5"/>
      <c r="N1" s="5"/>
      <c r="X1" s="37"/>
      <c r="Y1" s="37"/>
      <c r="Z1" s="37"/>
    </row>
    <row r="2" spans="1:30" x14ac:dyDescent="0.2">
      <c r="E2" s="5"/>
      <c r="F2" s="5"/>
      <c r="G2" s="5"/>
      <c r="H2" s="5"/>
      <c r="I2" s="5"/>
      <c r="J2" s="5"/>
      <c r="K2" s="5"/>
      <c r="L2" s="5"/>
      <c r="M2" s="5"/>
      <c r="N2" s="5"/>
      <c r="X2" s="37"/>
      <c r="Y2" s="75"/>
      <c r="Z2" s="75"/>
      <c r="AA2" s="75"/>
      <c r="AB2" s="75"/>
      <c r="AC2" s="75"/>
      <c r="AD2" s="75"/>
    </row>
    <row r="3" spans="1:30" x14ac:dyDescent="0.2">
      <c r="E3" s="5"/>
      <c r="F3" s="5"/>
      <c r="G3" s="5"/>
      <c r="H3" s="5"/>
      <c r="I3" s="5"/>
      <c r="J3" s="5"/>
      <c r="K3" s="5"/>
      <c r="L3" s="5"/>
      <c r="M3" s="5"/>
      <c r="N3" s="5"/>
      <c r="X3" s="37"/>
      <c r="Y3" s="75"/>
      <c r="Z3" s="75"/>
      <c r="AA3" s="75"/>
      <c r="AB3" s="75"/>
      <c r="AC3" s="75"/>
      <c r="AD3" s="75"/>
    </row>
    <row r="4" spans="1:30" x14ac:dyDescent="0.2">
      <c r="E4" s="5"/>
      <c r="F4" s="5"/>
      <c r="G4" s="5"/>
      <c r="H4" s="5"/>
      <c r="I4" s="5"/>
      <c r="J4" s="5"/>
      <c r="K4" s="5"/>
      <c r="L4" s="5"/>
      <c r="M4" s="5"/>
      <c r="N4" s="5"/>
      <c r="X4" s="37"/>
      <c r="Y4" s="75"/>
      <c r="Z4" s="75"/>
      <c r="AA4" s="75"/>
      <c r="AB4" s="75"/>
      <c r="AC4" s="75"/>
      <c r="AD4" s="75"/>
    </row>
    <row r="5" spans="1:30" ht="16" x14ac:dyDescent="0.2">
      <c r="A5" s="79" t="s">
        <v>1413</v>
      </c>
      <c r="B5" s="173" t="s">
        <v>1414</v>
      </c>
      <c r="C5" s="173" t="s">
        <v>0</v>
      </c>
      <c r="D5" s="173" t="s">
        <v>1</v>
      </c>
      <c r="E5" s="83" t="s">
        <v>2</v>
      </c>
      <c r="F5" s="84" t="s">
        <v>1651</v>
      </c>
      <c r="G5" s="174" t="s">
        <v>3</v>
      </c>
      <c r="H5" s="174" t="s">
        <v>4</v>
      </c>
      <c r="I5" s="174" t="s">
        <v>5</v>
      </c>
      <c r="J5" s="174" t="s">
        <v>6</v>
      </c>
      <c r="K5" s="174" t="s">
        <v>7</v>
      </c>
      <c r="L5" s="174" t="s">
        <v>1614</v>
      </c>
      <c r="M5" s="174" t="s">
        <v>1415</v>
      </c>
      <c r="N5" s="175" t="s">
        <v>1416</v>
      </c>
      <c r="O5" s="176" t="s">
        <v>1652</v>
      </c>
      <c r="P5" s="177" t="s">
        <v>1653</v>
      </c>
      <c r="Q5" s="178" t="s">
        <v>1654</v>
      </c>
      <c r="R5" s="178" t="s">
        <v>1655</v>
      </c>
      <c r="S5" s="178" t="s">
        <v>1656</v>
      </c>
      <c r="T5" s="178" t="s">
        <v>1657</v>
      </c>
      <c r="U5" s="178" t="s">
        <v>1658</v>
      </c>
      <c r="V5" s="178" t="s">
        <v>1659</v>
      </c>
      <c r="W5" s="179" t="s">
        <v>1660</v>
      </c>
      <c r="X5" s="180" t="s">
        <v>1661</v>
      </c>
      <c r="Y5" s="181"/>
      <c r="Z5" s="92"/>
      <c r="AA5" s="92"/>
      <c r="AB5" s="92"/>
      <c r="AC5" s="75"/>
      <c r="AD5" s="75"/>
    </row>
    <row r="6" spans="1:30" ht="16" x14ac:dyDescent="0.2">
      <c r="A6" s="93" t="s">
        <v>1242</v>
      </c>
      <c r="B6" s="38" t="s">
        <v>1557</v>
      </c>
      <c r="C6" s="133">
        <v>1</v>
      </c>
      <c r="D6" s="38" t="s">
        <v>1244</v>
      </c>
      <c r="E6" s="121">
        <v>64808</v>
      </c>
      <c r="F6" s="182">
        <f t="shared" ref="F6:F69" si="0">SUM(G6:N6)</f>
        <v>37701</v>
      </c>
      <c r="G6" s="133">
        <v>4666</v>
      </c>
      <c r="H6" s="133">
        <v>16746</v>
      </c>
      <c r="I6" s="133">
        <v>7001</v>
      </c>
      <c r="J6" s="133">
        <v>0</v>
      </c>
      <c r="K6" s="133">
        <v>0</v>
      </c>
      <c r="L6" s="133">
        <v>8385</v>
      </c>
      <c r="M6" s="133">
        <v>0</v>
      </c>
      <c r="N6" s="133">
        <v>903</v>
      </c>
      <c r="O6" s="183">
        <f t="shared" ref="O6:O69" si="1">SUM(G6:N6)/E6</f>
        <v>0.58173373657573135</v>
      </c>
      <c r="P6" s="184">
        <f t="shared" ref="P6:P69" si="2">G6/F6</f>
        <v>0.12376329540330495</v>
      </c>
      <c r="Q6" s="185">
        <f t="shared" ref="Q6:Q69" si="3">H6/F6</f>
        <v>0.4441791994907297</v>
      </c>
      <c r="R6" s="185">
        <f t="shared" ref="R6:R69" si="4">I6/F6</f>
        <v>0.18569799209570037</v>
      </c>
      <c r="S6" s="185">
        <f t="shared" ref="S6:S69" si="5">J6/F6</f>
        <v>0</v>
      </c>
      <c r="T6" s="185">
        <f t="shared" ref="T6:T69" si="6">K6/F6</f>
        <v>0</v>
      </c>
      <c r="U6" s="185">
        <f t="shared" ref="U6:U69" si="7">L6/F6</f>
        <v>0.22240789368982256</v>
      </c>
      <c r="V6" s="185">
        <f t="shared" ref="V6:V69" si="8">M6/F6</f>
        <v>0</v>
      </c>
      <c r="W6" s="186">
        <f t="shared" ref="W6:W69" si="9">N6/F6</f>
        <v>2.395161932044243E-2</v>
      </c>
      <c r="X6" s="99" t="s">
        <v>1679</v>
      </c>
      <c r="Y6" s="187"/>
      <c r="Z6" s="76"/>
      <c r="AA6" s="78"/>
      <c r="AB6" s="78"/>
      <c r="AC6" s="75"/>
      <c r="AD6" s="75"/>
    </row>
    <row r="7" spans="1:30" ht="16" x14ac:dyDescent="0.2">
      <c r="A7" s="93" t="s">
        <v>1245</v>
      </c>
      <c r="B7" s="37" t="s">
        <v>1558</v>
      </c>
      <c r="C7" s="94">
        <v>1</v>
      </c>
      <c r="D7" s="37" t="s">
        <v>1244</v>
      </c>
      <c r="E7" s="121">
        <v>64031</v>
      </c>
      <c r="F7" s="182">
        <f t="shared" si="0"/>
        <v>43034</v>
      </c>
      <c r="G7" s="94">
        <v>8914</v>
      </c>
      <c r="H7" s="94">
        <v>15722</v>
      </c>
      <c r="I7" s="94">
        <v>12216</v>
      </c>
      <c r="J7" s="94">
        <v>0</v>
      </c>
      <c r="K7" s="94">
        <v>413</v>
      </c>
      <c r="L7" s="94">
        <v>5102</v>
      </c>
      <c r="M7" s="94">
        <v>0</v>
      </c>
      <c r="N7" s="94">
        <v>667</v>
      </c>
      <c r="O7" s="99">
        <f t="shared" si="1"/>
        <v>0.67208071090565502</v>
      </c>
      <c r="P7" s="188">
        <f t="shared" si="2"/>
        <v>0.20713854161825535</v>
      </c>
      <c r="Q7" s="189">
        <f t="shared" si="3"/>
        <v>0.36533903425198683</v>
      </c>
      <c r="R7" s="189">
        <f t="shared" si="4"/>
        <v>0.28386856903843471</v>
      </c>
      <c r="S7" s="189">
        <f t="shared" si="5"/>
        <v>0</v>
      </c>
      <c r="T7" s="189">
        <f t="shared" si="6"/>
        <v>9.5970627875633218E-3</v>
      </c>
      <c r="U7" s="189">
        <f t="shared" si="7"/>
        <v>0.11855741971464423</v>
      </c>
      <c r="V7" s="189">
        <f t="shared" si="8"/>
        <v>0</v>
      </c>
      <c r="W7" s="158">
        <f t="shared" si="9"/>
        <v>1.5499372589115584E-2</v>
      </c>
      <c r="X7" s="99" t="s">
        <v>1679</v>
      </c>
      <c r="Y7" s="187"/>
      <c r="Z7" s="76"/>
      <c r="AA7" s="78"/>
      <c r="AB7" s="78"/>
      <c r="AC7" s="75"/>
      <c r="AD7" s="75"/>
    </row>
    <row r="8" spans="1:30" ht="16" x14ac:dyDescent="0.2">
      <c r="A8" s="93" t="s">
        <v>1247</v>
      </c>
      <c r="B8" s="37" t="s">
        <v>1559</v>
      </c>
      <c r="C8" s="94">
        <v>1</v>
      </c>
      <c r="D8" s="37" t="s">
        <v>1244</v>
      </c>
      <c r="E8" s="121">
        <v>66110</v>
      </c>
      <c r="F8" s="182">
        <f t="shared" si="0"/>
        <v>45195</v>
      </c>
      <c r="G8" s="94">
        <v>13678</v>
      </c>
      <c r="H8" s="94">
        <v>6159</v>
      </c>
      <c r="I8" s="94">
        <v>17362</v>
      </c>
      <c r="J8" s="94">
        <v>397</v>
      </c>
      <c r="K8" s="94">
        <v>0</v>
      </c>
      <c r="L8" s="94">
        <v>7086</v>
      </c>
      <c r="M8" s="94">
        <v>0</v>
      </c>
      <c r="N8" s="94">
        <v>513</v>
      </c>
      <c r="O8" s="99">
        <f t="shared" si="1"/>
        <v>0.68363333837543483</v>
      </c>
      <c r="P8" s="188">
        <f t="shared" si="2"/>
        <v>0.30264409779842905</v>
      </c>
      <c r="Q8" s="189">
        <f t="shared" si="3"/>
        <v>0.13627613674078992</v>
      </c>
      <c r="R8" s="189">
        <f t="shared" si="4"/>
        <v>0.38415753955083526</v>
      </c>
      <c r="S8" s="189">
        <f t="shared" si="5"/>
        <v>8.7841575395508353E-3</v>
      </c>
      <c r="T8" s="189">
        <f t="shared" si="6"/>
        <v>0</v>
      </c>
      <c r="U8" s="189">
        <f t="shared" si="7"/>
        <v>0.15678725522734815</v>
      </c>
      <c r="V8" s="189">
        <f t="shared" si="8"/>
        <v>0</v>
      </c>
      <c r="W8" s="158">
        <f t="shared" si="9"/>
        <v>1.1350813143046798E-2</v>
      </c>
      <c r="X8" s="99" t="s">
        <v>1679</v>
      </c>
      <c r="Y8" s="187"/>
      <c r="Z8" s="76"/>
      <c r="AA8" s="78"/>
      <c r="AB8" s="78"/>
      <c r="AC8" s="75"/>
      <c r="AD8" s="75"/>
    </row>
    <row r="9" spans="1:30" ht="16" x14ac:dyDescent="0.2">
      <c r="A9" s="93" t="s">
        <v>1252</v>
      </c>
      <c r="B9" s="37" t="s">
        <v>1253</v>
      </c>
      <c r="C9" s="94">
        <v>1</v>
      </c>
      <c r="D9" s="37" t="s">
        <v>1254</v>
      </c>
      <c r="E9" s="121">
        <v>62863</v>
      </c>
      <c r="F9" s="182">
        <f t="shared" si="0"/>
        <v>37960</v>
      </c>
      <c r="G9" s="94">
        <v>11738</v>
      </c>
      <c r="H9" s="94">
        <v>6535</v>
      </c>
      <c r="I9" s="94">
        <v>4090</v>
      </c>
      <c r="J9" s="94">
        <v>577</v>
      </c>
      <c r="K9" s="94">
        <v>0</v>
      </c>
      <c r="L9" s="94">
        <v>15020</v>
      </c>
      <c r="M9" s="94">
        <v>0</v>
      </c>
      <c r="N9" s="94">
        <v>0</v>
      </c>
      <c r="O9" s="99">
        <f t="shared" si="1"/>
        <v>0.60385282280514774</v>
      </c>
      <c r="P9" s="188">
        <f t="shared" si="2"/>
        <v>0.30922023182297154</v>
      </c>
      <c r="Q9" s="189">
        <f t="shared" si="3"/>
        <v>0.17215489989462593</v>
      </c>
      <c r="R9" s="189">
        <f t="shared" si="4"/>
        <v>0.1077449947312961</v>
      </c>
      <c r="S9" s="189">
        <f t="shared" si="5"/>
        <v>1.5200210748155954E-2</v>
      </c>
      <c r="T9" s="189">
        <f t="shared" si="6"/>
        <v>0</v>
      </c>
      <c r="U9" s="189">
        <f t="shared" si="7"/>
        <v>0.39567966280295047</v>
      </c>
      <c r="V9" s="189">
        <f t="shared" si="8"/>
        <v>0</v>
      </c>
      <c r="W9" s="158">
        <f t="shared" si="9"/>
        <v>0</v>
      </c>
      <c r="X9" s="99" t="s">
        <v>1661</v>
      </c>
      <c r="Y9" s="187"/>
      <c r="Z9" s="76"/>
      <c r="AA9" s="78"/>
      <c r="AB9" s="78"/>
      <c r="AC9" s="75"/>
      <c r="AD9" s="75"/>
    </row>
    <row r="10" spans="1:30" ht="16" x14ac:dyDescent="0.2">
      <c r="A10" s="93" t="s">
        <v>1264</v>
      </c>
      <c r="B10" s="37" t="s">
        <v>1265</v>
      </c>
      <c r="C10" s="94">
        <v>1</v>
      </c>
      <c r="D10" s="37" t="s">
        <v>1244</v>
      </c>
      <c r="E10" s="121">
        <v>64300</v>
      </c>
      <c r="F10" s="182">
        <f t="shared" si="0"/>
        <v>38466</v>
      </c>
      <c r="G10" s="94">
        <v>11841</v>
      </c>
      <c r="H10" s="94">
        <v>5382</v>
      </c>
      <c r="I10" s="94">
        <v>4365</v>
      </c>
      <c r="J10" s="94">
        <v>0</v>
      </c>
      <c r="K10" s="94">
        <v>0</v>
      </c>
      <c r="L10" s="94">
        <v>15868</v>
      </c>
      <c r="M10" s="94">
        <v>0</v>
      </c>
      <c r="N10" s="94">
        <v>1010</v>
      </c>
      <c r="O10" s="99">
        <f t="shared" si="1"/>
        <v>0.5982270606531882</v>
      </c>
      <c r="P10" s="188">
        <f t="shared" si="2"/>
        <v>0.30783029168616438</v>
      </c>
      <c r="Q10" s="189">
        <f t="shared" si="3"/>
        <v>0.13991576977070661</v>
      </c>
      <c r="R10" s="189">
        <f t="shared" si="4"/>
        <v>0.11347683668694432</v>
      </c>
      <c r="S10" s="189">
        <f t="shared" si="5"/>
        <v>0</v>
      </c>
      <c r="T10" s="189">
        <f t="shared" si="6"/>
        <v>0</v>
      </c>
      <c r="U10" s="189">
        <f t="shared" si="7"/>
        <v>0.4125201476628711</v>
      </c>
      <c r="V10" s="189">
        <f t="shared" si="8"/>
        <v>0</v>
      </c>
      <c r="W10" s="158">
        <f t="shared" si="9"/>
        <v>2.6256954193313576E-2</v>
      </c>
      <c r="X10" s="99" t="s">
        <v>1661</v>
      </c>
      <c r="Y10" s="187"/>
      <c r="Z10" s="76"/>
      <c r="AA10" s="78"/>
      <c r="AB10" s="78"/>
      <c r="AC10" s="75"/>
      <c r="AD10" s="75"/>
    </row>
    <row r="11" spans="1:30" ht="16" x14ac:dyDescent="0.2">
      <c r="A11" s="93" t="s">
        <v>1266</v>
      </c>
      <c r="B11" s="37" t="s">
        <v>1565</v>
      </c>
      <c r="C11" s="94">
        <v>1</v>
      </c>
      <c r="D11" s="37" t="s">
        <v>1268</v>
      </c>
      <c r="E11" s="121">
        <v>73826</v>
      </c>
      <c r="F11" s="182">
        <f t="shared" si="0"/>
        <v>49014</v>
      </c>
      <c r="G11" s="94">
        <v>16555</v>
      </c>
      <c r="H11" s="94">
        <v>5003</v>
      </c>
      <c r="I11" s="94">
        <v>22230</v>
      </c>
      <c r="J11" s="94">
        <v>595</v>
      </c>
      <c r="K11" s="94">
        <v>0</v>
      </c>
      <c r="L11" s="94">
        <v>4497</v>
      </c>
      <c r="M11" s="94">
        <v>0</v>
      </c>
      <c r="N11" s="182">
        <v>134</v>
      </c>
      <c r="O11" s="100">
        <f t="shared" si="1"/>
        <v>0.66391244277083949</v>
      </c>
      <c r="P11" s="188">
        <f t="shared" si="2"/>
        <v>0.33776063981719506</v>
      </c>
      <c r="Q11" s="189">
        <f t="shared" si="3"/>
        <v>0.10207287713714448</v>
      </c>
      <c r="R11" s="189">
        <f t="shared" si="4"/>
        <v>0.45354388542049212</v>
      </c>
      <c r="S11" s="189">
        <f t="shared" si="5"/>
        <v>1.213938874607255E-2</v>
      </c>
      <c r="T11" s="189">
        <f t="shared" si="6"/>
        <v>0</v>
      </c>
      <c r="U11" s="189">
        <f t="shared" si="7"/>
        <v>9.1749296119476062E-2</v>
      </c>
      <c r="V11" s="189">
        <f t="shared" si="8"/>
        <v>0</v>
      </c>
      <c r="W11" s="158">
        <f t="shared" si="9"/>
        <v>2.7339127596197007E-3</v>
      </c>
      <c r="X11" s="99" t="s">
        <v>1679</v>
      </c>
      <c r="Y11" s="187"/>
      <c r="Z11" s="76"/>
      <c r="AA11" s="78"/>
      <c r="AB11" s="78"/>
      <c r="AC11" s="75"/>
      <c r="AD11" s="75"/>
    </row>
    <row r="12" spans="1:30" ht="16" x14ac:dyDescent="0.2">
      <c r="A12" s="93" t="s">
        <v>1269</v>
      </c>
      <c r="B12" s="37" t="s">
        <v>1566</v>
      </c>
      <c r="C12" s="94">
        <v>1</v>
      </c>
      <c r="D12" s="37" t="s">
        <v>1271</v>
      </c>
      <c r="E12" s="121">
        <v>47257</v>
      </c>
      <c r="F12" s="182">
        <f t="shared" si="0"/>
        <v>28768</v>
      </c>
      <c r="G12" s="94">
        <v>3744</v>
      </c>
      <c r="H12" s="94">
        <v>7081</v>
      </c>
      <c r="I12" s="94">
        <v>11907</v>
      </c>
      <c r="J12" s="94">
        <v>0</v>
      </c>
      <c r="K12" s="94">
        <v>0</v>
      </c>
      <c r="L12" s="94">
        <v>5516</v>
      </c>
      <c r="M12" s="94">
        <v>0</v>
      </c>
      <c r="N12" s="182">
        <v>520</v>
      </c>
      <c r="O12" s="100">
        <f t="shared" si="1"/>
        <v>0.60875637471697319</v>
      </c>
      <c r="P12" s="188">
        <f t="shared" si="2"/>
        <v>0.13014460511679643</v>
      </c>
      <c r="Q12" s="189">
        <f t="shared" si="3"/>
        <v>0.24614154616240266</v>
      </c>
      <c r="R12" s="189">
        <f t="shared" si="4"/>
        <v>0.41389738598442716</v>
      </c>
      <c r="S12" s="189">
        <f t="shared" si="5"/>
        <v>0</v>
      </c>
      <c r="T12" s="189">
        <f t="shared" si="6"/>
        <v>0</v>
      </c>
      <c r="U12" s="189">
        <f t="shared" si="7"/>
        <v>0.1917408231368187</v>
      </c>
      <c r="V12" s="189">
        <f t="shared" si="8"/>
        <v>0</v>
      </c>
      <c r="W12" s="158">
        <f t="shared" si="9"/>
        <v>1.8075639599555063E-2</v>
      </c>
      <c r="X12" s="99" t="s">
        <v>1679</v>
      </c>
      <c r="Y12" s="187"/>
      <c r="Z12" s="104"/>
      <c r="AA12" s="78"/>
      <c r="AB12" s="78"/>
      <c r="AC12" s="75"/>
      <c r="AD12" s="75"/>
    </row>
    <row r="13" spans="1:30" ht="16" x14ac:dyDescent="0.2">
      <c r="A13" s="93" t="s">
        <v>1284</v>
      </c>
      <c r="B13" s="37" t="s">
        <v>1285</v>
      </c>
      <c r="C13" s="94">
        <v>1</v>
      </c>
      <c r="D13" s="37" t="s">
        <v>1254</v>
      </c>
      <c r="E13" s="121">
        <v>65471</v>
      </c>
      <c r="F13" s="182">
        <f t="shared" si="0"/>
        <v>40568</v>
      </c>
      <c r="G13" s="94">
        <v>6177</v>
      </c>
      <c r="H13" s="94">
        <v>13529</v>
      </c>
      <c r="I13" s="94">
        <v>4285</v>
      </c>
      <c r="J13" s="94">
        <v>431</v>
      </c>
      <c r="K13" s="94">
        <v>542</v>
      </c>
      <c r="L13" s="94">
        <v>15350</v>
      </c>
      <c r="M13" s="94">
        <v>0</v>
      </c>
      <c r="N13" s="182">
        <v>254</v>
      </c>
      <c r="O13" s="100">
        <f t="shared" si="1"/>
        <v>0.61963312000733151</v>
      </c>
      <c r="P13" s="188">
        <f t="shared" si="2"/>
        <v>0.15226286728455926</v>
      </c>
      <c r="Q13" s="189">
        <f t="shared" si="3"/>
        <v>0.33348944981266021</v>
      </c>
      <c r="R13" s="189">
        <f t="shared" si="4"/>
        <v>0.1056251232498521</v>
      </c>
      <c r="S13" s="189">
        <f t="shared" si="5"/>
        <v>1.0624137251035299E-2</v>
      </c>
      <c r="T13" s="189">
        <f t="shared" si="6"/>
        <v>1.3360283967659238E-2</v>
      </c>
      <c r="U13" s="189">
        <f t="shared" si="7"/>
        <v>0.37837704594754484</v>
      </c>
      <c r="V13" s="189">
        <f t="shared" si="8"/>
        <v>0</v>
      </c>
      <c r="W13" s="158">
        <f t="shared" si="9"/>
        <v>6.2610924866890157E-3</v>
      </c>
      <c r="X13" s="99" t="s">
        <v>1661</v>
      </c>
      <c r="Y13" s="187"/>
      <c r="Z13" s="76"/>
      <c r="AA13" s="78"/>
      <c r="AB13" s="78"/>
      <c r="AC13" s="75"/>
      <c r="AD13" s="75"/>
    </row>
    <row r="14" spans="1:30" ht="16" x14ac:dyDescent="0.2">
      <c r="A14" s="93" t="s">
        <v>1286</v>
      </c>
      <c r="B14" s="37" t="s">
        <v>1572</v>
      </c>
      <c r="C14" s="94">
        <v>1</v>
      </c>
      <c r="D14" s="37" t="s">
        <v>1254</v>
      </c>
      <c r="E14" s="121">
        <v>63013</v>
      </c>
      <c r="F14" s="182">
        <f t="shared" si="0"/>
        <v>37126</v>
      </c>
      <c r="G14" s="94">
        <v>3461</v>
      </c>
      <c r="H14" s="94">
        <v>17994</v>
      </c>
      <c r="I14" s="94">
        <v>4233</v>
      </c>
      <c r="J14" s="94">
        <v>0</v>
      </c>
      <c r="K14" s="94">
        <v>0</v>
      </c>
      <c r="L14" s="94">
        <v>10716</v>
      </c>
      <c r="M14" s="94">
        <v>0</v>
      </c>
      <c r="N14" s="182">
        <v>722</v>
      </c>
      <c r="O14" s="100">
        <f t="shared" si="1"/>
        <v>0.58918001047402913</v>
      </c>
      <c r="P14" s="188">
        <f t="shared" si="2"/>
        <v>9.3223078166244686E-2</v>
      </c>
      <c r="Q14" s="189">
        <f t="shared" si="3"/>
        <v>0.48467381349997307</v>
      </c>
      <c r="R14" s="189">
        <f t="shared" si="4"/>
        <v>0.11401713085169424</v>
      </c>
      <c r="S14" s="189">
        <f t="shared" si="5"/>
        <v>0</v>
      </c>
      <c r="T14" s="189">
        <f t="shared" si="6"/>
        <v>0</v>
      </c>
      <c r="U14" s="189">
        <f t="shared" si="7"/>
        <v>0.28863868986693964</v>
      </c>
      <c r="V14" s="189">
        <f t="shared" si="8"/>
        <v>0</v>
      </c>
      <c r="W14" s="158">
        <f t="shared" si="9"/>
        <v>1.9447287615148412E-2</v>
      </c>
      <c r="X14" s="99" t="s">
        <v>1679</v>
      </c>
      <c r="Y14" s="187"/>
      <c r="Z14" s="76"/>
      <c r="AA14" s="78"/>
      <c r="AB14" s="78"/>
      <c r="AC14" s="75"/>
      <c r="AD14" s="75"/>
    </row>
    <row r="15" spans="1:30" ht="16" x14ac:dyDescent="0.2">
      <c r="A15" s="93" t="s">
        <v>1288</v>
      </c>
      <c r="B15" s="37" t="s">
        <v>1573</v>
      </c>
      <c r="C15" s="94">
        <v>1</v>
      </c>
      <c r="D15" s="37" t="s">
        <v>1290</v>
      </c>
      <c r="E15" s="121">
        <v>73769</v>
      </c>
      <c r="F15" s="182">
        <f t="shared" si="0"/>
        <v>48947</v>
      </c>
      <c r="G15" s="94">
        <v>3305</v>
      </c>
      <c r="H15" s="94">
        <v>22639</v>
      </c>
      <c r="I15" s="94">
        <v>17169</v>
      </c>
      <c r="J15" s="94">
        <v>633</v>
      </c>
      <c r="K15" s="94">
        <v>0</v>
      </c>
      <c r="L15" s="94">
        <v>5201</v>
      </c>
      <c r="M15" s="94">
        <v>0</v>
      </c>
      <c r="N15" s="182">
        <v>0</v>
      </c>
      <c r="O15" s="100">
        <f t="shared" si="1"/>
        <v>0.66351719556995481</v>
      </c>
      <c r="P15" s="188">
        <f t="shared" si="2"/>
        <v>6.7522013606554021E-2</v>
      </c>
      <c r="Q15" s="189">
        <f t="shared" si="3"/>
        <v>0.46252068563956933</v>
      </c>
      <c r="R15" s="189">
        <f t="shared" si="4"/>
        <v>0.35076715631192923</v>
      </c>
      <c r="S15" s="189">
        <f t="shared" si="5"/>
        <v>1.2932355404825627E-2</v>
      </c>
      <c r="T15" s="189">
        <f t="shared" si="6"/>
        <v>0</v>
      </c>
      <c r="U15" s="189">
        <f t="shared" si="7"/>
        <v>0.10625778903712178</v>
      </c>
      <c r="V15" s="189">
        <f t="shared" si="8"/>
        <v>0</v>
      </c>
      <c r="W15" s="158">
        <f t="shared" si="9"/>
        <v>0</v>
      </c>
      <c r="X15" s="99" t="s">
        <v>1679</v>
      </c>
      <c r="Y15" s="187"/>
      <c r="Z15" s="76"/>
      <c r="AA15" s="78"/>
      <c r="AB15" s="78"/>
      <c r="AC15" s="75"/>
      <c r="AD15" s="75"/>
    </row>
    <row r="16" spans="1:30" ht="16" x14ac:dyDescent="0.2">
      <c r="A16" s="93" t="s">
        <v>1293</v>
      </c>
      <c r="B16" s="37" t="s">
        <v>1575</v>
      </c>
      <c r="C16" s="94">
        <v>1</v>
      </c>
      <c r="D16" s="37" t="s">
        <v>1295</v>
      </c>
      <c r="E16" s="121">
        <v>73438</v>
      </c>
      <c r="F16" s="182">
        <f t="shared" si="0"/>
        <v>49161</v>
      </c>
      <c r="G16" s="94">
        <v>9661</v>
      </c>
      <c r="H16" s="94">
        <v>21919</v>
      </c>
      <c r="I16" s="94">
        <v>8288</v>
      </c>
      <c r="J16" s="94">
        <v>548</v>
      </c>
      <c r="K16" s="94">
        <v>862</v>
      </c>
      <c r="L16" s="94">
        <v>7883</v>
      </c>
      <c r="M16" s="94">
        <v>0</v>
      </c>
      <c r="N16" s="182">
        <v>0</v>
      </c>
      <c r="O16" s="100">
        <f t="shared" si="1"/>
        <v>0.66942182521310489</v>
      </c>
      <c r="P16" s="188">
        <f t="shared" si="2"/>
        <v>0.19651756473627469</v>
      </c>
      <c r="Q16" s="189">
        <f t="shared" si="3"/>
        <v>0.44586155692520496</v>
      </c>
      <c r="R16" s="189">
        <f t="shared" si="4"/>
        <v>0.16858892211305709</v>
      </c>
      <c r="S16" s="189">
        <f t="shared" si="5"/>
        <v>1.1147047456317E-2</v>
      </c>
      <c r="T16" s="189">
        <f t="shared" si="6"/>
        <v>1.753422428347674E-2</v>
      </c>
      <c r="U16" s="189">
        <f t="shared" si="7"/>
        <v>0.16035068448566953</v>
      </c>
      <c r="V16" s="189">
        <f t="shared" si="8"/>
        <v>0</v>
      </c>
      <c r="W16" s="158">
        <f t="shared" si="9"/>
        <v>0</v>
      </c>
      <c r="X16" s="99" t="s">
        <v>1679</v>
      </c>
      <c r="Y16" s="187"/>
      <c r="Z16" s="76"/>
      <c r="AA16" s="78"/>
      <c r="AB16" s="78"/>
      <c r="AC16" s="75"/>
      <c r="AD16" s="75"/>
    </row>
    <row r="17" spans="1:30" ht="16" x14ac:dyDescent="0.2">
      <c r="A17" s="93" t="s">
        <v>1296</v>
      </c>
      <c r="B17" s="37" t="s">
        <v>1576</v>
      </c>
      <c r="C17" s="94">
        <v>1</v>
      </c>
      <c r="D17" s="37" t="s">
        <v>1295</v>
      </c>
      <c r="E17" s="121">
        <v>60941</v>
      </c>
      <c r="F17" s="182">
        <f t="shared" si="0"/>
        <v>39865</v>
      </c>
      <c r="G17" s="94">
        <v>4358</v>
      </c>
      <c r="H17" s="94">
        <v>17314</v>
      </c>
      <c r="I17" s="94">
        <v>7751</v>
      </c>
      <c r="J17" s="94">
        <v>0</v>
      </c>
      <c r="K17" s="94">
        <v>2035</v>
      </c>
      <c r="L17" s="94">
        <v>8133</v>
      </c>
      <c r="M17" s="94">
        <v>0</v>
      </c>
      <c r="N17" s="182">
        <v>274</v>
      </c>
      <c r="O17" s="100">
        <f t="shared" si="1"/>
        <v>0.65415729968330028</v>
      </c>
      <c r="P17" s="188">
        <f t="shared" si="2"/>
        <v>0.10931895146118149</v>
      </c>
      <c r="Q17" s="189">
        <f t="shared" si="3"/>
        <v>0.43431581587859025</v>
      </c>
      <c r="R17" s="189">
        <f t="shared" si="4"/>
        <v>0.19443120531794808</v>
      </c>
      <c r="S17" s="189">
        <f t="shared" si="5"/>
        <v>0</v>
      </c>
      <c r="T17" s="189">
        <f t="shared" si="6"/>
        <v>5.1047284585475979E-2</v>
      </c>
      <c r="U17" s="189">
        <f t="shared" si="7"/>
        <v>0.20401354571679417</v>
      </c>
      <c r="V17" s="189">
        <f t="shared" si="8"/>
        <v>0</v>
      </c>
      <c r="W17" s="158">
        <f t="shared" si="9"/>
        <v>6.8731970400100336E-3</v>
      </c>
      <c r="X17" s="99" t="s">
        <v>1679</v>
      </c>
      <c r="Y17" s="187"/>
      <c r="Z17" s="76"/>
      <c r="AA17" s="78"/>
      <c r="AB17" s="78"/>
      <c r="AC17" s="75"/>
      <c r="AD17" s="75"/>
    </row>
    <row r="18" spans="1:30" ht="16" x14ac:dyDescent="0.2">
      <c r="A18" s="93" t="s">
        <v>1298</v>
      </c>
      <c r="B18" s="37" t="s">
        <v>1577</v>
      </c>
      <c r="C18" s="94">
        <v>1</v>
      </c>
      <c r="D18" s="37" t="s">
        <v>1295</v>
      </c>
      <c r="E18" s="121">
        <v>69204</v>
      </c>
      <c r="F18" s="182">
        <f t="shared" si="0"/>
        <v>47356</v>
      </c>
      <c r="G18" s="94">
        <v>7079</v>
      </c>
      <c r="H18" s="94">
        <v>17740</v>
      </c>
      <c r="I18" s="94">
        <v>16016</v>
      </c>
      <c r="J18" s="94">
        <v>0</v>
      </c>
      <c r="K18" s="94">
        <v>1062</v>
      </c>
      <c r="L18" s="94">
        <v>4568</v>
      </c>
      <c r="M18" s="94">
        <v>0</v>
      </c>
      <c r="N18" s="182">
        <v>891</v>
      </c>
      <c r="O18" s="100">
        <f t="shared" si="1"/>
        <v>0.68429570545055196</v>
      </c>
      <c r="P18" s="188">
        <f t="shared" si="2"/>
        <v>0.14948475377988005</v>
      </c>
      <c r="Q18" s="189">
        <f t="shared" si="3"/>
        <v>0.37460934200523693</v>
      </c>
      <c r="R18" s="189">
        <f t="shared" si="4"/>
        <v>0.33820424022299178</v>
      </c>
      <c r="S18" s="189">
        <f t="shared" si="5"/>
        <v>0</v>
      </c>
      <c r="T18" s="189">
        <f t="shared" si="6"/>
        <v>2.2425880564236843E-2</v>
      </c>
      <c r="U18" s="189">
        <f t="shared" si="7"/>
        <v>9.6460849733930237E-2</v>
      </c>
      <c r="V18" s="189">
        <f t="shared" si="8"/>
        <v>0</v>
      </c>
      <c r="W18" s="158">
        <f t="shared" si="9"/>
        <v>1.8814933693724133E-2</v>
      </c>
      <c r="X18" s="99" t="s">
        <v>1679</v>
      </c>
      <c r="Y18" s="187"/>
      <c r="Z18" s="76"/>
      <c r="AA18" s="78"/>
      <c r="AB18" s="78"/>
      <c r="AC18" s="75"/>
      <c r="AD18" s="75"/>
    </row>
    <row r="19" spans="1:30" ht="16" x14ac:dyDescent="0.2">
      <c r="A19" s="93" t="s">
        <v>1300</v>
      </c>
      <c r="B19" s="37" t="s">
        <v>1301</v>
      </c>
      <c r="C19" s="94">
        <v>1</v>
      </c>
      <c r="D19" s="37" t="s">
        <v>1295</v>
      </c>
      <c r="E19" s="121">
        <v>59354</v>
      </c>
      <c r="F19" s="182">
        <f t="shared" si="0"/>
        <v>43801</v>
      </c>
      <c r="G19" s="94">
        <v>9452</v>
      </c>
      <c r="H19" s="94">
        <v>15215</v>
      </c>
      <c r="I19" s="94">
        <v>14899</v>
      </c>
      <c r="J19" s="94">
        <v>0</v>
      </c>
      <c r="K19" s="94">
        <v>881</v>
      </c>
      <c r="L19" s="94">
        <v>3354</v>
      </c>
      <c r="M19" s="94">
        <v>0</v>
      </c>
      <c r="N19" s="182">
        <v>0</v>
      </c>
      <c r="O19" s="100">
        <f t="shared" si="1"/>
        <v>0.73796205815951743</v>
      </c>
      <c r="P19" s="188">
        <f t="shared" si="2"/>
        <v>0.21579415995068607</v>
      </c>
      <c r="Q19" s="189">
        <f t="shared" si="3"/>
        <v>0.34736649848176981</v>
      </c>
      <c r="R19" s="189">
        <f t="shared" si="4"/>
        <v>0.34015205132302917</v>
      </c>
      <c r="S19" s="189">
        <f t="shared" si="5"/>
        <v>0</v>
      </c>
      <c r="T19" s="189">
        <f t="shared" si="6"/>
        <v>2.0113696034337117E-2</v>
      </c>
      <c r="U19" s="189">
        <f t="shared" si="7"/>
        <v>7.6573594210177856E-2</v>
      </c>
      <c r="V19" s="189">
        <f t="shared" si="8"/>
        <v>0</v>
      </c>
      <c r="W19" s="158">
        <f t="shared" si="9"/>
        <v>0</v>
      </c>
      <c r="X19" s="99" t="s">
        <v>1661</v>
      </c>
      <c r="Y19" s="187"/>
      <c r="Z19" s="76"/>
      <c r="AA19" s="78"/>
      <c r="AB19" s="78"/>
      <c r="AC19" s="75"/>
      <c r="AD19" s="75"/>
    </row>
    <row r="20" spans="1:30" ht="16" x14ac:dyDescent="0.2">
      <c r="A20" s="93" t="s">
        <v>1302</v>
      </c>
      <c r="B20" s="37" t="s">
        <v>1578</v>
      </c>
      <c r="C20" s="94">
        <v>1</v>
      </c>
      <c r="D20" s="37" t="s">
        <v>1295</v>
      </c>
      <c r="E20" s="121">
        <v>66359</v>
      </c>
      <c r="F20" s="182">
        <f t="shared" si="0"/>
        <v>45462</v>
      </c>
      <c r="G20" s="94">
        <v>11026</v>
      </c>
      <c r="H20" s="94">
        <v>19473</v>
      </c>
      <c r="I20" s="94">
        <v>8194</v>
      </c>
      <c r="J20" s="94">
        <v>0</v>
      </c>
      <c r="K20" s="94">
        <v>872</v>
      </c>
      <c r="L20" s="94">
        <v>5530</v>
      </c>
      <c r="M20" s="94">
        <v>0</v>
      </c>
      <c r="N20" s="182">
        <v>367</v>
      </c>
      <c r="O20" s="100">
        <f t="shared" si="1"/>
        <v>0.68509169818713367</v>
      </c>
      <c r="P20" s="188">
        <f t="shared" si="2"/>
        <v>0.24253222471514671</v>
      </c>
      <c r="Q20" s="189">
        <f t="shared" si="3"/>
        <v>0.42833575293651843</v>
      </c>
      <c r="R20" s="189">
        <f t="shared" si="4"/>
        <v>0.1802384408956931</v>
      </c>
      <c r="S20" s="189">
        <f t="shared" si="5"/>
        <v>0</v>
      </c>
      <c r="T20" s="189">
        <f t="shared" si="6"/>
        <v>1.9180854339888257E-2</v>
      </c>
      <c r="U20" s="189">
        <f t="shared" si="7"/>
        <v>0.12164005103163081</v>
      </c>
      <c r="V20" s="189">
        <f t="shared" si="8"/>
        <v>0</v>
      </c>
      <c r="W20" s="158">
        <f t="shared" si="9"/>
        <v>8.0726760811226962E-3</v>
      </c>
      <c r="X20" s="99" t="s">
        <v>1679</v>
      </c>
      <c r="Y20" s="187"/>
      <c r="Z20" s="76"/>
      <c r="AA20" s="78"/>
      <c r="AB20" s="78"/>
      <c r="AC20" s="75"/>
      <c r="AD20" s="75"/>
    </row>
    <row r="21" spans="1:30" ht="16" x14ac:dyDescent="0.2">
      <c r="A21" s="93" t="s">
        <v>1304</v>
      </c>
      <c r="B21" s="37" t="s">
        <v>1579</v>
      </c>
      <c r="C21" s="94">
        <v>1</v>
      </c>
      <c r="D21" s="37" t="s">
        <v>1295</v>
      </c>
      <c r="E21" s="121">
        <v>65161</v>
      </c>
      <c r="F21" s="182">
        <f t="shared" si="0"/>
        <v>46447</v>
      </c>
      <c r="G21" s="94">
        <v>10767</v>
      </c>
      <c r="H21" s="94">
        <v>12881</v>
      </c>
      <c r="I21" s="94">
        <v>16684</v>
      </c>
      <c r="J21" s="94">
        <v>0</v>
      </c>
      <c r="K21" s="94">
        <v>0</v>
      </c>
      <c r="L21" s="94">
        <v>6115</v>
      </c>
      <c r="M21" s="94">
        <v>0</v>
      </c>
      <c r="N21" s="182">
        <v>0</v>
      </c>
      <c r="O21" s="100">
        <f t="shared" si="1"/>
        <v>0.71280367090744468</v>
      </c>
      <c r="P21" s="188">
        <f t="shared" si="2"/>
        <v>0.23181260361271988</v>
      </c>
      <c r="Q21" s="189">
        <f t="shared" si="3"/>
        <v>0.27732684565203353</v>
      </c>
      <c r="R21" s="189">
        <f t="shared" si="4"/>
        <v>0.35920511550799838</v>
      </c>
      <c r="S21" s="189">
        <f t="shared" si="5"/>
        <v>0</v>
      </c>
      <c r="T21" s="189">
        <f t="shared" si="6"/>
        <v>0</v>
      </c>
      <c r="U21" s="189">
        <f t="shared" si="7"/>
        <v>0.13165543522724826</v>
      </c>
      <c r="V21" s="189">
        <f t="shared" si="8"/>
        <v>0</v>
      </c>
      <c r="W21" s="158">
        <f t="shared" si="9"/>
        <v>0</v>
      </c>
      <c r="X21" s="99" t="s">
        <v>1679</v>
      </c>
      <c r="Y21" s="187"/>
      <c r="Z21" s="76"/>
      <c r="AA21" s="78"/>
      <c r="AB21" s="78"/>
      <c r="AC21" s="75"/>
      <c r="AD21" s="75"/>
    </row>
    <row r="22" spans="1:30" ht="16" x14ac:dyDescent="0.2">
      <c r="A22" s="93" t="s">
        <v>1306</v>
      </c>
      <c r="B22" s="37" t="s">
        <v>1580</v>
      </c>
      <c r="C22" s="94">
        <v>1</v>
      </c>
      <c r="D22" s="37" t="s">
        <v>1308</v>
      </c>
      <c r="E22" s="121">
        <v>81869</v>
      </c>
      <c r="F22" s="182">
        <f t="shared" si="0"/>
        <v>50777</v>
      </c>
      <c r="G22" s="94">
        <v>5698</v>
      </c>
      <c r="H22" s="94">
        <v>23207</v>
      </c>
      <c r="I22" s="94">
        <v>5225</v>
      </c>
      <c r="J22" s="94">
        <v>1283</v>
      </c>
      <c r="K22" s="94">
        <v>0</v>
      </c>
      <c r="L22" s="94">
        <v>15364</v>
      </c>
      <c r="M22" s="94">
        <v>0</v>
      </c>
      <c r="N22" s="182">
        <v>0</v>
      </c>
      <c r="O22" s="100">
        <f t="shared" si="1"/>
        <v>0.62022255066020104</v>
      </c>
      <c r="P22" s="188">
        <f t="shared" si="2"/>
        <v>0.11221616086023199</v>
      </c>
      <c r="Q22" s="189">
        <f t="shared" si="3"/>
        <v>0.45703763514977253</v>
      </c>
      <c r="R22" s="189">
        <f t="shared" si="4"/>
        <v>0.10290091970774169</v>
      </c>
      <c r="S22" s="189">
        <f t="shared" si="5"/>
        <v>2.526734545168088E-2</v>
      </c>
      <c r="T22" s="189">
        <f t="shared" si="6"/>
        <v>0</v>
      </c>
      <c r="U22" s="189">
        <f t="shared" si="7"/>
        <v>0.30257793883057288</v>
      </c>
      <c r="V22" s="189">
        <f t="shared" si="8"/>
        <v>0</v>
      </c>
      <c r="W22" s="158">
        <f t="shared" si="9"/>
        <v>0</v>
      </c>
      <c r="X22" s="99" t="s">
        <v>1679</v>
      </c>
      <c r="Y22" s="187"/>
      <c r="Z22" s="76"/>
      <c r="AA22" s="78"/>
      <c r="AB22" s="78"/>
      <c r="AC22" s="75"/>
      <c r="AD22" s="75"/>
    </row>
    <row r="23" spans="1:30" ht="16" x14ac:dyDescent="0.2">
      <c r="A23" s="93" t="s">
        <v>1309</v>
      </c>
      <c r="B23" s="37" t="s">
        <v>1581</v>
      </c>
      <c r="C23" s="94">
        <v>1</v>
      </c>
      <c r="D23" s="37" t="s">
        <v>1290</v>
      </c>
      <c r="E23" s="121">
        <v>62969</v>
      </c>
      <c r="F23" s="182">
        <f t="shared" si="0"/>
        <v>40064</v>
      </c>
      <c r="G23" s="94">
        <v>8715</v>
      </c>
      <c r="H23" s="94">
        <v>6869</v>
      </c>
      <c r="I23" s="94">
        <v>17763</v>
      </c>
      <c r="J23" s="94">
        <v>1032</v>
      </c>
      <c r="K23" s="94">
        <v>0</v>
      </c>
      <c r="L23" s="94">
        <v>5685</v>
      </c>
      <c r="M23" s="94">
        <v>0</v>
      </c>
      <c r="N23" s="182">
        <v>0</v>
      </c>
      <c r="O23" s="100">
        <f t="shared" si="1"/>
        <v>0.6362495831282059</v>
      </c>
      <c r="P23" s="188">
        <f t="shared" si="2"/>
        <v>0.21752695686900958</v>
      </c>
      <c r="Q23" s="189">
        <f t="shared" si="3"/>
        <v>0.17145067891373802</v>
      </c>
      <c r="R23" s="189">
        <f t="shared" si="4"/>
        <v>0.44336561501597443</v>
      </c>
      <c r="S23" s="189">
        <f t="shared" si="5"/>
        <v>2.5758785942492014E-2</v>
      </c>
      <c r="T23" s="189">
        <f t="shared" si="6"/>
        <v>0</v>
      </c>
      <c r="U23" s="189">
        <f t="shared" si="7"/>
        <v>0.14189796325878595</v>
      </c>
      <c r="V23" s="189">
        <f t="shared" si="8"/>
        <v>0</v>
      </c>
      <c r="W23" s="158">
        <f t="shared" si="9"/>
        <v>0</v>
      </c>
      <c r="X23" s="99" t="s">
        <v>1679</v>
      </c>
      <c r="Y23" s="187"/>
      <c r="Z23" s="76"/>
      <c r="AA23" s="78"/>
      <c r="AB23" s="78"/>
      <c r="AC23" s="75"/>
      <c r="AD23" s="75"/>
    </row>
    <row r="24" spans="1:30" ht="16" x14ac:dyDescent="0.2">
      <c r="A24" s="93" t="s">
        <v>1325</v>
      </c>
      <c r="B24" s="37" t="s">
        <v>1589</v>
      </c>
      <c r="C24" s="94">
        <v>1</v>
      </c>
      <c r="D24" s="37" t="s">
        <v>1290</v>
      </c>
      <c r="E24" s="121">
        <v>67893</v>
      </c>
      <c r="F24" s="182">
        <f t="shared" si="0"/>
        <v>40501</v>
      </c>
      <c r="G24" s="94">
        <v>2922</v>
      </c>
      <c r="H24" s="94">
        <v>25247</v>
      </c>
      <c r="I24" s="94">
        <v>3108</v>
      </c>
      <c r="J24" s="94">
        <v>425</v>
      </c>
      <c r="K24" s="94">
        <v>0</v>
      </c>
      <c r="L24" s="94">
        <v>8799</v>
      </c>
      <c r="M24" s="94">
        <v>0</v>
      </c>
      <c r="N24" s="182">
        <v>0</v>
      </c>
      <c r="O24" s="100">
        <f t="shared" si="1"/>
        <v>0.59654161695609265</v>
      </c>
      <c r="P24" s="188">
        <f t="shared" si="2"/>
        <v>7.2146366756376382E-2</v>
      </c>
      <c r="Q24" s="189">
        <f t="shared" si="3"/>
        <v>0.62336732426359842</v>
      </c>
      <c r="R24" s="189">
        <f t="shared" si="4"/>
        <v>7.6738845954420876E-2</v>
      </c>
      <c r="S24" s="189">
        <f t="shared" si="5"/>
        <v>1.0493568060047901E-2</v>
      </c>
      <c r="T24" s="189">
        <f t="shared" si="6"/>
        <v>0</v>
      </c>
      <c r="U24" s="189">
        <f t="shared" si="7"/>
        <v>0.21725389496555642</v>
      </c>
      <c r="V24" s="189">
        <f t="shared" si="8"/>
        <v>0</v>
      </c>
      <c r="W24" s="158">
        <f t="shared" si="9"/>
        <v>0</v>
      </c>
      <c r="X24" s="99" t="s">
        <v>1679</v>
      </c>
      <c r="Y24" s="187"/>
      <c r="Z24" s="76"/>
      <c r="AA24" s="78"/>
      <c r="AB24" s="78"/>
      <c r="AC24" s="75"/>
      <c r="AD24" s="75"/>
    </row>
    <row r="25" spans="1:30" ht="16" x14ac:dyDescent="0.2">
      <c r="A25" s="93" t="s">
        <v>1327</v>
      </c>
      <c r="B25" s="37" t="s">
        <v>1590</v>
      </c>
      <c r="C25" s="94">
        <v>1</v>
      </c>
      <c r="D25" s="37" t="s">
        <v>1244</v>
      </c>
      <c r="E25" s="121">
        <v>73420</v>
      </c>
      <c r="F25" s="182">
        <f t="shared" si="0"/>
        <v>48775</v>
      </c>
      <c r="G25" s="94">
        <v>9111</v>
      </c>
      <c r="H25" s="94">
        <v>9811</v>
      </c>
      <c r="I25" s="94">
        <v>17575</v>
      </c>
      <c r="J25" s="94">
        <v>0</v>
      </c>
      <c r="K25" s="94">
        <v>752</v>
      </c>
      <c r="L25" s="94">
        <v>10827</v>
      </c>
      <c r="M25" s="94">
        <v>0</v>
      </c>
      <c r="N25" s="182">
        <v>699</v>
      </c>
      <c r="O25" s="100">
        <f t="shared" si="1"/>
        <v>0.6643285208390084</v>
      </c>
      <c r="P25" s="188">
        <f t="shared" si="2"/>
        <v>0.1867965146078934</v>
      </c>
      <c r="Q25" s="189">
        <f t="shared" si="3"/>
        <v>0.20114812916453101</v>
      </c>
      <c r="R25" s="189">
        <f t="shared" si="4"/>
        <v>0.36032803690415172</v>
      </c>
      <c r="S25" s="189">
        <f t="shared" si="5"/>
        <v>0</v>
      </c>
      <c r="T25" s="189">
        <f t="shared" si="6"/>
        <v>1.5417734495130703E-2</v>
      </c>
      <c r="U25" s="189">
        <f t="shared" si="7"/>
        <v>0.22197847257816505</v>
      </c>
      <c r="V25" s="189">
        <f t="shared" si="8"/>
        <v>0</v>
      </c>
      <c r="W25" s="158">
        <f t="shared" si="9"/>
        <v>1.4331112250128139E-2</v>
      </c>
      <c r="X25" s="99" t="s">
        <v>1679</v>
      </c>
      <c r="Y25" s="187"/>
      <c r="Z25" s="76"/>
      <c r="AA25" s="78"/>
      <c r="AB25" s="78"/>
      <c r="AC25" s="75"/>
      <c r="AD25" s="75"/>
    </row>
    <row r="26" spans="1:30" ht="16" x14ac:dyDescent="0.2">
      <c r="A26" s="93" t="s">
        <v>1331</v>
      </c>
      <c r="B26" s="37" t="s">
        <v>1592</v>
      </c>
      <c r="C26" s="94">
        <v>1</v>
      </c>
      <c r="D26" s="37" t="s">
        <v>1271</v>
      </c>
      <c r="E26" s="121">
        <v>72528</v>
      </c>
      <c r="F26" s="182">
        <f t="shared" si="0"/>
        <v>47086</v>
      </c>
      <c r="G26" s="94">
        <v>6278</v>
      </c>
      <c r="H26" s="94">
        <v>10407</v>
      </c>
      <c r="I26" s="94">
        <v>19172</v>
      </c>
      <c r="J26" s="94">
        <v>574</v>
      </c>
      <c r="K26" s="94">
        <v>789</v>
      </c>
      <c r="L26" s="94">
        <v>8803</v>
      </c>
      <c r="M26" s="94">
        <v>0</v>
      </c>
      <c r="N26" s="182">
        <v>1063</v>
      </c>
      <c r="O26" s="100">
        <f t="shared" si="1"/>
        <v>0.64921133906904915</v>
      </c>
      <c r="P26" s="188">
        <f t="shared" si="2"/>
        <v>0.1333305016353056</v>
      </c>
      <c r="Q26" s="189">
        <f t="shared" si="3"/>
        <v>0.22102111030879668</v>
      </c>
      <c r="R26" s="189">
        <f t="shared" si="4"/>
        <v>0.40716985940619294</v>
      </c>
      <c r="S26" s="189">
        <f t="shared" si="5"/>
        <v>1.2190460009344603E-2</v>
      </c>
      <c r="T26" s="189">
        <f t="shared" si="6"/>
        <v>1.6756573079046849E-2</v>
      </c>
      <c r="U26" s="189">
        <f t="shared" si="7"/>
        <v>0.18695578303529711</v>
      </c>
      <c r="V26" s="189">
        <f t="shared" si="8"/>
        <v>0</v>
      </c>
      <c r="W26" s="158">
        <f t="shared" si="9"/>
        <v>2.2575712526016225E-2</v>
      </c>
      <c r="X26" s="98" t="s">
        <v>1679</v>
      </c>
    </row>
    <row r="27" spans="1:30" ht="16" x14ac:dyDescent="0.2">
      <c r="A27" s="93" t="s">
        <v>1335</v>
      </c>
      <c r="B27" s="37" t="s">
        <v>1594</v>
      </c>
      <c r="C27" s="94">
        <v>1</v>
      </c>
      <c r="D27" s="37" t="s">
        <v>1290</v>
      </c>
      <c r="E27" s="121">
        <v>73665</v>
      </c>
      <c r="F27" s="182">
        <f t="shared" si="0"/>
        <v>45802</v>
      </c>
      <c r="G27" s="94">
        <v>4258</v>
      </c>
      <c r="H27" s="94">
        <v>29559</v>
      </c>
      <c r="I27" s="94">
        <v>4269</v>
      </c>
      <c r="J27" s="94">
        <v>760</v>
      </c>
      <c r="K27" s="94">
        <v>0</v>
      </c>
      <c r="L27" s="94">
        <v>6550</v>
      </c>
      <c r="M27" s="94">
        <v>0</v>
      </c>
      <c r="N27" s="182">
        <v>406</v>
      </c>
      <c r="O27" s="100">
        <f t="shared" si="1"/>
        <v>0.6217606733184009</v>
      </c>
      <c r="P27" s="188">
        <f t="shared" si="2"/>
        <v>9.2965372691148865E-2</v>
      </c>
      <c r="Q27" s="189">
        <f t="shared" si="3"/>
        <v>0.64536483123007726</v>
      </c>
      <c r="R27" s="189">
        <f t="shared" si="4"/>
        <v>9.3205536876118947E-2</v>
      </c>
      <c r="S27" s="189">
        <f t="shared" si="5"/>
        <v>1.6593161870660671E-2</v>
      </c>
      <c r="T27" s="189">
        <f t="shared" si="6"/>
        <v>0</v>
      </c>
      <c r="U27" s="189">
        <f t="shared" si="7"/>
        <v>0.14300685559582552</v>
      </c>
      <c r="V27" s="189">
        <f t="shared" si="8"/>
        <v>0</v>
      </c>
      <c r="W27" s="158">
        <f t="shared" si="9"/>
        <v>8.8642417361687268E-3</v>
      </c>
      <c r="X27" s="98" t="s">
        <v>1679</v>
      </c>
      <c r="Y27" s="190">
        <f>COUNT(P46,P88,P97,P105,P110,P120,P125,P130,P135,P136,P138:P140,P147:P149,P155,P180:P183,P185,P188,P196:P202,P205,P208:P211,P215:P216,P218,P222:P223,P233:P234,P236:P237,P251:P253,P255:P256,P264:P265,P269:P271,P275:P276,P278:P279,P281:P283,P287:P289,P291,P295,P296:P309,P312:P316,P318:P323,P327:P329,P332:P338,P340,P348,P352,P355,P363:P364,P370,P376,P379:P384,P386:P395,P398,P400:P406,P408:P420,P421:P426,P428:P451,P454,P459:P465,P467:P475,P477:P480,P485:P488,P492:P494,P499,P501,P503,P505,P509,P512,P517:P518,P520:P522,P525,P527,P529,P542:P546,P551,P553:P558,P560:P562,P564:P565,P567:P569,P571,P573:P574,P579,P581:P582,P585:P587,P589:P605,P607:P611,P615:P627,P629:P634,P636:P642,P644:P655)</f>
        <v>307</v>
      </c>
      <c r="Z27" s="191">
        <f>COUNT(R6:R7,R14:R20,R22,R24,R27:R30,R33,R37:R38,R40:R45,R48:R64,R70,R73,R75,R83,R85:R87,R89:R96,R98:R104,R107:R109,R111:R115,R117:R119,R121:R122,R124,R126:R129,R131:R134,R137,R141,R143:R146,R150:R154,R156,R158,R160:R164,R166:R176,R178:R179,R184,R186:R187,R189:R191,R193:R195,R203:R204,R206:R207,R212:R214,R217,R219:R221,R224:R229,R231:R232,R235,R238:R245,R247:R250,R257:R263,R266:R268,R272:R274,R277,R280,R284:R286,R290,R292:R294,R310:R311,R317,R324:R326,R330:R331,R339,R341,R343,R345:R346,R349:R350,R354,R356:R357,R359:R362,R365:R369,R371:R375,R377:R378,R396:R397,R453,R455,R466,R481:R482,R484,R489:R491,R495:R498,R500,R502,R506:R508,R510:R511,R513:R516,R523,R526,R528,R530:R536,R538:R541,R547,R549,R552,R570,R572,R612:R614)</f>
        <v>261</v>
      </c>
      <c r="AA27" s="192">
        <f>COUNT(R8,R11:R12,R21,R23,R25:R26,R34,R36,R39,R47,R65:R67,R69,R76:R77,R79,R82,R84,R106,R116,R123,R142,R157,R159,R165,R177,R192,R230,R246,R254,R344,R347,R353,R385,R399,R407,R427,R452,R456:R458,R475,R483,R504,R519,R524,R537,R548,R550,R559,R563,R566,R575:R578,R580,R583:R584,R588,R606,R635,R643)</f>
        <v>65</v>
      </c>
      <c r="AB27" s="193">
        <v>0</v>
      </c>
      <c r="AC27" s="16"/>
    </row>
    <row r="28" spans="1:30" ht="16" x14ac:dyDescent="0.2">
      <c r="A28" s="93" t="s">
        <v>1339</v>
      </c>
      <c r="B28" s="37" t="s">
        <v>1596</v>
      </c>
      <c r="C28" s="94">
        <v>1</v>
      </c>
      <c r="D28" s="37" t="s">
        <v>1295</v>
      </c>
      <c r="E28" s="121">
        <v>80907</v>
      </c>
      <c r="F28" s="182">
        <f t="shared" si="0"/>
        <v>51450</v>
      </c>
      <c r="G28" s="94">
        <v>6146</v>
      </c>
      <c r="H28" s="94">
        <v>25634</v>
      </c>
      <c r="I28" s="94">
        <v>6589</v>
      </c>
      <c r="J28" s="94">
        <v>0</v>
      </c>
      <c r="K28" s="94">
        <v>0</v>
      </c>
      <c r="L28" s="94">
        <v>13081</v>
      </c>
      <c r="M28" s="94">
        <v>0</v>
      </c>
      <c r="N28" s="182">
        <v>0</v>
      </c>
      <c r="O28" s="100">
        <f t="shared" si="1"/>
        <v>0.63591531017093705</v>
      </c>
      <c r="P28" s="188">
        <f t="shared" si="2"/>
        <v>0.11945578231292517</v>
      </c>
      <c r="Q28" s="189">
        <f t="shared" si="3"/>
        <v>0.49823129251700682</v>
      </c>
      <c r="R28" s="189">
        <f t="shared" si="4"/>
        <v>0.12806608357628765</v>
      </c>
      <c r="S28" s="189">
        <f t="shared" si="5"/>
        <v>0</v>
      </c>
      <c r="T28" s="189">
        <f t="shared" si="6"/>
        <v>0</v>
      </c>
      <c r="U28" s="189">
        <f t="shared" si="7"/>
        <v>0.25424684159378036</v>
      </c>
      <c r="V28" s="189">
        <f t="shared" si="8"/>
        <v>0</v>
      </c>
      <c r="W28" s="158">
        <f t="shared" si="9"/>
        <v>0</v>
      </c>
      <c r="X28" s="98" t="s">
        <v>1679</v>
      </c>
    </row>
    <row r="29" spans="1:30" ht="16" x14ac:dyDescent="0.2">
      <c r="A29" s="93" t="s">
        <v>1341</v>
      </c>
      <c r="B29" s="37" t="s">
        <v>1597</v>
      </c>
      <c r="C29" s="94">
        <v>1</v>
      </c>
      <c r="D29" s="37" t="s">
        <v>1295</v>
      </c>
      <c r="E29" s="121">
        <v>75924</v>
      </c>
      <c r="F29" s="182">
        <f t="shared" si="0"/>
        <v>47907</v>
      </c>
      <c r="G29" s="94">
        <v>5158</v>
      </c>
      <c r="H29" s="94">
        <v>23215</v>
      </c>
      <c r="I29" s="94">
        <v>5316</v>
      </c>
      <c r="J29" s="94">
        <v>443</v>
      </c>
      <c r="K29" s="94">
        <v>0</v>
      </c>
      <c r="L29" s="94">
        <v>12424</v>
      </c>
      <c r="M29" s="94">
        <v>0</v>
      </c>
      <c r="N29" s="182">
        <v>1351</v>
      </c>
      <c r="O29" s="100">
        <f t="shared" si="1"/>
        <v>0.63098624940730208</v>
      </c>
      <c r="P29" s="188">
        <f t="shared" si="2"/>
        <v>0.10766693802575825</v>
      </c>
      <c r="Q29" s="189">
        <f t="shared" si="3"/>
        <v>0.48458471622101157</v>
      </c>
      <c r="R29" s="189">
        <f t="shared" si="4"/>
        <v>0.11096499467718705</v>
      </c>
      <c r="S29" s="189">
        <f t="shared" si="5"/>
        <v>9.2470828897655878E-3</v>
      </c>
      <c r="T29" s="189">
        <f t="shared" si="6"/>
        <v>0</v>
      </c>
      <c r="U29" s="189">
        <f t="shared" si="7"/>
        <v>0.25933579643893379</v>
      </c>
      <c r="V29" s="189">
        <f t="shared" si="8"/>
        <v>0</v>
      </c>
      <c r="W29" s="158">
        <f t="shared" si="9"/>
        <v>2.8200471747343813E-2</v>
      </c>
      <c r="X29" s="98" t="s">
        <v>1679</v>
      </c>
    </row>
    <row r="30" spans="1:30" ht="16" x14ac:dyDescent="0.2">
      <c r="A30" s="93" t="s">
        <v>1343</v>
      </c>
      <c r="B30" s="37" t="s">
        <v>1598</v>
      </c>
      <c r="C30" s="94">
        <v>1</v>
      </c>
      <c r="D30" s="37" t="s">
        <v>1295</v>
      </c>
      <c r="E30" s="121">
        <v>61387</v>
      </c>
      <c r="F30" s="182">
        <f t="shared" si="0"/>
        <v>39242</v>
      </c>
      <c r="G30" s="94">
        <v>4661</v>
      </c>
      <c r="H30" s="94">
        <v>18449</v>
      </c>
      <c r="I30" s="94">
        <v>6711</v>
      </c>
      <c r="J30" s="94">
        <v>364</v>
      </c>
      <c r="K30" s="94">
        <v>595</v>
      </c>
      <c r="L30" s="94">
        <v>8100</v>
      </c>
      <c r="M30" s="94">
        <v>0</v>
      </c>
      <c r="N30" s="182">
        <v>362</v>
      </c>
      <c r="O30" s="100">
        <f t="shared" si="1"/>
        <v>0.63925586850636129</v>
      </c>
      <c r="P30" s="188">
        <f t="shared" si="2"/>
        <v>0.11877580143723561</v>
      </c>
      <c r="Q30" s="189">
        <f t="shared" si="3"/>
        <v>0.47013404005912035</v>
      </c>
      <c r="R30" s="189">
        <f t="shared" si="4"/>
        <v>0.1710157484328016</v>
      </c>
      <c r="S30" s="189">
        <f t="shared" si="5"/>
        <v>9.2757759543346408E-3</v>
      </c>
      <c r="T30" s="189">
        <f t="shared" si="6"/>
        <v>1.5162326079200856E-2</v>
      </c>
      <c r="U30" s="189">
        <f t="shared" si="7"/>
        <v>0.20641149788491922</v>
      </c>
      <c r="V30" s="189">
        <f t="shared" si="8"/>
        <v>0</v>
      </c>
      <c r="W30" s="158">
        <f t="shared" si="9"/>
        <v>9.2248101523877482E-3</v>
      </c>
      <c r="X30" s="98" t="s">
        <v>1679</v>
      </c>
    </row>
    <row r="31" spans="1:30" ht="16" x14ac:dyDescent="0.2">
      <c r="A31" s="93" t="s">
        <v>1345</v>
      </c>
      <c r="B31" s="37" t="s">
        <v>1346</v>
      </c>
      <c r="C31" s="94">
        <v>1</v>
      </c>
      <c r="D31" s="37" t="s">
        <v>1244</v>
      </c>
      <c r="E31" s="121">
        <v>65925</v>
      </c>
      <c r="F31" s="182">
        <f t="shared" si="0"/>
        <v>41004</v>
      </c>
      <c r="G31" s="94">
        <v>10683</v>
      </c>
      <c r="H31" s="94">
        <v>7007</v>
      </c>
      <c r="I31" s="94">
        <v>5956</v>
      </c>
      <c r="J31" s="94">
        <v>1085</v>
      </c>
      <c r="K31" s="94">
        <v>0</v>
      </c>
      <c r="L31" s="94">
        <v>16273</v>
      </c>
      <c r="M31" s="94">
        <v>0</v>
      </c>
      <c r="N31" s="182">
        <v>0</v>
      </c>
      <c r="O31" s="100">
        <f t="shared" si="1"/>
        <v>0.6219795221843003</v>
      </c>
      <c r="P31" s="188">
        <f t="shared" si="2"/>
        <v>0.26053555750658475</v>
      </c>
      <c r="Q31" s="189">
        <f t="shared" si="3"/>
        <v>0.17088576724222027</v>
      </c>
      <c r="R31" s="189">
        <f t="shared" si="4"/>
        <v>0.14525412154911715</v>
      </c>
      <c r="S31" s="189">
        <f t="shared" si="5"/>
        <v>2.6460833089454686E-2</v>
      </c>
      <c r="T31" s="189">
        <f t="shared" si="6"/>
        <v>0</v>
      </c>
      <c r="U31" s="189">
        <f t="shared" si="7"/>
        <v>0.39686372061262315</v>
      </c>
      <c r="V31" s="189">
        <f t="shared" si="8"/>
        <v>0</v>
      </c>
      <c r="W31" s="158">
        <f t="shared" si="9"/>
        <v>0</v>
      </c>
      <c r="X31" s="98" t="s">
        <v>1661</v>
      </c>
      <c r="Z31" s="132" t="s">
        <v>1680</v>
      </c>
      <c r="AA31" s="38"/>
      <c r="AB31" s="38"/>
      <c r="AC31" s="39"/>
    </row>
    <row r="32" spans="1:30" ht="16" x14ac:dyDescent="0.2">
      <c r="A32" s="93" t="s">
        <v>1349</v>
      </c>
      <c r="B32" s="37" t="s">
        <v>1350</v>
      </c>
      <c r="C32" s="94">
        <v>1</v>
      </c>
      <c r="D32" s="37" t="s">
        <v>1351</v>
      </c>
      <c r="E32" s="121">
        <v>22266</v>
      </c>
      <c r="F32" s="182">
        <f t="shared" si="0"/>
        <v>14717</v>
      </c>
      <c r="G32" s="94">
        <v>647</v>
      </c>
      <c r="H32" s="94">
        <v>4838</v>
      </c>
      <c r="I32" s="94">
        <v>1097</v>
      </c>
      <c r="J32" s="94">
        <v>0</v>
      </c>
      <c r="K32" s="94">
        <v>0</v>
      </c>
      <c r="L32" s="94">
        <v>6723</v>
      </c>
      <c r="M32" s="94">
        <v>1412</v>
      </c>
      <c r="N32" s="182">
        <v>0</v>
      </c>
      <c r="O32" s="100">
        <f t="shared" si="1"/>
        <v>0.66096290308093053</v>
      </c>
      <c r="P32" s="188">
        <f t="shared" si="2"/>
        <v>4.3962764150302369E-2</v>
      </c>
      <c r="Q32" s="189">
        <f t="shared" si="3"/>
        <v>0.32873547598015901</v>
      </c>
      <c r="R32" s="189">
        <f t="shared" si="4"/>
        <v>7.4539648026092281E-2</v>
      </c>
      <c r="S32" s="189">
        <f t="shared" si="5"/>
        <v>0</v>
      </c>
      <c r="T32" s="189">
        <f t="shared" si="6"/>
        <v>0</v>
      </c>
      <c r="U32" s="189">
        <f t="shared" si="7"/>
        <v>0.45681864510430115</v>
      </c>
      <c r="V32" s="189">
        <f t="shared" si="8"/>
        <v>9.5943466739145208E-2</v>
      </c>
      <c r="W32" s="158">
        <f t="shared" si="9"/>
        <v>0</v>
      </c>
      <c r="X32" s="98" t="s">
        <v>1661</v>
      </c>
      <c r="Z32" s="194">
        <v>0.47075613692701362</v>
      </c>
      <c r="AA32" s="44"/>
      <c r="AB32" s="44"/>
      <c r="AC32" s="45"/>
    </row>
    <row r="33" spans="1:27" ht="16" x14ac:dyDescent="0.2">
      <c r="A33" s="93" t="s">
        <v>1352</v>
      </c>
      <c r="B33" s="37" t="s">
        <v>1600</v>
      </c>
      <c r="C33" s="94">
        <v>1</v>
      </c>
      <c r="D33" s="37" t="s">
        <v>1308</v>
      </c>
      <c r="E33" s="121">
        <v>75115</v>
      </c>
      <c r="F33" s="182">
        <f t="shared" si="0"/>
        <v>50469</v>
      </c>
      <c r="G33" s="94">
        <v>10342</v>
      </c>
      <c r="H33" s="94">
        <v>19131</v>
      </c>
      <c r="I33" s="94">
        <v>5754</v>
      </c>
      <c r="J33" s="94">
        <v>689</v>
      </c>
      <c r="K33" s="94">
        <v>609</v>
      </c>
      <c r="L33" s="94">
        <v>13944</v>
      </c>
      <c r="M33" s="94">
        <v>0</v>
      </c>
      <c r="N33" s="182">
        <v>0</v>
      </c>
      <c r="O33" s="100">
        <f t="shared" si="1"/>
        <v>0.67188976902083475</v>
      </c>
      <c r="P33" s="188">
        <f t="shared" si="2"/>
        <v>0.20491787037587431</v>
      </c>
      <c r="Q33" s="189">
        <f t="shared" si="3"/>
        <v>0.37906437615169708</v>
      </c>
      <c r="R33" s="189">
        <f t="shared" si="4"/>
        <v>0.11401058075254117</v>
      </c>
      <c r="S33" s="189">
        <f t="shared" si="5"/>
        <v>1.3651944758168381E-2</v>
      </c>
      <c r="T33" s="189">
        <f t="shared" si="6"/>
        <v>1.206681329132735E-2</v>
      </c>
      <c r="U33" s="189">
        <f t="shared" si="7"/>
        <v>0.27628841467039172</v>
      </c>
      <c r="V33" s="189">
        <f t="shared" si="8"/>
        <v>0</v>
      </c>
      <c r="W33" s="158">
        <f t="shared" si="9"/>
        <v>0</v>
      </c>
      <c r="X33" s="98" t="s">
        <v>1679</v>
      </c>
      <c r="Z33" s="149"/>
    </row>
    <row r="34" spans="1:27" ht="16" x14ac:dyDescent="0.2">
      <c r="A34" s="93" t="s">
        <v>1354</v>
      </c>
      <c r="B34" s="37" t="s">
        <v>1355</v>
      </c>
      <c r="C34" s="94">
        <v>1</v>
      </c>
      <c r="D34" s="37" t="s">
        <v>1354</v>
      </c>
      <c r="E34" s="121">
        <v>33085</v>
      </c>
      <c r="F34" s="182">
        <f t="shared" si="0"/>
        <v>19346</v>
      </c>
      <c r="G34" s="94">
        <v>2032</v>
      </c>
      <c r="H34" s="94">
        <v>2061</v>
      </c>
      <c r="I34" s="94">
        <v>11989</v>
      </c>
      <c r="J34" s="94">
        <v>1222</v>
      </c>
      <c r="K34" s="94">
        <v>0</v>
      </c>
      <c r="L34" s="94">
        <v>2042</v>
      </c>
      <c r="M34" s="94">
        <v>0</v>
      </c>
      <c r="N34" s="182">
        <v>0</v>
      </c>
      <c r="O34" s="100">
        <f t="shared" si="1"/>
        <v>0.58473628532567634</v>
      </c>
      <c r="P34" s="188">
        <f t="shared" si="2"/>
        <v>0.10503463248216685</v>
      </c>
      <c r="Q34" s="189">
        <f t="shared" si="3"/>
        <v>0.10653365036700094</v>
      </c>
      <c r="R34" s="189">
        <f t="shared" si="4"/>
        <v>0.61971466969916267</v>
      </c>
      <c r="S34" s="189">
        <f t="shared" si="5"/>
        <v>6.3165512250594441E-2</v>
      </c>
      <c r="T34" s="189">
        <f t="shared" si="6"/>
        <v>0</v>
      </c>
      <c r="U34" s="189">
        <f t="shared" si="7"/>
        <v>0.10555153520107516</v>
      </c>
      <c r="V34" s="189">
        <f t="shared" si="8"/>
        <v>0</v>
      </c>
      <c r="W34" s="158">
        <f t="shared" si="9"/>
        <v>0</v>
      </c>
      <c r="X34" s="98" t="s">
        <v>1661</v>
      </c>
    </row>
    <row r="35" spans="1:27" ht="16" x14ac:dyDescent="0.2">
      <c r="A35" s="93" t="s">
        <v>1360</v>
      </c>
      <c r="B35" s="37" t="s">
        <v>1361</v>
      </c>
      <c r="C35" s="94">
        <v>1</v>
      </c>
      <c r="D35" s="37" t="s">
        <v>1254</v>
      </c>
      <c r="E35" s="121">
        <v>72141</v>
      </c>
      <c r="F35" s="182">
        <f t="shared" si="0"/>
        <v>48268</v>
      </c>
      <c r="G35" s="94">
        <v>14739</v>
      </c>
      <c r="H35" s="94">
        <v>7923</v>
      </c>
      <c r="I35" s="94">
        <v>5954</v>
      </c>
      <c r="J35" s="94">
        <v>0</v>
      </c>
      <c r="K35" s="94">
        <v>0</v>
      </c>
      <c r="L35" s="94">
        <v>19118</v>
      </c>
      <c r="M35" s="94">
        <v>0</v>
      </c>
      <c r="N35" s="182">
        <v>534</v>
      </c>
      <c r="O35" s="100">
        <f t="shared" si="1"/>
        <v>0.66907860994441437</v>
      </c>
      <c r="P35" s="188">
        <f t="shared" si="2"/>
        <v>0.30535758680699426</v>
      </c>
      <c r="Q35" s="189">
        <f t="shared" si="3"/>
        <v>0.16414601806579929</v>
      </c>
      <c r="R35" s="189">
        <f t="shared" si="4"/>
        <v>0.12335294605121405</v>
      </c>
      <c r="S35" s="189">
        <f t="shared" si="5"/>
        <v>0</v>
      </c>
      <c r="T35" s="189">
        <f t="shared" si="6"/>
        <v>0</v>
      </c>
      <c r="U35" s="189">
        <f t="shared" si="7"/>
        <v>0.39608021877848676</v>
      </c>
      <c r="V35" s="189">
        <f t="shared" si="8"/>
        <v>0</v>
      </c>
      <c r="W35" s="158">
        <f t="shared" si="9"/>
        <v>1.1063230297505593E-2</v>
      </c>
      <c r="X35" s="98" t="s">
        <v>1661</v>
      </c>
    </row>
    <row r="36" spans="1:27" ht="16" x14ac:dyDescent="0.2">
      <c r="A36" s="93" t="s">
        <v>1364</v>
      </c>
      <c r="B36" s="37" t="s">
        <v>1604</v>
      </c>
      <c r="C36" s="94">
        <v>1</v>
      </c>
      <c r="D36" s="37" t="s">
        <v>1271</v>
      </c>
      <c r="E36" s="121">
        <v>51836</v>
      </c>
      <c r="F36" s="182">
        <f t="shared" si="0"/>
        <v>34838</v>
      </c>
      <c r="G36" s="94">
        <v>4260</v>
      </c>
      <c r="H36" s="94">
        <v>5265</v>
      </c>
      <c r="I36" s="94">
        <v>18335</v>
      </c>
      <c r="J36" s="94">
        <v>659</v>
      </c>
      <c r="K36" s="94">
        <v>777</v>
      </c>
      <c r="L36" s="94">
        <v>5263</v>
      </c>
      <c r="M36" s="94">
        <v>0</v>
      </c>
      <c r="N36" s="182">
        <v>279</v>
      </c>
      <c r="O36" s="100">
        <f t="shared" si="1"/>
        <v>0.67208117910332588</v>
      </c>
      <c r="P36" s="188">
        <f t="shared" si="2"/>
        <v>0.12228026867213962</v>
      </c>
      <c r="Q36" s="189">
        <f t="shared" si="3"/>
        <v>0.15112807853493312</v>
      </c>
      <c r="R36" s="189">
        <f t="shared" si="4"/>
        <v>0.52629312819335206</v>
      </c>
      <c r="S36" s="189">
        <f t="shared" si="5"/>
        <v>1.8916126069234745E-2</v>
      </c>
      <c r="T36" s="189">
        <f t="shared" si="6"/>
        <v>2.2303232102876169E-2</v>
      </c>
      <c r="U36" s="189">
        <f t="shared" si="7"/>
        <v>0.15107066995809174</v>
      </c>
      <c r="V36" s="189">
        <f t="shared" si="8"/>
        <v>0</v>
      </c>
      <c r="W36" s="158">
        <f t="shared" si="9"/>
        <v>8.0084964693725239E-3</v>
      </c>
      <c r="X36" s="98" t="s">
        <v>1679</v>
      </c>
    </row>
    <row r="37" spans="1:27" ht="16" x14ac:dyDescent="0.2">
      <c r="A37" s="93" t="s">
        <v>1368</v>
      </c>
      <c r="B37" s="44" t="s">
        <v>1606</v>
      </c>
      <c r="C37" s="165">
        <v>1</v>
      </c>
      <c r="D37" s="44" t="s">
        <v>1308</v>
      </c>
      <c r="E37" s="121">
        <v>66080</v>
      </c>
      <c r="F37" s="182">
        <f t="shared" si="0"/>
        <v>46841</v>
      </c>
      <c r="G37" s="165">
        <v>11254</v>
      </c>
      <c r="H37" s="165">
        <v>19558</v>
      </c>
      <c r="I37" s="165">
        <v>6797</v>
      </c>
      <c r="J37" s="165">
        <v>395</v>
      </c>
      <c r="K37" s="165">
        <v>746</v>
      </c>
      <c r="L37" s="165">
        <v>8091</v>
      </c>
      <c r="M37" s="165">
        <v>0</v>
      </c>
      <c r="N37" s="195">
        <v>0</v>
      </c>
      <c r="O37" s="100">
        <f t="shared" si="1"/>
        <v>0.70885290556900726</v>
      </c>
      <c r="P37" s="188">
        <f t="shared" si="2"/>
        <v>0.24025960163104973</v>
      </c>
      <c r="Q37" s="189">
        <f t="shared" si="3"/>
        <v>0.41754018915053054</v>
      </c>
      <c r="R37" s="189">
        <f t="shared" si="4"/>
        <v>0.1451079182767234</v>
      </c>
      <c r="S37" s="189">
        <f t="shared" si="5"/>
        <v>8.4327832454473648E-3</v>
      </c>
      <c r="T37" s="189">
        <f t="shared" si="6"/>
        <v>1.5926218483806921E-2</v>
      </c>
      <c r="U37" s="189">
        <f t="shared" si="7"/>
        <v>0.1727332892124421</v>
      </c>
      <c r="V37" s="189">
        <f t="shared" si="8"/>
        <v>0</v>
      </c>
      <c r="W37" s="158">
        <f t="shared" si="9"/>
        <v>0</v>
      </c>
      <c r="X37" s="98" t="s">
        <v>1679</v>
      </c>
    </row>
    <row r="38" spans="1:27" ht="16" x14ac:dyDescent="0.2">
      <c r="A38" s="93" t="s">
        <v>1249</v>
      </c>
      <c r="B38" s="38" t="s">
        <v>1560</v>
      </c>
      <c r="C38" s="133">
        <v>2</v>
      </c>
      <c r="D38" s="38" t="s">
        <v>1251</v>
      </c>
      <c r="E38" s="121">
        <v>62364</v>
      </c>
      <c r="F38" s="182">
        <f t="shared" si="0"/>
        <v>35849</v>
      </c>
      <c r="G38" s="133">
        <v>3133</v>
      </c>
      <c r="H38" s="133">
        <v>20849</v>
      </c>
      <c r="I38" s="133">
        <v>2898</v>
      </c>
      <c r="J38" s="133">
        <v>0</v>
      </c>
      <c r="K38" s="133">
        <v>0</v>
      </c>
      <c r="L38" s="133">
        <v>8441</v>
      </c>
      <c r="M38" s="133">
        <v>0</v>
      </c>
      <c r="N38" s="196">
        <v>528</v>
      </c>
      <c r="O38" s="183">
        <f t="shared" si="1"/>
        <v>0.57483484061317425</v>
      </c>
      <c r="P38" s="184">
        <f t="shared" si="2"/>
        <v>8.739434851739239E-2</v>
      </c>
      <c r="Q38" s="185">
        <f t="shared" si="3"/>
        <v>0.58157828670255796</v>
      </c>
      <c r="R38" s="185">
        <f t="shared" si="4"/>
        <v>8.08390750090658E-2</v>
      </c>
      <c r="S38" s="185">
        <f t="shared" si="5"/>
        <v>0</v>
      </c>
      <c r="T38" s="185">
        <f t="shared" si="6"/>
        <v>0</v>
      </c>
      <c r="U38" s="185">
        <f t="shared" si="7"/>
        <v>0.2354598454629139</v>
      </c>
      <c r="V38" s="185">
        <f t="shared" si="8"/>
        <v>0</v>
      </c>
      <c r="W38" s="186">
        <f t="shared" si="9"/>
        <v>1.472844430806996E-2</v>
      </c>
      <c r="X38" s="98" t="s">
        <v>1679</v>
      </c>
    </row>
    <row r="39" spans="1:27" ht="16" x14ac:dyDescent="0.2">
      <c r="A39" s="93" t="s">
        <v>1255</v>
      </c>
      <c r="B39" s="37" t="s">
        <v>1561</v>
      </c>
      <c r="C39" s="94">
        <v>2</v>
      </c>
      <c r="D39" s="37" t="s">
        <v>1255</v>
      </c>
      <c r="E39" s="121">
        <v>67165</v>
      </c>
      <c r="F39" s="182">
        <f t="shared" si="0"/>
        <v>45207</v>
      </c>
      <c r="G39" s="94">
        <v>10861</v>
      </c>
      <c r="H39" s="94">
        <v>10274</v>
      </c>
      <c r="I39" s="94">
        <v>14292</v>
      </c>
      <c r="J39" s="94">
        <v>0</v>
      </c>
      <c r="K39" s="94">
        <v>789</v>
      </c>
      <c r="L39" s="94">
        <v>8563</v>
      </c>
      <c r="M39" s="94">
        <v>0</v>
      </c>
      <c r="N39" s="182">
        <v>428</v>
      </c>
      <c r="O39" s="100">
        <f t="shared" si="1"/>
        <v>0.67307377354276776</v>
      </c>
      <c r="P39" s="188">
        <f t="shared" si="2"/>
        <v>0.24025040369854225</v>
      </c>
      <c r="Q39" s="189">
        <f t="shared" si="3"/>
        <v>0.22726568894197802</v>
      </c>
      <c r="R39" s="189">
        <f t="shared" si="4"/>
        <v>0.31614572964363924</v>
      </c>
      <c r="S39" s="189">
        <f t="shared" si="5"/>
        <v>0</v>
      </c>
      <c r="T39" s="189">
        <f t="shared" si="6"/>
        <v>1.7453049306523326E-2</v>
      </c>
      <c r="U39" s="189">
        <f t="shared" si="7"/>
        <v>0.18941756807574048</v>
      </c>
      <c r="V39" s="189">
        <f t="shared" si="8"/>
        <v>0</v>
      </c>
      <c r="W39" s="158">
        <f t="shared" si="9"/>
        <v>9.4675603335766592E-3</v>
      </c>
      <c r="X39" s="98" t="s">
        <v>1679</v>
      </c>
    </row>
    <row r="40" spans="1:27" ht="16" x14ac:dyDescent="0.2">
      <c r="A40" s="93" t="s">
        <v>1257</v>
      </c>
      <c r="B40" s="37" t="s">
        <v>1562</v>
      </c>
      <c r="C40" s="94">
        <v>2</v>
      </c>
      <c r="D40" s="37" t="s">
        <v>1259</v>
      </c>
      <c r="E40" s="121">
        <v>73320</v>
      </c>
      <c r="F40" s="182">
        <f t="shared" si="0"/>
        <v>45893</v>
      </c>
      <c r="G40" s="94">
        <v>11721</v>
      </c>
      <c r="H40" s="94">
        <v>21632</v>
      </c>
      <c r="I40" s="94">
        <v>4264</v>
      </c>
      <c r="J40" s="94">
        <v>0</v>
      </c>
      <c r="K40" s="94">
        <v>0</v>
      </c>
      <c r="L40" s="94">
        <v>8276</v>
      </c>
      <c r="M40" s="94">
        <v>0</v>
      </c>
      <c r="N40" s="182">
        <v>0</v>
      </c>
      <c r="O40" s="100">
        <f t="shared" si="1"/>
        <v>0.62592744135297329</v>
      </c>
      <c r="P40" s="188">
        <f t="shared" si="2"/>
        <v>0.2553984267753252</v>
      </c>
      <c r="Q40" s="189">
        <f t="shared" si="3"/>
        <v>0.47135728760377399</v>
      </c>
      <c r="R40" s="189">
        <f t="shared" si="4"/>
        <v>9.2911773037282375E-2</v>
      </c>
      <c r="S40" s="189">
        <f t="shared" si="5"/>
        <v>0</v>
      </c>
      <c r="T40" s="189">
        <f t="shared" si="6"/>
        <v>0</v>
      </c>
      <c r="U40" s="189">
        <f t="shared" si="7"/>
        <v>0.1803325125836184</v>
      </c>
      <c r="V40" s="189">
        <f t="shared" si="8"/>
        <v>0</v>
      </c>
      <c r="W40" s="158">
        <f t="shared" si="9"/>
        <v>0</v>
      </c>
      <c r="X40" s="98" t="s">
        <v>1679</v>
      </c>
    </row>
    <row r="41" spans="1:27" ht="16" x14ac:dyDescent="0.2">
      <c r="A41" s="93" t="s">
        <v>1260</v>
      </c>
      <c r="B41" s="37" t="s">
        <v>1563</v>
      </c>
      <c r="C41" s="94">
        <v>2</v>
      </c>
      <c r="D41" s="37" t="s">
        <v>1259</v>
      </c>
      <c r="E41" s="121">
        <v>68352</v>
      </c>
      <c r="F41" s="182">
        <f t="shared" si="0"/>
        <v>43915</v>
      </c>
      <c r="G41" s="94">
        <v>8943</v>
      </c>
      <c r="H41" s="94">
        <v>20950</v>
      </c>
      <c r="I41" s="94">
        <v>5236</v>
      </c>
      <c r="J41" s="94">
        <v>0</v>
      </c>
      <c r="K41" s="94">
        <v>0</v>
      </c>
      <c r="L41" s="94">
        <v>8364</v>
      </c>
      <c r="M41" s="94">
        <v>0</v>
      </c>
      <c r="N41" s="182">
        <v>422</v>
      </c>
      <c r="O41" s="100">
        <f t="shared" si="1"/>
        <v>0.64248302902621723</v>
      </c>
      <c r="P41" s="188">
        <f t="shared" si="2"/>
        <v>0.20364340202664238</v>
      </c>
      <c r="Q41" s="189">
        <f t="shared" si="3"/>
        <v>0.47705795286348629</v>
      </c>
      <c r="R41" s="189">
        <f t="shared" si="4"/>
        <v>0.1192303313218718</v>
      </c>
      <c r="S41" s="189">
        <f t="shared" si="5"/>
        <v>0</v>
      </c>
      <c r="T41" s="189">
        <f t="shared" si="6"/>
        <v>0</v>
      </c>
      <c r="U41" s="189">
        <f t="shared" si="7"/>
        <v>0.19045884094273027</v>
      </c>
      <c r="V41" s="189">
        <f t="shared" si="8"/>
        <v>0</v>
      </c>
      <c r="W41" s="158">
        <f t="shared" si="9"/>
        <v>9.6094728452692704E-3</v>
      </c>
      <c r="X41" s="98" t="s">
        <v>1679</v>
      </c>
    </row>
    <row r="42" spans="1:27" ht="16" x14ac:dyDescent="0.2">
      <c r="A42" s="93" t="s">
        <v>1262</v>
      </c>
      <c r="B42" s="37" t="s">
        <v>1564</v>
      </c>
      <c r="C42" s="94">
        <v>2</v>
      </c>
      <c r="D42" s="37" t="s">
        <v>1259</v>
      </c>
      <c r="E42" s="121">
        <v>74953</v>
      </c>
      <c r="F42" s="182">
        <f t="shared" si="0"/>
        <v>46116</v>
      </c>
      <c r="G42" s="94">
        <v>7212</v>
      </c>
      <c r="H42" s="94">
        <v>21860</v>
      </c>
      <c r="I42" s="94">
        <v>4630</v>
      </c>
      <c r="J42" s="94">
        <v>0</v>
      </c>
      <c r="K42" s="94">
        <v>0</v>
      </c>
      <c r="L42" s="94">
        <v>11965</v>
      </c>
      <c r="M42" s="94">
        <v>0</v>
      </c>
      <c r="N42" s="182">
        <v>449</v>
      </c>
      <c r="O42" s="100">
        <f t="shared" si="1"/>
        <v>0.61526556642162422</v>
      </c>
      <c r="P42" s="188">
        <f t="shared" si="2"/>
        <v>0.15638823835545146</v>
      </c>
      <c r="Q42" s="189">
        <f t="shared" si="3"/>
        <v>0.47402203139908056</v>
      </c>
      <c r="R42" s="189">
        <f t="shared" si="4"/>
        <v>0.1003989938416168</v>
      </c>
      <c r="S42" s="189">
        <f t="shared" si="5"/>
        <v>0</v>
      </c>
      <c r="T42" s="189">
        <f t="shared" si="6"/>
        <v>0</v>
      </c>
      <c r="U42" s="189">
        <f t="shared" si="7"/>
        <v>0.25945441929048485</v>
      </c>
      <c r="V42" s="189">
        <f t="shared" si="8"/>
        <v>0</v>
      </c>
      <c r="W42" s="158">
        <f t="shared" si="9"/>
        <v>9.7363171133662933E-3</v>
      </c>
      <c r="X42" s="98" t="s">
        <v>1679</v>
      </c>
    </row>
    <row r="43" spans="1:27" ht="16" x14ac:dyDescent="0.2">
      <c r="A43" s="93" t="s">
        <v>1272</v>
      </c>
      <c r="B43" s="37" t="s">
        <v>1567</v>
      </c>
      <c r="C43" s="94">
        <v>2</v>
      </c>
      <c r="D43" s="37" t="s">
        <v>1251</v>
      </c>
      <c r="E43" s="121">
        <v>70067</v>
      </c>
      <c r="F43" s="182">
        <f t="shared" si="0"/>
        <v>41635</v>
      </c>
      <c r="G43" s="94">
        <v>3374</v>
      </c>
      <c r="H43" s="94">
        <v>27728</v>
      </c>
      <c r="I43" s="94">
        <v>3519</v>
      </c>
      <c r="J43" s="94">
        <v>0</v>
      </c>
      <c r="K43" s="94">
        <v>0</v>
      </c>
      <c r="L43" s="94">
        <v>7014</v>
      </c>
      <c r="M43" s="94">
        <v>0</v>
      </c>
      <c r="N43" s="182">
        <v>0</v>
      </c>
      <c r="O43" s="100">
        <f t="shared" si="1"/>
        <v>0.59421696376325517</v>
      </c>
      <c r="P43" s="188">
        <f t="shared" si="2"/>
        <v>8.103758856731115E-2</v>
      </c>
      <c r="Q43" s="189">
        <f t="shared" si="3"/>
        <v>0.66597814338897565</v>
      </c>
      <c r="R43" s="189">
        <f t="shared" si="4"/>
        <v>8.4520235378887948E-2</v>
      </c>
      <c r="S43" s="189">
        <f t="shared" si="5"/>
        <v>0</v>
      </c>
      <c r="T43" s="189">
        <f t="shared" si="6"/>
        <v>0</v>
      </c>
      <c r="U43" s="189">
        <f t="shared" si="7"/>
        <v>0.16846403266482526</v>
      </c>
      <c r="V43" s="189">
        <f t="shared" si="8"/>
        <v>0</v>
      </c>
      <c r="W43" s="158">
        <f t="shared" si="9"/>
        <v>0</v>
      </c>
      <c r="X43" s="98" t="s">
        <v>1679</v>
      </c>
      <c r="AA43" s="149"/>
    </row>
    <row r="44" spans="1:27" ht="16" x14ac:dyDescent="0.2">
      <c r="A44" s="93" t="s">
        <v>1274</v>
      </c>
      <c r="B44" s="37" t="s">
        <v>1568</v>
      </c>
      <c r="C44" s="94">
        <v>2</v>
      </c>
      <c r="D44" s="37" t="s">
        <v>1251</v>
      </c>
      <c r="E44" s="121">
        <v>64037</v>
      </c>
      <c r="F44" s="182">
        <f t="shared" si="0"/>
        <v>41150</v>
      </c>
      <c r="G44" s="94">
        <v>3407</v>
      </c>
      <c r="H44" s="94">
        <v>23549</v>
      </c>
      <c r="I44" s="94">
        <v>3924</v>
      </c>
      <c r="J44" s="94">
        <v>0</v>
      </c>
      <c r="K44" s="94">
        <v>0</v>
      </c>
      <c r="L44" s="94">
        <v>9794</v>
      </c>
      <c r="M44" s="94">
        <v>0</v>
      </c>
      <c r="N44" s="182">
        <v>476</v>
      </c>
      <c r="O44" s="100">
        <f t="shared" si="1"/>
        <v>0.64259724846573074</v>
      </c>
      <c r="P44" s="188">
        <f t="shared" si="2"/>
        <v>8.2794653705953833E-2</v>
      </c>
      <c r="Q44" s="189">
        <f t="shared" si="3"/>
        <v>0.57227217496962335</v>
      </c>
      <c r="R44" s="189">
        <f t="shared" si="4"/>
        <v>9.5358444714459298E-2</v>
      </c>
      <c r="S44" s="189">
        <f t="shared" si="5"/>
        <v>0</v>
      </c>
      <c r="T44" s="189">
        <f t="shared" si="6"/>
        <v>0</v>
      </c>
      <c r="U44" s="189">
        <f t="shared" si="7"/>
        <v>0.23800729040097204</v>
      </c>
      <c r="V44" s="189">
        <f t="shared" si="8"/>
        <v>0</v>
      </c>
      <c r="W44" s="158">
        <f t="shared" si="9"/>
        <v>1.1567436208991495E-2</v>
      </c>
      <c r="X44" s="98" t="s">
        <v>1679</v>
      </c>
    </row>
    <row r="45" spans="1:27" ht="16" x14ac:dyDescent="0.2">
      <c r="A45" s="93" t="s">
        <v>1276</v>
      </c>
      <c r="B45" s="37" t="s">
        <v>1569</v>
      </c>
      <c r="C45" s="94">
        <v>2</v>
      </c>
      <c r="D45" s="37" t="s">
        <v>1276</v>
      </c>
      <c r="E45" s="121">
        <v>74581</v>
      </c>
      <c r="F45" s="182">
        <f t="shared" si="0"/>
        <v>52173</v>
      </c>
      <c r="G45" s="94">
        <v>16501</v>
      </c>
      <c r="H45" s="94">
        <v>23950</v>
      </c>
      <c r="I45" s="94">
        <v>4608</v>
      </c>
      <c r="J45" s="94">
        <v>695</v>
      </c>
      <c r="K45" s="94">
        <v>0</v>
      </c>
      <c r="L45" s="94">
        <v>6419</v>
      </c>
      <c r="M45" s="94">
        <v>0</v>
      </c>
      <c r="N45" s="182">
        <v>0</v>
      </c>
      <c r="O45" s="100">
        <f t="shared" si="1"/>
        <v>0.69954814228825035</v>
      </c>
      <c r="P45" s="188">
        <f t="shared" si="2"/>
        <v>0.31627470147394249</v>
      </c>
      <c r="Q45" s="189">
        <f t="shared" si="3"/>
        <v>0.45904970003641732</v>
      </c>
      <c r="R45" s="189">
        <f t="shared" si="4"/>
        <v>8.832154562704847E-2</v>
      </c>
      <c r="S45" s="189">
        <f t="shared" si="5"/>
        <v>1.3321066451996244E-2</v>
      </c>
      <c r="T45" s="189">
        <f t="shared" si="6"/>
        <v>0</v>
      </c>
      <c r="U45" s="189">
        <f t="shared" si="7"/>
        <v>0.12303298641059551</v>
      </c>
      <c r="V45" s="189">
        <f t="shared" si="8"/>
        <v>0</v>
      </c>
      <c r="W45" s="158">
        <f t="shared" si="9"/>
        <v>0</v>
      </c>
      <c r="X45" s="98" t="s">
        <v>1679</v>
      </c>
    </row>
    <row r="46" spans="1:27" ht="16" x14ac:dyDescent="0.2">
      <c r="A46" s="93" t="s">
        <v>1278</v>
      </c>
      <c r="B46" s="37" t="s">
        <v>1279</v>
      </c>
      <c r="C46" s="94">
        <v>2</v>
      </c>
      <c r="D46" s="37" t="s">
        <v>1276</v>
      </c>
      <c r="E46" s="121">
        <v>66627</v>
      </c>
      <c r="F46" s="182">
        <f t="shared" si="0"/>
        <v>45892</v>
      </c>
      <c r="G46" s="94">
        <v>17457</v>
      </c>
      <c r="H46" s="94">
        <v>13263</v>
      </c>
      <c r="I46" s="94">
        <v>9080</v>
      </c>
      <c r="J46" s="94">
        <v>637</v>
      </c>
      <c r="K46" s="94">
        <v>510</v>
      </c>
      <c r="L46" s="94">
        <v>4945</v>
      </c>
      <c r="M46" s="94">
        <v>0</v>
      </c>
      <c r="N46" s="182">
        <v>0</v>
      </c>
      <c r="O46" s="100">
        <f t="shared" si="1"/>
        <v>0.68878982994881954</v>
      </c>
      <c r="P46" s="188">
        <f t="shared" si="2"/>
        <v>0.38039309683604988</v>
      </c>
      <c r="Q46" s="189">
        <f t="shared" si="3"/>
        <v>0.28900461954153228</v>
      </c>
      <c r="R46" s="189">
        <f t="shared" si="4"/>
        <v>0.19785583543972807</v>
      </c>
      <c r="S46" s="189">
        <f t="shared" si="5"/>
        <v>1.3880414887126297E-2</v>
      </c>
      <c r="T46" s="189">
        <f t="shared" si="6"/>
        <v>1.1113048025799703E-2</v>
      </c>
      <c r="U46" s="189">
        <f t="shared" si="7"/>
        <v>0.10775298526976379</v>
      </c>
      <c r="V46" s="189">
        <f t="shared" si="8"/>
        <v>0</v>
      </c>
      <c r="W46" s="158">
        <f t="shared" si="9"/>
        <v>0</v>
      </c>
      <c r="X46" s="98" t="s">
        <v>1661</v>
      </c>
    </row>
    <row r="47" spans="1:27" ht="16" x14ac:dyDescent="0.2">
      <c r="A47" s="93" t="s">
        <v>1280</v>
      </c>
      <c r="B47" s="37" t="s">
        <v>1570</v>
      </c>
      <c r="C47" s="94">
        <v>2</v>
      </c>
      <c r="D47" s="37" t="s">
        <v>1251</v>
      </c>
      <c r="E47" s="121">
        <v>63795</v>
      </c>
      <c r="F47" s="182">
        <f t="shared" si="0"/>
        <v>47948</v>
      </c>
      <c r="G47" s="94">
        <v>7431</v>
      </c>
      <c r="H47" s="94">
        <v>16367</v>
      </c>
      <c r="I47" s="94">
        <v>18551</v>
      </c>
      <c r="J47" s="94">
        <v>545</v>
      </c>
      <c r="K47" s="94">
        <v>0</v>
      </c>
      <c r="L47" s="94">
        <v>5054</v>
      </c>
      <c r="M47" s="94">
        <v>0</v>
      </c>
      <c r="N47" s="182">
        <v>0</v>
      </c>
      <c r="O47" s="100">
        <f t="shared" si="1"/>
        <v>0.75159495258249076</v>
      </c>
      <c r="P47" s="188">
        <f t="shared" si="2"/>
        <v>0.15498039542838074</v>
      </c>
      <c r="Q47" s="189">
        <f t="shared" si="3"/>
        <v>0.34134896137482273</v>
      </c>
      <c r="R47" s="189">
        <f t="shared" si="4"/>
        <v>0.38689830649870693</v>
      </c>
      <c r="S47" s="189">
        <f t="shared" si="5"/>
        <v>1.1366480353716527E-2</v>
      </c>
      <c r="T47" s="189">
        <f t="shared" si="6"/>
        <v>0</v>
      </c>
      <c r="U47" s="189">
        <f t="shared" si="7"/>
        <v>0.10540585634437306</v>
      </c>
      <c r="V47" s="189">
        <f t="shared" si="8"/>
        <v>0</v>
      </c>
      <c r="W47" s="158">
        <f t="shared" si="9"/>
        <v>0</v>
      </c>
      <c r="X47" s="98" t="s">
        <v>1679</v>
      </c>
    </row>
    <row r="48" spans="1:27" ht="16" x14ac:dyDescent="0.2">
      <c r="A48" s="93" t="s">
        <v>1282</v>
      </c>
      <c r="B48" s="37" t="s">
        <v>1571</v>
      </c>
      <c r="C48" s="94">
        <v>2</v>
      </c>
      <c r="D48" s="37" t="s">
        <v>1251</v>
      </c>
      <c r="E48" s="121">
        <v>66085</v>
      </c>
      <c r="F48" s="182">
        <f t="shared" si="0"/>
        <v>42266</v>
      </c>
      <c r="G48" s="94">
        <v>3242</v>
      </c>
      <c r="H48" s="94">
        <v>25905</v>
      </c>
      <c r="I48" s="94">
        <v>3434</v>
      </c>
      <c r="J48" s="94">
        <v>683</v>
      </c>
      <c r="K48" s="94">
        <v>0</v>
      </c>
      <c r="L48" s="94">
        <v>8497</v>
      </c>
      <c r="M48" s="94">
        <v>0</v>
      </c>
      <c r="N48" s="182">
        <v>505</v>
      </c>
      <c r="O48" s="100">
        <f t="shared" si="1"/>
        <v>0.63957025043504578</v>
      </c>
      <c r="P48" s="188">
        <f t="shared" si="2"/>
        <v>7.6704679884540772E-2</v>
      </c>
      <c r="Q48" s="189">
        <f t="shared" si="3"/>
        <v>0.6129039890219089</v>
      </c>
      <c r="R48" s="189">
        <f t="shared" si="4"/>
        <v>8.1247338286092846E-2</v>
      </c>
      <c r="S48" s="189">
        <f t="shared" si="5"/>
        <v>1.6159560876354517E-2</v>
      </c>
      <c r="T48" s="189">
        <f t="shared" si="6"/>
        <v>0</v>
      </c>
      <c r="U48" s="189">
        <f t="shared" si="7"/>
        <v>0.20103629394785408</v>
      </c>
      <c r="V48" s="189">
        <f t="shared" si="8"/>
        <v>0</v>
      </c>
      <c r="W48" s="158">
        <f t="shared" si="9"/>
        <v>1.1948137983248947E-2</v>
      </c>
      <c r="X48" s="98" t="s">
        <v>1679</v>
      </c>
    </row>
    <row r="49" spans="1:24" ht="16" x14ac:dyDescent="0.2">
      <c r="A49" s="93" t="s">
        <v>1291</v>
      </c>
      <c r="B49" s="37" t="s">
        <v>1574</v>
      </c>
      <c r="C49" s="94">
        <v>2</v>
      </c>
      <c r="D49" s="37" t="s">
        <v>1259</v>
      </c>
      <c r="E49" s="121">
        <v>76534</v>
      </c>
      <c r="F49" s="182">
        <f t="shared" si="0"/>
        <v>50946</v>
      </c>
      <c r="G49" s="94">
        <v>6613</v>
      </c>
      <c r="H49" s="94">
        <v>26241</v>
      </c>
      <c r="I49" s="94">
        <v>5052</v>
      </c>
      <c r="J49" s="94">
        <v>0</v>
      </c>
      <c r="K49" s="94">
        <v>1003</v>
      </c>
      <c r="L49" s="94">
        <v>11738</v>
      </c>
      <c r="M49" s="94">
        <v>0</v>
      </c>
      <c r="N49" s="182">
        <v>299</v>
      </c>
      <c r="O49" s="100">
        <f t="shared" si="1"/>
        <v>0.66566493323228892</v>
      </c>
      <c r="P49" s="188">
        <f t="shared" si="2"/>
        <v>0.12980410630864053</v>
      </c>
      <c r="Q49" s="189">
        <f t="shared" si="3"/>
        <v>0.51507478506654103</v>
      </c>
      <c r="R49" s="189">
        <f t="shared" si="4"/>
        <v>9.9163820515840301E-2</v>
      </c>
      <c r="S49" s="189">
        <f t="shared" si="5"/>
        <v>0</v>
      </c>
      <c r="T49" s="189">
        <f t="shared" si="6"/>
        <v>1.9687512267891494E-2</v>
      </c>
      <c r="U49" s="189">
        <f t="shared" si="7"/>
        <v>0.23040081655085778</v>
      </c>
      <c r="V49" s="189">
        <f t="shared" si="8"/>
        <v>0</v>
      </c>
      <c r="W49" s="158">
        <f t="shared" si="9"/>
        <v>5.8689592902288696E-3</v>
      </c>
      <c r="X49" s="98" t="s">
        <v>1679</v>
      </c>
    </row>
    <row r="50" spans="1:24" ht="16" x14ac:dyDescent="0.2">
      <c r="A50" s="93" t="s">
        <v>1311</v>
      </c>
      <c r="B50" s="37" t="s">
        <v>1582</v>
      </c>
      <c r="C50" s="94">
        <v>2</v>
      </c>
      <c r="D50" s="37" t="s">
        <v>1251</v>
      </c>
      <c r="E50" s="121">
        <v>60062</v>
      </c>
      <c r="F50" s="182">
        <f t="shared" si="0"/>
        <v>30580</v>
      </c>
      <c r="G50" s="94">
        <v>2158</v>
      </c>
      <c r="H50" s="94">
        <v>15908</v>
      </c>
      <c r="I50" s="94">
        <v>5010</v>
      </c>
      <c r="J50" s="94">
        <v>246</v>
      </c>
      <c r="K50" s="94">
        <v>800</v>
      </c>
      <c r="L50" s="94">
        <v>5357</v>
      </c>
      <c r="M50" s="94">
        <v>0</v>
      </c>
      <c r="N50" s="182">
        <v>1101</v>
      </c>
      <c r="O50" s="100">
        <f t="shared" si="1"/>
        <v>0.50914055476008124</v>
      </c>
      <c r="P50" s="188">
        <f t="shared" si="2"/>
        <v>7.0568999345977768E-2</v>
      </c>
      <c r="Q50" s="189">
        <f t="shared" si="3"/>
        <v>0.52020928711576198</v>
      </c>
      <c r="R50" s="189">
        <f t="shared" si="4"/>
        <v>0.16383257030739046</v>
      </c>
      <c r="S50" s="189">
        <f t="shared" si="5"/>
        <v>8.0444735120994114E-3</v>
      </c>
      <c r="T50" s="189">
        <f t="shared" si="6"/>
        <v>2.6160889470241987E-2</v>
      </c>
      <c r="U50" s="189">
        <f t="shared" si="7"/>
        <v>0.17517985611510792</v>
      </c>
      <c r="V50" s="189">
        <f t="shared" si="8"/>
        <v>0</v>
      </c>
      <c r="W50" s="158">
        <f t="shared" si="9"/>
        <v>3.6003924133420538E-2</v>
      </c>
      <c r="X50" s="98" t="s">
        <v>1679</v>
      </c>
    </row>
    <row r="51" spans="1:24" ht="16" x14ac:dyDescent="0.2">
      <c r="A51" s="93" t="s">
        <v>1313</v>
      </c>
      <c r="B51" s="37" t="s">
        <v>1583</v>
      </c>
      <c r="C51" s="94">
        <v>2</v>
      </c>
      <c r="D51" s="37" t="s">
        <v>1251</v>
      </c>
      <c r="E51" s="121">
        <v>61516</v>
      </c>
      <c r="F51" s="182">
        <f t="shared" si="0"/>
        <v>32164</v>
      </c>
      <c r="G51" s="94">
        <v>1453</v>
      </c>
      <c r="H51" s="94">
        <v>19797</v>
      </c>
      <c r="I51" s="94">
        <v>1617</v>
      </c>
      <c r="J51" s="94">
        <v>209</v>
      </c>
      <c r="K51" s="94">
        <v>0</v>
      </c>
      <c r="L51" s="94">
        <v>7957</v>
      </c>
      <c r="M51" s="94">
        <v>677</v>
      </c>
      <c r="N51" s="182">
        <v>454</v>
      </c>
      <c r="O51" s="100">
        <f t="shared" si="1"/>
        <v>0.52285584238246963</v>
      </c>
      <c r="P51" s="188">
        <f t="shared" si="2"/>
        <v>4.517472951125482E-2</v>
      </c>
      <c r="Q51" s="189">
        <f t="shared" si="3"/>
        <v>0.61550180325830117</v>
      </c>
      <c r="R51" s="189">
        <f t="shared" si="4"/>
        <v>5.0273597811217513E-2</v>
      </c>
      <c r="S51" s="189">
        <f t="shared" si="5"/>
        <v>6.4979480164158686E-3</v>
      </c>
      <c r="T51" s="189">
        <f t="shared" si="6"/>
        <v>0</v>
      </c>
      <c r="U51" s="189">
        <f t="shared" si="7"/>
        <v>0.24738838452928741</v>
      </c>
      <c r="V51" s="189">
        <f t="shared" si="8"/>
        <v>2.1048377067528913E-2</v>
      </c>
      <c r="W51" s="158">
        <f t="shared" si="9"/>
        <v>1.4115159805994279E-2</v>
      </c>
      <c r="X51" s="98" t="s">
        <v>1679</v>
      </c>
    </row>
    <row r="52" spans="1:24" ht="16" x14ac:dyDescent="0.2">
      <c r="A52" s="93" t="s">
        <v>1315</v>
      </c>
      <c r="B52" s="37" t="s">
        <v>1584</v>
      </c>
      <c r="C52" s="94">
        <v>2</v>
      </c>
      <c r="D52" s="37" t="s">
        <v>1251</v>
      </c>
      <c r="E52" s="121">
        <v>51416</v>
      </c>
      <c r="F52" s="182">
        <f t="shared" si="0"/>
        <v>29613</v>
      </c>
      <c r="G52" s="94">
        <v>2089</v>
      </c>
      <c r="H52" s="94">
        <v>13181</v>
      </c>
      <c r="I52" s="94">
        <v>9283</v>
      </c>
      <c r="J52" s="94">
        <v>0</v>
      </c>
      <c r="K52" s="94">
        <v>947</v>
      </c>
      <c r="L52" s="94">
        <v>3530</v>
      </c>
      <c r="M52" s="94">
        <v>0</v>
      </c>
      <c r="N52" s="182">
        <v>583</v>
      </c>
      <c r="O52" s="100">
        <f t="shared" si="1"/>
        <v>0.57594912089621908</v>
      </c>
      <c r="P52" s="188">
        <f t="shared" si="2"/>
        <v>7.0543342450950591E-2</v>
      </c>
      <c r="Q52" s="189">
        <f t="shared" si="3"/>
        <v>0.44510856718333164</v>
      </c>
      <c r="R52" s="189">
        <f t="shared" si="4"/>
        <v>0.31347718907236688</v>
      </c>
      <c r="S52" s="189">
        <f t="shared" si="5"/>
        <v>0</v>
      </c>
      <c r="T52" s="189">
        <f t="shared" si="6"/>
        <v>3.1979198325059938E-2</v>
      </c>
      <c r="U52" s="189">
        <f t="shared" si="7"/>
        <v>0.11920440347144835</v>
      </c>
      <c r="V52" s="189">
        <f t="shared" si="8"/>
        <v>0</v>
      </c>
      <c r="W52" s="158">
        <f t="shared" si="9"/>
        <v>1.9687299496842604E-2</v>
      </c>
      <c r="X52" s="98" t="s">
        <v>1679</v>
      </c>
    </row>
    <row r="53" spans="1:24" ht="16" x14ac:dyDescent="0.2">
      <c r="A53" s="93" t="s">
        <v>1317</v>
      </c>
      <c r="B53" s="37" t="s">
        <v>1585</v>
      </c>
      <c r="C53" s="94">
        <v>2</v>
      </c>
      <c r="D53" s="37" t="s">
        <v>1251</v>
      </c>
      <c r="E53" s="121">
        <v>59859</v>
      </c>
      <c r="F53" s="182">
        <f t="shared" si="0"/>
        <v>29409</v>
      </c>
      <c r="G53" s="94">
        <v>1569</v>
      </c>
      <c r="H53" s="94">
        <v>20100</v>
      </c>
      <c r="I53" s="94">
        <v>2262</v>
      </c>
      <c r="J53" s="94">
        <v>0</v>
      </c>
      <c r="K53" s="94">
        <v>0</v>
      </c>
      <c r="L53" s="94">
        <v>4158</v>
      </c>
      <c r="M53" s="94">
        <v>798</v>
      </c>
      <c r="N53" s="182">
        <v>522</v>
      </c>
      <c r="O53" s="100">
        <f t="shared" si="1"/>
        <v>0.49130456572946424</v>
      </c>
      <c r="P53" s="188">
        <f t="shared" si="2"/>
        <v>5.3351014995409569E-2</v>
      </c>
      <c r="Q53" s="189">
        <f t="shared" si="3"/>
        <v>0.68346424563909003</v>
      </c>
      <c r="R53" s="189">
        <f t="shared" si="4"/>
        <v>7.6915230031622969E-2</v>
      </c>
      <c r="S53" s="189">
        <f t="shared" si="5"/>
        <v>0</v>
      </c>
      <c r="T53" s="189">
        <f t="shared" si="6"/>
        <v>0</v>
      </c>
      <c r="U53" s="189">
        <f t="shared" si="7"/>
        <v>0.14138529021728041</v>
      </c>
      <c r="V53" s="189">
        <f t="shared" si="8"/>
        <v>2.713455064776089E-2</v>
      </c>
      <c r="W53" s="158">
        <f t="shared" si="9"/>
        <v>1.774966846883607E-2</v>
      </c>
      <c r="X53" s="98" t="s">
        <v>1679</v>
      </c>
    </row>
    <row r="54" spans="1:24" ht="16" x14ac:dyDescent="0.2">
      <c r="A54" s="93" t="s">
        <v>1319</v>
      </c>
      <c r="B54" s="37" t="s">
        <v>1586</v>
      </c>
      <c r="C54" s="94">
        <v>2</v>
      </c>
      <c r="D54" s="37" t="s">
        <v>1251</v>
      </c>
      <c r="E54" s="121">
        <v>60968</v>
      </c>
      <c r="F54" s="182">
        <f t="shared" si="0"/>
        <v>35582</v>
      </c>
      <c r="G54" s="94">
        <v>3537</v>
      </c>
      <c r="H54" s="94">
        <v>19233</v>
      </c>
      <c r="I54" s="94">
        <v>5622</v>
      </c>
      <c r="J54" s="94">
        <v>0</v>
      </c>
      <c r="K54" s="94">
        <v>882</v>
      </c>
      <c r="L54" s="94">
        <v>5430</v>
      </c>
      <c r="M54" s="94">
        <v>0</v>
      </c>
      <c r="N54" s="182">
        <v>878</v>
      </c>
      <c r="O54" s="100">
        <f t="shared" si="1"/>
        <v>0.58361763548090806</v>
      </c>
      <c r="P54" s="188">
        <f t="shared" si="2"/>
        <v>9.9404193131358551E-2</v>
      </c>
      <c r="Q54" s="189">
        <f t="shared" si="3"/>
        <v>0.54052610870664941</v>
      </c>
      <c r="R54" s="189">
        <f t="shared" si="4"/>
        <v>0.15800123658029341</v>
      </c>
      <c r="S54" s="189">
        <f t="shared" si="5"/>
        <v>0</v>
      </c>
      <c r="T54" s="189">
        <f t="shared" si="6"/>
        <v>2.4787814063290427E-2</v>
      </c>
      <c r="U54" s="189">
        <f t="shared" si="7"/>
        <v>0.15260524984542748</v>
      </c>
      <c r="V54" s="189">
        <f t="shared" si="8"/>
        <v>0</v>
      </c>
      <c r="W54" s="158">
        <f t="shared" si="9"/>
        <v>2.4675397672980721E-2</v>
      </c>
      <c r="X54" s="98" t="s">
        <v>1679</v>
      </c>
    </row>
    <row r="55" spans="1:24" ht="16" x14ac:dyDescent="0.2">
      <c r="A55" s="93" t="s">
        <v>1321</v>
      </c>
      <c r="B55" s="37" t="s">
        <v>1587</v>
      </c>
      <c r="C55" s="94">
        <v>2</v>
      </c>
      <c r="D55" s="37" t="s">
        <v>1251</v>
      </c>
      <c r="E55" s="121">
        <v>65029</v>
      </c>
      <c r="F55" s="182">
        <f t="shared" si="0"/>
        <v>40094</v>
      </c>
      <c r="G55" s="94">
        <v>4592</v>
      </c>
      <c r="H55" s="94">
        <v>20736</v>
      </c>
      <c r="I55" s="94">
        <v>4739</v>
      </c>
      <c r="J55" s="94">
        <v>0</v>
      </c>
      <c r="K55" s="94">
        <v>961</v>
      </c>
      <c r="L55" s="94">
        <v>8078</v>
      </c>
      <c r="M55" s="94">
        <v>0</v>
      </c>
      <c r="N55" s="182">
        <v>988</v>
      </c>
      <c r="O55" s="100">
        <f t="shared" si="1"/>
        <v>0.61655569053806758</v>
      </c>
      <c r="P55" s="188">
        <f t="shared" si="2"/>
        <v>0.11453085249663292</v>
      </c>
      <c r="Q55" s="189">
        <f t="shared" si="3"/>
        <v>0.5171846161520427</v>
      </c>
      <c r="R55" s="189">
        <f t="shared" si="4"/>
        <v>0.11819723649423854</v>
      </c>
      <c r="S55" s="189">
        <f t="shared" si="5"/>
        <v>0</v>
      </c>
      <c r="T55" s="189">
        <f t="shared" si="6"/>
        <v>2.3968673617000051E-2</v>
      </c>
      <c r="U55" s="189">
        <f t="shared" si="7"/>
        <v>0.20147653015413777</v>
      </c>
      <c r="V55" s="189">
        <f t="shared" si="8"/>
        <v>0</v>
      </c>
      <c r="W55" s="158">
        <f t="shared" si="9"/>
        <v>2.4642091085948021E-2</v>
      </c>
      <c r="X55" s="98" t="s">
        <v>1679</v>
      </c>
    </row>
    <row r="56" spans="1:24" ht="16" x14ac:dyDescent="0.2">
      <c r="A56" s="93" t="s">
        <v>1323</v>
      </c>
      <c r="B56" s="37" t="s">
        <v>1588</v>
      </c>
      <c r="C56" s="94">
        <v>2</v>
      </c>
      <c r="D56" s="37" t="s">
        <v>1251</v>
      </c>
      <c r="E56" s="121">
        <v>58182</v>
      </c>
      <c r="F56" s="182">
        <f t="shared" si="0"/>
        <v>31781</v>
      </c>
      <c r="G56" s="94">
        <v>2084</v>
      </c>
      <c r="H56" s="94">
        <v>19863</v>
      </c>
      <c r="I56" s="94">
        <v>2870</v>
      </c>
      <c r="J56" s="94">
        <v>0</v>
      </c>
      <c r="K56" s="94">
        <v>0</v>
      </c>
      <c r="L56" s="94">
        <v>5192</v>
      </c>
      <c r="M56" s="94">
        <v>0</v>
      </c>
      <c r="N56" s="182">
        <v>1772</v>
      </c>
      <c r="O56" s="100">
        <f t="shared" si="1"/>
        <v>0.54623423051802966</v>
      </c>
      <c r="P56" s="188">
        <f t="shared" si="2"/>
        <v>6.5573770491803282E-2</v>
      </c>
      <c r="Q56" s="189">
        <f t="shared" si="3"/>
        <v>0.62499606683238418</v>
      </c>
      <c r="R56" s="189">
        <f t="shared" si="4"/>
        <v>9.0305528460400866E-2</v>
      </c>
      <c r="S56" s="189">
        <f t="shared" si="5"/>
        <v>0</v>
      </c>
      <c r="T56" s="189">
        <f t="shared" si="6"/>
        <v>0</v>
      </c>
      <c r="U56" s="189">
        <f t="shared" si="7"/>
        <v>0.16336805009282276</v>
      </c>
      <c r="V56" s="189">
        <f t="shared" si="8"/>
        <v>0</v>
      </c>
      <c r="W56" s="158">
        <f t="shared" si="9"/>
        <v>5.5756584122588972E-2</v>
      </c>
      <c r="X56" s="98" t="s">
        <v>1679</v>
      </c>
    </row>
    <row r="57" spans="1:24" ht="16" x14ac:dyDescent="0.2">
      <c r="A57" s="93" t="s">
        <v>1329</v>
      </c>
      <c r="B57" s="37" t="s">
        <v>1591</v>
      </c>
      <c r="C57" s="94">
        <v>2</v>
      </c>
      <c r="D57" s="37" t="s">
        <v>1251</v>
      </c>
      <c r="E57" s="121">
        <v>59209</v>
      </c>
      <c r="F57" s="182">
        <f t="shared" si="0"/>
        <v>37512</v>
      </c>
      <c r="G57" s="94">
        <v>4502</v>
      </c>
      <c r="H57" s="94">
        <v>20993</v>
      </c>
      <c r="I57" s="94">
        <v>5007</v>
      </c>
      <c r="J57" s="94">
        <v>433</v>
      </c>
      <c r="K57" s="94">
        <v>0</v>
      </c>
      <c r="L57" s="94">
        <v>6577</v>
      </c>
      <c r="M57" s="94">
        <v>0</v>
      </c>
      <c r="N57" s="182">
        <v>0</v>
      </c>
      <c r="O57" s="100">
        <f t="shared" si="1"/>
        <v>0.63355233157121382</v>
      </c>
      <c r="P57" s="188">
        <f t="shared" si="2"/>
        <v>0.12001492855619535</v>
      </c>
      <c r="Q57" s="189">
        <f t="shared" si="3"/>
        <v>0.5596342503732139</v>
      </c>
      <c r="R57" s="189">
        <f t="shared" si="4"/>
        <v>0.13347728726807423</v>
      </c>
      <c r="S57" s="189">
        <f t="shared" si="5"/>
        <v>1.154297291533376E-2</v>
      </c>
      <c r="T57" s="189">
        <f t="shared" si="6"/>
        <v>0</v>
      </c>
      <c r="U57" s="189">
        <f t="shared" si="7"/>
        <v>0.17533056088718277</v>
      </c>
      <c r="V57" s="189">
        <f t="shared" si="8"/>
        <v>0</v>
      </c>
      <c r="W57" s="158">
        <f t="shared" si="9"/>
        <v>0</v>
      </c>
      <c r="X57" s="98" t="s">
        <v>1679</v>
      </c>
    </row>
    <row r="58" spans="1:24" ht="16" x14ac:dyDescent="0.2">
      <c r="A58" s="93" t="s">
        <v>1333</v>
      </c>
      <c r="B58" s="37" t="s">
        <v>1593</v>
      </c>
      <c r="C58" s="94">
        <v>2</v>
      </c>
      <c r="D58" s="37" t="s">
        <v>1259</v>
      </c>
      <c r="E58" s="121">
        <v>74131</v>
      </c>
      <c r="F58" s="182">
        <f t="shared" si="0"/>
        <v>46553</v>
      </c>
      <c r="G58" s="94">
        <v>6592</v>
      </c>
      <c r="H58" s="94">
        <v>24460</v>
      </c>
      <c r="I58" s="94">
        <v>3419</v>
      </c>
      <c r="J58" s="94">
        <v>0</v>
      </c>
      <c r="K58" s="94">
        <v>0</v>
      </c>
      <c r="L58" s="94">
        <v>12082</v>
      </c>
      <c r="M58" s="94">
        <v>0</v>
      </c>
      <c r="N58" s="182">
        <v>0</v>
      </c>
      <c r="O58" s="100">
        <f t="shared" si="1"/>
        <v>0.62798289514508099</v>
      </c>
      <c r="P58" s="188">
        <f t="shared" si="2"/>
        <v>0.14160204498098941</v>
      </c>
      <c r="Q58" s="189">
        <f t="shared" si="3"/>
        <v>0.52542263656477561</v>
      </c>
      <c r="R58" s="189">
        <f t="shared" si="4"/>
        <v>7.3443172298240711E-2</v>
      </c>
      <c r="S58" s="189">
        <f t="shared" si="5"/>
        <v>0</v>
      </c>
      <c r="T58" s="189">
        <f t="shared" si="6"/>
        <v>0</v>
      </c>
      <c r="U58" s="189">
        <f t="shared" si="7"/>
        <v>0.25953214615599424</v>
      </c>
      <c r="V58" s="189">
        <f t="shared" si="8"/>
        <v>0</v>
      </c>
      <c r="W58" s="158">
        <f t="shared" si="9"/>
        <v>0</v>
      </c>
      <c r="X58" s="98" t="s">
        <v>1679</v>
      </c>
    </row>
    <row r="59" spans="1:24" ht="16" x14ac:dyDescent="0.2">
      <c r="A59" s="93" t="s">
        <v>1337</v>
      </c>
      <c r="B59" s="37" t="s">
        <v>1595</v>
      </c>
      <c r="C59" s="94">
        <v>2</v>
      </c>
      <c r="D59" s="37" t="s">
        <v>1259</v>
      </c>
      <c r="E59" s="121">
        <v>74773</v>
      </c>
      <c r="F59" s="182">
        <f t="shared" si="0"/>
        <v>46554</v>
      </c>
      <c r="G59" s="94">
        <v>6981</v>
      </c>
      <c r="H59" s="94">
        <v>23258</v>
      </c>
      <c r="I59" s="94">
        <v>5249</v>
      </c>
      <c r="J59" s="94">
        <v>616</v>
      </c>
      <c r="K59" s="94">
        <v>0</v>
      </c>
      <c r="L59" s="94">
        <v>9780</v>
      </c>
      <c r="M59" s="94">
        <v>0</v>
      </c>
      <c r="N59" s="182">
        <v>670</v>
      </c>
      <c r="O59" s="100">
        <f t="shared" si="1"/>
        <v>0.62260441603252514</v>
      </c>
      <c r="P59" s="188">
        <f t="shared" si="2"/>
        <v>0.14995489109421317</v>
      </c>
      <c r="Q59" s="189">
        <f t="shared" si="3"/>
        <v>0.49959187180478581</v>
      </c>
      <c r="R59" s="189">
        <f t="shared" si="4"/>
        <v>0.11275078403574344</v>
      </c>
      <c r="S59" s="189">
        <f t="shared" si="5"/>
        <v>1.3231945697469605E-2</v>
      </c>
      <c r="T59" s="189">
        <f t="shared" si="6"/>
        <v>0</v>
      </c>
      <c r="U59" s="189">
        <f t="shared" si="7"/>
        <v>0.21007861837865704</v>
      </c>
      <c r="V59" s="189">
        <f t="shared" si="8"/>
        <v>0</v>
      </c>
      <c r="W59" s="158">
        <f t="shared" si="9"/>
        <v>1.4391888989130902E-2</v>
      </c>
      <c r="X59" s="98" t="s">
        <v>1679</v>
      </c>
    </row>
    <row r="60" spans="1:24" ht="16" x14ac:dyDescent="0.2">
      <c r="A60" s="93" t="s">
        <v>1347</v>
      </c>
      <c r="B60" s="37" t="s">
        <v>1599</v>
      </c>
      <c r="C60" s="94">
        <v>2</v>
      </c>
      <c r="D60" s="37" t="s">
        <v>1251</v>
      </c>
      <c r="E60" s="121">
        <v>66918</v>
      </c>
      <c r="F60" s="182">
        <f t="shared" si="0"/>
        <v>39123</v>
      </c>
      <c r="G60" s="94">
        <v>3660</v>
      </c>
      <c r="H60" s="94">
        <v>23910</v>
      </c>
      <c r="I60" s="94">
        <v>3840</v>
      </c>
      <c r="J60" s="94">
        <v>0</v>
      </c>
      <c r="K60" s="94">
        <v>0</v>
      </c>
      <c r="L60" s="94">
        <v>7104</v>
      </c>
      <c r="M60" s="94">
        <v>0</v>
      </c>
      <c r="N60" s="182">
        <v>609</v>
      </c>
      <c r="O60" s="100">
        <f t="shared" si="1"/>
        <v>0.58464090379270151</v>
      </c>
      <c r="P60" s="188">
        <f t="shared" si="2"/>
        <v>9.3551108043861672E-2</v>
      </c>
      <c r="Q60" s="189">
        <f t="shared" si="3"/>
        <v>0.61114945172916191</v>
      </c>
      <c r="R60" s="189">
        <f t="shared" si="4"/>
        <v>9.815198220995322E-2</v>
      </c>
      <c r="S60" s="189">
        <f t="shared" si="5"/>
        <v>0</v>
      </c>
      <c r="T60" s="189">
        <f t="shared" si="6"/>
        <v>0</v>
      </c>
      <c r="U60" s="189">
        <f t="shared" si="7"/>
        <v>0.18158116708841346</v>
      </c>
      <c r="V60" s="189">
        <f t="shared" si="8"/>
        <v>0</v>
      </c>
      <c r="W60" s="158">
        <f t="shared" si="9"/>
        <v>1.5566290928609769E-2</v>
      </c>
      <c r="X60" s="98" t="s">
        <v>1679</v>
      </c>
    </row>
    <row r="61" spans="1:24" ht="16" x14ac:dyDescent="0.2">
      <c r="A61" s="93" t="s">
        <v>1356</v>
      </c>
      <c r="B61" s="37" t="s">
        <v>1601</v>
      </c>
      <c r="C61" s="94">
        <v>2</v>
      </c>
      <c r="D61" s="37" t="s">
        <v>1251</v>
      </c>
      <c r="E61" s="121">
        <v>63704</v>
      </c>
      <c r="F61" s="182">
        <f t="shared" si="0"/>
        <v>43707</v>
      </c>
      <c r="G61" s="94">
        <v>6381</v>
      </c>
      <c r="H61" s="94">
        <v>23613</v>
      </c>
      <c r="I61" s="94">
        <v>4597</v>
      </c>
      <c r="J61" s="94">
        <v>0</v>
      </c>
      <c r="K61" s="94">
        <v>0</v>
      </c>
      <c r="L61" s="94">
        <v>8333</v>
      </c>
      <c r="M61" s="94">
        <v>0</v>
      </c>
      <c r="N61" s="182">
        <v>783</v>
      </c>
      <c r="O61" s="100">
        <f t="shared" si="1"/>
        <v>0.68609506467411785</v>
      </c>
      <c r="P61" s="188">
        <f t="shared" si="2"/>
        <v>0.14599492072208112</v>
      </c>
      <c r="Q61" s="189">
        <f t="shared" si="3"/>
        <v>0.54025670945157522</v>
      </c>
      <c r="R61" s="189">
        <f t="shared" si="4"/>
        <v>0.10517766032900909</v>
      </c>
      <c r="S61" s="189">
        <f t="shared" si="5"/>
        <v>0</v>
      </c>
      <c r="T61" s="189">
        <f t="shared" si="6"/>
        <v>0</v>
      </c>
      <c r="U61" s="189">
        <f t="shared" si="7"/>
        <v>0.19065595899970256</v>
      </c>
      <c r="V61" s="189">
        <f t="shared" si="8"/>
        <v>0</v>
      </c>
      <c r="W61" s="158">
        <f t="shared" si="9"/>
        <v>1.7914750497631957E-2</v>
      </c>
      <c r="X61" s="98" t="s">
        <v>1679</v>
      </c>
    </row>
    <row r="62" spans="1:24" ht="16" x14ac:dyDescent="0.2">
      <c r="A62" s="93" t="s">
        <v>1358</v>
      </c>
      <c r="B62" s="37" t="s">
        <v>1602</v>
      </c>
      <c r="C62" s="94">
        <v>2</v>
      </c>
      <c r="D62" s="37" t="s">
        <v>1251</v>
      </c>
      <c r="E62" s="121">
        <v>61197</v>
      </c>
      <c r="F62" s="182">
        <f t="shared" si="0"/>
        <v>39998</v>
      </c>
      <c r="G62" s="94">
        <v>3979</v>
      </c>
      <c r="H62" s="94">
        <v>23842</v>
      </c>
      <c r="I62" s="94">
        <v>3812</v>
      </c>
      <c r="J62" s="94">
        <v>0</v>
      </c>
      <c r="K62" s="94">
        <v>0</v>
      </c>
      <c r="L62" s="94">
        <v>7228</v>
      </c>
      <c r="M62" s="94">
        <v>0</v>
      </c>
      <c r="N62" s="182">
        <v>1137</v>
      </c>
      <c r="O62" s="100">
        <f t="shared" si="1"/>
        <v>0.65359413043123027</v>
      </c>
      <c r="P62" s="188">
        <f t="shared" si="2"/>
        <v>9.9479973998699942E-2</v>
      </c>
      <c r="Q62" s="189">
        <f t="shared" si="3"/>
        <v>0.59607980399019955</v>
      </c>
      <c r="R62" s="189">
        <f t="shared" si="4"/>
        <v>9.530476523826191E-2</v>
      </c>
      <c r="S62" s="189">
        <f t="shared" si="5"/>
        <v>0</v>
      </c>
      <c r="T62" s="189">
        <f t="shared" si="6"/>
        <v>0</v>
      </c>
      <c r="U62" s="189">
        <f t="shared" si="7"/>
        <v>0.18070903545177258</v>
      </c>
      <c r="V62" s="189">
        <f t="shared" si="8"/>
        <v>0</v>
      </c>
      <c r="W62" s="158">
        <f t="shared" si="9"/>
        <v>2.8426421321066053E-2</v>
      </c>
      <c r="X62" s="98" t="s">
        <v>1679</v>
      </c>
    </row>
    <row r="63" spans="1:24" ht="16" x14ac:dyDescent="0.2">
      <c r="A63" s="93" t="s">
        <v>1362</v>
      </c>
      <c r="B63" s="37" t="s">
        <v>1603</v>
      </c>
      <c r="C63" s="94">
        <v>2</v>
      </c>
      <c r="D63" s="37" t="s">
        <v>1251</v>
      </c>
      <c r="E63" s="121">
        <v>66249</v>
      </c>
      <c r="F63" s="182">
        <f t="shared" si="0"/>
        <v>51181</v>
      </c>
      <c r="G63" s="94">
        <v>15567</v>
      </c>
      <c r="H63" s="94">
        <v>25987</v>
      </c>
      <c r="I63" s="94">
        <v>4720</v>
      </c>
      <c r="J63" s="94">
        <v>372</v>
      </c>
      <c r="K63" s="94">
        <v>0</v>
      </c>
      <c r="L63" s="94">
        <v>4535</v>
      </c>
      <c r="M63" s="94">
        <v>0</v>
      </c>
      <c r="N63" s="182">
        <v>0</v>
      </c>
      <c r="O63" s="100">
        <f t="shared" si="1"/>
        <v>0.77255505743482922</v>
      </c>
      <c r="P63" s="188">
        <f t="shared" si="2"/>
        <v>0.30415583908090893</v>
      </c>
      <c r="Q63" s="189">
        <f t="shared" si="3"/>
        <v>0.50774701549403101</v>
      </c>
      <c r="R63" s="189">
        <f t="shared" si="4"/>
        <v>9.2221722904984274E-2</v>
      </c>
      <c r="S63" s="189">
        <f t="shared" si="5"/>
        <v>7.2683222289521504E-3</v>
      </c>
      <c r="T63" s="189">
        <f t="shared" si="6"/>
        <v>0</v>
      </c>
      <c r="U63" s="189">
        <f t="shared" si="7"/>
        <v>8.8607100291123661E-2</v>
      </c>
      <c r="V63" s="189">
        <f t="shared" si="8"/>
        <v>0</v>
      </c>
      <c r="W63" s="158">
        <f t="shared" si="9"/>
        <v>0</v>
      </c>
      <c r="X63" s="98" t="s">
        <v>1679</v>
      </c>
    </row>
    <row r="64" spans="1:24" ht="16" x14ac:dyDescent="0.2">
      <c r="A64" s="93" t="s">
        <v>1366</v>
      </c>
      <c r="B64" s="44" t="s">
        <v>1605</v>
      </c>
      <c r="C64" s="165">
        <v>2</v>
      </c>
      <c r="D64" s="44" t="s">
        <v>1259</v>
      </c>
      <c r="E64" s="121">
        <v>76408</v>
      </c>
      <c r="F64" s="182">
        <f t="shared" si="0"/>
        <v>46981</v>
      </c>
      <c r="G64" s="165">
        <v>4540</v>
      </c>
      <c r="H64" s="165">
        <v>28566</v>
      </c>
      <c r="I64" s="165">
        <v>5636</v>
      </c>
      <c r="J64" s="165">
        <v>675</v>
      </c>
      <c r="K64" s="165">
        <v>0</v>
      </c>
      <c r="L64" s="165">
        <v>7564</v>
      </c>
      <c r="M64" s="165">
        <v>0</v>
      </c>
      <c r="N64" s="195">
        <v>0</v>
      </c>
      <c r="O64" s="100">
        <f t="shared" si="1"/>
        <v>0.61487017066275784</v>
      </c>
      <c r="P64" s="188">
        <f t="shared" si="2"/>
        <v>9.6634809816734418E-2</v>
      </c>
      <c r="Q64" s="189">
        <f t="shared" si="3"/>
        <v>0.6080330346310211</v>
      </c>
      <c r="R64" s="189">
        <f t="shared" si="4"/>
        <v>0.11996338945531172</v>
      </c>
      <c r="S64" s="189">
        <f t="shared" si="5"/>
        <v>1.4367510270109194E-2</v>
      </c>
      <c r="T64" s="189">
        <f t="shared" si="6"/>
        <v>0</v>
      </c>
      <c r="U64" s="189">
        <f t="shared" si="7"/>
        <v>0.16100125582682362</v>
      </c>
      <c r="V64" s="189">
        <f t="shared" si="8"/>
        <v>0</v>
      </c>
      <c r="W64" s="158">
        <f t="shared" si="9"/>
        <v>0</v>
      </c>
      <c r="X64" s="98" t="s">
        <v>1679</v>
      </c>
    </row>
    <row r="65" spans="1:24" ht="16" x14ac:dyDescent="0.2">
      <c r="A65" s="150" t="s">
        <v>1370</v>
      </c>
      <c r="B65" s="38" t="s">
        <v>1371</v>
      </c>
      <c r="C65" s="133">
        <v>3</v>
      </c>
      <c r="D65" s="38" t="s">
        <v>1372</v>
      </c>
      <c r="E65" s="121">
        <v>60204</v>
      </c>
      <c r="F65" s="182">
        <f t="shared" si="0"/>
        <v>30502</v>
      </c>
      <c r="G65" s="133">
        <v>7223</v>
      </c>
      <c r="H65" s="133">
        <v>2019</v>
      </c>
      <c r="I65" s="133">
        <v>13993</v>
      </c>
      <c r="J65" s="133">
        <v>0</v>
      </c>
      <c r="K65" s="133">
        <v>0</v>
      </c>
      <c r="L65" s="133">
        <v>2064</v>
      </c>
      <c r="M65" s="133">
        <v>3377</v>
      </c>
      <c r="N65" s="196">
        <v>1826</v>
      </c>
      <c r="O65" s="183">
        <f t="shared" si="1"/>
        <v>0.50664407680552792</v>
      </c>
      <c r="P65" s="184">
        <f t="shared" si="2"/>
        <v>0.23680414399055799</v>
      </c>
      <c r="Q65" s="185">
        <f t="shared" si="3"/>
        <v>6.6192380827486727E-2</v>
      </c>
      <c r="R65" s="185">
        <f t="shared" si="4"/>
        <v>0.45875680283260112</v>
      </c>
      <c r="S65" s="185">
        <f t="shared" si="5"/>
        <v>0</v>
      </c>
      <c r="T65" s="185">
        <f t="shared" si="6"/>
        <v>0</v>
      </c>
      <c r="U65" s="185">
        <f t="shared" si="7"/>
        <v>6.7667693921710056E-2</v>
      </c>
      <c r="V65" s="185">
        <f t="shared" si="8"/>
        <v>0.11071405153760409</v>
      </c>
      <c r="W65" s="186">
        <f t="shared" si="9"/>
        <v>5.9864926890039999E-2</v>
      </c>
      <c r="X65" s="98" t="s">
        <v>1661</v>
      </c>
    </row>
    <row r="66" spans="1:24" ht="16" x14ac:dyDescent="0.2">
      <c r="A66" s="150" t="s">
        <v>1373</v>
      </c>
      <c r="B66" s="37" t="s">
        <v>1374</v>
      </c>
      <c r="C66" s="94">
        <v>3</v>
      </c>
      <c r="D66" s="37" t="s">
        <v>1372</v>
      </c>
      <c r="E66" s="121">
        <v>73338</v>
      </c>
      <c r="F66" s="182">
        <f t="shared" si="0"/>
        <v>42397</v>
      </c>
      <c r="G66" s="94">
        <v>4634</v>
      </c>
      <c r="H66" s="94">
        <v>3738</v>
      </c>
      <c r="I66" s="94">
        <v>19672</v>
      </c>
      <c r="J66" s="94">
        <v>0</v>
      </c>
      <c r="K66" s="94">
        <v>0</v>
      </c>
      <c r="L66" s="94">
        <v>5265</v>
      </c>
      <c r="M66" s="94">
        <v>7114</v>
      </c>
      <c r="N66" s="182">
        <v>1974</v>
      </c>
      <c r="O66" s="100">
        <f t="shared" si="1"/>
        <v>0.57810412064686789</v>
      </c>
      <c r="P66" s="188">
        <f t="shared" si="2"/>
        <v>0.10930018633393872</v>
      </c>
      <c r="Q66" s="189">
        <f t="shared" si="3"/>
        <v>8.8166615562421863E-2</v>
      </c>
      <c r="R66" s="189">
        <f t="shared" si="4"/>
        <v>0.4639950939924995</v>
      </c>
      <c r="S66" s="189">
        <f t="shared" si="5"/>
        <v>0</v>
      </c>
      <c r="T66" s="189">
        <f t="shared" si="6"/>
        <v>0</v>
      </c>
      <c r="U66" s="189">
        <f t="shared" si="7"/>
        <v>0.12418331485718329</v>
      </c>
      <c r="V66" s="189">
        <f t="shared" si="8"/>
        <v>0.16779489114795859</v>
      </c>
      <c r="W66" s="158">
        <f t="shared" si="9"/>
        <v>4.6559898105998067E-2</v>
      </c>
      <c r="X66" s="98" t="s">
        <v>1661</v>
      </c>
    </row>
    <row r="67" spans="1:24" ht="16" x14ac:dyDescent="0.2">
      <c r="A67" s="150" t="s">
        <v>1375</v>
      </c>
      <c r="B67" s="37" t="s">
        <v>1607</v>
      </c>
      <c r="C67" s="94">
        <v>3</v>
      </c>
      <c r="D67" s="37" t="s">
        <v>1372</v>
      </c>
      <c r="E67" s="121">
        <v>63054</v>
      </c>
      <c r="F67" s="182">
        <f t="shared" si="0"/>
        <v>34009</v>
      </c>
      <c r="G67" s="94">
        <v>10353</v>
      </c>
      <c r="H67" s="94">
        <v>2955</v>
      </c>
      <c r="I67" s="94">
        <v>11536</v>
      </c>
      <c r="J67" s="94">
        <v>0</v>
      </c>
      <c r="K67" s="94">
        <v>0</v>
      </c>
      <c r="L67" s="94">
        <v>4729</v>
      </c>
      <c r="M67" s="94">
        <v>2607</v>
      </c>
      <c r="N67" s="182">
        <v>1829</v>
      </c>
      <c r="O67" s="100">
        <f t="shared" si="1"/>
        <v>0.53936308560916035</v>
      </c>
      <c r="P67" s="188">
        <f t="shared" si="2"/>
        <v>0.30441941838924991</v>
      </c>
      <c r="Q67" s="189">
        <f t="shared" si="3"/>
        <v>8.6888764738745627E-2</v>
      </c>
      <c r="R67" s="189">
        <f t="shared" si="4"/>
        <v>0.33920432826604724</v>
      </c>
      <c r="S67" s="189">
        <f t="shared" si="5"/>
        <v>0</v>
      </c>
      <c r="T67" s="189">
        <f t="shared" si="6"/>
        <v>0</v>
      </c>
      <c r="U67" s="189">
        <f t="shared" si="7"/>
        <v>0.13905142756329206</v>
      </c>
      <c r="V67" s="189">
        <f t="shared" si="8"/>
        <v>7.6656179246669995E-2</v>
      </c>
      <c r="W67" s="158">
        <f t="shared" si="9"/>
        <v>5.3779881795995181E-2</v>
      </c>
      <c r="X67" s="98" t="s">
        <v>1679</v>
      </c>
    </row>
    <row r="68" spans="1:24" ht="16" x14ac:dyDescent="0.2">
      <c r="A68" s="150" t="s">
        <v>1377</v>
      </c>
      <c r="B68" s="37" t="s">
        <v>1608</v>
      </c>
      <c r="C68" s="94">
        <v>3</v>
      </c>
      <c r="D68" s="37" t="s">
        <v>1372</v>
      </c>
      <c r="E68" s="121">
        <v>59007</v>
      </c>
      <c r="F68" s="182">
        <f t="shared" si="0"/>
        <v>34488</v>
      </c>
      <c r="G68" s="94">
        <v>7305</v>
      </c>
      <c r="H68" s="94">
        <v>365</v>
      </c>
      <c r="I68" s="94">
        <v>11306</v>
      </c>
      <c r="J68" s="94">
        <v>0</v>
      </c>
      <c r="K68" s="94">
        <v>0</v>
      </c>
      <c r="L68" s="94">
        <v>817</v>
      </c>
      <c r="M68" s="94">
        <v>12839</v>
      </c>
      <c r="N68" s="182">
        <v>1856</v>
      </c>
      <c r="O68" s="100">
        <f t="shared" si="1"/>
        <v>0.58447302862372263</v>
      </c>
      <c r="P68" s="188">
        <f t="shared" si="2"/>
        <v>0.21181280445372302</v>
      </c>
      <c r="Q68" s="189">
        <f t="shared" si="3"/>
        <v>1.0583391324518673E-2</v>
      </c>
      <c r="R68" s="189">
        <f t="shared" si="4"/>
        <v>0.32782417072604964</v>
      </c>
      <c r="S68" s="189">
        <f t="shared" si="5"/>
        <v>0</v>
      </c>
      <c r="T68" s="189">
        <f t="shared" si="6"/>
        <v>0</v>
      </c>
      <c r="U68" s="189">
        <f t="shared" si="7"/>
        <v>2.3689399211319878E-2</v>
      </c>
      <c r="V68" s="189">
        <f t="shared" si="8"/>
        <v>0.37227441428902808</v>
      </c>
      <c r="W68" s="158">
        <f t="shared" si="9"/>
        <v>5.3815819995360704E-2</v>
      </c>
      <c r="X68" s="98" t="s">
        <v>1679</v>
      </c>
    </row>
    <row r="69" spans="1:24" ht="16" x14ac:dyDescent="0.2">
      <c r="A69" s="150" t="s">
        <v>1379</v>
      </c>
      <c r="B69" s="37" t="s">
        <v>1380</v>
      </c>
      <c r="C69" s="94">
        <v>3</v>
      </c>
      <c r="D69" s="37" t="s">
        <v>1372</v>
      </c>
      <c r="E69" s="121">
        <v>65504</v>
      </c>
      <c r="F69" s="182">
        <f t="shared" si="0"/>
        <v>36993</v>
      </c>
      <c r="G69" s="94">
        <v>2837</v>
      </c>
      <c r="H69" s="94">
        <v>4544</v>
      </c>
      <c r="I69" s="94">
        <v>14812</v>
      </c>
      <c r="J69" s="94">
        <v>0</v>
      </c>
      <c r="K69" s="94">
        <v>0</v>
      </c>
      <c r="L69" s="94">
        <v>12588</v>
      </c>
      <c r="M69" s="94">
        <v>1809</v>
      </c>
      <c r="N69" s="182">
        <v>403</v>
      </c>
      <c r="O69" s="100">
        <f t="shared" si="1"/>
        <v>0.56474413776257937</v>
      </c>
      <c r="P69" s="188">
        <f t="shared" si="2"/>
        <v>7.669018462952451E-2</v>
      </c>
      <c r="Q69" s="189">
        <f t="shared" si="3"/>
        <v>0.12283404968507555</v>
      </c>
      <c r="R69" s="189">
        <f t="shared" si="4"/>
        <v>0.40040007568999542</v>
      </c>
      <c r="S69" s="189">
        <f t="shared" si="5"/>
        <v>0</v>
      </c>
      <c r="T69" s="189">
        <f t="shared" si="6"/>
        <v>0</v>
      </c>
      <c r="U69" s="189">
        <f t="shared" si="7"/>
        <v>0.34028059362582108</v>
      </c>
      <c r="V69" s="189">
        <f t="shared" si="8"/>
        <v>4.8901143459573436E-2</v>
      </c>
      <c r="W69" s="158">
        <f t="shared" si="9"/>
        <v>1.0893952910010002E-2</v>
      </c>
      <c r="X69" s="98" t="s">
        <v>1661</v>
      </c>
    </row>
    <row r="70" spans="1:24" ht="16" x14ac:dyDescent="0.2">
      <c r="A70" s="150" t="s">
        <v>1381</v>
      </c>
      <c r="B70" s="37" t="s">
        <v>1382</v>
      </c>
      <c r="C70" s="94">
        <v>3</v>
      </c>
      <c r="D70" s="37" t="s">
        <v>1372</v>
      </c>
      <c r="E70" s="121">
        <v>59524</v>
      </c>
      <c r="F70" s="182">
        <f t="shared" ref="F70:F133" si="10">SUM(G70:N70)</f>
        <v>34186</v>
      </c>
      <c r="G70" s="94">
        <v>5910</v>
      </c>
      <c r="H70" s="94">
        <v>14026</v>
      </c>
      <c r="I70" s="94">
        <v>8100</v>
      </c>
      <c r="J70" s="94">
        <v>0</v>
      </c>
      <c r="K70" s="94">
        <v>1036</v>
      </c>
      <c r="L70" s="94">
        <v>0</v>
      </c>
      <c r="M70" s="94">
        <v>5114</v>
      </c>
      <c r="N70" s="182">
        <v>0</v>
      </c>
      <c r="O70" s="100">
        <f t="shared" ref="O70:O133" si="11">SUM(G70:N70)/E70</f>
        <v>0.57432296216652112</v>
      </c>
      <c r="P70" s="188">
        <f t="shared" ref="P70:P133" si="12">G70/F70</f>
        <v>0.17287778622828059</v>
      </c>
      <c r="Q70" s="189">
        <f t="shared" ref="Q70:Q133" si="13">H70/F70</f>
        <v>0.41028491195226113</v>
      </c>
      <c r="R70" s="189">
        <f t="shared" ref="R70:R133" si="14">I70/F70</f>
        <v>0.23693909787632364</v>
      </c>
      <c r="S70" s="189">
        <f t="shared" ref="S70:S133" si="15">J70/F70</f>
        <v>0</v>
      </c>
      <c r="T70" s="189">
        <f t="shared" ref="T70:T133" si="16">K70/F70</f>
        <v>3.0304803135786578E-2</v>
      </c>
      <c r="U70" s="189">
        <f t="shared" ref="U70:U133" si="17">L70/F70</f>
        <v>0</v>
      </c>
      <c r="V70" s="189">
        <f t="shared" ref="V70:V133" si="18">M70/F70</f>
        <v>0.14959340080734804</v>
      </c>
      <c r="W70" s="158">
        <f t="shared" ref="W70:W133" si="19">N70/F70</f>
        <v>0</v>
      </c>
      <c r="X70" s="98" t="s">
        <v>1661</v>
      </c>
    </row>
    <row r="71" spans="1:24" ht="16" x14ac:dyDescent="0.2">
      <c r="A71" s="150" t="s">
        <v>1383</v>
      </c>
      <c r="B71" s="37" t="s">
        <v>1609</v>
      </c>
      <c r="C71" s="94">
        <v>3</v>
      </c>
      <c r="D71" s="37" t="s">
        <v>1372</v>
      </c>
      <c r="E71" s="121">
        <v>59522</v>
      </c>
      <c r="F71" s="182">
        <f t="shared" si="10"/>
        <v>32133</v>
      </c>
      <c r="G71" s="94">
        <v>1000</v>
      </c>
      <c r="H71" s="94">
        <v>5261</v>
      </c>
      <c r="I71" s="94">
        <v>2436</v>
      </c>
      <c r="J71" s="94">
        <v>0</v>
      </c>
      <c r="K71" s="94">
        <v>0</v>
      </c>
      <c r="L71" s="94">
        <v>22840</v>
      </c>
      <c r="M71" s="94">
        <v>596</v>
      </c>
      <c r="N71" s="182">
        <v>0</v>
      </c>
      <c r="O71" s="100">
        <f t="shared" si="11"/>
        <v>0.53985081146466851</v>
      </c>
      <c r="P71" s="188">
        <f t="shared" si="12"/>
        <v>3.1120654778576541E-2</v>
      </c>
      <c r="Q71" s="189">
        <f t="shared" si="13"/>
        <v>0.16372576479009118</v>
      </c>
      <c r="R71" s="189">
        <f t="shared" si="14"/>
        <v>7.5809915040612449E-2</v>
      </c>
      <c r="S71" s="189">
        <f t="shared" si="15"/>
        <v>0</v>
      </c>
      <c r="T71" s="189">
        <f t="shared" si="16"/>
        <v>0</v>
      </c>
      <c r="U71" s="189">
        <f t="shared" si="17"/>
        <v>0.71079575514268822</v>
      </c>
      <c r="V71" s="189">
        <f t="shared" si="18"/>
        <v>1.8547910248031617E-2</v>
      </c>
      <c r="W71" s="158">
        <f t="shared" si="19"/>
        <v>0</v>
      </c>
      <c r="X71" s="98" t="s">
        <v>1679</v>
      </c>
    </row>
    <row r="72" spans="1:24" ht="16" x14ac:dyDescent="0.2">
      <c r="A72" s="150" t="s">
        <v>1385</v>
      </c>
      <c r="B72" s="37" t="s">
        <v>1386</v>
      </c>
      <c r="C72" s="94">
        <v>3</v>
      </c>
      <c r="D72" s="37" t="s">
        <v>1387</v>
      </c>
      <c r="E72" s="121">
        <v>60698</v>
      </c>
      <c r="F72" s="182">
        <f t="shared" si="10"/>
        <v>33481</v>
      </c>
      <c r="G72" s="94">
        <v>6817</v>
      </c>
      <c r="H72" s="94">
        <v>680</v>
      </c>
      <c r="I72" s="94">
        <v>0</v>
      </c>
      <c r="J72" s="94">
        <v>0</v>
      </c>
      <c r="K72" s="94">
        <v>1043</v>
      </c>
      <c r="L72" s="94">
        <v>250</v>
      </c>
      <c r="M72" s="94">
        <v>21181</v>
      </c>
      <c r="N72" s="182">
        <v>3510</v>
      </c>
      <c r="O72" s="100">
        <f t="shared" si="11"/>
        <v>0.55159972321987549</v>
      </c>
      <c r="P72" s="188">
        <f t="shared" si="12"/>
        <v>0.20360801648696275</v>
      </c>
      <c r="Q72" s="189">
        <f t="shared" si="13"/>
        <v>2.0310026582240674E-2</v>
      </c>
      <c r="R72" s="189">
        <f t="shared" si="14"/>
        <v>0</v>
      </c>
      <c r="S72" s="189">
        <f t="shared" si="15"/>
        <v>0</v>
      </c>
      <c r="T72" s="189">
        <f t="shared" si="16"/>
        <v>3.1151996654819152E-2</v>
      </c>
      <c r="U72" s="189">
        <f t="shared" si="17"/>
        <v>7.4669215375884829E-3</v>
      </c>
      <c r="V72" s="189">
        <f t="shared" si="18"/>
        <v>0.63262746035064665</v>
      </c>
      <c r="W72" s="158">
        <f t="shared" si="19"/>
        <v>0.1048355783877423</v>
      </c>
      <c r="X72" s="98" t="s">
        <v>1661</v>
      </c>
    </row>
    <row r="73" spans="1:24" ht="16" x14ac:dyDescent="0.2">
      <c r="A73" s="150" t="s">
        <v>1388</v>
      </c>
      <c r="B73" s="37" t="s">
        <v>1389</v>
      </c>
      <c r="C73" s="94">
        <v>3</v>
      </c>
      <c r="D73" s="37" t="s">
        <v>1387</v>
      </c>
      <c r="E73" s="121">
        <v>70784</v>
      </c>
      <c r="F73" s="182">
        <f t="shared" si="10"/>
        <v>42589</v>
      </c>
      <c r="G73" s="94">
        <v>3093</v>
      </c>
      <c r="H73" s="94">
        <v>20648</v>
      </c>
      <c r="I73" s="94">
        <v>3645</v>
      </c>
      <c r="J73" s="94">
        <v>0</v>
      </c>
      <c r="K73" s="94">
        <v>901</v>
      </c>
      <c r="L73" s="94">
        <v>12236</v>
      </c>
      <c r="M73" s="94">
        <v>1506</v>
      </c>
      <c r="N73" s="182">
        <v>560</v>
      </c>
      <c r="O73" s="100">
        <f t="shared" si="11"/>
        <v>0.60167551989150092</v>
      </c>
      <c r="P73" s="188">
        <f t="shared" si="12"/>
        <v>7.2624386578694022E-2</v>
      </c>
      <c r="Q73" s="189">
        <f t="shared" si="13"/>
        <v>0.48482002394984619</v>
      </c>
      <c r="R73" s="189">
        <f t="shared" si="14"/>
        <v>8.5585479818732532E-2</v>
      </c>
      <c r="S73" s="189">
        <f t="shared" si="15"/>
        <v>0</v>
      </c>
      <c r="T73" s="189">
        <f t="shared" si="16"/>
        <v>2.1155697480570099E-2</v>
      </c>
      <c r="U73" s="189">
        <f t="shared" si="17"/>
        <v>0.28730423348752027</v>
      </c>
      <c r="V73" s="189">
        <f t="shared" si="18"/>
        <v>3.5361243513583322E-2</v>
      </c>
      <c r="W73" s="158">
        <f t="shared" si="19"/>
        <v>1.3148935171053559E-2</v>
      </c>
      <c r="X73" s="98" t="s">
        <v>1661</v>
      </c>
    </row>
    <row r="74" spans="1:24" ht="16" x14ac:dyDescent="0.2">
      <c r="A74" s="150" t="s">
        <v>1390</v>
      </c>
      <c r="B74" s="37" t="s">
        <v>1610</v>
      </c>
      <c r="C74" s="94">
        <v>3</v>
      </c>
      <c r="D74" s="37" t="s">
        <v>1392</v>
      </c>
      <c r="E74" s="121">
        <v>67908</v>
      </c>
      <c r="F74" s="182">
        <f t="shared" si="10"/>
        <v>46803</v>
      </c>
      <c r="G74" s="94">
        <v>0</v>
      </c>
      <c r="H74" s="94">
        <v>3574</v>
      </c>
      <c r="I74" s="94">
        <v>0</v>
      </c>
      <c r="J74" s="94">
        <v>0</v>
      </c>
      <c r="K74" s="94">
        <v>0</v>
      </c>
      <c r="L74" s="94">
        <v>21304</v>
      </c>
      <c r="M74" s="94">
        <v>21300</v>
      </c>
      <c r="N74" s="182">
        <v>625</v>
      </c>
      <c r="O74" s="100">
        <f t="shared" si="11"/>
        <v>0.68921187488955649</v>
      </c>
      <c r="P74" s="188">
        <f t="shared" si="12"/>
        <v>0</v>
      </c>
      <c r="Q74" s="189">
        <f t="shared" si="13"/>
        <v>7.6362626327372174E-2</v>
      </c>
      <c r="R74" s="189">
        <f t="shared" si="14"/>
        <v>0</v>
      </c>
      <c r="S74" s="189">
        <f t="shared" si="15"/>
        <v>0</v>
      </c>
      <c r="T74" s="189">
        <f t="shared" si="16"/>
        <v>0</v>
      </c>
      <c r="U74" s="189">
        <f t="shared" si="17"/>
        <v>0.45518449672029571</v>
      </c>
      <c r="V74" s="189">
        <f t="shared" si="18"/>
        <v>0.45509903211332609</v>
      </c>
      <c r="W74" s="158">
        <f t="shared" si="19"/>
        <v>1.3353844839006047E-2</v>
      </c>
      <c r="X74" s="98" t="s">
        <v>1679</v>
      </c>
    </row>
    <row r="75" spans="1:24" ht="16" x14ac:dyDescent="0.2">
      <c r="A75" s="150" t="s">
        <v>1393</v>
      </c>
      <c r="B75" s="37" t="s">
        <v>1394</v>
      </c>
      <c r="C75" s="94">
        <v>3</v>
      </c>
      <c r="D75" s="37" t="s">
        <v>1395</v>
      </c>
      <c r="E75" s="121">
        <v>65843</v>
      </c>
      <c r="F75" s="182">
        <f t="shared" si="10"/>
        <v>37889</v>
      </c>
      <c r="G75" s="94">
        <v>1221</v>
      </c>
      <c r="H75" s="94">
        <v>16922</v>
      </c>
      <c r="I75" s="94">
        <v>4489</v>
      </c>
      <c r="J75" s="94">
        <v>0</v>
      </c>
      <c r="K75" s="94">
        <v>0</v>
      </c>
      <c r="L75" s="94">
        <v>12098</v>
      </c>
      <c r="M75" s="94">
        <v>2936</v>
      </c>
      <c r="N75" s="182">
        <v>223</v>
      </c>
      <c r="O75" s="100">
        <f t="shared" si="11"/>
        <v>0.57544461825858484</v>
      </c>
      <c r="P75" s="188">
        <f t="shared" si="12"/>
        <v>3.2225711948058802E-2</v>
      </c>
      <c r="Q75" s="189">
        <f t="shared" si="13"/>
        <v>0.44662039114254798</v>
      </c>
      <c r="R75" s="189">
        <f t="shared" si="14"/>
        <v>0.11847765842328908</v>
      </c>
      <c r="S75" s="189">
        <f t="shared" si="15"/>
        <v>0</v>
      </c>
      <c r="T75" s="189">
        <f t="shared" si="16"/>
        <v>0</v>
      </c>
      <c r="U75" s="189">
        <f t="shared" si="17"/>
        <v>0.31930111641901343</v>
      </c>
      <c r="V75" s="189">
        <f t="shared" si="18"/>
        <v>7.7489508828419859E-2</v>
      </c>
      <c r="W75" s="158">
        <f t="shared" si="19"/>
        <v>5.8856132386708544E-3</v>
      </c>
      <c r="X75" s="98" t="s">
        <v>1661</v>
      </c>
    </row>
    <row r="76" spans="1:24" ht="16" x14ac:dyDescent="0.2">
      <c r="A76" s="150" t="s">
        <v>1396</v>
      </c>
      <c r="B76" s="37" t="s">
        <v>1397</v>
      </c>
      <c r="C76" s="94">
        <v>3</v>
      </c>
      <c r="D76" s="37" t="s">
        <v>1372</v>
      </c>
      <c r="E76" s="121">
        <v>65257</v>
      </c>
      <c r="F76" s="182">
        <f t="shared" si="10"/>
        <v>36540</v>
      </c>
      <c r="G76" s="94">
        <v>7713</v>
      </c>
      <c r="H76" s="94">
        <v>1835</v>
      </c>
      <c r="I76" s="94">
        <v>18199</v>
      </c>
      <c r="J76" s="94">
        <v>0</v>
      </c>
      <c r="K76" s="94">
        <v>0</v>
      </c>
      <c r="L76" s="94">
        <v>1465</v>
      </c>
      <c r="M76" s="94">
        <v>4174</v>
      </c>
      <c r="N76" s="182">
        <v>3154</v>
      </c>
      <c r="O76" s="100">
        <f t="shared" si="11"/>
        <v>0.55993992981595841</v>
      </c>
      <c r="P76" s="188">
        <f t="shared" si="12"/>
        <v>0.21108374384236453</v>
      </c>
      <c r="Q76" s="189">
        <f t="shared" si="13"/>
        <v>5.0218938149972636E-2</v>
      </c>
      <c r="R76" s="189">
        <f t="shared" si="14"/>
        <v>0.49805692391899287</v>
      </c>
      <c r="S76" s="189">
        <f t="shared" si="15"/>
        <v>0</v>
      </c>
      <c r="T76" s="189">
        <f t="shared" si="16"/>
        <v>0</v>
      </c>
      <c r="U76" s="189">
        <f t="shared" si="17"/>
        <v>4.0093048713738366E-2</v>
      </c>
      <c r="V76" s="189">
        <f t="shared" si="18"/>
        <v>0.11423097974822113</v>
      </c>
      <c r="W76" s="158">
        <f t="shared" si="19"/>
        <v>8.6316365626710453E-2</v>
      </c>
      <c r="X76" s="98" t="s">
        <v>1661</v>
      </c>
    </row>
    <row r="77" spans="1:24" ht="16" x14ac:dyDescent="0.2">
      <c r="A77" s="150" t="s">
        <v>1398</v>
      </c>
      <c r="B77" s="37" t="s">
        <v>1399</v>
      </c>
      <c r="C77" s="94">
        <v>3</v>
      </c>
      <c r="D77" s="37" t="s">
        <v>1395</v>
      </c>
      <c r="E77" s="121">
        <v>63220</v>
      </c>
      <c r="F77" s="182">
        <f t="shared" si="10"/>
        <v>34950</v>
      </c>
      <c r="G77" s="94">
        <v>6218</v>
      </c>
      <c r="H77" s="94">
        <v>5399</v>
      </c>
      <c r="I77" s="94">
        <v>12097</v>
      </c>
      <c r="J77" s="94">
        <v>0</v>
      </c>
      <c r="K77" s="94">
        <v>0</v>
      </c>
      <c r="L77" s="94">
        <v>6742</v>
      </c>
      <c r="M77" s="94">
        <v>2572</v>
      </c>
      <c r="N77" s="182">
        <v>1922</v>
      </c>
      <c r="O77" s="100">
        <f t="shared" si="11"/>
        <v>0.55283138247390062</v>
      </c>
      <c r="P77" s="188">
        <f t="shared" si="12"/>
        <v>0.17791130185979973</v>
      </c>
      <c r="Q77" s="189">
        <f t="shared" si="13"/>
        <v>0.15447782546494992</v>
      </c>
      <c r="R77" s="189">
        <f t="shared" si="14"/>
        <v>0.34612303290414881</v>
      </c>
      <c r="S77" s="189">
        <f t="shared" si="15"/>
        <v>0</v>
      </c>
      <c r="T77" s="189">
        <f t="shared" si="16"/>
        <v>0</v>
      </c>
      <c r="U77" s="189">
        <f t="shared" si="17"/>
        <v>0.1929041487839771</v>
      </c>
      <c r="V77" s="189">
        <f t="shared" si="18"/>
        <v>7.3590844062947067E-2</v>
      </c>
      <c r="W77" s="158">
        <f t="shared" si="19"/>
        <v>5.4992846924177399E-2</v>
      </c>
      <c r="X77" s="98" t="s">
        <v>1661</v>
      </c>
    </row>
    <row r="78" spans="1:24" ht="16" x14ac:dyDescent="0.2">
      <c r="A78" s="150" t="s">
        <v>1400</v>
      </c>
      <c r="B78" s="37" t="s">
        <v>1611</v>
      </c>
      <c r="C78" s="94">
        <v>3</v>
      </c>
      <c r="D78" s="37" t="s">
        <v>1402</v>
      </c>
      <c r="E78" s="121">
        <v>74308</v>
      </c>
      <c r="F78" s="182">
        <f t="shared" si="10"/>
        <v>44906</v>
      </c>
      <c r="G78" s="94">
        <v>8558</v>
      </c>
      <c r="H78" s="94">
        <v>10526</v>
      </c>
      <c r="I78" s="94">
        <v>5764</v>
      </c>
      <c r="J78" s="94">
        <v>0</v>
      </c>
      <c r="K78" s="94">
        <v>0</v>
      </c>
      <c r="L78" s="94">
        <v>18857</v>
      </c>
      <c r="M78" s="94">
        <v>545</v>
      </c>
      <c r="N78" s="182">
        <v>656</v>
      </c>
      <c r="O78" s="100">
        <f t="shared" si="11"/>
        <v>0.60432254938902941</v>
      </c>
      <c r="P78" s="188">
        <f t="shared" si="12"/>
        <v>0.19057586959426356</v>
      </c>
      <c r="Q78" s="189">
        <f t="shared" si="13"/>
        <v>0.23440074822963525</v>
      </c>
      <c r="R78" s="189">
        <f t="shared" si="14"/>
        <v>0.12835701242595643</v>
      </c>
      <c r="S78" s="189">
        <f t="shared" si="15"/>
        <v>0</v>
      </c>
      <c r="T78" s="189">
        <f t="shared" si="16"/>
        <v>0</v>
      </c>
      <c r="U78" s="189">
        <f t="shared" si="17"/>
        <v>0.41992161403821315</v>
      </c>
      <c r="V78" s="189">
        <f t="shared" si="18"/>
        <v>1.2136462833474368E-2</v>
      </c>
      <c r="W78" s="158">
        <f t="shared" si="19"/>
        <v>1.4608292878457222E-2</v>
      </c>
      <c r="X78" s="98" t="s">
        <v>1679</v>
      </c>
    </row>
    <row r="79" spans="1:24" ht="16" x14ac:dyDescent="0.2">
      <c r="A79" s="150" t="s">
        <v>1403</v>
      </c>
      <c r="B79" s="37" t="s">
        <v>1404</v>
      </c>
      <c r="C79" s="94">
        <v>3</v>
      </c>
      <c r="D79" s="37" t="s">
        <v>1387</v>
      </c>
      <c r="E79" s="121">
        <v>60539</v>
      </c>
      <c r="F79" s="182">
        <f t="shared" si="10"/>
        <v>32505</v>
      </c>
      <c r="G79" s="94">
        <v>9050</v>
      </c>
      <c r="H79" s="94">
        <v>2164</v>
      </c>
      <c r="I79" s="94">
        <v>14926</v>
      </c>
      <c r="J79" s="94">
        <v>0</v>
      </c>
      <c r="K79" s="94">
        <v>562</v>
      </c>
      <c r="L79" s="94">
        <v>1161</v>
      </c>
      <c r="M79" s="94">
        <v>2828</v>
      </c>
      <c r="N79" s="182">
        <v>1814</v>
      </c>
      <c r="O79" s="100">
        <f t="shared" si="11"/>
        <v>0.53692660929318292</v>
      </c>
      <c r="P79" s="188">
        <f t="shared" si="12"/>
        <v>0.27841870481464392</v>
      </c>
      <c r="Q79" s="189">
        <f t="shared" si="13"/>
        <v>6.6574373173357945E-2</v>
      </c>
      <c r="R79" s="189">
        <f t="shared" si="14"/>
        <v>0.45919089370866023</v>
      </c>
      <c r="S79" s="189">
        <f t="shared" si="15"/>
        <v>0</v>
      </c>
      <c r="T79" s="189">
        <f t="shared" si="16"/>
        <v>1.7289647746500537E-2</v>
      </c>
      <c r="U79" s="189">
        <f t="shared" si="17"/>
        <v>3.5717581910475311E-2</v>
      </c>
      <c r="V79" s="189">
        <f t="shared" si="18"/>
        <v>8.7001999692355017E-2</v>
      </c>
      <c r="W79" s="158">
        <f t="shared" si="19"/>
        <v>5.5806798954007072E-2</v>
      </c>
      <c r="X79" s="98" t="s">
        <v>1661</v>
      </c>
    </row>
    <row r="80" spans="1:24" ht="16" x14ac:dyDescent="0.2">
      <c r="A80" s="150" t="s">
        <v>1405</v>
      </c>
      <c r="B80" s="37" t="s">
        <v>1406</v>
      </c>
      <c r="C80" s="94">
        <v>3</v>
      </c>
      <c r="D80" s="37" t="s">
        <v>1407</v>
      </c>
      <c r="E80" s="121">
        <v>61148</v>
      </c>
      <c r="F80" s="182">
        <f t="shared" si="10"/>
        <v>37275</v>
      </c>
      <c r="G80" s="94">
        <v>5281</v>
      </c>
      <c r="H80" s="94">
        <v>5212</v>
      </c>
      <c r="I80" s="94">
        <v>7365</v>
      </c>
      <c r="J80" s="94">
        <v>0</v>
      </c>
      <c r="K80" s="94">
        <v>0</v>
      </c>
      <c r="L80" s="94">
        <v>18050</v>
      </c>
      <c r="M80" s="94">
        <v>859</v>
      </c>
      <c r="N80" s="182">
        <v>508</v>
      </c>
      <c r="O80" s="100">
        <f t="shared" si="11"/>
        <v>0.60958657682998629</v>
      </c>
      <c r="P80" s="188">
        <f t="shared" si="12"/>
        <v>0.14167672702883971</v>
      </c>
      <c r="Q80" s="189">
        <f t="shared" si="13"/>
        <v>0.13982562038900068</v>
      </c>
      <c r="R80" s="189">
        <f t="shared" si="14"/>
        <v>0.19758551307847083</v>
      </c>
      <c r="S80" s="189">
        <f t="shared" si="15"/>
        <v>0</v>
      </c>
      <c r="T80" s="189">
        <f t="shared" si="16"/>
        <v>0</v>
      </c>
      <c r="U80" s="189">
        <f t="shared" si="17"/>
        <v>0.4842387659289068</v>
      </c>
      <c r="V80" s="189">
        <f t="shared" si="18"/>
        <v>2.3044936284372906E-2</v>
      </c>
      <c r="W80" s="158">
        <f t="shared" si="19"/>
        <v>1.3628437290409121E-2</v>
      </c>
      <c r="X80" s="98" t="s">
        <v>1661</v>
      </c>
    </row>
    <row r="81" spans="1:24" ht="16" x14ac:dyDescent="0.2">
      <c r="A81" s="150" t="s">
        <v>1408</v>
      </c>
      <c r="B81" s="37" t="s">
        <v>1612</v>
      </c>
      <c r="C81" s="94">
        <v>3</v>
      </c>
      <c r="D81" s="37" t="s">
        <v>1407</v>
      </c>
      <c r="E81" s="121">
        <v>64594</v>
      </c>
      <c r="F81" s="182">
        <f t="shared" si="10"/>
        <v>40842</v>
      </c>
      <c r="G81" s="94">
        <v>4509</v>
      </c>
      <c r="H81" s="94">
        <v>5826</v>
      </c>
      <c r="I81" s="94">
        <v>5876</v>
      </c>
      <c r="J81" s="94">
        <v>0</v>
      </c>
      <c r="K81" s="94">
        <v>0</v>
      </c>
      <c r="L81" s="94">
        <v>21239</v>
      </c>
      <c r="M81" s="94">
        <v>2995</v>
      </c>
      <c r="N81" s="182">
        <v>397</v>
      </c>
      <c r="O81" s="100">
        <f t="shared" si="11"/>
        <v>0.63228782859089083</v>
      </c>
      <c r="P81" s="188">
        <f t="shared" si="12"/>
        <v>0.11040105773468488</v>
      </c>
      <c r="Q81" s="189">
        <f t="shared" si="13"/>
        <v>0.14264727486411047</v>
      </c>
      <c r="R81" s="189">
        <f t="shared" si="14"/>
        <v>0.14387150482346603</v>
      </c>
      <c r="S81" s="189">
        <f t="shared" si="15"/>
        <v>0</v>
      </c>
      <c r="T81" s="189">
        <f t="shared" si="16"/>
        <v>0</v>
      </c>
      <c r="U81" s="189">
        <f t="shared" si="17"/>
        <v>0.52002840213505708</v>
      </c>
      <c r="V81" s="189">
        <f t="shared" si="18"/>
        <v>7.3331374565398358E-2</v>
      </c>
      <c r="W81" s="158">
        <f t="shared" si="19"/>
        <v>9.7203858772831886E-3</v>
      </c>
      <c r="X81" s="98" t="s">
        <v>1679</v>
      </c>
    </row>
    <row r="82" spans="1:24" ht="16" x14ac:dyDescent="0.2">
      <c r="A82" s="150" t="s">
        <v>1410</v>
      </c>
      <c r="B82" s="44" t="s">
        <v>1613</v>
      </c>
      <c r="C82" s="165">
        <v>3</v>
      </c>
      <c r="D82" s="44" t="s">
        <v>1402</v>
      </c>
      <c r="E82" s="121">
        <v>74732</v>
      </c>
      <c r="F82" s="182">
        <f t="shared" si="10"/>
        <v>41383</v>
      </c>
      <c r="G82" s="165">
        <v>10639</v>
      </c>
      <c r="H82" s="165">
        <v>5276</v>
      </c>
      <c r="I82" s="165">
        <v>14000</v>
      </c>
      <c r="J82" s="165">
        <v>0</v>
      </c>
      <c r="K82" s="165">
        <v>0</v>
      </c>
      <c r="L82" s="165">
        <v>10237</v>
      </c>
      <c r="M82" s="165">
        <v>1231</v>
      </c>
      <c r="N82" s="195">
        <v>0</v>
      </c>
      <c r="O82" s="100">
        <f t="shared" si="11"/>
        <v>0.55375207407803884</v>
      </c>
      <c r="P82" s="188">
        <f t="shared" si="12"/>
        <v>0.25708624314331974</v>
      </c>
      <c r="Q82" s="189">
        <f t="shared" si="13"/>
        <v>0.12749196529976078</v>
      </c>
      <c r="R82" s="189">
        <f t="shared" si="14"/>
        <v>0.33830316796752291</v>
      </c>
      <c r="S82" s="189">
        <f t="shared" si="15"/>
        <v>0</v>
      </c>
      <c r="T82" s="189">
        <f t="shared" si="16"/>
        <v>0</v>
      </c>
      <c r="U82" s="189">
        <f t="shared" si="17"/>
        <v>0.24737210932025228</v>
      </c>
      <c r="V82" s="189">
        <f t="shared" si="18"/>
        <v>2.9746514269144333E-2</v>
      </c>
      <c r="W82" s="158">
        <f t="shared" si="19"/>
        <v>0</v>
      </c>
      <c r="X82" s="98" t="s">
        <v>1679</v>
      </c>
    </row>
    <row r="83" spans="1:24" ht="16" x14ac:dyDescent="0.2">
      <c r="A83" s="1" t="s">
        <v>46</v>
      </c>
      <c r="B83" s="37" t="s">
        <v>47</v>
      </c>
      <c r="C83" s="94">
        <v>4</v>
      </c>
      <c r="D83" s="37" t="s">
        <v>48</v>
      </c>
      <c r="E83" s="121">
        <v>68758</v>
      </c>
      <c r="F83" s="182">
        <f t="shared" si="10"/>
        <v>44124</v>
      </c>
      <c r="G83" s="94">
        <v>16018</v>
      </c>
      <c r="H83" s="94">
        <v>21226</v>
      </c>
      <c r="I83" s="94">
        <v>4424</v>
      </c>
      <c r="J83" s="94">
        <v>841</v>
      </c>
      <c r="K83" s="94">
        <v>530</v>
      </c>
      <c r="L83" s="94">
        <v>0</v>
      </c>
      <c r="M83" s="94">
        <v>0</v>
      </c>
      <c r="N83" s="182">
        <v>1085</v>
      </c>
      <c r="O83" s="183">
        <f t="shared" si="11"/>
        <v>0.64172896244800604</v>
      </c>
      <c r="P83" s="184">
        <f t="shared" si="12"/>
        <v>0.36302239144229898</v>
      </c>
      <c r="Q83" s="185">
        <f t="shared" si="13"/>
        <v>0.48105339497778987</v>
      </c>
      <c r="R83" s="185">
        <f t="shared" si="14"/>
        <v>0.10026289547638473</v>
      </c>
      <c r="S83" s="185">
        <f t="shared" si="15"/>
        <v>1.9059922037893209E-2</v>
      </c>
      <c r="T83" s="185">
        <f t="shared" si="16"/>
        <v>1.2011603662405947E-2</v>
      </c>
      <c r="U83" s="185">
        <f t="shared" si="17"/>
        <v>0</v>
      </c>
      <c r="V83" s="185">
        <f t="shared" si="18"/>
        <v>0</v>
      </c>
      <c r="W83" s="186">
        <f t="shared" si="19"/>
        <v>2.458979240322727E-2</v>
      </c>
      <c r="X83" s="98" t="s">
        <v>1661</v>
      </c>
    </row>
    <row r="84" spans="1:24" ht="16" x14ac:dyDescent="0.2">
      <c r="A84" s="1" t="s">
        <v>84</v>
      </c>
      <c r="B84" s="37" t="s">
        <v>1423</v>
      </c>
      <c r="C84" s="94">
        <v>4</v>
      </c>
      <c r="D84" s="37" t="s">
        <v>86</v>
      </c>
      <c r="E84" s="121">
        <v>57403</v>
      </c>
      <c r="F84" s="182">
        <f t="shared" si="10"/>
        <v>38439</v>
      </c>
      <c r="G84" s="94">
        <v>14116</v>
      </c>
      <c r="H84" s="94">
        <v>5061</v>
      </c>
      <c r="I84" s="94">
        <v>16806</v>
      </c>
      <c r="J84" s="94">
        <v>1243</v>
      </c>
      <c r="K84" s="94">
        <v>0</v>
      </c>
      <c r="L84" s="94">
        <v>0</v>
      </c>
      <c r="M84" s="94">
        <v>0</v>
      </c>
      <c r="N84" s="182">
        <v>1213</v>
      </c>
      <c r="O84" s="100">
        <f t="shared" si="11"/>
        <v>0.66963399125481249</v>
      </c>
      <c r="P84" s="188">
        <f t="shared" si="12"/>
        <v>0.36723119748172428</v>
      </c>
      <c r="Q84" s="189">
        <f t="shared" si="13"/>
        <v>0.13166315460860065</v>
      </c>
      <c r="R84" s="189">
        <f t="shared" si="14"/>
        <v>0.43721220635292279</v>
      </c>
      <c r="S84" s="189">
        <f t="shared" si="15"/>
        <v>3.2336949452379096E-2</v>
      </c>
      <c r="T84" s="189">
        <f t="shared" si="16"/>
        <v>0</v>
      </c>
      <c r="U84" s="189">
        <f t="shared" si="17"/>
        <v>0</v>
      </c>
      <c r="V84" s="189">
        <f t="shared" si="18"/>
        <v>0</v>
      </c>
      <c r="W84" s="158">
        <f t="shared" si="19"/>
        <v>3.1556492104373161E-2</v>
      </c>
      <c r="X84" s="98" t="s">
        <v>1679</v>
      </c>
    </row>
    <row r="85" spans="1:24" ht="16" x14ac:dyDescent="0.2">
      <c r="A85" s="1" t="s">
        <v>121</v>
      </c>
      <c r="B85" s="37" t="s">
        <v>122</v>
      </c>
      <c r="C85" s="94">
        <v>4</v>
      </c>
      <c r="D85" s="37" t="s">
        <v>123</v>
      </c>
      <c r="E85" s="121">
        <v>68370</v>
      </c>
      <c r="F85" s="182">
        <f t="shared" si="10"/>
        <v>41136</v>
      </c>
      <c r="G85" s="94">
        <v>10805</v>
      </c>
      <c r="H85" s="94">
        <v>16023</v>
      </c>
      <c r="I85" s="94">
        <v>9189</v>
      </c>
      <c r="J85" s="94">
        <v>1119</v>
      </c>
      <c r="K85" s="94">
        <v>0</v>
      </c>
      <c r="L85" s="94">
        <v>0</v>
      </c>
      <c r="M85" s="94">
        <v>0</v>
      </c>
      <c r="N85" s="182">
        <v>4000</v>
      </c>
      <c r="O85" s="100">
        <f t="shared" si="11"/>
        <v>0.60166739798157087</v>
      </c>
      <c r="P85" s="188">
        <f t="shared" si="12"/>
        <v>0.26266530532866589</v>
      </c>
      <c r="Q85" s="189">
        <f t="shared" si="13"/>
        <v>0.38951283547257876</v>
      </c>
      <c r="R85" s="189">
        <f t="shared" si="14"/>
        <v>0.22338098016336055</v>
      </c>
      <c r="S85" s="189">
        <f t="shared" si="15"/>
        <v>2.7202450408401399E-2</v>
      </c>
      <c r="T85" s="189">
        <f t="shared" si="16"/>
        <v>0</v>
      </c>
      <c r="U85" s="189">
        <f t="shared" si="17"/>
        <v>0</v>
      </c>
      <c r="V85" s="189">
        <f t="shared" si="18"/>
        <v>0</v>
      </c>
      <c r="W85" s="158">
        <f t="shared" si="19"/>
        <v>9.723842862699339E-2</v>
      </c>
      <c r="X85" s="98" t="s">
        <v>1661</v>
      </c>
    </row>
    <row r="86" spans="1:24" ht="16" x14ac:dyDescent="0.2">
      <c r="A86" s="1" t="s">
        <v>133</v>
      </c>
      <c r="B86" s="37" t="s">
        <v>134</v>
      </c>
      <c r="C86" s="94">
        <v>4</v>
      </c>
      <c r="D86" s="37" t="s">
        <v>135</v>
      </c>
      <c r="E86" s="121">
        <v>67808</v>
      </c>
      <c r="F86" s="182">
        <f t="shared" si="10"/>
        <v>44913</v>
      </c>
      <c r="G86" s="94">
        <v>7159</v>
      </c>
      <c r="H86" s="94">
        <v>22297</v>
      </c>
      <c r="I86" s="94">
        <v>13180</v>
      </c>
      <c r="J86" s="94">
        <v>0</v>
      </c>
      <c r="K86" s="94">
        <v>0</v>
      </c>
      <c r="L86" s="94">
        <v>0</v>
      </c>
      <c r="M86" s="94">
        <v>0</v>
      </c>
      <c r="N86" s="182">
        <v>2277</v>
      </c>
      <c r="O86" s="100">
        <f t="shared" si="11"/>
        <v>0.66235547428032093</v>
      </c>
      <c r="P86" s="188">
        <f t="shared" si="12"/>
        <v>0.15939705653151648</v>
      </c>
      <c r="Q86" s="189">
        <f t="shared" si="13"/>
        <v>0.49644868968895423</v>
      </c>
      <c r="R86" s="189">
        <f t="shared" si="14"/>
        <v>0.29345623761494444</v>
      </c>
      <c r="S86" s="189">
        <f t="shared" si="15"/>
        <v>0</v>
      </c>
      <c r="T86" s="189">
        <f t="shared" si="16"/>
        <v>0</v>
      </c>
      <c r="U86" s="189">
        <f t="shared" si="17"/>
        <v>0</v>
      </c>
      <c r="V86" s="189">
        <f t="shared" si="18"/>
        <v>0</v>
      </c>
      <c r="W86" s="158">
        <f t="shared" si="19"/>
        <v>5.0698016164584865E-2</v>
      </c>
      <c r="X86" s="98" t="s">
        <v>1661</v>
      </c>
    </row>
    <row r="87" spans="1:24" ht="16" x14ac:dyDescent="0.2">
      <c r="A87" s="1" t="s">
        <v>136</v>
      </c>
      <c r="B87" s="37" t="s">
        <v>137</v>
      </c>
      <c r="C87" s="94">
        <v>4</v>
      </c>
      <c r="D87" s="37" t="s">
        <v>86</v>
      </c>
      <c r="E87" s="121">
        <v>64263</v>
      </c>
      <c r="F87" s="182">
        <f t="shared" si="10"/>
        <v>38566</v>
      </c>
      <c r="G87" s="94">
        <v>6412</v>
      </c>
      <c r="H87" s="94">
        <v>17156</v>
      </c>
      <c r="I87" s="94">
        <v>10488</v>
      </c>
      <c r="J87" s="94">
        <v>1665</v>
      </c>
      <c r="K87" s="94">
        <v>0</v>
      </c>
      <c r="L87" s="94">
        <v>0</v>
      </c>
      <c r="M87" s="94">
        <v>0</v>
      </c>
      <c r="N87" s="182">
        <v>2845</v>
      </c>
      <c r="O87" s="100">
        <f t="shared" si="11"/>
        <v>0.60012760064111537</v>
      </c>
      <c r="P87" s="188">
        <f t="shared" si="12"/>
        <v>0.16626043665404761</v>
      </c>
      <c r="Q87" s="189">
        <f t="shared" si="13"/>
        <v>0.44484779339314423</v>
      </c>
      <c r="R87" s="189">
        <f t="shared" si="14"/>
        <v>0.271949385469066</v>
      </c>
      <c r="S87" s="189">
        <f t="shared" si="15"/>
        <v>4.3172742830472434E-2</v>
      </c>
      <c r="T87" s="189">
        <f t="shared" si="16"/>
        <v>0</v>
      </c>
      <c r="U87" s="189">
        <f t="shared" si="17"/>
        <v>0</v>
      </c>
      <c r="V87" s="189">
        <f t="shared" si="18"/>
        <v>0</v>
      </c>
      <c r="W87" s="158">
        <f t="shared" si="19"/>
        <v>7.3769641653269713E-2</v>
      </c>
      <c r="X87" s="98" t="s">
        <v>1661</v>
      </c>
    </row>
    <row r="88" spans="1:24" ht="16" x14ac:dyDescent="0.2">
      <c r="A88" s="1" t="s">
        <v>249</v>
      </c>
      <c r="B88" s="37" t="s">
        <v>250</v>
      </c>
      <c r="C88" s="94">
        <v>4</v>
      </c>
      <c r="D88" s="37" t="s">
        <v>48</v>
      </c>
      <c r="E88" s="121">
        <v>65263</v>
      </c>
      <c r="F88" s="182">
        <f t="shared" si="10"/>
        <v>42200</v>
      </c>
      <c r="G88" s="94">
        <v>16589</v>
      </c>
      <c r="H88" s="94">
        <v>15736</v>
      </c>
      <c r="I88" s="94">
        <v>6567</v>
      </c>
      <c r="J88" s="94">
        <v>969</v>
      </c>
      <c r="K88" s="94">
        <v>614</v>
      </c>
      <c r="L88" s="94">
        <v>0</v>
      </c>
      <c r="M88" s="94">
        <v>0</v>
      </c>
      <c r="N88" s="182">
        <v>1725</v>
      </c>
      <c r="O88" s="100">
        <f t="shared" si="11"/>
        <v>0.64661446761564745</v>
      </c>
      <c r="P88" s="188">
        <f t="shared" si="12"/>
        <v>0.3931042654028436</v>
      </c>
      <c r="Q88" s="189">
        <f t="shared" si="13"/>
        <v>0.37289099526066349</v>
      </c>
      <c r="R88" s="189">
        <f t="shared" si="14"/>
        <v>0.15561611374407583</v>
      </c>
      <c r="S88" s="189">
        <f t="shared" si="15"/>
        <v>2.2962085308056872E-2</v>
      </c>
      <c r="T88" s="189">
        <f t="shared" si="16"/>
        <v>1.4549763033175355E-2</v>
      </c>
      <c r="U88" s="189">
        <f t="shared" si="17"/>
        <v>0</v>
      </c>
      <c r="V88" s="189">
        <f t="shared" si="18"/>
        <v>0</v>
      </c>
      <c r="W88" s="158">
        <f t="shared" si="19"/>
        <v>4.0876777251184833E-2</v>
      </c>
      <c r="X88" s="98" t="s">
        <v>1661</v>
      </c>
    </row>
    <row r="89" spans="1:24" ht="16" x14ac:dyDescent="0.2">
      <c r="A89" s="1" t="s">
        <v>305</v>
      </c>
      <c r="B89" s="37" t="s">
        <v>306</v>
      </c>
      <c r="C89" s="94">
        <v>4</v>
      </c>
      <c r="D89" s="37" t="s">
        <v>48</v>
      </c>
      <c r="E89" s="121">
        <v>63291</v>
      </c>
      <c r="F89" s="182">
        <f t="shared" si="10"/>
        <v>42787</v>
      </c>
      <c r="G89" s="94">
        <v>15866</v>
      </c>
      <c r="H89" s="94">
        <v>19699</v>
      </c>
      <c r="I89" s="94">
        <v>4365</v>
      </c>
      <c r="J89" s="94">
        <v>994</v>
      </c>
      <c r="K89" s="94">
        <v>389</v>
      </c>
      <c r="L89" s="94">
        <v>0</v>
      </c>
      <c r="M89" s="94">
        <v>0</v>
      </c>
      <c r="N89" s="182">
        <v>1474</v>
      </c>
      <c r="O89" s="100">
        <f t="shared" si="11"/>
        <v>0.67603608727939202</v>
      </c>
      <c r="P89" s="188">
        <f t="shared" si="12"/>
        <v>0.37081356486783368</v>
      </c>
      <c r="Q89" s="189">
        <f t="shared" si="13"/>
        <v>0.4603968495103653</v>
      </c>
      <c r="R89" s="189">
        <f t="shared" si="14"/>
        <v>0.10201696777058453</v>
      </c>
      <c r="S89" s="189">
        <f t="shared" si="15"/>
        <v>2.3231355318204128E-2</v>
      </c>
      <c r="T89" s="189">
        <f t="shared" si="16"/>
        <v>9.0915464977680133E-3</v>
      </c>
      <c r="U89" s="189">
        <f t="shared" si="17"/>
        <v>0</v>
      </c>
      <c r="V89" s="189">
        <f t="shared" si="18"/>
        <v>0</v>
      </c>
      <c r="W89" s="158">
        <f t="shared" si="19"/>
        <v>3.4449716035244347E-2</v>
      </c>
      <c r="X89" s="98" t="s">
        <v>1661</v>
      </c>
    </row>
    <row r="90" spans="1:24" ht="16" x14ac:dyDescent="0.2">
      <c r="A90" s="1" t="s">
        <v>336</v>
      </c>
      <c r="B90" s="37" t="s">
        <v>337</v>
      </c>
      <c r="C90" s="94">
        <v>4</v>
      </c>
      <c r="D90" s="37" t="s">
        <v>123</v>
      </c>
      <c r="E90" s="121">
        <v>69352</v>
      </c>
      <c r="F90" s="182">
        <f t="shared" si="10"/>
        <v>42896</v>
      </c>
      <c r="G90" s="94">
        <v>13503</v>
      </c>
      <c r="H90" s="94">
        <v>16891</v>
      </c>
      <c r="I90" s="94">
        <v>10046</v>
      </c>
      <c r="J90" s="94">
        <v>1194</v>
      </c>
      <c r="K90" s="94">
        <v>0</v>
      </c>
      <c r="L90" s="94">
        <v>0</v>
      </c>
      <c r="M90" s="94">
        <v>0</v>
      </c>
      <c r="N90" s="182">
        <v>1262</v>
      </c>
      <c r="O90" s="100">
        <f t="shared" si="11"/>
        <v>0.61852578152035986</v>
      </c>
      <c r="P90" s="188">
        <f t="shared" si="12"/>
        <v>0.31478459530026109</v>
      </c>
      <c r="Q90" s="189">
        <f t="shared" si="13"/>
        <v>0.39376631853785898</v>
      </c>
      <c r="R90" s="189">
        <f t="shared" si="14"/>
        <v>0.23419433047370383</v>
      </c>
      <c r="S90" s="189">
        <f t="shared" si="15"/>
        <v>2.7834763148079075E-2</v>
      </c>
      <c r="T90" s="189">
        <f t="shared" si="16"/>
        <v>0</v>
      </c>
      <c r="U90" s="189">
        <f t="shared" si="17"/>
        <v>0</v>
      </c>
      <c r="V90" s="189">
        <f t="shared" si="18"/>
        <v>0</v>
      </c>
      <c r="W90" s="158">
        <f t="shared" si="19"/>
        <v>2.941999254009698E-2</v>
      </c>
      <c r="X90" s="98" t="s">
        <v>1661</v>
      </c>
    </row>
    <row r="91" spans="1:24" ht="16" x14ac:dyDescent="0.2">
      <c r="A91" s="1" t="s">
        <v>394</v>
      </c>
      <c r="B91" s="37" t="s">
        <v>395</v>
      </c>
      <c r="C91" s="94">
        <v>4</v>
      </c>
      <c r="D91" s="37" t="s">
        <v>123</v>
      </c>
      <c r="E91" s="121">
        <v>67548</v>
      </c>
      <c r="F91" s="182">
        <f t="shared" si="10"/>
        <v>40967</v>
      </c>
      <c r="G91" s="94">
        <v>8622</v>
      </c>
      <c r="H91" s="94">
        <v>20698</v>
      </c>
      <c r="I91" s="94">
        <v>8617</v>
      </c>
      <c r="J91" s="94">
        <v>1344</v>
      </c>
      <c r="K91" s="94">
        <v>0</v>
      </c>
      <c r="L91" s="94">
        <v>0</v>
      </c>
      <c r="M91" s="94">
        <v>0</v>
      </c>
      <c r="N91" s="182">
        <v>1686</v>
      </c>
      <c r="O91" s="100">
        <f t="shared" si="11"/>
        <v>0.60648723870432875</v>
      </c>
      <c r="P91" s="188">
        <f t="shared" si="12"/>
        <v>0.21046207923450583</v>
      </c>
      <c r="Q91" s="189">
        <f t="shared" si="13"/>
        <v>0.50523592159543051</v>
      </c>
      <c r="R91" s="189">
        <f t="shared" si="14"/>
        <v>0.21034002978006688</v>
      </c>
      <c r="S91" s="189">
        <f t="shared" si="15"/>
        <v>3.2806893353186713E-2</v>
      </c>
      <c r="T91" s="189">
        <f t="shared" si="16"/>
        <v>0</v>
      </c>
      <c r="U91" s="189">
        <f t="shared" si="17"/>
        <v>0</v>
      </c>
      <c r="V91" s="189">
        <f t="shared" si="18"/>
        <v>0</v>
      </c>
      <c r="W91" s="158">
        <f t="shared" si="19"/>
        <v>4.1155076036810116E-2</v>
      </c>
      <c r="X91" s="98" t="s">
        <v>1661</v>
      </c>
    </row>
    <row r="92" spans="1:24" ht="16" x14ac:dyDescent="0.2">
      <c r="A92" s="1" t="s">
        <v>396</v>
      </c>
      <c r="B92" s="37" t="s">
        <v>397</v>
      </c>
      <c r="C92" s="94">
        <v>4</v>
      </c>
      <c r="D92" s="37" t="s">
        <v>123</v>
      </c>
      <c r="E92" s="121">
        <v>70618</v>
      </c>
      <c r="F92" s="182">
        <f t="shared" si="10"/>
        <v>43815</v>
      </c>
      <c r="G92" s="94">
        <v>8766</v>
      </c>
      <c r="H92" s="94">
        <v>18539</v>
      </c>
      <c r="I92" s="94">
        <v>10927</v>
      </c>
      <c r="J92" s="94">
        <v>1259</v>
      </c>
      <c r="K92" s="94">
        <v>0</v>
      </c>
      <c r="L92" s="94">
        <v>0</v>
      </c>
      <c r="M92" s="94">
        <v>2472</v>
      </c>
      <c r="N92" s="182">
        <v>1852</v>
      </c>
      <c r="O92" s="100">
        <f t="shared" si="11"/>
        <v>0.620450876547056</v>
      </c>
      <c r="P92" s="188">
        <f t="shared" si="12"/>
        <v>0.2000684697021568</v>
      </c>
      <c r="Q92" s="189">
        <f t="shared" si="13"/>
        <v>0.42311993609494464</v>
      </c>
      <c r="R92" s="189">
        <f t="shared" si="14"/>
        <v>0.2493894784891019</v>
      </c>
      <c r="S92" s="189">
        <f t="shared" si="15"/>
        <v>2.8734451671801893E-2</v>
      </c>
      <c r="T92" s="189">
        <f t="shared" si="16"/>
        <v>0</v>
      </c>
      <c r="U92" s="189">
        <f t="shared" si="17"/>
        <v>0</v>
      </c>
      <c r="V92" s="189">
        <f t="shared" si="18"/>
        <v>5.6419034577199587E-2</v>
      </c>
      <c r="W92" s="158">
        <f t="shared" si="19"/>
        <v>4.2268629464795163E-2</v>
      </c>
      <c r="X92" s="98" t="s">
        <v>1661</v>
      </c>
    </row>
    <row r="93" spans="1:24" ht="16" x14ac:dyDescent="0.2">
      <c r="A93" s="1" t="s">
        <v>398</v>
      </c>
      <c r="B93" s="37" t="s">
        <v>399</v>
      </c>
      <c r="C93" s="94">
        <v>4</v>
      </c>
      <c r="D93" s="37" t="s">
        <v>123</v>
      </c>
      <c r="E93" s="121">
        <v>68832</v>
      </c>
      <c r="F93" s="182">
        <f t="shared" si="10"/>
        <v>46252</v>
      </c>
      <c r="G93" s="94">
        <v>6146</v>
      </c>
      <c r="H93" s="94">
        <v>20496</v>
      </c>
      <c r="I93" s="94">
        <v>17429</v>
      </c>
      <c r="J93" s="94">
        <v>856</v>
      </c>
      <c r="K93" s="94">
        <v>0</v>
      </c>
      <c r="L93" s="94">
        <v>0</v>
      </c>
      <c r="M93" s="94">
        <v>0</v>
      </c>
      <c r="N93" s="182">
        <v>1325</v>
      </c>
      <c r="O93" s="100">
        <f t="shared" si="11"/>
        <v>0.67195490469549046</v>
      </c>
      <c r="P93" s="188">
        <f t="shared" si="12"/>
        <v>0.13288074029231167</v>
      </c>
      <c r="Q93" s="189">
        <f t="shared" si="13"/>
        <v>0.44313759404998704</v>
      </c>
      <c r="R93" s="189">
        <f t="shared" si="14"/>
        <v>0.37682694802386923</v>
      </c>
      <c r="S93" s="189">
        <f t="shared" si="15"/>
        <v>1.8507307792095477E-2</v>
      </c>
      <c r="T93" s="189">
        <f t="shared" si="16"/>
        <v>0</v>
      </c>
      <c r="U93" s="189">
        <f t="shared" si="17"/>
        <v>0</v>
      </c>
      <c r="V93" s="189">
        <f t="shared" si="18"/>
        <v>0</v>
      </c>
      <c r="W93" s="158">
        <f t="shared" si="19"/>
        <v>2.8647409841736575E-2</v>
      </c>
      <c r="X93" s="98" t="s">
        <v>1661</v>
      </c>
    </row>
    <row r="94" spans="1:24" ht="16" x14ac:dyDescent="0.2">
      <c r="A94" s="1" t="s">
        <v>407</v>
      </c>
      <c r="B94" s="37" t="s">
        <v>408</v>
      </c>
      <c r="C94" s="94">
        <v>4</v>
      </c>
      <c r="D94" s="37" t="s">
        <v>123</v>
      </c>
      <c r="E94" s="121">
        <v>63873</v>
      </c>
      <c r="F94" s="182">
        <f t="shared" si="10"/>
        <v>34914</v>
      </c>
      <c r="G94" s="94">
        <v>4790</v>
      </c>
      <c r="H94" s="94">
        <v>20579</v>
      </c>
      <c r="I94" s="94">
        <v>5597</v>
      </c>
      <c r="J94" s="94">
        <v>1631</v>
      </c>
      <c r="K94" s="94">
        <v>0</v>
      </c>
      <c r="L94" s="94">
        <v>0</v>
      </c>
      <c r="M94" s="94">
        <v>0</v>
      </c>
      <c r="N94" s="182">
        <v>2317</v>
      </c>
      <c r="O94" s="100">
        <f t="shared" si="11"/>
        <v>0.54661594100793764</v>
      </c>
      <c r="P94" s="188">
        <f t="shared" si="12"/>
        <v>0.13719424872543964</v>
      </c>
      <c r="Q94" s="189">
        <f t="shared" si="13"/>
        <v>0.5894197170189609</v>
      </c>
      <c r="R94" s="189">
        <f t="shared" si="14"/>
        <v>0.16030818582803461</v>
      </c>
      <c r="S94" s="189">
        <f t="shared" si="15"/>
        <v>4.67147849000401E-2</v>
      </c>
      <c r="T94" s="189">
        <f t="shared" si="16"/>
        <v>0</v>
      </c>
      <c r="U94" s="189">
        <f t="shared" si="17"/>
        <v>0</v>
      </c>
      <c r="V94" s="189">
        <f t="shared" si="18"/>
        <v>0</v>
      </c>
      <c r="W94" s="158">
        <f t="shared" si="19"/>
        <v>6.6363063527524774E-2</v>
      </c>
      <c r="X94" s="98" t="s">
        <v>1661</v>
      </c>
    </row>
    <row r="95" spans="1:24" ht="16" x14ac:dyDescent="0.2">
      <c r="A95" s="1" t="s">
        <v>465</v>
      </c>
      <c r="B95" s="37" t="s">
        <v>466</v>
      </c>
      <c r="C95" s="94">
        <v>4</v>
      </c>
      <c r="D95" s="37" t="s">
        <v>135</v>
      </c>
      <c r="E95" s="121">
        <v>66492</v>
      </c>
      <c r="F95" s="182">
        <f t="shared" si="10"/>
        <v>38257</v>
      </c>
      <c r="G95" s="94">
        <v>5716</v>
      </c>
      <c r="H95" s="94">
        <v>20712</v>
      </c>
      <c r="I95" s="94">
        <v>8163</v>
      </c>
      <c r="J95" s="94">
        <v>1103</v>
      </c>
      <c r="K95" s="94">
        <v>379</v>
      </c>
      <c r="L95" s="94">
        <v>0</v>
      </c>
      <c r="M95" s="94">
        <v>0</v>
      </c>
      <c r="N95" s="182">
        <v>2184</v>
      </c>
      <c r="O95" s="100">
        <f t="shared" si="11"/>
        <v>0.57536244961799921</v>
      </c>
      <c r="P95" s="188">
        <f t="shared" si="12"/>
        <v>0.14941056538672662</v>
      </c>
      <c r="Q95" s="189">
        <f t="shared" si="13"/>
        <v>0.54139111796533967</v>
      </c>
      <c r="R95" s="189">
        <f t="shared" si="14"/>
        <v>0.21337271610424235</v>
      </c>
      <c r="S95" s="189">
        <f t="shared" si="15"/>
        <v>2.883132498627702E-2</v>
      </c>
      <c r="T95" s="189">
        <f t="shared" si="16"/>
        <v>9.9066837441513979E-3</v>
      </c>
      <c r="U95" s="189">
        <f t="shared" si="17"/>
        <v>0</v>
      </c>
      <c r="V95" s="189">
        <f t="shared" si="18"/>
        <v>0</v>
      </c>
      <c r="W95" s="158">
        <f t="shared" si="19"/>
        <v>5.7087591813262929E-2</v>
      </c>
      <c r="X95" s="98" t="s">
        <v>1661</v>
      </c>
    </row>
    <row r="96" spans="1:24" ht="16" x14ac:dyDescent="0.2">
      <c r="A96" s="1" t="s">
        <v>523</v>
      </c>
      <c r="B96" s="37" t="s">
        <v>524</v>
      </c>
      <c r="C96" s="94">
        <v>4</v>
      </c>
      <c r="D96" s="37" t="s">
        <v>525</v>
      </c>
      <c r="E96" s="121">
        <v>68923</v>
      </c>
      <c r="F96" s="182">
        <f t="shared" si="10"/>
        <v>38242</v>
      </c>
      <c r="G96" s="94">
        <v>10758</v>
      </c>
      <c r="H96" s="94">
        <v>16267</v>
      </c>
      <c r="I96" s="94">
        <v>6533</v>
      </c>
      <c r="J96" s="94">
        <v>2682</v>
      </c>
      <c r="K96" s="94">
        <v>0</v>
      </c>
      <c r="L96" s="94">
        <v>0</v>
      </c>
      <c r="M96" s="94">
        <v>0</v>
      </c>
      <c r="N96" s="182">
        <v>2002</v>
      </c>
      <c r="O96" s="100">
        <f t="shared" si="11"/>
        <v>0.55485106568199294</v>
      </c>
      <c r="P96" s="188">
        <f t="shared" si="12"/>
        <v>0.28131373882119137</v>
      </c>
      <c r="Q96" s="189">
        <f t="shared" si="13"/>
        <v>0.42537001202865959</v>
      </c>
      <c r="R96" s="189">
        <f t="shared" si="14"/>
        <v>0.17083311542283353</v>
      </c>
      <c r="S96" s="189">
        <f t="shared" si="15"/>
        <v>7.0132315255478264E-2</v>
      </c>
      <c r="T96" s="189">
        <f t="shared" si="16"/>
        <v>0</v>
      </c>
      <c r="U96" s="189">
        <f t="shared" si="17"/>
        <v>0</v>
      </c>
      <c r="V96" s="189">
        <f t="shared" si="18"/>
        <v>0</v>
      </c>
      <c r="W96" s="158">
        <f t="shared" si="19"/>
        <v>5.235081847183725E-2</v>
      </c>
      <c r="X96" s="98" t="s">
        <v>1661</v>
      </c>
    </row>
    <row r="97" spans="1:24" ht="16" x14ac:dyDescent="0.2">
      <c r="A97" s="1" t="s">
        <v>557</v>
      </c>
      <c r="B97" s="37" t="s">
        <v>558</v>
      </c>
      <c r="C97" s="94">
        <v>4</v>
      </c>
      <c r="D97" s="37" t="s">
        <v>86</v>
      </c>
      <c r="E97" s="121">
        <v>61375</v>
      </c>
      <c r="F97" s="182">
        <f t="shared" si="10"/>
        <v>43483</v>
      </c>
      <c r="G97" s="94">
        <v>18795</v>
      </c>
      <c r="H97" s="94">
        <v>8253</v>
      </c>
      <c r="I97" s="94">
        <v>13007</v>
      </c>
      <c r="J97" s="94">
        <v>0</v>
      </c>
      <c r="K97" s="94">
        <v>0</v>
      </c>
      <c r="L97" s="94">
        <v>0</v>
      </c>
      <c r="M97" s="94">
        <v>0</v>
      </c>
      <c r="N97" s="182">
        <v>3428</v>
      </c>
      <c r="O97" s="100">
        <f t="shared" si="11"/>
        <v>0.70848065173116093</v>
      </c>
      <c r="P97" s="188">
        <f t="shared" si="12"/>
        <v>0.4322378860704183</v>
      </c>
      <c r="Q97" s="189">
        <f t="shared" si="13"/>
        <v>0.18979831198399374</v>
      </c>
      <c r="R97" s="189">
        <f t="shared" si="14"/>
        <v>0.29912839500494448</v>
      </c>
      <c r="S97" s="189">
        <f t="shared" si="15"/>
        <v>0</v>
      </c>
      <c r="T97" s="189">
        <f t="shared" si="16"/>
        <v>0</v>
      </c>
      <c r="U97" s="189">
        <f t="shared" si="17"/>
        <v>0</v>
      </c>
      <c r="V97" s="189">
        <f t="shared" si="18"/>
        <v>0</v>
      </c>
      <c r="W97" s="158">
        <f t="shared" si="19"/>
        <v>7.8835406940643477E-2</v>
      </c>
      <c r="X97" s="98" t="s">
        <v>1661</v>
      </c>
    </row>
    <row r="98" spans="1:24" ht="16" x14ac:dyDescent="0.2">
      <c r="A98" s="1" t="s">
        <v>575</v>
      </c>
      <c r="B98" s="37" t="s">
        <v>576</v>
      </c>
      <c r="C98" s="94">
        <v>4</v>
      </c>
      <c r="D98" s="37" t="s">
        <v>135</v>
      </c>
      <c r="E98" s="121">
        <v>68729</v>
      </c>
      <c r="F98" s="182">
        <f t="shared" si="10"/>
        <v>38021</v>
      </c>
      <c r="G98" s="94">
        <v>8147</v>
      </c>
      <c r="H98" s="94">
        <v>19137</v>
      </c>
      <c r="I98" s="94">
        <v>5292</v>
      </c>
      <c r="J98" s="94">
        <v>1022</v>
      </c>
      <c r="K98" s="94">
        <v>0</v>
      </c>
      <c r="L98" s="94">
        <v>0</v>
      </c>
      <c r="M98" s="94">
        <v>2462</v>
      </c>
      <c r="N98" s="182">
        <v>1961</v>
      </c>
      <c r="O98" s="100">
        <f t="shared" si="11"/>
        <v>0.55320170524814849</v>
      </c>
      <c r="P98" s="188">
        <f t="shared" si="12"/>
        <v>0.21427632098051078</v>
      </c>
      <c r="Q98" s="189">
        <f t="shared" si="13"/>
        <v>0.50332710870308517</v>
      </c>
      <c r="R98" s="189">
        <f t="shared" si="14"/>
        <v>0.13918623918360906</v>
      </c>
      <c r="S98" s="189">
        <f t="shared" si="15"/>
        <v>2.6879882170379527E-2</v>
      </c>
      <c r="T98" s="189">
        <f t="shared" si="16"/>
        <v>0</v>
      </c>
      <c r="U98" s="189">
        <f t="shared" si="17"/>
        <v>0</v>
      </c>
      <c r="V98" s="189">
        <f t="shared" si="18"/>
        <v>6.4753688750953414E-2</v>
      </c>
      <c r="W98" s="158">
        <f t="shared" si="19"/>
        <v>5.157676021146209E-2</v>
      </c>
      <c r="X98" s="98" t="s">
        <v>1661</v>
      </c>
    </row>
    <row r="99" spans="1:24" ht="16" x14ac:dyDescent="0.2">
      <c r="A99" s="1" t="s">
        <v>605</v>
      </c>
      <c r="B99" s="37" t="s">
        <v>606</v>
      </c>
      <c r="C99" s="94">
        <v>4</v>
      </c>
      <c r="D99" s="37" t="s">
        <v>135</v>
      </c>
      <c r="E99" s="121">
        <v>64350</v>
      </c>
      <c r="F99" s="182">
        <f t="shared" si="10"/>
        <v>38784</v>
      </c>
      <c r="G99" s="94">
        <v>8002</v>
      </c>
      <c r="H99" s="94">
        <v>20910</v>
      </c>
      <c r="I99" s="94">
        <v>7163</v>
      </c>
      <c r="J99" s="94">
        <v>0</v>
      </c>
      <c r="K99" s="94">
        <v>0</v>
      </c>
      <c r="L99" s="94">
        <v>0</v>
      </c>
      <c r="M99" s="94">
        <v>0</v>
      </c>
      <c r="N99" s="182">
        <v>2709</v>
      </c>
      <c r="O99" s="100">
        <f t="shared" si="11"/>
        <v>0.60270396270396276</v>
      </c>
      <c r="P99" s="188">
        <f t="shared" si="12"/>
        <v>0.20632219471947194</v>
      </c>
      <c r="Q99" s="189">
        <f t="shared" si="13"/>
        <v>0.53913985148514854</v>
      </c>
      <c r="R99" s="189">
        <f t="shared" si="14"/>
        <v>0.18468956270627063</v>
      </c>
      <c r="S99" s="189">
        <f t="shared" si="15"/>
        <v>0</v>
      </c>
      <c r="T99" s="189">
        <f t="shared" si="16"/>
        <v>0</v>
      </c>
      <c r="U99" s="189">
        <f t="shared" si="17"/>
        <v>0</v>
      </c>
      <c r="V99" s="189">
        <f t="shared" si="18"/>
        <v>0</v>
      </c>
      <c r="W99" s="158">
        <f t="shared" si="19"/>
        <v>6.984839108910891E-2</v>
      </c>
      <c r="X99" s="98" t="s">
        <v>1661</v>
      </c>
    </row>
    <row r="100" spans="1:24" ht="16" x14ac:dyDescent="0.2">
      <c r="A100" s="1" t="s">
        <v>706</v>
      </c>
      <c r="B100" s="37" t="s">
        <v>1499</v>
      </c>
      <c r="C100" s="94">
        <v>4</v>
      </c>
      <c r="D100" s="37" t="s">
        <v>525</v>
      </c>
      <c r="E100" s="121">
        <v>65148</v>
      </c>
      <c r="F100" s="182">
        <f t="shared" si="10"/>
        <v>33455</v>
      </c>
      <c r="G100" s="94">
        <v>6283</v>
      </c>
      <c r="H100" s="94">
        <v>15351</v>
      </c>
      <c r="I100" s="94">
        <v>6662</v>
      </c>
      <c r="J100" s="94">
        <v>1236</v>
      </c>
      <c r="K100" s="94">
        <v>0</v>
      </c>
      <c r="L100" s="94">
        <v>0</v>
      </c>
      <c r="M100" s="94">
        <v>0</v>
      </c>
      <c r="N100" s="182">
        <v>3923</v>
      </c>
      <c r="O100" s="100">
        <f t="shared" si="11"/>
        <v>0.51352305519739672</v>
      </c>
      <c r="P100" s="188">
        <f t="shared" si="12"/>
        <v>0.18780451352563143</v>
      </c>
      <c r="Q100" s="189">
        <f t="shared" si="13"/>
        <v>0.45885517859811686</v>
      </c>
      <c r="R100" s="189">
        <f t="shared" si="14"/>
        <v>0.19913316395157674</v>
      </c>
      <c r="S100" s="189">
        <f t="shared" si="15"/>
        <v>3.694515020176356E-2</v>
      </c>
      <c r="T100" s="189">
        <f t="shared" si="16"/>
        <v>0</v>
      </c>
      <c r="U100" s="189">
        <f t="shared" si="17"/>
        <v>0</v>
      </c>
      <c r="V100" s="189">
        <f t="shared" si="18"/>
        <v>0</v>
      </c>
      <c r="W100" s="158">
        <f t="shared" si="19"/>
        <v>0.11726199372291138</v>
      </c>
      <c r="X100" s="98" t="s">
        <v>1679</v>
      </c>
    </row>
    <row r="101" spans="1:24" ht="16" x14ac:dyDescent="0.2">
      <c r="A101" s="1" t="s">
        <v>708</v>
      </c>
      <c r="B101" s="37" t="s">
        <v>709</v>
      </c>
      <c r="C101" s="94">
        <v>4</v>
      </c>
      <c r="D101" s="37" t="s">
        <v>525</v>
      </c>
      <c r="E101" s="121">
        <v>72664</v>
      </c>
      <c r="F101" s="182">
        <f t="shared" si="10"/>
        <v>46214</v>
      </c>
      <c r="G101" s="94">
        <v>16461</v>
      </c>
      <c r="H101" s="94">
        <v>18138</v>
      </c>
      <c r="I101" s="94">
        <v>7340</v>
      </c>
      <c r="J101" s="94">
        <v>1881</v>
      </c>
      <c r="K101" s="94">
        <v>0</v>
      </c>
      <c r="L101" s="94">
        <v>0</v>
      </c>
      <c r="M101" s="94">
        <v>0</v>
      </c>
      <c r="N101" s="182">
        <v>2394</v>
      </c>
      <c r="O101" s="100">
        <f t="shared" si="11"/>
        <v>0.63599581636023339</v>
      </c>
      <c r="P101" s="188">
        <f t="shared" si="12"/>
        <v>0.35619076470333666</v>
      </c>
      <c r="Q101" s="189">
        <f t="shared" si="13"/>
        <v>0.3924784697277881</v>
      </c>
      <c r="R101" s="189">
        <f t="shared" si="14"/>
        <v>0.15882632968364566</v>
      </c>
      <c r="S101" s="189">
        <f t="shared" si="15"/>
        <v>4.070195178950102E-2</v>
      </c>
      <c r="T101" s="189">
        <f t="shared" si="16"/>
        <v>0</v>
      </c>
      <c r="U101" s="189">
        <f t="shared" si="17"/>
        <v>0</v>
      </c>
      <c r="V101" s="189">
        <f t="shared" si="18"/>
        <v>0</v>
      </c>
      <c r="W101" s="158">
        <f t="shared" si="19"/>
        <v>5.1802484095728567E-2</v>
      </c>
      <c r="X101" s="98" t="s">
        <v>1661</v>
      </c>
    </row>
    <row r="102" spans="1:24" ht="16" x14ac:dyDescent="0.2">
      <c r="A102" s="1" t="s">
        <v>731</v>
      </c>
      <c r="B102" s="37" t="s">
        <v>732</v>
      </c>
      <c r="C102" s="94">
        <v>4</v>
      </c>
      <c r="D102" s="37" t="s">
        <v>135</v>
      </c>
      <c r="E102" s="121">
        <v>60507</v>
      </c>
      <c r="F102" s="182">
        <f t="shared" si="10"/>
        <v>34157</v>
      </c>
      <c r="G102" s="94">
        <v>6611</v>
      </c>
      <c r="H102" s="94">
        <v>15694</v>
      </c>
      <c r="I102" s="94">
        <v>8228</v>
      </c>
      <c r="J102" s="94">
        <v>754</v>
      </c>
      <c r="K102" s="94">
        <v>568</v>
      </c>
      <c r="L102" s="94">
        <v>0</v>
      </c>
      <c r="M102" s="94">
        <v>0</v>
      </c>
      <c r="N102" s="182">
        <v>2302</v>
      </c>
      <c r="O102" s="100">
        <f t="shared" si="11"/>
        <v>0.56451319682020262</v>
      </c>
      <c r="P102" s="188">
        <f t="shared" si="12"/>
        <v>0.19354744269110286</v>
      </c>
      <c r="Q102" s="189">
        <f t="shared" si="13"/>
        <v>0.45946658078871094</v>
      </c>
      <c r="R102" s="189">
        <f t="shared" si="14"/>
        <v>0.24088766577861054</v>
      </c>
      <c r="S102" s="189">
        <f t="shared" si="15"/>
        <v>2.2074538162016571E-2</v>
      </c>
      <c r="T102" s="189">
        <f t="shared" si="16"/>
        <v>1.6629095061041661E-2</v>
      </c>
      <c r="U102" s="189">
        <f t="shared" si="17"/>
        <v>0</v>
      </c>
      <c r="V102" s="189">
        <f t="shared" si="18"/>
        <v>0</v>
      </c>
      <c r="W102" s="158">
        <f t="shared" si="19"/>
        <v>6.7394677518517437E-2</v>
      </c>
      <c r="X102" s="98" t="s">
        <v>1661</v>
      </c>
    </row>
    <row r="103" spans="1:24" ht="16" x14ac:dyDescent="0.2">
      <c r="A103" s="1" t="s">
        <v>733</v>
      </c>
      <c r="B103" s="37" t="s">
        <v>734</v>
      </c>
      <c r="C103" s="94">
        <v>4</v>
      </c>
      <c r="D103" s="37" t="s">
        <v>135</v>
      </c>
      <c r="E103" s="121">
        <v>64487</v>
      </c>
      <c r="F103" s="182">
        <f t="shared" si="10"/>
        <v>37840</v>
      </c>
      <c r="G103" s="94">
        <v>6068</v>
      </c>
      <c r="H103" s="94">
        <v>17043</v>
      </c>
      <c r="I103" s="94">
        <v>12590</v>
      </c>
      <c r="J103" s="94">
        <v>0</v>
      </c>
      <c r="K103" s="94">
        <v>620</v>
      </c>
      <c r="L103" s="94">
        <v>0</v>
      </c>
      <c r="M103" s="94">
        <v>0</v>
      </c>
      <c r="N103" s="182">
        <v>1519</v>
      </c>
      <c r="O103" s="100">
        <f t="shared" si="11"/>
        <v>0.58678493339742899</v>
      </c>
      <c r="P103" s="188">
        <f t="shared" si="12"/>
        <v>0.16035940803382664</v>
      </c>
      <c r="Q103" s="189">
        <f t="shared" si="13"/>
        <v>0.45039640591966174</v>
      </c>
      <c r="R103" s="189">
        <f t="shared" si="14"/>
        <v>0.33271670190274844</v>
      </c>
      <c r="S103" s="189">
        <f t="shared" si="15"/>
        <v>0</v>
      </c>
      <c r="T103" s="189">
        <f t="shared" si="16"/>
        <v>1.6384778012684991E-2</v>
      </c>
      <c r="U103" s="189">
        <f t="shared" si="17"/>
        <v>0</v>
      </c>
      <c r="V103" s="189">
        <f t="shared" si="18"/>
        <v>0</v>
      </c>
      <c r="W103" s="158">
        <f t="shared" si="19"/>
        <v>4.0142706131078225E-2</v>
      </c>
      <c r="X103" s="98" t="s">
        <v>1661</v>
      </c>
    </row>
    <row r="104" spans="1:24" ht="16" x14ac:dyDescent="0.2">
      <c r="A104" s="1" t="s">
        <v>735</v>
      </c>
      <c r="B104" s="37" t="s">
        <v>736</v>
      </c>
      <c r="C104" s="94">
        <v>4</v>
      </c>
      <c r="D104" s="37" t="s">
        <v>135</v>
      </c>
      <c r="E104" s="121">
        <v>67110</v>
      </c>
      <c r="F104" s="182">
        <f t="shared" si="10"/>
        <v>43946</v>
      </c>
      <c r="G104" s="94">
        <v>7966</v>
      </c>
      <c r="H104" s="94">
        <v>17950</v>
      </c>
      <c r="I104" s="94">
        <v>14536</v>
      </c>
      <c r="J104" s="94">
        <v>1285</v>
      </c>
      <c r="K104" s="94">
        <v>319</v>
      </c>
      <c r="L104" s="94">
        <v>0</v>
      </c>
      <c r="M104" s="94">
        <v>0</v>
      </c>
      <c r="N104" s="182">
        <v>1890</v>
      </c>
      <c r="O104" s="100">
        <f t="shared" si="11"/>
        <v>0.65483534495604234</v>
      </c>
      <c r="P104" s="188">
        <f t="shared" si="12"/>
        <v>0.18126791971965595</v>
      </c>
      <c r="Q104" s="189">
        <f t="shared" si="13"/>
        <v>0.40845583215764802</v>
      </c>
      <c r="R104" s="189">
        <f t="shared" si="14"/>
        <v>0.33076958084922403</v>
      </c>
      <c r="S104" s="189">
        <f t="shared" si="15"/>
        <v>2.9240431438583715E-2</v>
      </c>
      <c r="T104" s="189">
        <f t="shared" si="16"/>
        <v>7.258908660628954E-3</v>
      </c>
      <c r="U104" s="189">
        <f t="shared" si="17"/>
        <v>0</v>
      </c>
      <c r="V104" s="189">
        <f t="shared" si="18"/>
        <v>0</v>
      </c>
      <c r="W104" s="158">
        <f t="shared" si="19"/>
        <v>4.300732717425932E-2</v>
      </c>
      <c r="X104" s="98" t="s">
        <v>1661</v>
      </c>
    </row>
    <row r="105" spans="1:24" ht="16" x14ac:dyDescent="0.2">
      <c r="A105" s="1" t="s">
        <v>787</v>
      </c>
      <c r="B105" s="37" t="s">
        <v>788</v>
      </c>
      <c r="C105" s="94">
        <v>4</v>
      </c>
      <c r="D105" s="37" t="s">
        <v>48</v>
      </c>
      <c r="E105" s="121">
        <v>64548</v>
      </c>
      <c r="F105" s="182">
        <f t="shared" si="10"/>
        <v>45087</v>
      </c>
      <c r="G105" s="94">
        <v>24071</v>
      </c>
      <c r="H105" s="94">
        <v>5834</v>
      </c>
      <c r="I105" s="94">
        <v>12830</v>
      </c>
      <c r="J105" s="94">
        <v>1259</v>
      </c>
      <c r="K105" s="94">
        <v>0</v>
      </c>
      <c r="L105" s="94">
        <v>0</v>
      </c>
      <c r="M105" s="94">
        <v>0</v>
      </c>
      <c r="N105" s="182">
        <v>1093</v>
      </c>
      <c r="O105" s="100">
        <f t="shared" si="11"/>
        <v>0.69850343930098535</v>
      </c>
      <c r="P105" s="188">
        <f t="shared" si="12"/>
        <v>0.53387894515048684</v>
      </c>
      <c r="Q105" s="189">
        <f t="shared" si="13"/>
        <v>0.12939428216559096</v>
      </c>
      <c r="R105" s="189">
        <f t="shared" si="14"/>
        <v>0.2845609599219287</v>
      </c>
      <c r="S105" s="189">
        <f t="shared" si="15"/>
        <v>2.7923791780335796E-2</v>
      </c>
      <c r="T105" s="189">
        <f t="shared" si="16"/>
        <v>0</v>
      </c>
      <c r="U105" s="189">
        <f t="shared" si="17"/>
        <v>0</v>
      </c>
      <c r="V105" s="189">
        <f t="shared" si="18"/>
        <v>0</v>
      </c>
      <c r="W105" s="158">
        <f t="shared" si="19"/>
        <v>2.4242020981657685E-2</v>
      </c>
      <c r="X105" s="98" t="s">
        <v>1661</v>
      </c>
    </row>
    <row r="106" spans="1:24" ht="16" x14ac:dyDescent="0.2">
      <c r="A106" s="1" t="s">
        <v>815</v>
      </c>
      <c r="B106" s="37" t="s">
        <v>1507</v>
      </c>
      <c r="C106" s="94">
        <v>4</v>
      </c>
      <c r="D106" s="37" t="s">
        <v>525</v>
      </c>
      <c r="E106" s="121">
        <v>67125</v>
      </c>
      <c r="F106" s="182">
        <f t="shared" si="10"/>
        <v>41963</v>
      </c>
      <c r="G106" s="94">
        <v>5790</v>
      </c>
      <c r="H106" s="94">
        <v>13741</v>
      </c>
      <c r="I106" s="94">
        <v>18955</v>
      </c>
      <c r="J106" s="94">
        <v>1875</v>
      </c>
      <c r="K106" s="94">
        <v>0</v>
      </c>
      <c r="L106" s="94">
        <v>0</v>
      </c>
      <c r="M106" s="94">
        <v>0</v>
      </c>
      <c r="N106" s="182">
        <v>1602</v>
      </c>
      <c r="O106" s="100">
        <f t="shared" si="11"/>
        <v>0.62514711359404096</v>
      </c>
      <c r="P106" s="188">
        <f t="shared" si="12"/>
        <v>0.13797869551747968</v>
      </c>
      <c r="Q106" s="189">
        <f t="shared" si="13"/>
        <v>0.32745513905106882</v>
      </c>
      <c r="R106" s="189">
        <f t="shared" si="14"/>
        <v>0.45170745656888212</v>
      </c>
      <c r="S106" s="189">
        <f t="shared" si="15"/>
        <v>4.4682220050997305E-2</v>
      </c>
      <c r="T106" s="189">
        <f t="shared" si="16"/>
        <v>0</v>
      </c>
      <c r="U106" s="189">
        <f t="shared" si="17"/>
        <v>0</v>
      </c>
      <c r="V106" s="189">
        <f t="shared" si="18"/>
        <v>0</v>
      </c>
      <c r="W106" s="158">
        <f t="shared" si="19"/>
        <v>3.8176488811572103E-2</v>
      </c>
      <c r="X106" s="98" t="s">
        <v>1679</v>
      </c>
    </row>
    <row r="107" spans="1:24" ht="16" x14ac:dyDescent="0.2">
      <c r="A107" s="1" t="s">
        <v>866</v>
      </c>
      <c r="B107" s="37" t="s">
        <v>867</v>
      </c>
      <c r="C107" s="94">
        <v>4</v>
      </c>
      <c r="D107" s="37" t="s">
        <v>123</v>
      </c>
      <c r="E107" s="121">
        <v>64727</v>
      </c>
      <c r="F107" s="182">
        <f t="shared" si="10"/>
        <v>40222</v>
      </c>
      <c r="G107" s="94">
        <v>9445</v>
      </c>
      <c r="H107" s="94">
        <v>18141</v>
      </c>
      <c r="I107" s="94">
        <v>8033</v>
      </c>
      <c r="J107" s="94">
        <v>1479</v>
      </c>
      <c r="K107" s="94">
        <v>0</v>
      </c>
      <c r="L107" s="94">
        <v>0</v>
      </c>
      <c r="M107" s="94">
        <v>0</v>
      </c>
      <c r="N107" s="182">
        <v>3124</v>
      </c>
      <c r="O107" s="100">
        <f t="shared" si="11"/>
        <v>0.62140992167101827</v>
      </c>
      <c r="P107" s="188">
        <f t="shared" si="12"/>
        <v>0.23482173934662623</v>
      </c>
      <c r="Q107" s="189">
        <f t="shared" si="13"/>
        <v>0.45102182884988312</v>
      </c>
      <c r="R107" s="189">
        <f t="shared" si="14"/>
        <v>0.19971657301974044</v>
      </c>
      <c r="S107" s="189">
        <f t="shared" si="15"/>
        <v>3.6770921386305999E-2</v>
      </c>
      <c r="T107" s="189">
        <f t="shared" si="16"/>
        <v>0</v>
      </c>
      <c r="U107" s="189">
        <f t="shared" si="17"/>
        <v>0</v>
      </c>
      <c r="V107" s="189">
        <f t="shared" si="18"/>
        <v>0</v>
      </c>
      <c r="W107" s="158">
        <f t="shared" si="19"/>
        <v>7.7668937397444182E-2</v>
      </c>
      <c r="X107" s="98" t="s">
        <v>1661</v>
      </c>
    </row>
    <row r="108" spans="1:24" ht="16" x14ac:dyDescent="0.2">
      <c r="A108" s="1" t="s">
        <v>910</v>
      </c>
      <c r="B108" s="37" t="s">
        <v>1517</v>
      </c>
      <c r="C108" s="94">
        <v>4</v>
      </c>
      <c r="D108" s="37" t="s">
        <v>135</v>
      </c>
      <c r="E108" s="121">
        <v>63294</v>
      </c>
      <c r="F108" s="182">
        <f t="shared" si="10"/>
        <v>36518</v>
      </c>
      <c r="G108" s="94">
        <v>7886</v>
      </c>
      <c r="H108" s="94">
        <v>18995</v>
      </c>
      <c r="I108" s="94">
        <v>5189</v>
      </c>
      <c r="J108" s="94">
        <v>0</v>
      </c>
      <c r="K108" s="94">
        <v>0</v>
      </c>
      <c r="L108" s="94">
        <v>0</v>
      </c>
      <c r="M108" s="94">
        <v>0</v>
      </c>
      <c r="N108" s="182">
        <v>4448</v>
      </c>
      <c r="O108" s="100">
        <f t="shared" si="11"/>
        <v>0.57695832148386894</v>
      </c>
      <c r="P108" s="188">
        <f t="shared" si="12"/>
        <v>0.21594829946875513</v>
      </c>
      <c r="Q108" s="189">
        <f t="shared" si="13"/>
        <v>0.52015444438359171</v>
      </c>
      <c r="R108" s="189">
        <f t="shared" si="14"/>
        <v>0.14209430965551234</v>
      </c>
      <c r="S108" s="189">
        <f t="shared" si="15"/>
        <v>0</v>
      </c>
      <c r="T108" s="189">
        <f t="shared" si="16"/>
        <v>0</v>
      </c>
      <c r="U108" s="189">
        <f t="shared" si="17"/>
        <v>0</v>
      </c>
      <c r="V108" s="189">
        <f t="shared" si="18"/>
        <v>0</v>
      </c>
      <c r="W108" s="158">
        <f t="shared" si="19"/>
        <v>0.12180294649214086</v>
      </c>
      <c r="X108" s="98" t="s">
        <v>1679</v>
      </c>
    </row>
    <row r="109" spans="1:24" ht="16" x14ac:dyDescent="0.2">
      <c r="A109" s="1" t="s">
        <v>944</v>
      </c>
      <c r="B109" s="37" t="s">
        <v>945</v>
      </c>
      <c r="C109" s="94">
        <v>4</v>
      </c>
      <c r="D109" s="37" t="s">
        <v>525</v>
      </c>
      <c r="E109" s="121">
        <v>67363</v>
      </c>
      <c r="F109" s="182">
        <f t="shared" si="10"/>
        <v>39498</v>
      </c>
      <c r="G109" s="94">
        <v>10247</v>
      </c>
      <c r="H109" s="94">
        <v>16923</v>
      </c>
      <c r="I109" s="94">
        <v>6342</v>
      </c>
      <c r="J109" s="94">
        <v>1556</v>
      </c>
      <c r="K109" s="94">
        <v>0</v>
      </c>
      <c r="L109" s="94">
        <v>0</v>
      </c>
      <c r="M109" s="94">
        <v>0</v>
      </c>
      <c r="N109" s="182">
        <v>4430</v>
      </c>
      <c r="O109" s="100">
        <f t="shared" si="11"/>
        <v>0.58634561999910928</v>
      </c>
      <c r="P109" s="188">
        <f t="shared" si="12"/>
        <v>0.25943085725859538</v>
      </c>
      <c r="Q109" s="189">
        <f t="shared" si="13"/>
        <v>0.42845207352271003</v>
      </c>
      <c r="R109" s="189">
        <f t="shared" si="14"/>
        <v>0.16056509190338752</v>
      </c>
      <c r="S109" s="189">
        <f t="shared" si="15"/>
        <v>3.939439971644134E-2</v>
      </c>
      <c r="T109" s="189">
        <f t="shared" si="16"/>
        <v>0</v>
      </c>
      <c r="U109" s="189">
        <f t="shared" si="17"/>
        <v>0</v>
      </c>
      <c r="V109" s="189">
        <f t="shared" si="18"/>
        <v>0</v>
      </c>
      <c r="W109" s="158">
        <f t="shared" si="19"/>
        <v>0.11215757759886577</v>
      </c>
      <c r="X109" s="98" t="s">
        <v>1661</v>
      </c>
    </row>
    <row r="110" spans="1:24" ht="16" x14ac:dyDescent="0.2">
      <c r="A110" s="1" t="s">
        <v>946</v>
      </c>
      <c r="B110" s="37" t="s">
        <v>947</v>
      </c>
      <c r="C110" s="94">
        <v>4</v>
      </c>
      <c r="D110" s="37" t="s">
        <v>525</v>
      </c>
      <c r="E110" s="121">
        <v>74552</v>
      </c>
      <c r="F110" s="182">
        <f t="shared" si="10"/>
        <v>50284</v>
      </c>
      <c r="G110" s="94">
        <v>19577</v>
      </c>
      <c r="H110" s="94">
        <v>19245</v>
      </c>
      <c r="I110" s="94">
        <v>7600</v>
      </c>
      <c r="J110" s="94">
        <v>1471</v>
      </c>
      <c r="K110" s="94">
        <v>0</v>
      </c>
      <c r="L110" s="94">
        <v>0</v>
      </c>
      <c r="M110" s="94">
        <v>0</v>
      </c>
      <c r="N110" s="182">
        <v>2391</v>
      </c>
      <c r="O110" s="100">
        <f t="shared" si="11"/>
        <v>0.67448224058375361</v>
      </c>
      <c r="P110" s="188">
        <f t="shared" si="12"/>
        <v>0.38932861347545938</v>
      </c>
      <c r="Q110" s="189">
        <f t="shared" si="13"/>
        <v>0.38272611566303399</v>
      </c>
      <c r="R110" s="189">
        <f t="shared" si="14"/>
        <v>0.15114151618805186</v>
      </c>
      <c r="S110" s="189">
        <f t="shared" si="15"/>
        <v>2.9253838199029512E-2</v>
      </c>
      <c r="T110" s="189">
        <f t="shared" si="16"/>
        <v>0</v>
      </c>
      <c r="U110" s="189">
        <f t="shared" si="17"/>
        <v>0</v>
      </c>
      <c r="V110" s="189">
        <f t="shared" si="18"/>
        <v>0</v>
      </c>
      <c r="W110" s="158">
        <f t="shared" si="19"/>
        <v>4.7549916474425268E-2</v>
      </c>
      <c r="X110" s="98" t="s">
        <v>1661</v>
      </c>
    </row>
    <row r="111" spans="1:24" ht="16" x14ac:dyDescent="0.2">
      <c r="A111" s="1" t="s">
        <v>974</v>
      </c>
      <c r="B111" s="37" t="s">
        <v>975</v>
      </c>
      <c r="C111" s="94">
        <v>4</v>
      </c>
      <c r="D111" s="37" t="s">
        <v>135</v>
      </c>
      <c r="E111" s="121">
        <v>74485</v>
      </c>
      <c r="F111" s="182">
        <f t="shared" si="10"/>
        <v>42463</v>
      </c>
      <c r="G111" s="94">
        <v>12770</v>
      </c>
      <c r="H111" s="94">
        <v>19495</v>
      </c>
      <c r="I111" s="94">
        <v>7191</v>
      </c>
      <c r="J111" s="94">
        <v>1094</v>
      </c>
      <c r="K111" s="94">
        <v>0</v>
      </c>
      <c r="L111" s="94">
        <v>0</v>
      </c>
      <c r="M111" s="94">
        <v>0</v>
      </c>
      <c r="N111" s="182">
        <v>1913</v>
      </c>
      <c r="O111" s="100">
        <f t="shared" si="11"/>
        <v>0.57008793716855743</v>
      </c>
      <c r="P111" s="188">
        <f t="shared" si="12"/>
        <v>0.30073240232673148</v>
      </c>
      <c r="Q111" s="189">
        <f t="shared" si="13"/>
        <v>0.45910557426465393</v>
      </c>
      <c r="R111" s="189">
        <f t="shared" si="14"/>
        <v>0.16934743188187362</v>
      </c>
      <c r="S111" s="189">
        <f t="shared" si="15"/>
        <v>2.5763605962838235E-2</v>
      </c>
      <c r="T111" s="189">
        <f t="shared" si="16"/>
        <v>0</v>
      </c>
      <c r="U111" s="189">
        <f t="shared" si="17"/>
        <v>0</v>
      </c>
      <c r="V111" s="189">
        <f t="shared" si="18"/>
        <v>0</v>
      </c>
      <c r="W111" s="158">
        <f t="shared" si="19"/>
        <v>4.505098556390269E-2</v>
      </c>
      <c r="X111" s="98" t="s">
        <v>1661</v>
      </c>
    </row>
    <row r="112" spans="1:24" ht="16" x14ac:dyDescent="0.2">
      <c r="A112" s="1" t="s">
        <v>1030</v>
      </c>
      <c r="B112" s="37" t="s">
        <v>1031</v>
      </c>
      <c r="C112" s="94">
        <v>4</v>
      </c>
      <c r="D112" s="37" t="s">
        <v>135</v>
      </c>
      <c r="E112" s="121">
        <v>75680</v>
      </c>
      <c r="F112" s="182">
        <f t="shared" si="10"/>
        <v>52668</v>
      </c>
      <c r="G112" s="94">
        <v>18121</v>
      </c>
      <c r="H112" s="94">
        <v>23860</v>
      </c>
      <c r="I112" s="94">
        <v>7845</v>
      </c>
      <c r="J112" s="94">
        <v>900</v>
      </c>
      <c r="K112" s="94">
        <v>538</v>
      </c>
      <c r="L112" s="94">
        <v>0</v>
      </c>
      <c r="M112" s="94">
        <v>0</v>
      </c>
      <c r="N112" s="182">
        <v>1404</v>
      </c>
      <c r="O112" s="100">
        <f t="shared" si="11"/>
        <v>0.69593023255813957</v>
      </c>
      <c r="P112" s="188">
        <f t="shared" si="12"/>
        <v>0.34406090985038351</v>
      </c>
      <c r="Q112" s="189">
        <f t="shared" si="13"/>
        <v>0.45302650565808461</v>
      </c>
      <c r="R112" s="189">
        <f t="shared" si="14"/>
        <v>0.14895192526771475</v>
      </c>
      <c r="S112" s="189">
        <f t="shared" si="15"/>
        <v>1.7088174982911826E-2</v>
      </c>
      <c r="T112" s="189">
        <f t="shared" si="16"/>
        <v>1.0214931267562847E-2</v>
      </c>
      <c r="U112" s="189">
        <f t="shared" si="17"/>
        <v>0</v>
      </c>
      <c r="V112" s="189">
        <f t="shared" si="18"/>
        <v>0</v>
      </c>
      <c r="W112" s="158">
        <f t="shared" si="19"/>
        <v>2.6657552973342446E-2</v>
      </c>
      <c r="X112" s="98" t="s">
        <v>1661</v>
      </c>
    </row>
    <row r="113" spans="1:24" ht="16" x14ac:dyDescent="0.2">
      <c r="A113" s="1" t="s">
        <v>1032</v>
      </c>
      <c r="B113" s="37" t="s">
        <v>1033</v>
      </c>
      <c r="C113" s="94">
        <v>4</v>
      </c>
      <c r="D113" s="37" t="s">
        <v>135</v>
      </c>
      <c r="E113" s="121">
        <v>77690</v>
      </c>
      <c r="F113" s="182">
        <f t="shared" si="10"/>
        <v>46405</v>
      </c>
      <c r="G113" s="94">
        <v>8514</v>
      </c>
      <c r="H113" s="94">
        <v>23505</v>
      </c>
      <c r="I113" s="94">
        <v>10621</v>
      </c>
      <c r="J113" s="94">
        <v>1306</v>
      </c>
      <c r="K113" s="94">
        <v>0</v>
      </c>
      <c r="L113" s="94">
        <v>0</v>
      </c>
      <c r="M113" s="94">
        <v>0</v>
      </c>
      <c r="N113" s="182">
        <v>2459</v>
      </c>
      <c r="O113" s="100">
        <f t="shared" si="11"/>
        <v>0.5973098210837946</v>
      </c>
      <c r="P113" s="188">
        <f t="shared" si="12"/>
        <v>0.18347160866285961</v>
      </c>
      <c r="Q113" s="189">
        <f t="shared" si="13"/>
        <v>0.50651869410623851</v>
      </c>
      <c r="R113" s="189">
        <f t="shared" si="14"/>
        <v>0.22887619868548648</v>
      </c>
      <c r="S113" s="189">
        <f t="shared" si="15"/>
        <v>2.8143519017347268E-2</v>
      </c>
      <c r="T113" s="189">
        <f t="shared" si="16"/>
        <v>0</v>
      </c>
      <c r="U113" s="189">
        <f t="shared" si="17"/>
        <v>0</v>
      </c>
      <c r="V113" s="189">
        <f t="shared" si="18"/>
        <v>0</v>
      </c>
      <c r="W113" s="158">
        <f t="shared" si="19"/>
        <v>5.2989979528068096E-2</v>
      </c>
      <c r="X113" s="98" t="s">
        <v>1661</v>
      </c>
    </row>
    <row r="114" spans="1:24" ht="16" x14ac:dyDescent="0.2">
      <c r="A114" s="1" t="s">
        <v>1048</v>
      </c>
      <c r="B114" s="37" t="s">
        <v>1049</v>
      </c>
      <c r="C114" s="94">
        <v>4</v>
      </c>
      <c r="D114" s="37" t="s">
        <v>86</v>
      </c>
      <c r="E114" s="121">
        <v>63045</v>
      </c>
      <c r="F114" s="182">
        <f t="shared" si="10"/>
        <v>38273</v>
      </c>
      <c r="G114" s="94">
        <v>6714</v>
      </c>
      <c r="H114" s="94">
        <v>17548</v>
      </c>
      <c r="I114" s="94">
        <v>10517</v>
      </c>
      <c r="J114" s="94">
        <v>974</v>
      </c>
      <c r="K114" s="94">
        <v>601</v>
      </c>
      <c r="L114" s="94">
        <v>0</v>
      </c>
      <c r="M114" s="94">
        <v>0</v>
      </c>
      <c r="N114" s="182">
        <v>1919</v>
      </c>
      <c r="O114" s="100">
        <f t="shared" si="11"/>
        <v>0.60707431199936557</v>
      </c>
      <c r="P114" s="188">
        <f t="shared" si="12"/>
        <v>0.17542392809552426</v>
      </c>
      <c r="Q114" s="189">
        <f t="shared" si="13"/>
        <v>0.458495545162386</v>
      </c>
      <c r="R114" s="189">
        <f t="shared" si="14"/>
        <v>0.27478901575523212</v>
      </c>
      <c r="S114" s="189">
        <f t="shared" si="15"/>
        <v>2.54487497713793E-2</v>
      </c>
      <c r="T114" s="189">
        <f t="shared" si="16"/>
        <v>1.5702975988294621E-2</v>
      </c>
      <c r="U114" s="189">
        <f t="shared" si="17"/>
        <v>0</v>
      </c>
      <c r="V114" s="189">
        <f t="shared" si="18"/>
        <v>0</v>
      </c>
      <c r="W114" s="158">
        <f t="shared" si="19"/>
        <v>5.0139785227183653E-2</v>
      </c>
      <c r="X114" s="98" t="s">
        <v>1661</v>
      </c>
    </row>
    <row r="115" spans="1:24" ht="16" x14ac:dyDescent="0.2">
      <c r="A115" s="1" t="s">
        <v>1062</v>
      </c>
      <c r="B115" s="37" t="s">
        <v>1063</v>
      </c>
      <c r="C115" s="94">
        <v>4</v>
      </c>
      <c r="D115" s="37" t="s">
        <v>135</v>
      </c>
      <c r="E115" s="121">
        <v>68910</v>
      </c>
      <c r="F115" s="182">
        <f t="shared" si="10"/>
        <v>37334</v>
      </c>
      <c r="G115" s="94">
        <v>8157</v>
      </c>
      <c r="H115" s="94">
        <v>19615</v>
      </c>
      <c r="I115" s="94">
        <v>6382</v>
      </c>
      <c r="J115" s="94">
        <v>1267</v>
      </c>
      <c r="K115" s="94">
        <v>0</v>
      </c>
      <c r="L115" s="94">
        <v>0</v>
      </c>
      <c r="M115" s="94">
        <v>0</v>
      </c>
      <c r="N115" s="182">
        <v>1913</v>
      </c>
      <c r="O115" s="100">
        <f t="shared" si="11"/>
        <v>0.54177913220142215</v>
      </c>
      <c r="P115" s="188">
        <f t="shared" si="12"/>
        <v>0.21848716987196656</v>
      </c>
      <c r="Q115" s="189">
        <f t="shared" si="13"/>
        <v>0.52539240370707663</v>
      </c>
      <c r="R115" s="189">
        <f t="shared" si="14"/>
        <v>0.17094337601114265</v>
      </c>
      <c r="S115" s="189">
        <f t="shared" si="15"/>
        <v>3.3936893984036001E-2</v>
      </c>
      <c r="T115" s="189">
        <f t="shared" si="16"/>
        <v>0</v>
      </c>
      <c r="U115" s="189">
        <f t="shared" si="17"/>
        <v>0</v>
      </c>
      <c r="V115" s="189">
        <f t="shared" si="18"/>
        <v>0</v>
      </c>
      <c r="W115" s="158">
        <f t="shared" si="19"/>
        <v>5.1240156425778109E-2</v>
      </c>
      <c r="X115" s="98" t="s">
        <v>1661</v>
      </c>
    </row>
    <row r="116" spans="1:24" ht="16" x14ac:dyDescent="0.2">
      <c r="A116" s="1" t="s">
        <v>1088</v>
      </c>
      <c r="B116" s="37" t="s">
        <v>1089</v>
      </c>
      <c r="C116" s="94">
        <v>4</v>
      </c>
      <c r="D116" s="37" t="s">
        <v>48</v>
      </c>
      <c r="E116" s="121">
        <v>67881</v>
      </c>
      <c r="F116" s="182">
        <f t="shared" si="10"/>
        <v>51487</v>
      </c>
      <c r="G116" s="94">
        <v>18632</v>
      </c>
      <c r="H116" s="94">
        <v>1158</v>
      </c>
      <c r="I116" s="94">
        <v>30896</v>
      </c>
      <c r="J116" s="94">
        <v>801</v>
      </c>
      <c r="K116" s="94">
        <v>0</v>
      </c>
      <c r="L116" s="94">
        <v>0</v>
      </c>
      <c r="M116" s="94">
        <v>0</v>
      </c>
      <c r="N116" s="182">
        <v>0</v>
      </c>
      <c r="O116" s="100">
        <f t="shared" si="11"/>
        <v>0.75848912066704965</v>
      </c>
      <c r="P116" s="188">
        <f t="shared" si="12"/>
        <v>0.36187775554994467</v>
      </c>
      <c r="Q116" s="189">
        <f t="shared" si="13"/>
        <v>2.2491114261852508E-2</v>
      </c>
      <c r="R116" s="189">
        <f t="shared" si="14"/>
        <v>0.60007380503816499</v>
      </c>
      <c r="S116" s="189">
        <f t="shared" si="15"/>
        <v>1.5557325150037873E-2</v>
      </c>
      <c r="T116" s="189">
        <f t="shared" si="16"/>
        <v>0</v>
      </c>
      <c r="U116" s="189">
        <f t="shared" si="17"/>
        <v>0</v>
      </c>
      <c r="V116" s="189">
        <f t="shared" si="18"/>
        <v>0</v>
      </c>
      <c r="W116" s="158">
        <f t="shared" si="19"/>
        <v>0</v>
      </c>
      <c r="X116" s="98" t="s">
        <v>1661</v>
      </c>
    </row>
    <row r="117" spans="1:24" ht="16" x14ac:dyDescent="0.2">
      <c r="A117" s="1" t="s">
        <v>1128</v>
      </c>
      <c r="B117" s="37" t="s">
        <v>1541</v>
      </c>
      <c r="C117" s="94">
        <v>4</v>
      </c>
      <c r="D117" s="37" t="s">
        <v>48</v>
      </c>
      <c r="E117" s="121">
        <v>59607</v>
      </c>
      <c r="F117" s="182">
        <f t="shared" si="10"/>
        <v>39259</v>
      </c>
      <c r="G117" s="94">
        <v>13290</v>
      </c>
      <c r="H117" s="94">
        <v>17865</v>
      </c>
      <c r="I117" s="94">
        <v>5318</v>
      </c>
      <c r="J117" s="94">
        <v>876</v>
      </c>
      <c r="K117" s="94">
        <v>0</v>
      </c>
      <c r="L117" s="94">
        <v>0</v>
      </c>
      <c r="M117" s="94">
        <v>0</v>
      </c>
      <c r="N117" s="182">
        <v>1910</v>
      </c>
      <c r="O117" s="100">
        <f t="shared" si="11"/>
        <v>0.65863069773684302</v>
      </c>
      <c r="P117" s="188">
        <f t="shared" si="12"/>
        <v>0.33852110344124914</v>
      </c>
      <c r="Q117" s="189">
        <f t="shared" si="13"/>
        <v>0.45505489187192744</v>
      </c>
      <c r="R117" s="189">
        <f t="shared" si="14"/>
        <v>0.13545938510914696</v>
      </c>
      <c r="S117" s="189">
        <f t="shared" si="15"/>
        <v>2.2313354899513489E-2</v>
      </c>
      <c r="T117" s="189">
        <f t="shared" si="16"/>
        <v>0</v>
      </c>
      <c r="U117" s="189">
        <f t="shared" si="17"/>
        <v>0</v>
      </c>
      <c r="V117" s="189">
        <f t="shared" si="18"/>
        <v>0</v>
      </c>
      <c r="W117" s="158">
        <f t="shared" si="19"/>
        <v>4.865126467816297E-2</v>
      </c>
      <c r="X117" s="98" t="s">
        <v>1679</v>
      </c>
    </row>
    <row r="118" spans="1:24" ht="16" x14ac:dyDescent="0.2">
      <c r="A118" s="1" t="s">
        <v>99</v>
      </c>
      <c r="B118" s="38" t="s">
        <v>100</v>
      </c>
      <c r="C118" s="133">
        <v>5</v>
      </c>
      <c r="D118" s="38" t="s">
        <v>101</v>
      </c>
      <c r="E118" s="121">
        <v>62773</v>
      </c>
      <c r="F118" s="182">
        <f t="shared" si="10"/>
        <v>35323</v>
      </c>
      <c r="G118" s="133">
        <v>6687</v>
      </c>
      <c r="H118" s="133">
        <v>22082</v>
      </c>
      <c r="I118" s="133">
        <v>6554</v>
      </c>
      <c r="J118" s="133">
        <v>0</v>
      </c>
      <c r="K118" s="133">
        <v>0</v>
      </c>
      <c r="L118" s="133">
        <v>0</v>
      </c>
      <c r="M118" s="133">
        <v>0</v>
      </c>
      <c r="N118" s="196">
        <v>0</v>
      </c>
      <c r="O118" s="183">
        <f t="shared" si="11"/>
        <v>0.56271008236025044</v>
      </c>
      <c r="P118" s="184">
        <f t="shared" si="12"/>
        <v>0.18931008125017693</v>
      </c>
      <c r="Q118" s="185">
        <f t="shared" si="13"/>
        <v>0.62514508960167592</v>
      </c>
      <c r="R118" s="185">
        <f t="shared" si="14"/>
        <v>0.1855448291481471</v>
      </c>
      <c r="S118" s="185">
        <f t="shared" si="15"/>
        <v>0</v>
      </c>
      <c r="T118" s="185">
        <f t="shared" si="16"/>
        <v>0</v>
      </c>
      <c r="U118" s="185">
        <f t="shared" si="17"/>
        <v>0</v>
      </c>
      <c r="V118" s="185">
        <f t="shared" si="18"/>
        <v>0</v>
      </c>
      <c r="W118" s="186">
        <f t="shared" si="19"/>
        <v>0</v>
      </c>
      <c r="X118" s="98" t="s">
        <v>1661</v>
      </c>
    </row>
    <row r="119" spans="1:24" ht="16" x14ac:dyDescent="0.2">
      <c r="A119" s="1" t="s">
        <v>124</v>
      </c>
      <c r="B119" s="37" t="s">
        <v>1426</v>
      </c>
      <c r="C119" s="94">
        <v>5</v>
      </c>
      <c r="D119" s="37" t="s">
        <v>126</v>
      </c>
      <c r="E119" s="121">
        <v>72331</v>
      </c>
      <c r="F119" s="182">
        <f t="shared" si="10"/>
        <v>45499</v>
      </c>
      <c r="G119" s="94">
        <v>11895</v>
      </c>
      <c r="H119" s="94">
        <v>21751</v>
      </c>
      <c r="I119" s="94">
        <v>6918</v>
      </c>
      <c r="J119" s="94">
        <v>942</v>
      </c>
      <c r="K119" s="94">
        <v>0</v>
      </c>
      <c r="L119" s="94">
        <v>0</v>
      </c>
      <c r="M119" s="94">
        <v>0</v>
      </c>
      <c r="N119" s="182">
        <v>3993</v>
      </c>
      <c r="O119" s="100">
        <f t="shared" si="11"/>
        <v>0.6290387247514897</v>
      </c>
      <c r="P119" s="188">
        <f t="shared" si="12"/>
        <v>0.26143431723774146</v>
      </c>
      <c r="Q119" s="189">
        <f t="shared" si="13"/>
        <v>0.47805446273544472</v>
      </c>
      <c r="R119" s="189">
        <f t="shared" si="14"/>
        <v>0.15204729774280754</v>
      </c>
      <c r="S119" s="189">
        <f t="shared" si="15"/>
        <v>2.0703751730807272E-2</v>
      </c>
      <c r="T119" s="189">
        <f t="shared" si="16"/>
        <v>0</v>
      </c>
      <c r="U119" s="189">
        <f t="shared" si="17"/>
        <v>0</v>
      </c>
      <c r="V119" s="189">
        <f t="shared" si="18"/>
        <v>0</v>
      </c>
      <c r="W119" s="158">
        <f t="shared" si="19"/>
        <v>8.7760170553198971E-2</v>
      </c>
      <c r="X119" s="98" t="s">
        <v>1679</v>
      </c>
    </row>
    <row r="120" spans="1:24" ht="16" x14ac:dyDescent="0.2">
      <c r="A120" s="1" t="s">
        <v>129</v>
      </c>
      <c r="B120" s="37" t="s">
        <v>130</v>
      </c>
      <c r="C120" s="94">
        <v>5</v>
      </c>
      <c r="D120" s="37" t="s">
        <v>126</v>
      </c>
      <c r="E120" s="121">
        <v>65888</v>
      </c>
      <c r="F120" s="182">
        <f t="shared" si="10"/>
        <v>40591</v>
      </c>
      <c r="G120" s="94">
        <v>16964</v>
      </c>
      <c r="H120" s="94">
        <v>14814</v>
      </c>
      <c r="I120" s="94">
        <v>5400</v>
      </c>
      <c r="J120" s="94">
        <v>1659</v>
      </c>
      <c r="K120" s="94">
        <v>0</v>
      </c>
      <c r="L120" s="94">
        <v>0</v>
      </c>
      <c r="M120" s="94">
        <v>0</v>
      </c>
      <c r="N120" s="182">
        <v>1754</v>
      </c>
      <c r="O120" s="100">
        <f t="shared" si="11"/>
        <v>0.61606058766391447</v>
      </c>
      <c r="P120" s="188">
        <f t="shared" si="12"/>
        <v>0.41792515582271933</v>
      </c>
      <c r="Q120" s="189">
        <f t="shared" si="13"/>
        <v>0.36495774925476093</v>
      </c>
      <c r="R120" s="189">
        <f t="shared" si="14"/>
        <v>0.13303441649626765</v>
      </c>
      <c r="S120" s="189">
        <f t="shared" si="15"/>
        <v>4.0871129068020005E-2</v>
      </c>
      <c r="T120" s="189">
        <f t="shared" si="16"/>
        <v>0</v>
      </c>
      <c r="U120" s="189">
        <f t="shared" si="17"/>
        <v>0</v>
      </c>
      <c r="V120" s="189">
        <f t="shared" si="18"/>
        <v>0</v>
      </c>
      <c r="W120" s="158">
        <f t="shared" si="19"/>
        <v>4.3211549358232119E-2</v>
      </c>
      <c r="X120" s="98" t="s">
        <v>1661</v>
      </c>
    </row>
    <row r="121" spans="1:24" ht="16" x14ac:dyDescent="0.2">
      <c r="A121" s="1" t="s">
        <v>131</v>
      </c>
      <c r="B121" s="37" t="s">
        <v>132</v>
      </c>
      <c r="C121" s="94">
        <v>5</v>
      </c>
      <c r="D121" s="37" t="s">
        <v>126</v>
      </c>
      <c r="E121" s="121">
        <v>63025</v>
      </c>
      <c r="F121" s="182">
        <f t="shared" si="10"/>
        <v>35192</v>
      </c>
      <c r="G121" s="94">
        <v>12597</v>
      </c>
      <c r="H121" s="94">
        <v>14449</v>
      </c>
      <c r="I121" s="94">
        <v>5082</v>
      </c>
      <c r="J121" s="94">
        <v>1352</v>
      </c>
      <c r="K121" s="94">
        <v>0</v>
      </c>
      <c r="L121" s="94">
        <v>0</v>
      </c>
      <c r="M121" s="94">
        <v>0</v>
      </c>
      <c r="N121" s="182">
        <v>1712</v>
      </c>
      <c r="O121" s="100">
        <f t="shared" si="11"/>
        <v>0.55838159460531533</v>
      </c>
      <c r="P121" s="188">
        <f t="shared" si="12"/>
        <v>0.35795067060695612</v>
      </c>
      <c r="Q121" s="189">
        <f t="shared" si="13"/>
        <v>0.4105762673334849</v>
      </c>
      <c r="R121" s="189">
        <f t="shared" si="14"/>
        <v>0.14440781995908161</v>
      </c>
      <c r="S121" s="189">
        <f t="shared" si="15"/>
        <v>3.8417822232325531E-2</v>
      </c>
      <c r="T121" s="189">
        <f t="shared" si="16"/>
        <v>0</v>
      </c>
      <c r="U121" s="189">
        <f t="shared" si="17"/>
        <v>0</v>
      </c>
      <c r="V121" s="189">
        <f t="shared" si="18"/>
        <v>0</v>
      </c>
      <c r="W121" s="158">
        <f t="shared" si="19"/>
        <v>4.8647419868151853E-2</v>
      </c>
      <c r="X121" s="98" t="s">
        <v>1661</v>
      </c>
    </row>
    <row r="122" spans="1:24" ht="16" x14ac:dyDescent="0.2">
      <c r="A122" s="1" t="s">
        <v>149</v>
      </c>
      <c r="B122" s="37" t="s">
        <v>1428</v>
      </c>
      <c r="C122" s="94">
        <v>5</v>
      </c>
      <c r="D122" s="37" t="s">
        <v>101</v>
      </c>
      <c r="E122" s="121">
        <v>71426</v>
      </c>
      <c r="F122" s="182">
        <f t="shared" si="10"/>
        <v>41277</v>
      </c>
      <c r="G122" s="94">
        <v>3678</v>
      </c>
      <c r="H122" s="94">
        <v>27426</v>
      </c>
      <c r="I122" s="94">
        <v>6245</v>
      </c>
      <c r="J122" s="94">
        <v>2514</v>
      </c>
      <c r="K122" s="94">
        <v>0</v>
      </c>
      <c r="L122" s="94">
        <v>0</v>
      </c>
      <c r="M122" s="94">
        <v>0</v>
      </c>
      <c r="N122" s="182">
        <v>1414</v>
      </c>
      <c r="O122" s="100">
        <f t="shared" si="11"/>
        <v>0.57789880435695684</v>
      </c>
      <c r="P122" s="188">
        <f t="shared" si="12"/>
        <v>8.9105312886110913E-2</v>
      </c>
      <c r="Q122" s="189">
        <f t="shared" si="13"/>
        <v>0.66443782251617123</v>
      </c>
      <c r="R122" s="189">
        <f t="shared" si="14"/>
        <v>0.15129490999830414</v>
      </c>
      <c r="S122" s="189">
        <f t="shared" si="15"/>
        <v>6.0905589068973039E-2</v>
      </c>
      <c r="T122" s="189">
        <f t="shared" si="16"/>
        <v>0</v>
      </c>
      <c r="U122" s="189">
        <f t="shared" si="17"/>
        <v>0</v>
      </c>
      <c r="V122" s="189">
        <f t="shared" si="18"/>
        <v>0</v>
      </c>
      <c r="W122" s="158">
        <f t="shared" si="19"/>
        <v>3.4256365530440681E-2</v>
      </c>
      <c r="X122" s="98" t="s">
        <v>1679</v>
      </c>
    </row>
    <row r="123" spans="1:24" ht="16" x14ac:dyDescent="0.2">
      <c r="A123" s="1" t="s">
        <v>215</v>
      </c>
      <c r="B123" s="37" t="s">
        <v>1438</v>
      </c>
      <c r="C123" s="94">
        <v>5</v>
      </c>
      <c r="D123" s="37" t="s">
        <v>126</v>
      </c>
      <c r="E123" s="121">
        <v>66616</v>
      </c>
      <c r="F123" s="182">
        <f t="shared" si="10"/>
        <v>41845</v>
      </c>
      <c r="G123" s="94">
        <v>6950</v>
      </c>
      <c r="H123" s="94">
        <v>13114</v>
      </c>
      <c r="I123" s="94">
        <v>14932</v>
      </c>
      <c r="J123" s="94">
        <v>929</v>
      </c>
      <c r="K123" s="94">
        <v>0</v>
      </c>
      <c r="L123" s="94">
        <v>0</v>
      </c>
      <c r="M123" s="94">
        <v>3747</v>
      </c>
      <c r="N123" s="182">
        <v>2173</v>
      </c>
      <c r="O123" s="100">
        <f t="shared" si="11"/>
        <v>0.62815239582082383</v>
      </c>
      <c r="P123" s="188">
        <f t="shared" si="12"/>
        <v>0.16608913848727447</v>
      </c>
      <c r="Q123" s="189">
        <f t="shared" si="13"/>
        <v>0.31339467080893774</v>
      </c>
      <c r="R123" s="189">
        <f t="shared" si="14"/>
        <v>0.35684072171107661</v>
      </c>
      <c r="S123" s="189">
        <f t="shared" si="15"/>
        <v>2.2200979806428486E-2</v>
      </c>
      <c r="T123" s="189">
        <f t="shared" si="16"/>
        <v>0</v>
      </c>
      <c r="U123" s="189">
        <f t="shared" si="17"/>
        <v>0</v>
      </c>
      <c r="V123" s="189">
        <f t="shared" si="18"/>
        <v>8.9544748476520497E-2</v>
      </c>
      <c r="W123" s="158">
        <f t="shared" si="19"/>
        <v>5.1929740709762216E-2</v>
      </c>
      <c r="X123" s="98" t="s">
        <v>1679</v>
      </c>
    </row>
    <row r="124" spans="1:24" ht="16" x14ac:dyDescent="0.2">
      <c r="A124" s="1" t="s">
        <v>288</v>
      </c>
      <c r="B124" s="37" t="s">
        <v>289</v>
      </c>
      <c r="C124" s="94">
        <v>5</v>
      </c>
      <c r="D124" s="37" t="s">
        <v>126</v>
      </c>
      <c r="E124" s="121">
        <v>70950</v>
      </c>
      <c r="F124" s="182">
        <f t="shared" si="10"/>
        <v>49774</v>
      </c>
      <c r="G124" s="94">
        <v>18922</v>
      </c>
      <c r="H124" s="94">
        <v>21515</v>
      </c>
      <c r="I124" s="94">
        <v>6957</v>
      </c>
      <c r="J124" s="94">
        <v>2021</v>
      </c>
      <c r="K124" s="94">
        <v>0</v>
      </c>
      <c r="L124" s="94">
        <v>0</v>
      </c>
      <c r="M124" s="94">
        <v>0</v>
      </c>
      <c r="N124" s="182">
        <v>359</v>
      </c>
      <c r="O124" s="100">
        <f t="shared" si="11"/>
        <v>0.70153629316420019</v>
      </c>
      <c r="P124" s="188">
        <f t="shared" si="12"/>
        <v>0.38015831558645075</v>
      </c>
      <c r="Q124" s="189">
        <f t="shared" si="13"/>
        <v>0.43225378711777235</v>
      </c>
      <c r="R124" s="189">
        <f t="shared" si="14"/>
        <v>0.13977176839313699</v>
      </c>
      <c r="S124" s="189">
        <f t="shared" si="15"/>
        <v>4.0603527946317351E-2</v>
      </c>
      <c r="T124" s="189">
        <f t="shared" si="16"/>
        <v>0</v>
      </c>
      <c r="U124" s="189">
        <f t="shared" si="17"/>
        <v>0</v>
      </c>
      <c r="V124" s="189">
        <f t="shared" si="18"/>
        <v>0</v>
      </c>
      <c r="W124" s="158">
        <f t="shared" si="19"/>
        <v>7.212600956322578E-3</v>
      </c>
      <c r="X124" s="98" t="s">
        <v>1661</v>
      </c>
    </row>
    <row r="125" spans="1:24" ht="16" x14ac:dyDescent="0.2">
      <c r="A125" s="1" t="s">
        <v>459</v>
      </c>
      <c r="B125" s="37" t="s">
        <v>460</v>
      </c>
      <c r="C125" s="94">
        <v>5</v>
      </c>
      <c r="D125" s="37" t="s">
        <v>126</v>
      </c>
      <c r="E125" s="121">
        <v>65917</v>
      </c>
      <c r="F125" s="182">
        <f t="shared" si="10"/>
        <v>43690</v>
      </c>
      <c r="G125" s="94">
        <v>22826</v>
      </c>
      <c r="H125" s="94">
        <v>8624</v>
      </c>
      <c r="I125" s="94">
        <v>9641</v>
      </c>
      <c r="J125" s="94">
        <v>1945</v>
      </c>
      <c r="K125" s="94">
        <v>654</v>
      </c>
      <c r="L125" s="94">
        <v>0</v>
      </c>
      <c r="M125" s="94">
        <v>0</v>
      </c>
      <c r="N125" s="182">
        <v>0</v>
      </c>
      <c r="O125" s="100">
        <f t="shared" si="11"/>
        <v>0.66280322223402155</v>
      </c>
      <c r="P125" s="188">
        <f t="shared" si="12"/>
        <v>0.52245365072098882</v>
      </c>
      <c r="Q125" s="189">
        <f t="shared" si="13"/>
        <v>0.1973907072556649</v>
      </c>
      <c r="R125" s="189">
        <f t="shared" si="14"/>
        <v>0.2206683451590753</v>
      </c>
      <c r="S125" s="189">
        <f t="shared" si="15"/>
        <v>4.4518196383611812E-2</v>
      </c>
      <c r="T125" s="189">
        <f t="shared" si="16"/>
        <v>1.496910048065919E-2</v>
      </c>
      <c r="U125" s="189">
        <f t="shared" si="17"/>
        <v>0</v>
      </c>
      <c r="V125" s="189">
        <f t="shared" si="18"/>
        <v>0</v>
      </c>
      <c r="W125" s="158">
        <f t="shared" si="19"/>
        <v>0</v>
      </c>
      <c r="X125" s="98" t="s">
        <v>1661</v>
      </c>
    </row>
    <row r="126" spans="1:24" ht="16" x14ac:dyDescent="0.2">
      <c r="A126" s="1" t="s">
        <v>463</v>
      </c>
      <c r="B126" s="37" t="s">
        <v>464</v>
      </c>
      <c r="C126" s="94">
        <v>5</v>
      </c>
      <c r="D126" s="37" t="s">
        <v>101</v>
      </c>
      <c r="E126" s="121">
        <v>71312</v>
      </c>
      <c r="F126" s="182">
        <f t="shared" si="10"/>
        <v>42825</v>
      </c>
      <c r="G126" s="94">
        <v>6908</v>
      </c>
      <c r="H126" s="94">
        <v>25493</v>
      </c>
      <c r="I126" s="94">
        <v>8616</v>
      </c>
      <c r="J126" s="94">
        <v>1540</v>
      </c>
      <c r="K126" s="94">
        <v>0</v>
      </c>
      <c r="L126" s="94">
        <v>0</v>
      </c>
      <c r="M126" s="94">
        <v>0</v>
      </c>
      <c r="N126" s="182">
        <v>268</v>
      </c>
      <c r="O126" s="100">
        <f t="shared" si="11"/>
        <v>0.600530065066188</v>
      </c>
      <c r="P126" s="188">
        <f t="shared" si="12"/>
        <v>0.16130764740221834</v>
      </c>
      <c r="Q126" s="189">
        <f t="shared" si="13"/>
        <v>0.59528312901342673</v>
      </c>
      <c r="R126" s="189">
        <f t="shared" si="14"/>
        <v>0.2011908931698774</v>
      </c>
      <c r="S126" s="189">
        <f t="shared" si="15"/>
        <v>3.5960303561004089E-2</v>
      </c>
      <c r="T126" s="189">
        <f t="shared" si="16"/>
        <v>0</v>
      </c>
      <c r="U126" s="189">
        <f t="shared" si="17"/>
        <v>0</v>
      </c>
      <c r="V126" s="189">
        <f t="shared" si="18"/>
        <v>0</v>
      </c>
      <c r="W126" s="158">
        <f t="shared" si="19"/>
        <v>6.2580268534734385E-3</v>
      </c>
      <c r="X126" s="98" t="s">
        <v>1661</v>
      </c>
    </row>
    <row r="127" spans="1:24" ht="16" x14ac:dyDescent="0.2">
      <c r="A127" s="1" t="s">
        <v>589</v>
      </c>
      <c r="B127" s="37" t="s">
        <v>590</v>
      </c>
      <c r="C127" s="94">
        <v>5</v>
      </c>
      <c r="D127" s="37" t="s">
        <v>126</v>
      </c>
      <c r="E127" s="121">
        <v>67221</v>
      </c>
      <c r="F127" s="182">
        <f t="shared" si="10"/>
        <v>42672</v>
      </c>
      <c r="G127" s="94">
        <v>14441</v>
      </c>
      <c r="H127" s="94">
        <v>17531</v>
      </c>
      <c r="I127" s="94">
        <v>5033</v>
      </c>
      <c r="J127" s="94">
        <v>1481</v>
      </c>
      <c r="K127" s="94">
        <v>463</v>
      </c>
      <c r="L127" s="94">
        <v>0</v>
      </c>
      <c r="M127" s="94">
        <v>2137</v>
      </c>
      <c r="N127" s="182">
        <v>1586</v>
      </c>
      <c r="O127" s="100">
        <f t="shared" si="11"/>
        <v>0.63480162449234612</v>
      </c>
      <c r="P127" s="188">
        <f t="shared" si="12"/>
        <v>0.33841863517060367</v>
      </c>
      <c r="Q127" s="189">
        <f t="shared" si="13"/>
        <v>0.41083145856767905</v>
      </c>
      <c r="R127" s="189">
        <f t="shared" si="14"/>
        <v>0.11794619422572178</v>
      </c>
      <c r="S127" s="189">
        <f t="shared" si="15"/>
        <v>3.470659917510311E-2</v>
      </c>
      <c r="T127" s="189">
        <f t="shared" si="16"/>
        <v>1.0850206224221972E-2</v>
      </c>
      <c r="U127" s="189">
        <f t="shared" si="17"/>
        <v>0</v>
      </c>
      <c r="V127" s="189">
        <f t="shared" si="18"/>
        <v>5.0079677540307461E-2</v>
      </c>
      <c r="W127" s="158">
        <f t="shared" si="19"/>
        <v>3.7167229096362955E-2</v>
      </c>
      <c r="X127" s="98" t="s">
        <v>1661</v>
      </c>
    </row>
    <row r="128" spans="1:24" ht="16" x14ac:dyDescent="0.2">
      <c r="A128" s="1" t="s">
        <v>622</v>
      </c>
      <c r="B128" s="37" t="s">
        <v>623</v>
      </c>
      <c r="C128" s="94">
        <v>5</v>
      </c>
      <c r="D128" s="37" t="s">
        <v>101</v>
      </c>
      <c r="E128" s="121">
        <v>79561</v>
      </c>
      <c r="F128" s="182">
        <f t="shared" si="10"/>
        <v>44658</v>
      </c>
      <c r="G128" s="94">
        <v>4004</v>
      </c>
      <c r="H128" s="94">
        <v>31650</v>
      </c>
      <c r="I128" s="94">
        <v>5964</v>
      </c>
      <c r="J128" s="94">
        <v>1145</v>
      </c>
      <c r="K128" s="94">
        <v>0</v>
      </c>
      <c r="L128" s="94">
        <v>0</v>
      </c>
      <c r="M128" s="94">
        <v>0</v>
      </c>
      <c r="N128" s="182">
        <v>1895</v>
      </c>
      <c r="O128" s="100">
        <f t="shared" si="11"/>
        <v>0.56130516207689696</v>
      </c>
      <c r="P128" s="188">
        <f t="shared" si="12"/>
        <v>8.9659187603564866E-2</v>
      </c>
      <c r="Q128" s="189">
        <f t="shared" si="13"/>
        <v>0.70871960231089615</v>
      </c>
      <c r="R128" s="189">
        <f t="shared" si="14"/>
        <v>0.13354830041649873</v>
      </c>
      <c r="S128" s="189">
        <f t="shared" si="15"/>
        <v>2.5639303148372074E-2</v>
      </c>
      <c r="T128" s="189">
        <f t="shared" si="16"/>
        <v>0</v>
      </c>
      <c r="U128" s="189">
        <f t="shared" si="17"/>
        <v>0</v>
      </c>
      <c r="V128" s="189">
        <f t="shared" si="18"/>
        <v>0</v>
      </c>
      <c r="W128" s="158">
        <f t="shared" si="19"/>
        <v>4.2433606520668188E-2</v>
      </c>
      <c r="X128" s="98" t="s">
        <v>1661</v>
      </c>
    </row>
    <row r="129" spans="1:24" ht="16" x14ac:dyDescent="0.2">
      <c r="A129" s="1" t="s">
        <v>624</v>
      </c>
      <c r="B129" s="37" t="s">
        <v>625</v>
      </c>
      <c r="C129" s="94">
        <v>5</v>
      </c>
      <c r="D129" s="37" t="s">
        <v>126</v>
      </c>
      <c r="E129" s="121">
        <v>75975</v>
      </c>
      <c r="F129" s="182">
        <f t="shared" si="10"/>
        <v>48473</v>
      </c>
      <c r="G129" s="94">
        <v>17540</v>
      </c>
      <c r="H129" s="94">
        <v>21883</v>
      </c>
      <c r="I129" s="94">
        <v>6573</v>
      </c>
      <c r="J129" s="94">
        <v>1775</v>
      </c>
      <c r="K129" s="94">
        <v>485</v>
      </c>
      <c r="L129" s="94">
        <v>0</v>
      </c>
      <c r="M129" s="94">
        <v>0</v>
      </c>
      <c r="N129" s="182">
        <v>217</v>
      </c>
      <c r="O129" s="100">
        <f t="shared" si="11"/>
        <v>0.6380125041131951</v>
      </c>
      <c r="P129" s="188">
        <f t="shared" si="12"/>
        <v>0.36185092732036389</v>
      </c>
      <c r="Q129" s="189">
        <f t="shared" si="13"/>
        <v>0.4514471974088668</v>
      </c>
      <c r="R129" s="189">
        <f t="shared" si="14"/>
        <v>0.13560126255853774</v>
      </c>
      <c r="S129" s="189">
        <f t="shared" si="15"/>
        <v>3.661832360283044E-2</v>
      </c>
      <c r="T129" s="189">
        <f t="shared" si="16"/>
        <v>1.0005570111195924E-2</v>
      </c>
      <c r="U129" s="189">
        <f t="shared" si="17"/>
        <v>0</v>
      </c>
      <c r="V129" s="189">
        <f t="shared" si="18"/>
        <v>0</v>
      </c>
      <c r="W129" s="158">
        <f t="shared" si="19"/>
        <v>4.4767189982051862E-3</v>
      </c>
      <c r="X129" s="98" t="s">
        <v>1661</v>
      </c>
    </row>
    <row r="130" spans="1:24" ht="16" x14ac:dyDescent="0.2">
      <c r="A130" s="1" t="s">
        <v>626</v>
      </c>
      <c r="B130" s="37" t="s">
        <v>1490</v>
      </c>
      <c r="C130" s="94">
        <v>5</v>
      </c>
      <c r="D130" s="37" t="s">
        <v>126</v>
      </c>
      <c r="E130" s="121">
        <v>69908</v>
      </c>
      <c r="F130" s="182">
        <f t="shared" si="10"/>
        <v>42701</v>
      </c>
      <c r="G130" s="94">
        <v>15404</v>
      </c>
      <c r="H130" s="94">
        <v>15071</v>
      </c>
      <c r="I130" s="94">
        <v>8167</v>
      </c>
      <c r="J130" s="94">
        <v>1020</v>
      </c>
      <c r="K130" s="94">
        <v>1888</v>
      </c>
      <c r="L130" s="94">
        <v>0</v>
      </c>
      <c r="M130" s="94">
        <v>0</v>
      </c>
      <c r="N130" s="182">
        <v>1151</v>
      </c>
      <c r="O130" s="100">
        <f t="shared" si="11"/>
        <v>0.61081707386851292</v>
      </c>
      <c r="P130" s="188">
        <f t="shared" si="12"/>
        <v>0.36074096625371771</v>
      </c>
      <c r="Q130" s="189">
        <f t="shared" si="13"/>
        <v>0.35294255403854713</v>
      </c>
      <c r="R130" s="189">
        <f t="shared" si="14"/>
        <v>0.19126015784173672</v>
      </c>
      <c r="S130" s="189">
        <f t="shared" si="15"/>
        <v>2.3887028406828881E-2</v>
      </c>
      <c r="T130" s="189">
        <f t="shared" si="16"/>
        <v>4.4214421207934243E-2</v>
      </c>
      <c r="U130" s="189">
        <f t="shared" si="17"/>
        <v>0</v>
      </c>
      <c r="V130" s="189">
        <f t="shared" si="18"/>
        <v>0</v>
      </c>
      <c r="W130" s="158">
        <f t="shared" si="19"/>
        <v>2.6954872251235332E-2</v>
      </c>
      <c r="X130" s="98" t="s">
        <v>1679</v>
      </c>
    </row>
    <row r="131" spans="1:24" ht="16" x14ac:dyDescent="0.2">
      <c r="A131" s="1" t="s">
        <v>665</v>
      </c>
      <c r="B131" s="37" t="s">
        <v>666</v>
      </c>
      <c r="C131" s="94">
        <v>5</v>
      </c>
      <c r="D131" s="37" t="s">
        <v>101</v>
      </c>
      <c r="E131" s="121">
        <v>74539</v>
      </c>
      <c r="F131" s="182">
        <f t="shared" si="10"/>
        <v>38801</v>
      </c>
      <c r="G131" s="94">
        <v>4243</v>
      </c>
      <c r="H131" s="94">
        <v>22998</v>
      </c>
      <c r="I131" s="94">
        <v>8825</v>
      </c>
      <c r="J131" s="94">
        <v>674</v>
      </c>
      <c r="K131" s="94">
        <v>1355</v>
      </c>
      <c r="L131" s="94">
        <v>0</v>
      </c>
      <c r="M131" s="94">
        <v>0</v>
      </c>
      <c r="N131" s="182">
        <v>706</v>
      </c>
      <c r="O131" s="100">
        <f t="shared" si="11"/>
        <v>0.52054629120326268</v>
      </c>
      <c r="P131" s="188">
        <f t="shared" si="12"/>
        <v>0.10935285173062551</v>
      </c>
      <c r="Q131" s="189">
        <f t="shared" si="13"/>
        <v>0.59271668255972787</v>
      </c>
      <c r="R131" s="189">
        <f t="shared" si="14"/>
        <v>0.22744259168578129</v>
      </c>
      <c r="S131" s="189">
        <f t="shared" si="15"/>
        <v>1.737068632251746E-2</v>
      </c>
      <c r="T131" s="189">
        <f t="shared" si="16"/>
        <v>3.4921780366485397E-2</v>
      </c>
      <c r="U131" s="189">
        <f t="shared" si="17"/>
        <v>0</v>
      </c>
      <c r="V131" s="189">
        <f t="shared" si="18"/>
        <v>0</v>
      </c>
      <c r="W131" s="158">
        <f t="shared" si="19"/>
        <v>1.8195407334862503E-2</v>
      </c>
      <c r="X131" s="98" t="s">
        <v>1661</v>
      </c>
    </row>
    <row r="132" spans="1:24" ht="16" x14ac:dyDescent="0.2">
      <c r="A132" s="1" t="s">
        <v>667</v>
      </c>
      <c r="B132" s="37" t="s">
        <v>668</v>
      </c>
      <c r="C132" s="94">
        <v>5</v>
      </c>
      <c r="D132" s="37" t="s">
        <v>101</v>
      </c>
      <c r="E132" s="121">
        <v>62612</v>
      </c>
      <c r="F132" s="182">
        <f t="shared" si="10"/>
        <v>34335</v>
      </c>
      <c r="G132" s="94">
        <v>2241</v>
      </c>
      <c r="H132" s="94">
        <v>24709</v>
      </c>
      <c r="I132" s="94">
        <v>4891</v>
      </c>
      <c r="J132" s="94">
        <v>898</v>
      </c>
      <c r="K132" s="94">
        <v>0</v>
      </c>
      <c r="L132" s="94">
        <v>0</v>
      </c>
      <c r="M132" s="94">
        <v>1104</v>
      </c>
      <c r="N132" s="182">
        <v>492</v>
      </c>
      <c r="O132" s="100">
        <f t="shared" si="11"/>
        <v>0.54837730786430716</v>
      </c>
      <c r="P132" s="188">
        <f t="shared" si="12"/>
        <v>6.5268676277850587E-2</v>
      </c>
      <c r="Q132" s="189">
        <f t="shared" si="13"/>
        <v>0.71964467744284255</v>
      </c>
      <c r="R132" s="189">
        <f t="shared" si="14"/>
        <v>0.14244939566040485</v>
      </c>
      <c r="S132" s="189">
        <f t="shared" si="15"/>
        <v>2.6154070190767438E-2</v>
      </c>
      <c r="T132" s="189">
        <f t="shared" si="16"/>
        <v>0</v>
      </c>
      <c r="U132" s="189">
        <f t="shared" si="17"/>
        <v>0</v>
      </c>
      <c r="V132" s="189">
        <f t="shared" si="18"/>
        <v>3.2153778942769766E-2</v>
      </c>
      <c r="W132" s="158">
        <f t="shared" si="19"/>
        <v>1.4329401485364789E-2</v>
      </c>
      <c r="X132" s="98" t="s">
        <v>1661</v>
      </c>
    </row>
    <row r="133" spans="1:24" ht="16" x14ac:dyDescent="0.2">
      <c r="A133" s="1" t="s">
        <v>669</v>
      </c>
      <c r="B133" s="37" t="s">
        <v>670</v>
      </c>
      <c r="C133" s="94">
        <v>5</v>
      </c>
      <c r="D133" s="37" t="s">
        <v>101</v>
      </c>
      <c r="E133" s="121">
        <v>62518</v>
      </c>
      <c r="F133" s="182">
        <f t="shared" si="10"/>
        <v>37914</v>
      </c>
      <c r="G133" s="94">
        <v>2830</v>
      </c>
      <c r="H133" s="94">
        <v>20132</v>
      </c>
      <c r="I133" s="94">
        <v>12965</v>
      </c>
      <c r="J133" s="94">
        <v>890</v>
      </c>
      <c r="K133" s="94">
        <v>598</v>
      </c>
      <c r="L133" s="94">
        <v>0</v>
      </c>
      <c r="M133" s="94">
        <v>0</v>
      </c>
      <c r="N133" s="182">
        <v>499</v>
      </c>
      <c r="O133" s="100">
        <f t="shared" si="11"/>
        <v>0.60644934258933425</v>
      </c>
      <c r="P133" s="188">
        <f t="shared" si="12"/>
        <v>7.4642612227673155E-2</v>
      </c>
      <c r="Q133" s="189">
        <f t="shared" si="13"/>
        <v>0.53099119058922828</v>
      </c>
      <c r="R133" s="189">
        <f t="shared" si="14"/>
        <v>0.34195811573561219</v>
      </c>
      <c r="S133" s="189">
        <f t="shared" si="15"/>
        <v>2.3474178403755867E-2</v>
      </c>
      <c r="T133" s="189">
        <f t="shared" si="16"/>
        <v>1.577253784881574E-2</v>
      </c>
      <c r="U133" s="189">
        <f t="shared" si="17"/>
        <v>0</v>
      </c>
      <c r="V133" s="189">
        <f t="shared" si="18"/>
        <v>0</v>
      </c>
      <c r="W133" s="158">
        <f t="shared" si="19"/>
        <v>1.3161365194914808E-2</v>
      </c>
      <c r="X133" s="98" t="s">
        <v>1661</v>
      </c>
    </row>
    <row r="134" spans="1:24" ht="16" x14ac:dyDescent="0.2">
      <c r="A134" s="1" t="s">
        <v>671</v>
      </c>
      <c r="B134" s="37" t="s">
        <v>672</v>
      </c>
      <c r="C134" s="94">
        <v>5</v>
      </c>
      <c r="D134" s="37" t="s">
        <v>101</v>
      </c>
      <c r="E134" s="121">
        <v>63082</v>
      </c>
      <c r="F134" s="182">
        <f t="shared" ref="F134:F197" si="20">SUM(G134:N134)</f>
        <v>35784</v>
      </c>
      <c r="G134" s="94">
        <v>3311</v>
      </c>
      <c r="H134" s="94">
        <v>22953</v>
      </c>
      <c r="I134" s="94">
        <v>4486</v>
      </c>
      <c r="J134" s="94">
        <v>1093</v>
      </c>
      <c r="K134" s="94">
        <v>0</v>
      </c>
      <c r="L134" s="94">
        <v>0</v>
      </c>
      <c r="M134" s="94">
        <v>3327</v>
      </c>
      <c r="N134" s="182">
        <v>614</v>
      </c>
      <c r="O134" s="100">
        <f t="shared" ref="O134:O197" si="21">SUM(G134:N134)/E134</f>
        <v>0.56726165942741191</v>
      </c>
      <c r="P134" s="188">
        <f t="shared" ref="P134:P197" si="22">G134/F134</f>
        <v>9.2527386541471052E-2</v>
      </c>
      <c r="Q134" s="189">
        <f t="shared" ref="Q134:Q197" si="23">H134/F134</f>
        <v>0.64143192488262912</v>
      </c>
      <c r="R134" s="189">
        <f t="shared" ref="R134:R197" si="24">I134/F134</f>
        <v>0.12536329085624862</v>
      </c>
      <c r="S134" s="189">
        <f t="shared" ref="S134:S197" si="25">J134/F134</f>
        <v>3.054437737536329E-2</v>
      </c>
      <c r="T134" s="189">
        <f t="shared" ref="T134:T197" si="26">K134/F134</f>
        <v>0</v>
      </c>
      <c r="U134" s="189">
        <f t="shared" ref="U134:U197" si="27">L134/F134</f>
        <v>0</v>
      </c>
      <c r="V134" s="189">
        <f t="shared" ref="V134:V197" si="28">M134/F134</f>
        <v>9.297451374916163E-2</v>
      </c>
      <c r="W134" s="158">
        <f t="shared" ref="W134:W197" si="29">N134/F134</f>
        <v>1.7158506595126313E-2</v>
      </c>
      <c r="X134" s="98" t="s">
        <v>1661</v>
      </c>
    </row>
    <row r="135" spans="1:24" ht="16" x14ac:dyDescent="0.2">
      <c r="A135" s="1" t="s">
        <v>719</v>
      </c>
      <c r="B135" s="37" t="s">
        <v>720</v>
      </c>
      <c r="C135" s="94">
        <v>5</v>
      </c>
      <c r="D135" s="37" t="s">
        <v>126</v>
      </c>
      <c r="E135" s="121">
        <v>69965</v>
      </c>
      <c r="F135" s="182">
        <f t="shared" si="20"/>
        <v>43436</v>
      </c>
      <c r="G135" s="94">
        <v>18035</v>
      </c>
      <c r="H135" s="94">
        <v>17169</v>
      </c>
      <c r="I135" s="94">
        <v>5791</v>
      </c>
      <c r="J135" s="94">
        <v>1843</v>
      </c>
      <c r="K135" s="94">
        <v>598</v>
      </c>
      <c r="L135" s="94">
        <v>0</v>
      </c>
      <c r="M135" s="94">
        <v>0</v>
      </c>
      <c r="N135" s="182">
        <v>0</v>
      </c>
      <c r="O135" s="100">
        <f t="shared" si="21"/>
        <v>0.62082469806331742</v>
      </c>
      <c r="P135" s="188">
        <f t="shared" si="22"/>
        <v>0.41520858274242561</v>
      </c>
      <c r="Q135" s="189">
        <f t="shared" si="23"/>
        <v>0.39527120360990881</v>
      </c>
      <c r="R135" s="189">
        <f t="shared" si="24"/>
        <v>0.13332258955704945</v>
      </c>
      <c r="S135" s="189">
        <f t="shared" si="25"/>
        <v>4.2430242195413942E-2</v>
      </c>
      <c r="T135" s="189">
        <f t="shared" si="26"/>
        <v>1.3767381895202137E-2</v>
      </c>
      <c r="U135" s="189">
        <f t="shared" si="27"/>
        <v>0</v>
      </c>
      <c r="V135" s="189">
        <f t="shared" si="28"/>
        <v>0</v>
      </c>
      <c r="W135" s="158">
        <f t="shared" si="29"/>
        <v>0</v>
      </c>
      <c r="X135" s="98" t="s">
        <v>1661</v>
      </c>
    </row>
    <row r="136" spans="1:24" ht="16" x14ac:dyDescent="0.2">
      <c r="A136" s="1" t="s">
        <v>783</v>
      </c>
      <c r="B136" s="37" t="s">
        <v>784</v>
      </c>
      <c r="C136" s="94">
        <v>5</v>
      </c>
      <c r="D136" s="37" t="s">
        <v>126</v>
      </c>
      <c r="E136" s="121">
        <v>66417</v>
      </c>
      <c r="F136" s="182">
        <f t="shared" si="20"/>
        <v>45045</v>
      </c>
      <c r="G136" s="94">
        <v>17512</v>
      </c>
      <c r="H136" s="94">
        <v>13927</v>
      </c>
      <c r="I136" s="94">
        <v>9095</v>
      </c>
      <c r="J136" s="94">
        <v>1476</v>
      </c>
      <c r="K136" s="94">
        <v>0</v>
      </c>
      <c r="L136" s="94">
        <v>0</v>
      </c>
      <c r="M136" s="94">
        <v>0</v>
      </c>
      <c r="N136" s="182">
        <v>3035</v>
      </c>
      <c r="O136" s="100">
        <f t="shared" si="21"/>
        <v>0.67821491485613628</v>
      </c>
      <c r="P136" s="188">
        <f t="shared" si="22"/>
        <v>0.38876678876678877</v>
      </c>
      <c r="Q136" s="189">
        <f t="shared" si="23"/>
        <v>0.30917970917970916</v>
      </c>
      <c r="R136" s="189">
        <f t="shared" si="24"/>
        <v>0.20190920190920192</v>
      </c>
      <c r="S136" s="189">
        <f t="shared" si="25"/>
        <v>3.2767232767232771E-2</v>
      </c>
      <c r="T136" s="189">
        <f t="shared" si="26"/>
        <v>0</v>
      </c>
      <c r="U136" s="189">
        <f t="shared" si="27"/>
        <v>0</v>
      </c>
      <c r="V136" s="189">
        <f t="shared" si="28"/>
        <v>0</v>
      </c>
      <c r="W136" s="158">
        <f t="shared" si="29"/>
        <v>6.7377067377067376E-2</v>
      </c>
      <c r="X136" s="98" t="s">
        <v>1661</v>
      </c>
    </row>
    <row r="137" spans="1:24" ht="16" x14ac:dyDescent="0.2">
      <c r="A137" s="1" t="s">
        <v>803</v>
      </c>
      <c r="B137" s="37" t="s">
        <v>804</v>
      </c>
      <c r="C137" s="94">
        <v>5</v>
      </c>
      <c r="D137" s="37" t="s">
        <v>126</v>
      </c>
      <c r="E137" s="121">
        <v>62460</v>
      </c>
      <c r="F137" s="182">
        <f t="shared" si="20"/>
        <v>32505</v>
      </c>
      <c r="G137" s="94">
        <v>7060</v>
      </c>
      <c r="H137" s="94">
        <v>15668</v>
      </c>
      <c r="I137" s="94">
        <v>7935</v>
      </c>
      <c r="J137" s="94">
        <v>1462</v>
      </c>
      <c r="K137" s="94">
        <v>0</v>
      </c>
      <c r="L137" s="94">
        <v>0</v>
      </c>
      <c r="M137" s="94">
        <v>0</v>
      </c>
      <c r="N137" s="182">
        <v>380</v>
      </c>
      <c r="O137" s="100">
        <f t="shared" si="21"/>
        <v>0.52041306436119117</v>
      </c>
      <c r="P137" s="188">
        <f t="shared" si="22"/>
        <v>0.21719735425319181</v>
      </c>
      <c r="Q137" s="189">
        <f t="shared" si="23"/>
        <v>0.48201815105368406</v>
      </c>
      <c r="R137" s="189">
        <f t="shared" si="24"/>
        <v>0.24411628980156899</v>
      </c>
      <c r="S137" s="189">
        <f t="shared" si="25"/>
        <v>4.4977695739117057E-2</v>
      </c>
      <c r="T137" s="189">
        <f t="shared" si="26"/>
        <v>0</v>
      </c>
      <c r="U137" s="189">
        <f t="shared" si="27"/>
        <v>0</v>
      </c>
      <c r="V137" s="189">
        <f t="shared" si="28"/>
        <v>0</v>
      </c>
      <c r="W137" s="158">
        <f t="shared" si="29"/>
        <v>1.1690509152438086E-2</v>
      </c>
      <c r="X137" s="98" t="s">
        <v>1661</v>
      </c>
    </row>
    <row r="138" spans="1:24" ht="16" x14ac:dyDescent="0.2">
      <c r="A138" s="1" t="s">
        <v>821</v>
      </c>
      <c r="B138" s="37" t="s">
        <v>1508</v>
      </c>
      <c r="C138" s="94">
        <v>5</v>
      </c>
      <c r="D138" s="37" t="s">
        <v>126</v>
      </c>
      <c r="E138" s="121">
        <v>75822</v>
      </c>
      <c r="F138" s="182">
        <f t="shared" si="20"/>
        <v>51458</v>
      </c>
      <c r="G138" s="94">
        <v>23396</v>
      </c>
      <c r="H138" s="94">
        <v>17842</v>
      </c>
      <c r="I138" s="94">
        <v>7271</v>
      </c>
      <c r="J138" s="94">
        <v>1895</v>
      </c>
      <c r="K138" s="94">
        <v>0</v>
      </c>
      <c r="L138" s="94">
        <v>0</v>
      </c>
      <c r="M138" s="94">
        <v>0</v>
      </c>
      <c r="N138" s="182">
        <v>1054</v>
      </c>
      <c r="O138" s="100">
        <f t="shared" si="21"/>
        <v>0.67866846034132577</v>
      </c>
      <c r="P138" s="188">
        <f t="shared" si="22"/>
        <v>0.45466205449104125</v>
      </c>
      <c r="Q138" s="189">
        <f t="shared" si="23"/>
        <v>0.3467293715262933</v>
      </c>
      <c r="R138" s="189">
        <f t="shared" si="24"/>
        <v>0.14129970072680634</v>
      </c>
      <c r="S138" s="189">
        <f t="shared" si="25"/>
        <v>3.6826149481130242E-2</v>
      </c>
      <c r="T138" s="189">
        <f t="shared" si="26"/>
        <v>0</v>
      </c>
      <c r="U138" s="189">
        <f t="shared" si="27"/>
        <v>0</v>
      </c>
      <c r="V138" s="189">
        <f t="shared" si="28"/>
        <v>0</v>
      </c>
      <c r="W138" s="158">
        <f t="shared" si="29"/>
        <v>2.0482723774728904E-2</v>
      </c>
      <c r="X138" s="98" t="s">
        <v>1679</v>
      </c>
    </row>
    <row r="139" spans="1:24" ht="16" x14ac:dyDescent="0.2">
      <c r="A139" s="1" t="s">
        <v>823</v>
      </c>
      <c r="B139" s="37" t="s">
        <v>824</v>
      </c>
      <c r="C139" s="94">
        <v>5</v>
      </c>
      <c r="D139" s="37" t="s">
        <v>126</v>
      </c>
      <c r="E139" s="121">
        <v>78068</v>
      </c>
      <c r="F139" s="182">
        <f t="shared" si="20"/>
        <v>52287</v>
      </c>
      <c r="G139" s="94">
        <v>26298</v>
      </c>
      <c r="H139" s="94">
        <v>11529</v>
      </c>
      <c r="I139" s="94">
        <v>10732</v>
      </c>
      <c r="J139" s="94">
        <v>3496</v>
      </c>
      <c r="K139" s="94">
        <v>0</v>
      </c>
      <c r="L139" s="94">
        <v>0</v>
      </c>
      <c r="M139" s="94">
        <v>0</v>
      </c>
      <c r="N139" s="182">
        <v>232</v>
      </c>
      <c r="O139" s="100">
        <f t="shared" si="21"/>
        <v>0.66976225854383353</v>
      </c>
      <c r="P139" s="188">
        <f t="shared" si="22"/>
        <v>0.50295484537265478</v>
      </c>
      <c r="Q139" s="189">
        <f t="shared" si="23"/>
        <v>0.22049457800218028</v>
      </c>
      <c r="R139" s="189">
        <f t="shared" si="24"/>
        <v>0.20525178342609063</v>
      </c>
      <c r="S139" s="189">
        <f t="shared" si="25"/>
        <v>6.6861743836900189E-2</v>
      </c>
      <c r="T139" s="189">
        <f t="shared" si="26"/>
        <v>0</v>
      </c>
      <c r="U139" s="189">
        <f t="shared" si="27"/>
        <v>0</v>
      </c>
      <c r="V139" s="189">
        <f t="shared" si="28"/>
        <v>0</v>
      </c>
      <c r="W139" s="158">
        <f t="shared" si="29"/>
        <v>4.4370493621741546E-3</v>
      </c>
      <c r="X139" s="98" t="s">
        <v>1661</v>
      </c>
    </row>
    <row r="140" spans="1:24" ht="16" x14ac:dyDescent="0.2">
      <c r="A140" s="1" t="s">
        <v>840</v>
      </c>
      <c r="B140" s="37" t="s">
        <v>841</v>
      </c>
      <c r="C140" s="94">
        <v>5</v>
      </c>
      <c r="D140" s="37" t="s">
        <v>126</v>
      </c>
      <c r="E140" s="121">
        <v>73003</v>
      </c>
      <c r="F140" s="182">
        <f t="shared" si="20"/>
        <v>47128</v>
      </c>
      <c r="G140" s="94">
        <v>19691</v>
      </c>
      <c r="H140" s="94">
        <v>15198</v>
      </c>
      <c r="I140" s="94">
        <v>8541</v>
      </c>
      <c r="J140" s="94">
        <v>1617</v>
      </c>
      <c r="K140" s="94">
        <v>0</v>
      </c>
      <c r="L140" s="94">
        <v>0</v>
      </c>
      <c r="M140" s="94">
        <v>0</v>
      </c>
      <c r="N140" s="182">
        <v>2081</v>
      </c>
      <c r="O140" s="100">
        <f t="shared" si="21"/>
        <v>0.64556251112967955</v>
      </c>
      <c r="P140" s="188">
        <f t="shared" si="22"/>
        <v>0.41781955525377695</v>
      </c>
      <c r="Q140" s="189">
        <f t="shared" si="23"/>
        <v>0.32248344932948564</v>
      </c>
      <c r="R140" s="189">
        <f t="shared" si="24"/>
        <v>0.18122984213206586</v>
      </c>
      <c r="S140" s="189">
        <f t="shared" si="25"/>
        <v>3.4310813104736035E-2</v>
      </c>
      <c r="T140" s="189">
        <f t="shared" si="26"/>
        <v>0</v>
      </c>
      <c r="U140" s="189">
        <f t="shared" si="27"/>
        <v>0</v>
      </c>
      <c r="V140" s="189">
        <f t="shared" si="28"/>
        <v>0</v>
      </c>
      <c r="W140" s="158">
        <f t="shared" si="29"/>
        <v>4.4156340179935492E-2</v>
      </c>
      <c r="X140" s="98" t="s">
        <v>1661</v>
      </c>
    </row>
    <row r="141" spans="1:24" ht="16" x14ac:dyDescent="0.2">
      <c r="A141" s="1" t="s">
        <v>868</v>
      </c>
      <c r="B141" s="37" t="s">
        <v>869</v>
      </c>
      <c r="C141" s="94">
        <v>5</v>
      </c>
      <c r="D141" s="37" t="s">
        <v>101</v>
      </c>
      <c r="E141" s="121">
        <v>67512</v>
      </c>
      <c r="F141" s="182">
        <f t="shared" si="20"/>
        <v>48463</v>
      </c>
      <c r="G141" s="94">
        <v>16445</v>
      </c>
      <c r="H141" s="94">
        <v>20307</v>
      </c>
      <c r="I141" s="94">
        <v>9656</v>
      </c>
      <c r="J141" s="94">
        <v>2055</v>
      </c>
      <c r="K141" s="94">
        <v>0</v>
      </c>
      <c r="L141" s="94">
        <v>0</v>
      </c>
      <c r="M141" s="94">
        <v>0</v>
      </c>
      <c r="N141" s="182">
        <v>0</v>
      </c>
      <c r="O141" s="100">
        <f t="shared" si="21"/>
        <v>0.71784275388079155</v>
      </c>
      <c r="P141" s="188">
        <f t="shared" si="22"/>
        <v>0.33933103604811921</v>
      </c>
      <c r="Q141" s="189">
        <f t="shared" si="23"/>
        <v>0.41902069620122567</v>
      </c>
      <c r="R141" s="189">
        <f t="shared" si="24"/>
        <v>0.19924478468109691</v>
      </c>
      <c r="S141" s="189">
        <f t="shared" si="25"/>
        <v>4.2403483069558219E-2</v>
      </c>
      <c r="T141" s="189">
        <f t="shared" si="26"/>
        <v>0</v>
      </c>
      <c r="U141" s="189">
        <f t="shared" si="27"/>
        <v>0</v>
      </c>
      <c r="V141" s="189">
        <f t="shared" si="28"/>
        <v>0</v>
      </c>
      <c r="W141" s="158">
        <f t="shared" si="29"/>
        <v>0</v>
      </c>
      <c r="X141" s="98" t="s">
        <v>1661</v>
      </c>
    </row>
    <row r="142" spans="1:24" ht="16" x14ac:dyDescent="0.2">
      <c r="A142" s="1" t="s">
        <v>918</v>
      </c>
      <c r="B142" s="37" t="s">
        <v>919</v>
      </c>
      <c r="C142" s="94">
        <v>5</v>
      </c>
      <c r="D142" s="37" t="s">
        <v>101</v>
      </c>
      <c r="E142" s="121">
        <v>67202</v>
      </c>
      <c r="F142" s="182">
        <f t="shared" si="20"/>
        <v>43757</v>
      </c>
      <c r="G142" s="94">
        <v>15683</v>
      </c>
      <c r="H142" s="94">
        <v>4116</v>
      </c>
      <c r="I142" s="94">
        <v>21707</v>
      </c>
      <c r="J142" s="94">
        <v>2251</v>
      </c>
      <c r="K142" s="94">
        <v>0</v>
      </c>
      <c r="L142" s="94">
        <v>0</v>
      </c>
      <c r="M142" s="94">
        <v>0</v>
      </c>
      <c r="N142" s="182">
        <v>0</v>
      </c>
      <c r="O142" s="100">
        <f t="shared" si="21"/>
        <v>0.65112645456980445</v>
      </c>
      <c r="P142" s="188">
        <f t="shared" si="22"/>
        <v>0.35841122563247024</v>
      </c>
      <c r="Q142" s="189">
        <f t="shared" si="23"/>
        <v>9.4064949608062706E-2</v>
      </c>
      <c r="R142" s="189">
        <f t="shared" si="24"/>
        <v>0.49608062709966405</v>
      </c>
      <c r="S142" s="189">
        <f t="shared" si="25"/>
        <v>5.1443197659803E-2</v>
      </c>
      <c r="T142" s="189">
        <f t="shared" si="26"/>
        <v>0</v>
      </c>
      <c r="U142" s="189">
        <f t="shared" si="27"/>
        <v>0</v>
      </c>
      <c r="V142" s="189">
        <f t="shared" si="28"/>
        <v>0</v>
      </c>
      <c r="W142" s="158">
        <f t="shared" si="29"/>
        <v>0</v>
      </c>
      <c r="X142" s="98" t="s">
        <v>1661</v>
      </c>
    </row>
    <row r="143" spans="1:24" ht="16" x14ac:dyDescent="0.2">
      <c r="A143" s="1" t="s">
        <v>926</v>
      </c>
      <c r="B143" s="37" t="s">
        <v>1520</v>
      </c>
      <c r="C143" s="94">
        <v>5</v>
      </c>
      <c r="D143" s="37" t="s">
        <v>101</v>
      </c>
      <c r="E143" s="121">
        <v>74985</v>
      </c>
      <c r="F143" s="182">
        <f t="shared" si="20"/>
        <v>44556</v>
      </c>
      <c r="G143" s="94">
        <v>9940</v>
      </c>
      <c r="H143" s="94">
        <v>23041</v>
      </c>
      <c r="I143" s="94">
        <v>8992</v>
      </c>
      <c r="J143" s="94">
        <v>2100</v>
      </c>
      <c r="K143" s="94">
        <v>0</v>
      </c>
      <c r="L143" s="94">
        <v>0</v>
      </c>
      <c r="M143" s="94">
        <v>0</v>
      </c>
      <c r="N143" s="182">
        <v>483</v>
      </c>
      <c r="O143" s="100">
        <f t="shared" si="21"/>
        <v>0.59419883976795362</v>
      </c>
      <c r="P143" s="188">
        <f t="shared" si="22"/>
        <v>0.22309004398958615</v>
      </c>
      <c r="Q143" s="189">
        <f t="shared" si="23"/>
        <v>0.51712451746117249</v>
      </c>
      <c r="R143" s="189">
        <f t="shared" si="24"/>
        <v>0.2018134482449053</v>
      </c>
      <c r="S143" s="189">
        <f t="shared" si="25"/>
        <v>4.7131699434419604E-2</v>
      </c>
      <c r="T143" s="189">
        <f t="shared" si="26"/>
        <v>0</v>
      </c>
      <c r="U143" s="189">
        <f t="shared" si="27"/>
        <v>0</v>
      </c>
      <c r="V143" s="189">
        <f t="shared" si="28"/>
        <v>0</v>
      </c>
      <c r="W143" s="158">
        <f t="shared" si="29"/>
        <v>1.0840290869916509E-2</v>
      </c>
      <c r="X143" s="98" t="s">
        <v>1679</v>
      </c>
    </row>
    <row r="144" spans="1:24" ht="16" x14ac:dyDescent="0.2">
      <c r="A144" s="1" t="s">
        <v>928</v>
      </c>
      <c r="B144" s="37" t="s">
        <v>1521</v>
      </c>
      <c r="C144" s="94">
        <v>5</v>
      </c>
      <c r="D144" s="37" t="s">
        <v>101</v>
      </c>
      <c r="E144" s="121">
        <v>77975</v>
      </c>
      <c r="F144" s="182">
        <f t="shared" si="20"/>
        <v>46081</v>
      </c>
      <c r="G144" s="94">
        <v>8209</v>
      </c>
      <c r="H144" s="94">
        <v>24364</v>
      </c>
      <c r="I144" s="94">
        <v>10242</v>
      </c>
      <c r="J144" s="94">
        <v>1226</v>
      </c>
      <c r="K144" s="94">
        <v>0</v>
      </c>
      <c r="L144" s="94">
        <v>0</v>
      </c>
      <c r="M144" s="94">
        <v>0</v>
      </c>
      <c r="N144" s="182">
        <v>2040</v>
      </c>
      <c r="O144" s="100">
        <f t="shared" si="21"/>
        <v>0.59097146521320931</v>
      </c>
      <c r="P144" s="188">
        <f t="shared" si="22"/>
        <v>0.17814283544193921</v>
      </c>
      <c r="Q144" s="189">
        <f t="shared" si="23"/>
        <v>0.52872116490527554</v>
      </c>
      <c r="R144" s="189">
        <f t="shared" si="24"/>
        <v>0.22226080163190903</v>
      </c>
      <c r="S144" s="189">
        <f t="shared" si="25"/>
        <v>2.6605325405264644E-2</v>
      </c>
      <c r="T144" s="189">
        <f t="shared" si="26"/>
        <v>0</v>
      </c>
      <c r="U144" s="189">
        <f t="shared" si="27"/>
        <v>0</v>
      </c>
      <c r="V144" s="189">
        <f t="shared" si="28"/>
        <v>0</v>
      </c>
      <c r="W144" s="158">
        <f t="shared" si="29"/>
        <v>4.426987261561164E-2</v>
      </c>
      <c r="X144" s="98" t="s">
        <v>1679</v>
      </c>
    </row>
    <row r="145" spans="1:27" ht="16" x14ac:dyDescent="0.2">
      <c r="A145" s="1" t="s">
        <v>1040</v>
      </c>
      <c r="B145" s="37" t="s">
        <v>1041</v>
      </c>
      <c r="C145" s="94">
        <v>5</v>
      </c>
      <c r="D145" s="37" t="s">
        <v>101</v>
      </c>
      <c r="E145" s="121">
        <v>65915</v>
      </c>
      <c r="F145" s="182">
        <f t="shared" si="20"/>
        <v>41654</v>
      </c>
      <c r="G145" s="94">
        <v>13071</v>
      </c>
      <c r="H145" s="94">
        <v>21578</v>
      </c>
      <c r="I145" s="94">
        <v>5693</v>
      </c>
      <c r="J145" s="94">
        <v>1205</v>
      </c>
      <c r="K145" s="94">
        <v>0</v>
      </c>
      <c r="L145" s="94">
        <v>0</v>
      </c>
      <c r="M145" s="94">
        <v>0</v>
      </c>
      <c r="N145" s="182">
        <v>107</v>
      </c>
      <c r="O145" s="100">
        <f t="shared" si="21"/>
        <v>0.63193506789046494</v>
      </c>
      <c r="P145" s="188">
        <f t="shared" si="22"/>
        <v>0.31379939501608489</v>
      </c>
      <c r="Q145" s="189">
        <f t="shared" si="23"/>
        <v>0.51802948096221246</v>
      </c>
      <c r="R145" s="189">
        <f t="shared" si="24"/>
        <v>0.13667354875882268</v>
      </c>
      <c r="S145" s="189">
        <f t="shared" si="25"/>
        <v>2.8928794353483459E-2</v>
      </c>
      <c r="T145" s="189">
        <f t="shared" si="26"/>
        <v>0</v>
      </c>
      <c r="U145" s="189">
        <f t="shared" si="27"/>
        <v>0</v>
      </c>
      <c r="V145" s="189">
        <f t="shared" si="28"/>
        <v>0</v>
      </c>
      <c r="W145" s="158">
        <f t="shared" si="29"/>
        <v>2.5687809093964567E-3</v>
      </c>
      <c r="X145" s="98" t="s">
        <v>1661</v>
      </c>
      <c r="Z145" s="11">
        <f>SUM(G:G)</f>
        <v>10828965</v>
      </c>
      <c r="AA145" s="11">
        <f>SUM(H:H)</f>
        <v>8717487</v>
      </c>
    </row>
    <row r="146" spans="1:27" ht="16" x14ac:dyDescent="0.2">
      <c r="A146" s="1" t="s">
        <v>1104</v>
      </c>
      <c r="B146" s="37" t="s">
        <v>1105</v>
      </c>
      <c r="C146" s="94">
        <v>5</v>
      </c>
      <c r="D146" s="37" t="s">
        <v>101</v>
      </c>
      <c r="E146" s="121">
        <v>56099</v>
      </c>
      <c r="F146" s="182">
        <f t="shared" si="20"/>
        <v>39906</v>
      </c>
      <c r="G146" s="94">
        <v>15745</v>
      </c>
      <c r="H146" s="94">
        <v>16276</v>
      </c>
      <c r="I146" s="94">
        <v>6611</v>
      </c>
      <c r="J146" s="94">
        <v>1274</v>
      </c>
      <c r="K146" s="94">
        <v>0</v>
      </c>
      <c r="L146" s="94">
        <v>0</v>
      </c>
      <c r="M146" s="94">
        <v>0</v>
      </c>
      <c r="N146" s="182">
        <v>0</v>
      </c>
      <c r="O146" s="100">
        <f t="shared" si="21"/>
        <v>0.71134957842385782</v>
      </c>
      <c r="P146" s="188">
        <f t="shared" si="22"/>
        <v>0.39455219766451161</v>
      </c>
      <c r="Q146" s="189">
        <f t="shared" si="23"/>
        <v>0.40785846739838622</v>
      </c>
      <c r="R146" s="189">
        <f t="shared" si="24"/>
        <v>0.16566431113115823</v>
      </c>
      <c r="S146" s="189">
        <f t="shared" si="25"/>
        <v>3.1925023805943968E-2</v>
      </c>
      <c r="T146" s="189">
        <f t="shared" si="26"/>
        <v>0</v>
      </c>
      <c r="U146" s="189">
        <f t="shared" si="27"/>
        <v>0</v>
      </c>
      <c r="V146" s="189">
        <f t="shared" si="28"/>
        <v>0</v>
      </c>
      <c r="W146" s="158">
        <f t="shared" si="29"/>
        <v>0</v>
      </c>
      <c r="X146" s="98" t="s">
        <v>1661</v>
      </c>
    </row>
    <row r="147" spans="1:27" ht="16" x14ac:dyDescent="0.2">
      <c r="A147" s="1" t="s">
        <v>1106</v>
      </c>
      <c r="B147" s="37" t="s">
        <v>1538</v>
      </c>
      <c r="C147" s="94">
        <v>5</v>
      </c>
      <c r="D147" s="37" t="s">
        <v>101</v>
      </c>
      <c r="E147" s="121">
        <v>55050</v>
      </c>
      <c r="F147" s="182">
        <f t="shared" si="20"/>
        <v>39372</v>
      </c>
      <c r="G147" s="94">
        <v>16726</v>
      </c>
      <c r="H147" s="94">
        <v>14290</v>
      </c>
      <c r="I147" s="94">
        <v>6630</v>
      </c>
      <c r="J147" s="94">
        <v>899</v>
      </c>
      <c r="K147" s="94">
        <v>0</v>
      </c>
      <c r="L147" s="94">
        <v>0</v>
      </c>
      <c r="M147" s="94">
        <v>0</v>
      </c>
      <c r="N147" s="182">
        <v>827</v>
      </c>
      <c r="O147" s="100">
        <f t="shared" si="21"/>
        <v>0.71520435967302454</v>
      </c>
      <c r="P147" s="188">
        <f t="shared" si="22"/>
        <v>0.42481966880016253</v>
      </c>
      <c r="Q147" s="189">
        <f t="shared" si="23"/>
        <v>0.36294828812353958</v>
      </c>
      <c r="R147" s="189">
        <f t="shared" si="24"/>
        <v>0.16839378238341968</v>
      </c>
      <c r="S147" s="189">
        <f t="shared" si="25"/>
        <v>2.2833485725896576E-2</v>
      </c>
      <c r="T147" s="189">
        <f t="shared" si="26"/>
        <v>0</v>
      </c>
      <c r="U147" s="189">
        <f t="shared" si="27"/>
        <v>0</v>
      </c>
      <c r="V147" s="189">
        <f t="shared" si="28"/>
        <v>0</v>
      </c>
      <c r="W147" s="158">
        <f t="shared" si="29"/>
        <v>2.100477496698161E-2</v>
      </c>
      <c r="X147" s="98" t="s">
        <v>1679</v>
      </c>
    </row>
    <row r="148" spans="1:27" ht="16" x14ac:dyDescent="0.2">
      <c r="A148" s="1" t="s">
        <v>1140</v>
      </c>
      <c r="B148" s="37" t="s">
        <v>1141</v>
      </c>
      <c r="C148" s="94">
        <v>5</v>
      </c>
      <c r="D148" s="37" t="s">
        <v>126</v>
      </c>
      <c r="E148" s="121">
        <v>71201</v>
      </c>
      <c r="F148" s="182">
        <f t="shared" si="20"/>
        <v>51308</v>
      </c>
      <c r="G148" s="94">
        <v>26877</v>
      </c>
      <c r="H148" s="94">
        <v>10932</v>
      </c>
      <c r="I148" s="94">
        <v>11033</v>
      </c>
      <c r="J148" s="94">
        <v>2466</v>
      </c>
      <c r="K148" s="94">
        <v>0</v>
      </c>
      <c r="L148" s="94">
        <v>0</v>
      </c>
      <c r="M148" s="94">
        <v>0</v>
      </c>
      <c r="N148" s="182">
        <v>0</v>
      </c>
      <c r="O148" s="100">
        <f t="shared" si="21"/>
        <v>0.72060785663122706</v>
      </c>
      <c r="P148" s="188">
        <f t="shared" si="22"/>
        <v>0.52383643876198649</v>
      </c>
      <c r="Q148" s="189">
        <f t="shared" si="23"/>
        <v>0.21306618850861464</v>
      </c>
      <c r="R148" s="189">
        <f t="shared" si="24"/>
        <v>0.21503469244562251</v>
      </c>
      <c r="S148" s="189">
        <f t="shared" si="25"/>
        <v>4.8062680283776409E-2</v>
      </c>
      <c r="T148" s="189">
        <f t="shared" si="26"/>
        <v>0</v>
      </c>
      <c r="U148" s="189">
        <f t="shared" si="27"/>
        <v>0</v>
      </c>
      <c r="V148" s="189">
        <f t="shared" si="28"/>
        <v>0</v>
      </c>
      <c r="W148" s="158">
        <f t="shared" si="29"/>
        <v>0</v>
      </c>
      <c r="X148" s="98" t="s">
        <v>1661</v>
      </c>
    </row>
    <row r="149" spans="1:27" ht="16" x14ac:dyDescent="0.2">
      <c r="A149" s="1" t="s">
        <v>14</v>
      </c>
      <c r="B149" s="38" t="s">
        <v>15</v>
      </c>
      <c r="C149" s="133">
        <v>6</v>
      </c>
      <c r="D149" s="38" t="s">
        <v>16</v>
      </c>
      <c r="E149" s="121">
        <v>71254</v>
      </c>
      <c r="F149" s="182">
        <f t="shared" si="20"/>
        <v>49393</v>
      </c>
      <c r="G149" s="133">
        <v>24176</v>
      </c>
      <c r="H149" s="133">
        <v>11073</v>
      </c>
      <c r="I149" s="133">
        <v>12581</v>
      </c>
      <c r="J149" s="133">
        <v>1563</v>
      </c>
      <c r="K149" s="133">
        <v>0</v>
      </c>
      <c r="L149" s="133">
        <v>0</v>
      </c>
      <c r="M149" s="133">
        <v>0</v>
      </c>
      <c r="N149" s="196">
        <v>0</v>
      </c>
      <c r="O149" s="183">
        <f t="shared" si="21"/>
        <v>0.69319617144300671</v>
      </c>
      <c r="P149" s="184">
        <f t="shared" si="22"/>
        <v>0.4894620695240216</v>
      </c>
      <c r="Q149" s="185">
        <f t="shared" si="23"/>
        <v>0.22418156418925758</v>
      </c>
      <c r="R149" s="185">
        <f t="shared" si="24"/>
        <v>0.2547122061830624</v>
      </c>
      <c r="S149" s="185">
        <f t="shared" si="25"/>
        <v>3.1644160103658413E-2</v>
      </c>
      <c r="T149" s="185">
        <f t="shared" si="26"/>
        <v>0</v>
      </c>
      <c r="U149" s="185">
        <f t="shared" si="27"/>
        <v>0</v>
      </c>
      <c r="V149" s="185">
        <f t="shared" si="28"/>
        <v>0</v>
      </c>
      <c r="W149" s="186">
        <f t="shared" si="29"/>
        <v>0</v>
      </c>
      <c r="X149" s="98" t="s">
        <v>1661</v>
      </c>
    </row>
    <row r="150" spans="1:27" ht="16" x14ac:dyDescent="0.2">
      <c r="A150" s="1" t="s">
        <v>29</v>
      </c>
      <c r="B150" s="37" t="s">
        <v>1418</v>
      </c>
      <c r="C150" s="94">
        <v>6</v>
      </c>
      <c r="D150" s="37" t="s">
        <v>31</v>
      </c>
      <c r="E150" s="121">
        <v>67564</v>
      </c>
      <c r="F150" s="182">
        <f t="shared" si="20"/>
        <v>38432</v>
      </c>
      <c r="G150" s="94">
        <v>9510</v>
      </c>
      <c r="H150" s="94">
        <v>18604</v>
      </c>
      <c r="I150" s="94">
        <v>5703</v>
      </c>
      <c r="J150" s="94">
        <v>1686</v>
      </c>
      <c r="K150" s="94">
        <v>0</v>
      </c>
      <c r="L150" s="94">
        <v>0</v>
      </c>
      <c r="M150" s="94">
        <v>2929</v>
      </c>
      <c r="N150" s="182">
        <v>0</v>
      </c>
      <c r="O150" s="100">
        <f t="shared" si="21"/>
        <v>0.56882363388786927</v>
      </c>
      <c r="P150" s="188">
        <f t="shared" si="22"/>
        <v>0.24745004163197334</v>
      </c>
      <c r="Q150" s="189">
        <f t="shared" si="23"/>
        <v>0.4840757701915071</v>
      </c>
      <c r="R150" s="189">
        <f t="shared" si="24"/>
        <v>0.14839196502914237</v>
      </c>
      <c r="S150" s="189">
        <f t="shared" si="25"/>
        <v>4.3869691923397167E-2</v>
      </c>
      <c r="T150" s="189">
        <f t="shared" si="26"/>
        <v>0</v>
      </c>
      <c r="U150" s="189">
        <f t="shared" si="27"/>
        <v>0</v>
      </c>
      <c r="V150" s="189">
        <f t="shared" si="28"/>
        <v>7.6212531223980015E-2</v>
      </c>
      <c r="W150" s="158">
        <f t="shared" si="29"/>
        <v>0</v>
      </c>
      <c r="X150" s="98" t="s">
        <v>1679</v>
      </c>
    </row>
    <row r="151" spans="1:27" ht="16" x14ac:dyDescent="0.2">
      <c r="A151" s="1" t="s">
        <v>127</v>
      </c>
      <c r="B151" s="37" t="s">
        <v>128</v>
      </c>
      <c r="C151" s="94">
        <v>6</v>
      </c>
      <c r="D151" s="37" t="s">
        <v>16</v>
      </c>
      <c r="E151" s="121">
        <v>69489</v>
      </c>
      <c r="F151" s="182">
        <f t="shared" si="20"/>
        <v>34204</v>
      </c>
      <c r="G151" s="94">
        <v>6260</v>
      </c>
      <c r="H151" s="94">
        <v>18563</v>
      </c>
      <c r="I151" s="94">
        <v>4861</v>
      </c>
      <c r="J151" s="94">
        <v>894</v>
      </c>
      <c r="K151" s="94">
        <v>0</v>
      </c>
      <c r="L151" s="94">
        <v>0</v>
      </c>
      <c r="M151" s="94">
        <v>0</v>
      </c>
      <c r="N151" s="182">
        <v>3626</v>
      </c>
      <c r="O151" s="100">
        <f t="shared" si="21"/>
        <v>0.49222179049921572</v>
      </c>
      <c r="P151" s="188">
        <f t="shared" si="22"/>
        <v>0.18301952987954626</v>
      </c>
      <c r="Q151" s="189">
        <f t="shared" si="23"/>
        <v>0.54271430242076946</v>
      </c>
      <c r="R151" s="189">
        <f t="shared" si="24"/>
        <v>0.14211788094959654</v>
      </c>
      <c r="S151" s="189">
        <f t="shared" si="25"/>
        <v>2.6137293883756286E-2</v>
      </c>
      <c r="T151" s="189">
        <f t="shared" si="26"/>
        <v>0</v>
      </c>
      <c r="U151" s="189">
        <f t="shared" si="27"/>
        <v>0</v>
      </c>
      <c r="V151" s="189">
        <f t="shared" si="28"/>
        <v>0</v>
      </c>
      <c r="W151" s="158">
        <f t="shared" si="29"/>
        <v>0.10601099286633142</v>
      </c>
      <c r="X151" s="98" t="s">
        <v>1661</v>
      </c>
    </row>
    <row r="152" spans="1:27" ht="16" x14ac:dyDescent="0.2">
      <c r="A152" s="1" t="s">
        <v>142</v>
      </c>
      <c r="B152" s="37" t="s">
        <v>143</v>
      </c>
      <c r="C152" s="94">
        <v>6</v>
      </c>
      <c r="D152" s="37" t="s">
        <v>144</v>
      </c>
      <c r="E152" s="121">
        <v>67281</v>
      </c>
      <c r="F152" s="182">
        <f t="shared" si="20"/>
        <v>43277</v>
      </c>
      <c r="G152" s="94">
        <v>15786</v>
      </c>
      <c r="H152" s="94">
        <v>19870</v>
      </c>
      <c r="I152" s="94">
        <v>5624</v>
      </c>
      <c r="J152" s="94">
        <v>1815</v>
      </c>
      <c r="K152" s="94">
        <v>0</v>
      </c>
      <c r="L152" s="94">
        <v>0</v>
      </c>
      <c r="M152" s="94">
        <v>0</v>
      </c>
      <c r="N152" s="182">
        <v>182</v>
      </c>
      <c r="O152" s="100">
        <f t="shared" si="21"/>
        <v>0.64322765713945984</v>
      </c>
      <c r="P152" s="188">
        <f t="shared" si="22"/>
        <v>0.36476650414769968</v>
      </c>
      <c r="Q152" s="189">
        <f t="shared" si="23"/>
        <v>0.45913533747718188</v>
      </c>
      <c r="R152" s="189">
        <f t="shared" si="24"/>
        <v>0.12995355500612335</v>
      </c>
      <c r="S152" s="189">
        <f t="shared" si="25"/>
        <v>4.1939136261755668E-2</v>
      </c>
      <c r="T152" s="189">
        <f t="shared" si="26"/>
        <v>0</v>
      </c>
      <c r="U152" s="189">
        <f t="shared" si="27"/>
        <v>0</v>
      </c>
      <c r="V152" s="189">
        <f t="shared" si="28"/>
        <v>0</v>
      </c>
      <c r="W152" s="158">
        <f t="shared" si="29"/>
        <v>4.205467107239411E-3</v>
      </c>
      <c r="X152" s="98" t="s">
        <v>1661</v>
      </c>
    </row>
    <row r="153" spans="1:27" ht="16" x14ac:dyDescent="0.2">
      <c r="A153" s="1" t="s">
        <v>145</v>
      </c>
      <c r="B153" s="37" t="s">
        <v>146</v>
      </c>
      <c r="C153" s="94">
        <v>6</v>
      </c>
      <c r="D153" s="37" t="s">
        <v>144</v>
      </c>
      <c r="E153" s="121">
        <v>69928</v>
      </c>
      <c r="F153" s="182">
        <f t="shared" si="20"/>
        <v>39604</v>
      </c>
      <c r="G153" s="94">
        <v>10148</v>
      </c>
      <c r="H153" s="94">
        <v>18782</v>
      </c>
      <c r="I153" s="94">
        <v>6289</v>
      </c>
      <c r="J153" s="94">
        <v>1564</v>
      </c>
      <c r="K153" s="94">
        <v>614</v>
      </c>
      <c r="L153" s="94">
        <v>0</v>
      </c>
      <c r="M153" s="94">
        <v>0</v>
      </c>
      <c r="N153" s="182">
        <v>2207</v>
      </c>
      <c r="O153" s="100">
        <f t="shared" si="21"/>
        <v>0.56635396407733674</v>
      </c>
      <c r="P153" s="188">
        <f t="shared" si="22"/>
        <v>0.25623674376325623</v>
      </c>
      <c r="Q153" s="189">
        <f t="shared" si="23"/>
        <v>0.47424502575497424</v>
      </c>
      <c r="R153" s="189">
        <f t="shared" si="24"/>
        <v>0.1587970912029088</v>
      </c>
      <c r="S153" s="189">
        <f t="shared" si="25"/>
        <v>3.949096050903949E-2</v>
      </c>
      <c r="T153" s="189">
        <f t="shared" si="26"/>
        <v>1.5503484496515504E-2</v>
      </c>
      <c r="U153" s="189">
        <f t="shared" si="27"/>
        <v>0</v>
      </c>
      <c r="V153" s="189">
        <f t="shared" si="28"/>
        <v>0</v>
      </c>
      <c r="W153" s="158">
        <f t="shared" si="29"/>
        <v>5.5726694273305726E-2</v>
      </c>
      <c r="X153" s="98" t="s">
        <v>1661</v>
      </c>
    </row>
    <row r="154" spans="1:27" ht="16" x14ac:dyDescent="0.2">
      <c r="A154" s="1" t="s">
        <v>147</v>
      </c>
      <c r="B154" s="37" t="s">
        <v>1427</v>
      </c>
      <c r="C154" s="94">
        <v>6</v>
      </c>
      <c r="D154" s="37" t="s">
        <v>144</v>
      </c>
      <c r="E154" s="121">
        <v>71250</v>
      </c>
      <c r="F154" s="182">
        <f t="shared" si="20"/>
        <v>47576</v>
      </c>
      <c r="G154" s="94">
        <v>18235</v>
      </c>
      <c r="H154" s="94">
        <v>18327</v>
      </c>
      <c r="I154" s="94">
        <v>8177</v>
      </c>
      <c r="J154" s="94">
        <v>1901</v>
      </c>
      <c r="K154" s="94">
        <v>545</v>
      </c>
      <c r="L154" s="94">
        <v>0</v>
      </c>
      <c r="M154" s="94">
        <v>0</v>
      </c>
      <c r="N154" s="182">
        <v>391</v>
      </c>
      <c r="O154" s="100">
        <f t="shared" si="21"/>
        <v>0.66773333333333329</v>
      </c>
      <c r="P154" s="188">
        <f t="shared" si="22"/>
        <v>0.38328148646376325</v>
      </c>
      <c r="Q154" s="189">
        <f t="shared" si="23"/>
        <v>0.38521523457205314</v>
      </c>
      <c r="R154" s="189">
        <f t="shared" si="24"/>
        <v>0.17187237262485286</v>
      </c>
      <c r="S154" s="189">
        <f t="shared" si="25"/>
        <v>3.9957121237598786E-2</v>
      </c>
      <c r="T154" s="189">
        <f t="shared" si="26"/>
        <v>1.1455355641499916E-2</v>
      </c>
      <c r="U154" s="189">
        <f t="shared" si="27"/>
        <v>0</v>
      </c>
      <c r="V154" s="189">
        <f t="shared" si="28"/>
        <v>0</v>
      </c>
      <c r="W154" s="158">
        <f t="shared" si="29"/>
        <v>8.2184294602320497E-3</v>
      </c>
      <c r="X154" s="98" t="s">
        <v>1679</v>
      </c>
    </row>
    <row r="155" spans="1:27" ht="16" x14ac:dyDescent="0.2">
      <c r="A155" s="1" t="s">
        <v>220</v>
      </c>
      <c r="B155" s="37" t="s">
        <v>221</v>
      </c>
      <c r="C155" s="94">
        <v>6</v>
      </c>
      <c r="D155" s="37" t="s">
        <v>144</v>
      </c>
      <c r="E155" s="121">
        <v>66759</v>
      </c>
      <c r="F155" s="182">
        <f t="shared" si="20"/>
        <v>44961</v>
      </c>
      <c r="G155" s="94">
        <v>18070</v>
      </c>
      <c r="H155" s="94">
        <v>15827</v>
      </c>
      <c r="I155" s="94">
        <v>7645</v>
      </c>
      <c r="J155" s="94">
        <v>1282</v>
      </c>
      <c r="K155" s="94">
        <v>0</v>
      </c>
      <c r="L155" s="94">
        <v>0</v>
      </c>
      <c r="M155" s="94">
        <v>0</v>
      </c>
      <c r="N155" s="182">
        <v>2137</v>
      </c>
      <c r="O155" s="100">
        <f t="shared" si="21"/>
        <v>0.67348222711544514</v>
      </c>
      <c r="P155" s="188">
        <f t="shared" si="22"/>
        <v>0.40190387224483443</v>
      </c>
      <c r="Q155" s="189">
        <f t="shared" si="23"/>
        <v>0.35201619181068039</v>
      </c>
      <c r="R155" s="189">
        <f t="shared" si="24"/>
        <v>0.17003625364204533</v>
      </c>
      <c r="S155" s="189">
        <f t="shared" si="25"/>
        <v>2.8513600676141546E-2</v>
      </c>
      <c r="T155" s="189">
        <f t="shared" si="26"/>
        <v>0</v>
      </c>
      <c r="U155" s="189">
        <f t="shared" si="27"/>
        <v>0</v>
      </c>
      <c r="V155" s="189">
        <f t="shared" si="28"/>
        <v>0</v>
      </c>
      <c r="W155" s="158">
        <f t="shared" si="29"/>
        <v>4.7530081626298348E-2</v>
      </c>
      <c r="X155" s="98" t="s">
        <v>1661</v>
      </c>
    </row>
    <row r="156" spans="1:27" ht="16" x14ac:dyDescent="0.2">
      <c r="A156" s="1" t="s">
        <v>222</v>
      </c>
      <c r="B156" s="37" t="s">
        <v>223</v>
      </c>
      <c r="C156" s="94">
        <v>6</v>
      </c>
      <c r="D156" s="37" t="s">
        <v>144</v>
      </c>
      <c r="E156" s="121">
        <v>73544</v>
      </c>
      <c r="F156" s="182">
        <f t="shared" si="20"/>
        <v>48267</v>
      </c>
      <c r="G156" s="94">
        <v>16216</v>
      </c>
      <c r="H156" s="94">
        <v>19508</v>
      </c>
      <c r="I156" s="94">
        <v>8796</v>
      </c>
      <c r="J156" s="94">
        <v>1017</v>
      </c>
      <c r="K156" s="94">
        <v>493</v>
      </c>
      <c r="L156" s="94">
        <v>0</v>
      </c>
      <c r="M156" s="94">
        <v>0</v>
      </c>
      <c r="N156" s="182">
        <v>2237</v>
      </c>
      <c r="O156" s="100">
        <f t="shared" si="21"/>
        <v>0.65630098988360708</v>
      </c>
      <c r="P156" s="188">
        <f t="shared" si="22"/>
        <v>0.33596453063169451</v>
      </c>
      <c r="Q156" s="189">
        <f t="shared" si="23"/>
        <v>0.40416847949945095</v>
      </c>
      <c r="R156" s="189">
        <f t="shared" si="24"/>
        <v>0.18223631052271738</v>
      </c>
      <c r="S156" s="189">
        <f t="shared" si="25"/>
        <v>2.1070296475853068E-2</v>
      </c>
      <c r="T156" s="189">
        <f t="shared" si="26"/>
        <v>1.0214017858992687E-2</v>
      </c>
      <c r="U156" s="189">
        <f t="shared" si="27"/>
        <v>0</v>
      </c>
      <c r="V156" s="189">
        <f t="shared" si="28"/>
        <v>0</v>
      </c>
      <c r="W156" s="158">
        <f t="shared" si="29"/>
        <v>4.6346365011291357E-2</v>
      </c>
      <c r="X156" s="98" t="s">
        <v>1661</v>
      </c>
    </row>
    <row r="157" spans="1:27" ht="16" x14ac:dyDescent="0.2">
      <c r="A157" s="1" t="s">
        <v>260</v>
      </c>
      <c r="B157" s="37" t="s">
        <v>1445</v>
      </c>
      <c r="C157" s="94">
        <v>6</v>
      </c>
      <c r="D157" s="37" t="s">
        <v>31</v>
      </c>
      <c r="E157" s="121">
        <v>72458</v>
      </c>
      <c r="F157" s="182">
        <f t="shared" si="20"/>
        <v>52512</v>
      </c>
      <c r="G157" s="94">
        <v>21445</v>
      </c>
      <c r="H157" s="94">
        <v>4920</v>
      </c>
      <c r="I157" s="94">
        <v>24717</v>
      </c>
      <c r="J157" s="94">
        <v>1430</v>
      </c>
      <c r="K157" s="94">
        <v>0</v>
      </c>
      <c r="L157" s="94">
        <v>0</v>
      </c>
      <c r="M157" s="94">
        <v>0</v>
      </c>
      <c r="N157" s="182">
        <v>0</v>
      </c>
      <c r="O157" s="100">
        <f t="shared" si="21"/>
        <v>0.72472328797372276</v>
      </c>
      <c r="P157" s="188">
        <f t="shared" si="22"/>
        <v>0.40838284582571605</v>
      </c>
      <c r="Q157" s="189">
        <f t="shared" si="23"/>
        <v>9.3692870201096887E-2</v>
      </c>
      <c r="R157" s="189">
        <f t="shared" si="24"/>
        <v>0.47069241316270566</v>
      </c>
      <c r="S157" s="189">
        <f t="shared" si="25"/>
        <v>2.7231870810481413E-2</v>
      </c>
      <c r="T157" s="189">
        <f t="shared" si="26"/>
        <v>0</v>
      </c>
      <c r="U157" s="189">
        <f t="shared" si="27"/>
        <v>0</v>
      </c>
      <c r="V157" s="189">
        <f t="shared" si="28"/>
        <v>0</v>
      </c>
      <c r="W157" s="158">
        <f t="shared" si="29"/>
        <v>0</v>
      </c>
      <c r="X157" s="98" t="s">
        <v>1679</v>
      </c>
    </row>
    <row r="158" spans="1:27" ht="16" x14ac:dyDescent="0.2">
      <c r="A158" s="1" t="s">
        <v>342</v>
      </c>
      <c r="B158" s="37" t="s">
        <v>343</v>
      </c>
      <c r="C158" s="94">
        <v>6</v>
      </c>
      <c r="D158" s="37" t="s">
        <v>31</v>
      </c>
      <c r="E158" s="121">
        <v>64765</v>
      </c>
      <c r="F158" s="182">
        <f t="shared" si="20"/>
        <v>37635</v>
      </c>
      <c r="G158" s="94">
        <v>9360</v>
      </c>
      <c r="H158" s="94">
        <v>19191</v>
      </c>
      <c r="I158" s="94">
        <v>6727</v>
      </c>
      <c r="J158" s="94">
        <v>2060</v>
      </c>
      <c r="K158" s="94">
        <v>0</v>
      </c>
      <c r="L158" s="94">
        <v>0</v>
      </c>
      <c r="M158" s="94">
        <v>0</v>
      </c>
      <c r="N158" s="182">
        <v>297</v>
      </c>
      <c r="O158" s="100">
        <f t="shared" si="21"/>
        <v>0.58110090326565278</v>
      </c>
      <c r="P158" s="188">
        <f t="shared" si="22"/>
        <v>0.24870466321243523</v>
      </c>
      <c r="Q158" s="189">
        <f t="shared" si="23"/>
        <v>0.50992427261857309</v>
      </c>
      <c r="R158" s="189">
        <f t="shared" si="24"/>
        <v>0.17874319117842433</v>
      </c>
      <c r="S158" s="189">
        <f t="shared" si="25"/>
        <v>5.4736282715557326E-2</v>
      </c>
      <c r="T158" s="189">
        <f t="shared" si="26"/>
        <v>0</v>
      </c>
      <c r="U158" s="189">
        <f t="shared" si="27"/>
        <v>0</v>
      </c>
      <c r="V158" s="189">
        <f t="shared" si="28"/>
        <v>0</v>
      </c>
      <c r="W158" s="158">
        <f t="shared" si="29"/>
        <v>7.8915902750099649E-3</v>
      </c>
      <c r="X158" s="98" t="s">
        <v>1661</v>
      </c>
    </row>
    <row r="159" spans="1:27" ht="16" x14ac:dyDescent="0.2">
      <c r="A159" s="1" t="s">
        <v>535</v>
      </c>
      <c r="B159" s="37" t="s">
        <v>1480</v>
      </c>
      <c r="C159" s="94">
        <v>6</v>
      </c>
      <c r="D159" s="37" t="s">
        <v>31</v>
      </c>
      <c r="E159" s="121">
        <v>63074</v>
      </c>
      <c r="F159" s="182">
        <f t="shared" si="20"/>
        <v>41981</v>
      </c>
      <c r="G159" s="94">
        <v>14114</v>
      </c>
      <c r="H159" s="94">
        <v>5234</v>
      </c>
      <c r="I159" s="94">
        <v>20485</v>
      </c>
      <c r="J159" s="94">
        <v>2148</v>
      </c>
      <c r="K159" s="94">
        <v>0</v>
      </c>
      <c r="L159" s="94">
        <v>0</v>
      </c>
      <c r="M159" s="94">
        <v>0</v>
      </c>
      <c r="N159" s="182">
        <v>0</v>
      </c>
      <c r="O159" s="100">
        <f t="shared" si="21"/>
        <v>0.66558328312775472</v>
      </c>
      <c r="P159" s="188">
        <f t="shared" si="22"/>
        <v>0.33619970939234417</v>
      </c>
      <c r="Q159" s="189">
        <f t="shared" si="23"/>
        <v>0.12467544841714109</v>
      </c>
      <c r="R159" s="189">
        <f t="shared" si="24"/>
        <v>0.48795883852218863</v>
      </c>
      <c r="S159" s="189">
        <f t="shared" si="25"/>
        <v>5.1166003668326146E-2</v>
      </c>
      <c r="T159" s="189">
        <f t="shared" si="26"/>
        <v>0</v>
      </c>
      <c r="U159" s="189">
        <f t="shared" si="27"/>
        <v>0</v>
      </c>
      <c r="V159" s="189">
        <f t="shared" si="28"/>
        <v>0</v>
      </c>
      <c r="W159" s="158">
        <f t="shared" si="29"/>
        <v>0</v>
      </c>
      <c r="X159" s="98" t="s">
        <v>1679</v>
      </c>
    </row>
    <row r="160" spans="1:27" ht="16" x14ac:dyDescent="0.2">
      <c r="A160" s="1" t="s">
        <v>559</v>
      </c>
      <c r="B160" s="37" t="s">
        <v>1482</v>
      </c>
      <c r="C160" s="94">
        <v>6</v>
      </c>
      <c r="D160" s="37" t="s">
        <v>31</v>
      </c>
      <c r="E160" s="121">
        <v>80171</v>
      </c>
      <c r="F160" s="182">
        <f t="shared" si="20"/>
        <v>46125</v>
      </c>
      <c r="G160" s="94">
        <v>12528</v>
      </c>
      <c r="H160" s="94">
        <v>18499</v>
      </c>
      <c r="I160" s="94">
        <v>10474</v>
      </c>
      <c r="J160" s="94">
        <v>1215</v>
      </c>
      <c r="K160" s="94">
        <v>0</v>
      </c>
      <c r="L160" s="94">
        <v>0</v>
      </c>
      <c r="M160" s="94">
        <v>0</v>
      </c>
      <c r="N160" s="182">
        <v>3409</v>
      </c>
      <c r="O160" s="100">
        <f t="shared" si="21"/>
        <v>0.57533272629753907</v>
      </c>
      <c r="P160" s="188">
        <f t="shared" si="22"/>
        <v>0.27160975609756099</v>
      </c>
      <c r="Q160" s="189">
        <f t="shared" si="23"/>
        <v>0.40106233062330621</v>
      </c>
      <c r="R160" s="189">
        <f t="shared" si="24"/>
        <v>0.22707859078590786</v>
      </c>
      <c r="S160" s="189">
        <f t="shared" si="25"/>
        <v>2.6341463414634145E-2</v>
      </c>
      <c r="T160" s="189">
        <f t="shared" si="26"/>
        <v>0</v>
      </c>
      <c r="U160" s="189">
        <f t="shared" si="27"/>
        <v>0</v>
      </c>
      <c r="V160" s="189">
        <f t="shared" si="28"/>
        <v>0</v>
      </c>
      <c r="W160" s="158">
        <f t="shared" si="29"/>
        <v>7.3907859078590779E-2</v>
      </c>
      <c r="X160" s="98" t="s">
        <v>1679</v>
      </c>
    </row>
    <row r="161" spans="1:24" ht="16" x14ac:dyDescent="0.2">
      <c r="A161" s="1" t="s">
        <v>648</v>
      </c>
      <c r="B161" s="37" t="s">
        <v>649</v>
      </c>
      <c r="C161" s="94">
        <v>6</v>
      </c>
      <c r="D161" s="37" t="s">
        <v>144</v>
      </c>
      <c r="E161" s="121">
        <v>76350</v>
      </c>
      <c r="F161" s="182">
        <f t="shared" si="20"/>
        <v>44332</v>
      </c>
      <c r="G161" s="94">
        <v>9284</v>
      </c>
      <c r="H161" s="94">
        <v>21295</v>
      </c>
      <c r="I161" s="94">
        <v>8049</v>
      </c>
      <c r="J161" s="94">
        <v>1535</v>
      </c>
      <c r="K161" s="94">
        <v>0</v>
      </c>
      <c r="L161" s="94">
        <v>0</v>
      </c>
      <c r="M161" s="94">
        <v>0</v>
      </c>
      <c r="N161" s="182">
        <v>4169</v>
      </c>
      <c r="O161" s="100">
        <f t="shared" si="21"/>
        <v>0.58064178127046495</v>
      </c>
      <c r="P161" s="188">
        <f t="shared" si="22"/>
        <v>0.20941983217540378</v>
      </c>
      <c r="Q161" s="189">
        <f t="shared" si="23"/>
        <v>0.48035279256518992</v>
      </c>
      <c r="R161" s="189">
        <f t="shared" si="24"/>
        <v>0.18156185148425516</v>
      </c>
      <c r="S161" s="189">
        <f t="shared" si="25"/>
        <v>3.4625101506812236E-2</v>
      </c>
      <c r="T161" s="189">
        <f t="shared" si="26"/>
        <v>0</v>
      </c>
      <c r="U161" s="189">
        <f t="shared" si="27"/>
        <v>0</v>
      </c>
      <c r="V161" s="189">
        <f t="shared" si="28"/>
        <v>0</v>
      </c>
      <c r="W161" s="158">
        <f t="shared" si="29"/>
        <v>9.4040422268338891E-2</v>
      </c>
      <c r="X161" s="98" t="s">
        <v>1661</v>
      </c>
    </row>
    <row r="162" spans="1:24" ht="16" x14ac:dyDescent="0.2">
      <c r="A162" s="1" t="s">
        <v>690</v>
      </c>
      <c r="B162" s="37" t="s">
        <v>691</v>
      </c>
      <c r="C162" s="94">
        <v>6</v>
      </c>
      <c r="D162" s="37" t="s">
        <v>144</v>
      </c>
      <c r="E162" s="121">
        <v>73641</v>
      </c>
      <c r="F162" s="182">
        <f t="shared" si="20"/>
        <v>43771</v>
      </c>
      <c r="G162" s="94">
        <v>8210</v>
      </c>
      <c r="H162" s="94">
        <v>20700</v>
      </c>
      <c r="I162" s="94">
        <v>7082</v>
      </c>
      <c r="J162" s="94">
        <v>0</v>
      </c>
      <c r="K162" s="94">
        <v>0</v>
      </c>
      <c r="L162" s="94">
        <v>0</v>
      </c>
      <c r="M162" s="94">
        <v>3424</v>
      </c>
      <c r="N162" s="182">
        <v>4355</v>
      </c>
      <c r="O162" s="100">
        <f t="shared" si="21"/>
        <v>0.59438356350402632</v>
      </c>
      <c r="P162" s="188">
        <f t="shared" si="22"/>
        <v>0.18756711064403372</v>
      </c>
      <c r="Q162" s="189">
        <f t="shared" si="23"/>
        <v>0.47291585753124216</v>
      </c>
      <c r="R162" s="189">
        <f t="shared" si="24"/>
        <v>0.16179662333508488</v>
      </c>
      <c r="S162" s="189">
        <f t="shared" si="25"/>
        <v>0</v>
      </c>
      <c r="T162" s="189">
        <f t="shared" si="26"/>
        <v>0</v>
      </c>
      <c r="U162" s="189">
        <f t="shared" si="27"/>
        <v>0</v>
      </c>
      <c r="V162" s="189">
        <f t="shared" si="28"/>
        <v>7.8225308994539763E-2</v>
      </c>
      <c r="W162" s="158">
        <f t="shared" si="29"/>
        <v>9.9495099495099493E-2</v>
      </c>
      <c r="X162" s="98" t="s">
        <v>1661</v>
      </c>
    </row>
    <row r="163" spans="1:24" ht="16" x14ac:dyDescent="0.2">
      <c r="A163" s="1" t="s">
        <v>694</v>
      </c>
      <c r="B163" s="37" t="s">
        <v>1497</v>
      </c>
      <c r="C163" s="94">
        <v>6</v>
      </c>
      <c r="D163" s="37" t="s">
        <v>16</v>
      </c>
      <c r="E163" s="121">
        <v>90110</v>
      </c>
      <c r="F163" s="182">
        <f t="shared" si="20"/>
        <v>39927</v>
      </c>
      <c r="G163" s="94">
        <v>4704</v>
      </c>
      <c r="H163" s="94">
        <v>21059</v>
      </c>
      <c r="I163" s="94">
        <v>10620</v>
      </c>
      <c r="J163" s="94">
        <v>607</v>
      </c>
      <c r="K163" s="94">
        <v>915</v>
      </c>
      <c r="L163" s="94">
        <v>0</v>
      </c>
      <c r="M163" s="94">
        <v>0</v>
      </c>
      <c r="N163" s="182">
        <v>2022</v>
      </c>
      <c r="O163" s="100">
        <f t="shared" si="21"/>
        <v>0.44309177671734545</v>
      </c>
      <c r="P163" s="188">
        <f t="shared" si="22"/>
        <v>0.11781501239762567</v>
      </c>
      <c r="Q163" s="189">
        <f t="shared" si="23"/>
        <v>0.52743757357176846</v>
      </c>
      <c r="R163" s="189">
        <f t="shared" si="24"/>
        <v>0.26598542339770082</v>
      </c>
      <c r="S163" s="189">
        <f t="shared" si="25"/>
        <v>1.5202745009642598E-2</v>
      </c>
      <c r="T163" s="189">
        <f t="shared" si="26"/>
        <v>2.291682320234428E-2</v>
      </c>
      <c r="U163" s="189">
        <f t="shared" si="27"/>
        <v>0</v>
      </c>
      <c r="V163" s="189">
        <f t="shared" si="28"/>
        <v>0</v>
      </c>
      <c r="W163" s="158">
        <f t="shared" si="29"/>
        <v>5.0642422420918175E-2</v>
      </c>
      <c r="X163" s="98" t="s">
        <v>1679</v>
      </c>
    </row>
    <row r="164" spans="1:24" ht="16" x14ac:dyDescent="0.2">
      <c r="A164" s="1" t="s">
        <v>696</v>
      </c>
      <c r="B164" s="37" t="s">
        <v>697</v>
      </c>
      <c r="C164" s="94">
        <v>6</v>
      </c>
      <c r="D164" s="37" t="s">
        <v>16</v>
      </c>
      <c r="E164" s="121">
        <v>75933</v>
      </c>
      <c r="F164" s="182">
        <f t="shared" si="20"/>
        <v>38325</v>
      </c>
      <c r="G164" s="94">
        <v>4224</v>
      </c>
      <c r="H164" s="94">
        <v>19211</v>
      </c>
      <c r="I164" s="94">
        <v>12508</v>
      </c>
      <c r="J164" s="94">
        <v>0</v>
      </c>
      <c r="K164" s="94">
        <v>1048</v>
      </c>
      <c r="L164" s="94">
        <v>0</v>
      </c>
      <c r="M164" s="94">
        <v>0</v>
      </c>
      <c r="N164" s="182">
        <v>1334</v>
      </c>
      <c r="O164" s="100">
        <f t="shared" si="21"/>
        <v>0.50472126743313184</v>
      </c>
      <c r="P164" s="188">
        <f t="shared" si="22"/>
        <v>0.11021526418786692</v>
      </c>
      <c r="Q164" s="189">
        <f t="shared" si="23"/>
        <v>0.50126549249836916</v>
      </c>
      <c r="R164" s="189">
        <f t="shared" si="24"/>
        <v>0.32636660143509461</v>
      </c>
      <c r="S164" s="189">
        <f t="shared" si="25"/>
        <v>0</v>
      </c>
      <c r="T164" s="189">
        <f t="shared" si="26"/>
        <v>2.7345075016307892E-2</v>
      </c>
      <c r="U164" s="189">
        <f t="shared" si="27"/>
        <v>0</v>
      </c>
      <c r="V164" s="189">
        <f t="shared" si="28"/>
        <v>0</v>
      </c>
      <c r="W164" s="158">
        <f t="shared" si="29"/>
        <v>3.4807566862361382E-2</v>
      </c>
      <c r="X164" s="98" t="s">
        <v>1661</v>
      </c>
    </row>
    <row r="165" spans="1:24" ht="16" x14ac:dyDescent="0.2">
      <c r="A165" s="1" t="s">
        <v>698</v>
      </c>
      <c r="B165" s="37" t="s">
        <v>1498</v>
      </c>
      <c r="C165" s="94">
        <v>6</v>
      </c>
      <c r="D165" s="37" t="s">
        <v>16</v>
      </c>
      <c r="E165" s="121">
        <v>74371</v>
      </c>
      <c r="F165" s="182">
        <f t="shared" si="20"/>
        <v>45031</v>
      </c>
      <c r="G165" s="94">
        <v>5005</v>
      </c>
      <c r="H165" s="94">
        <v>18216</v>
      </c>
      <c r="I165" s="94">
        <v>20110</v>
      </c>
      <c r="J165" s="94">
        <v>698</v>
      </c>
      <c r="K165" s="94">
        <v>798</v>
      </c>
      <c r="L165" s="94">
        <v>0</v>
      </c>
      <c r="M165" s="94">
        <v>0</v>
      </c>
      <c r="N165" s="182">
        <v>204</v>
      </c>
      <c r="O165" s="100">
        <f t="shared" si="21"/>
        <v>0.60549138777211553</v>
      </c>
      <c r="P165" s="188">
        <f t="shared" si="22"/>
        <v>0.11114565521529612</v>
      </c>
      <c r="Q165" s="189">
        <f t="shared" si="23"/>
        <v>0.40452132975061622</v>
      </c>
      <c r="R165" s="189">
        <f t="shared" si="24"/>
        <v>0.44658124403188915</v>
      </c>
      <c r="S165" s="189">
        <f t="shared" si="25"/>
        <v>1.5500433035020319E-2</v>
      </c>
      <c r="T165" s="189">
        <f t="shared" si="26"/>
        <v>1.7721125446914347E-2</v>
      </c>
      <c r="U165" s="189">
        <f t="shared" si="27"/>
        <v>0</v>
      </c>
      <c r="V165" s="189">
        <f t="shared" si="28"/>
        <v>0</v>
      </c>
      <c r="W165" s="158">
        <f t="shared" si="29"/>
        <v>4.5302125202638186E-3</v>
      </c>
      <c r="X165" s="98" t="s">
        <v>1679</v>
      </c>
    </row>
    <row r="166" spans="1:24" ht="16" x14ac:dyDescent="0.2">
      <c r="A166" s="1" t="s">
        <v>773</v>
      </c>
      <c r="B166" s="37" t="s">
        <v>1504</v>
      </c>
      <c r="C166" s="94">
        <v>6</v>
      </c>
      <c r="D166" s="37" t="s">
        <v>31</v>
      </c>
      <c r="E166" s="121">
        <v>72765</v>
      </c>
      <c r="F166" s="182">
        <f t="shared" si="20"/>
        <v>44520</v>
      </c>
      <c r="G166" s="94">
        <v>11773</v>
      </c>
      <c r="H166" s="94">
        <v>14186</v>
      </c>
      <c r="I166" s="94">
        <v>14083</v>
      </c>
      <c r="J166" s="94">
        <v>1720</v>
      </c>
      <c r="K166" s="94">
        <v>0</v>
      </c>
      <c r="L166" s="94">
        <v>0</v>
      </c>
      <c r="M166" s="94">
        <v>0</v>
      </c>
      <c r="N166" s="182">
        <v>2758</v>
      </c>
      <c r="O166" s="100">
        <f t="shared" si="21"/>
        <v>0.61183261183261184</v>
      </c>
      <c r="P166" s="188">
        <f t="shared" si="22"/>
        <v>0.26444294699011678</v>
      </c>
      <c r="Q166" s="189">
        <f t="shared" si="23"/>
        <v>0.31864330637915544</v>
      </c>
      <c r="R166" s="189">
        <f t="shared" si="24"/>
        <v>0.31632973944294701</v>
      </c>
      <c r="S166" s="189">
        <f t="shared" si="25"/>
        <v>3.8634321653189578E-2</v>
      </c>
      <c r="T166" s="189">
        <f t="shared" si="26"/>
        <v>0</v>
      </c>
      <c r="U166" s="189">
        <f t="shared" si="27"/>
        <v>0</v>
      </c>
      <c r="V166" s="189">
        <f t="shared" si="28"/>
        <v>0</v>
      </c>
      <c r="W166" s="158">
        <f t="shared" si="29"/>
        <v>6.1949685534591195E-2</v>
      </c>
      <c r="X166" s="98" t="s">
        <v>1679</v>
      </c>
    </row>
    <row r="167" spans="1:24" ht="16" x14ac:dyDescent="0.2">
      <c r="A167" s="1" t="s">
        <v>775</v>
      </c>
      <c r="B167" s="37" t="s">
        <v>776</v>
      </c>
      <c r="C167" s="94">
        <v>6</v>
      </c>
      <c r="D167" s="37" t="s">
        <v>31</v>
      </c>
      <c r="E167" s="121">
        <v>72651</v>
      </c>
      <c r="F167" s="182">
        <f t="shared" si="20"/>
        <v>42910</v>
      </c>
      <c r="G167" s="94">
        <v>10151</v>
      </c>
      <c r="H167" s="94">
        <v>19503</v>
      </c>
      <c r="I167" s="94">
        <v>8193</v>
      </c>
      <c r="J167" s="94">
        <v>1387</v>
      </c>
      <c r="K167" s="94">
        <v>0</v>
      </c>
      <c r="L167" s="94">
        <v>0</v>
      </c>
      <c r="M167" s="94">
        <v>0</v>
      </c>
      <c r="N167" s="182">
        <v>3676</v>
      </c>
      <c r="O167" s="100">
        <f t="shared" si="21"/>
        <v>0.59063192523158659</v>
      </c>
      <c r="P167" s="188">
        <f t="shared" si="22"/>
        <v>0.23656490328594734</v>
      </c>
      <c r="Q167" s="189">
        <f t="shared" si="23"/>
        <v>0.45450943835935681</v>
      </c>
      <c r="R167" s="189">
        <f t="shared" si="24"/>
        <v>0.19093451409927756</v>
      </c>
      <c r="S167" s="189">
        <f t="shared" si="25"/>
        <v>3.2323467723141458E-2</v>
      </c>
      <c r="T167" s="189">
        <f t="shared" si="26"/>
        <v>0</v>
      </c>
      <c r="U167" s="189">
        <f t="shared" si="27"/>
        <v>0</v>
      </c>
      <c r="V167" s="189">
        <f t="shared" si="28"/>
        <v>0</v>
      </c>
      <c r="W167" s="158">
        <f t="shared" si="29"/>
        <v>8.566767653227686E-2</v>
      </c>
      <c r="X167" s="98" t="s">
        <v>1661</v>
      </c>
    </row>
    <row r="168" spans="1:24" ht="16" x14ac:dyDescent="0.2">
      <c r="A168" s="1" t="s">
        <v>830</v>
      </c>
      <c r="B168" s="37" t="s">
        <v>831</v>
      </c>
      <c r="C168" s="94">
        <v>6</v>
      </c>
      <c r="D168" s="37" t="s">
        <v>31</v>
      </c>
      <c r="E168" s="121">
        <v>78952</v>
      </c>
      <c r="F168" s="182">
        <f t="shared" si="20"/>
        <v>45907</v>
      </c>
      <c r="G168" s="94">
        <v>8305</v>
      </c>
      <c r="H168" s="94">
        <v>16699</v>
      </c>
      <c r="I168" s="94">
        <v>15810</v>
      </c>
      <c r="J168" s="94">
        <v>1999</v>
      </c>
      <c r="K168" s="94">
        <v>0</v>
      </c>
      <c r="L168" s="94">
        <v>0</v>
      </c>
      <c r="M168" s="94">
        <v>0</v>
      </c>
      <c r="N168" s="182">
        <v>3094</v>
      </c>
      <c r="O168" s="100">
        <f t="shared" si="21"/>
        <v>0.58145455466612628</v>
      </c>
      <c r="P168" s="188">
        <f t="shared" si="22"/>
        <v>0.18090922952926569</v>
      </c>
      <c r="Q168" s="189">
        <f t="shared" si="23"/>
        <v>0.36375716121724355</v>
      </c>
      <c r="R168" s="189">
        <f t="shared" si="24"/>
        <v>0.34439192280044439</v>
      </c>
      <c r="S168" s="189">
        <f t="shared" si="25"/>
        <v>4.3544557474894899E-2</v>
      </c>
      <c r="T168" s="189">
        <f t="shared" si="26"/>
        <v>0</v>
      </c>
      <c r="U168" s="189">
        <f t="shared" si="27"/>
        <v>0</v>
      </c>
      <c r="V168" s="189">
        <f t="shared" si="28"/>
        <v>0</v>
      </c>
      <c r="W168" s="158">
        <f t="shared" si="29"/>
        <v>6.7397128978151477E-2</v>
      </c>
      <c r="X168" s="98" t="s">
        <v>1661</v>
      </c>
    </row>
    <row r="169" spans="1:24" ht="16" x14ac:dyDescent="0.2">
      <c r="A169" s="1" t="s">
        <v>858</v>
      </c>
      <c r="B169" s="37" t="s">
        <v>1512</v>
      </c>
      <c r="C169" s="94">
        <v>6</v>
      </c>
      <c r="D169" s="37" t="s">
        <v>16</v>
      </c>
      <c r="E169" s="121">
        <v>75482</v>
      </c>
      <c r="F169" s="182">
        <f t="shared" si="20"/>
        <v>41533</v>
      </c>
      <c r="G169" s="94">
        <v>8497</v>
      </c>
      <c r="H169" s="94">
        <v>16655</v>
      </c>
      <c r="I169" s="94">
        <v>10930</v>
      </c>
      <c r="J169" s="94">
        <v>1084</v>
      </c>
      <c r="K169" s="94">
        <v>0</v>
      </c>
      <c r="L169" s="94">
        <v>0</v>
      </c>
      <c r="M169" s="94">
        <v>0</v>
      </c>
      <c r="N169" s="182">
        <v>4367</v>
      </c>
      <c r="O169" s="100">
        <f t="shared" si="21"/>
        <v>0.55023714263003098</v>
      </c>
      <c r="P169" s="188">
        <f t="shared" si="22"/>
        <v>0.20458430645510797</v>
      </c>
      <c r="Q169" s="189">
        <f t="shared" si="23"/>
        <v>0.40100642862302266</v>
      </c>
      <c r="R169" s="189">
        <f t="shared" si="24"/>
        <v>0.26316423085257507</v>
      </c>
      <c r="S169" s="189">
        <f t="shared" si="25"/>
        <v>2.6099727927190428E-2</v>
      </c>
      <c r="T169" s="189">
        <f t="shared" si="26"/>
        <v>0</v>
      </c>
      <c r="U169" s="189">
        <f t="shared" si="27"/>
        <v>0</v>
      </c>
      <c r="V169" s="189">
        <f t="shared" si="28"/>
        <v>0</v>
      </c>
      <c r="W169" s="158">
        <f t="shared" si="29"/>
        <v>0.10514530614210386</v>
      </c>
      <c r="X169" s="98" t="s">
        <v>1679</v>
      </c>
    </row>
    <row r="170" spans="1:24" ht="16" x14ac:dyDescent="0.2">
      <c r="A170" s="1" t="s">
        <v>938</v>
      </c>
      <c r="B170" s="37" t="s">
        <v>939</v>
      </c>
      <c r="C170" s="94">
        <v>6</v>
      </c>
      <c r="D170" s="37" t="s">
        <v>31</v>
      </c>
      <c r="E170" s="121">
        <v>69037</v>
      </c>
      <c r="F170" s="182">
        <f t="shared" si="20"/>
        <v>40879</v>
      </c>
      <c r="G170" s="94">
        <v>13445</v>
      </c>
      <c r="H170" s="94">
        <v>16189</v>
      </c>
      <c r="I170" s="94">
        <v>6965</v>
      </c>
      <c r="J170" s="94">
        <v>1342</v>
      </c>
      <c r="K170" s="94">
        <v>679</v>
      </c>
      <c r="L170" s="94">
        <v>0</v>
      </c>
      <c r="M170" s="94">
        <v>0</v>
      </c>
      <c r="N170" s="182">
        <v>2259</v>
      </c>
      <c r="O170" s="100">
        <f t="shared" si="21"/>
        <v>0.59213175543549113</v>
      </c>
      <c r="P170" s="188">
        <f t="shared" si="22"/>
        <v>0.32889747792264978</v>
      </c>
      <c r="Q170" s="189">
        <f t="shared" si="23"/>
        <v>0.39602240759314072</v>
      </c>
      <c r="R170" s="189">
        <f t="shared" si="24"/>
        <v>0.1703808801585166</v>
      </c>
      <c r="S170" s="189">
        <f t="shared" si="25"/>
        <v>3.2828591697448568E-2</v>
      </c>
      <c r="T170" s="189">
        <f t="shared" si="26"/>
        <v>1.6609995352136794E-2</v>
      </c>
      <c r="U170" s="189">
        <f t="shared" si="27"/>
        <v>0</v>
      </c>
      <c r="V170" s="189">
        <f t="shared" si="28"/>
        <v>0</v>
      </c>
      <c r="W170" s="158">
        <f t="shared" si="29"/>
        <v>5.5260647276107536E-2</v>
      </c>
      <c r="X170" s="98" t="s">
        <v>1661</v>
      </c>
    </row>
    <row r="171" spans="1:24" ht="16" x14ac:dyDescent="0.2">
      <c r="A171" s="1" t="s">
        <v>942</v>
      </c>
      <c r="B171" s="37" t="s">
        <v>943</v>
      </c>
      <c r="C171" s="94">
        <v>6</v>
      </c>
      <c r="D171" s="37" t="s">
        <v>31</v>
      </c>
      <c r="E171" s="121">
        <v>63525</v>
      </c>
      <c r="F171" s="182">
        <f t="shared" si="20"/>
        <v>39128</v>
      </c>
      <c r="G171" s="94">
        <v>9913</v>
      </c>
      <c r="H171" s="94">
        <v>16697</v>
      </c>
      <c r="I171" s="94">
        <v>9778</v>
      </c>
      <c r="J171" s="94">
        <v>862</v>
      </c>
      <c r="K171" s="94">
        <v>677</v>
      </c>
      <c r="L171" s="94">
        <v>0</v>
      </c>
      <c r="M171" s="94">
        <v>0</v>
      </c>
      <c r="N171" s="182">
        <v>1201</v>
      </c>
      <c r="O171" s="100">
        <f t="shared" si="21"/>
        <v>0.61594647776465961</v>
      </c>
      <c r="P171" s="188">
        <f t="shared" si="22"/>
        <v>0.25334798609691267</v>
      </c>
      <c r="Q171" s="189">
        <f t="shared" si="23"/>
        <v>0.42672766305459009</v>
      </c>
      <c r="R171" s="189">
        <f t="shared" si="24"/>
        <v>0.24989777141688815</v>
      </c>
      <c r="S171" s="189">
        <f t="shared" si="25"/>
        <v>2.2030259660601105E-2</v>
      </c>
      <c r="T171" s="189">
        <f t="shared" si="26"/>
        <v>1.7302187691678593E-2</v>
      </c>
      <c r="U171" s="189">
        <f t="shared" si="27"/>
        <v>0</v>
      </c>
      <c r="V171" s="189">
        <f t="shared" si="28"/>
        <v>0</v>
      </c>
      <c r="W171" s="158">
        <f t="shared" si="29"/>
        <v>3.0694132079329379E-2</v>
      </c>
      <c r="X171" s="98" t="s">
        <v>1661</v>
      </c>
    </row>
    <row r="172" spans="1:24" ht="16" x14ac:dyDescent="0.2">
      <c r="A172" s="1" t="s">
        <v>962</v>
      </c>
      <c r="B172" s="37" t="s">
        <v>963</v>
      </c>
      <c r="C172" s="94">
        <v>6</v>
      </c>
      <c r="D172" s="37" t="s">
        <v>16</v>
      </c>
      <c r="E172" s="121">
        <v>70091</v>
      </c>
      <c r="F172" s="182">
        <f t="shared" si="20"/>
        <v>44910</v>
      </c>
      <c r="G172" s="94">
        <v>12886</v>
      </c>
      <c r="H172" s="94">
        <v>21821</v>
      </c>
      <c r="I172" s="94">
        <v>7601</v>
      </c>
      <c r="J172" s="94">
        <v>1508</v>
      </c>
      <c r="K172" s="94">
        <v>916</v>
      </c>
      <c r="L172" s="94">
        <v>0</v>
      </c>
      <c r="M172" s="94">
        <v>0</v>
      </c>
      <c r="N172" s="182">
        <v>178</v>
      </c>
      <c r="O172" s="100">
        <f t="shared" si="21"/>
        <v>0.64073846856229755</v>
      </c>
      <c r="P172" s="188">
        <f t="shared" si="22"/>
        <v>0.28692941438432418</v>
      </c>
      <c r="Q172" s="189">
        <f t="shared" si="23"/>
        <v>0.48588287686484077</v>
      </c>
      <c r="R172" s="189">
        <f t="shared" si="24"/>
        <v>0.16924961033177466</v>
      </c>
      <c r="S172" s="189">
        <f t="shared" si="25"/>
        <v>3.3578267646403918E-2</v>
      </c>
      <c r="T172" s="189">
        <f t="shared" si="26"/>
        <v>2.0396348252059673E-2</v>
      </c>
      <c r="U172" s="189">
        <f t="shared" si="27"/>
        <v>0</v>
      </c>
      <c r="V172" s="189">
        <f t="shared" si="28"/>
        <v>0</v>
      </c>
      <c r="W172" s="158">
        <f t="shared" si="29"/>
        <v>3.9634825205967488E-3</v>
      </c>
      <c r="X172" s="98" t="s">
        <v>1661</v>
      </c>
    </row>
    <row r="173" spans="1:24" ht="16" x14ac:dyDescent="0.2">
      <c r="A173" s="1" t="s">
        <v>1092</v>
      </c>
      <c r="B173" s="37" t="s">
        <v>1093</v>
      </c>
      <c r="C173" s="94">
        <v>6</v>
      </c>
      <c r="D173" s="37" t="s">
        <v>144</v>
      </c>
      <c r="E173" s="121">
        <v>75564</v>
      </c>
      <c r="F173" s="182">
        <f t="shared" si="20"/>
        <v>44140</v>
      </c>
      <c r="G173" s="94">
        <v>10917</v>
      </c>
      <c r="H173" s="94">
        <v>21404</v>
      </c>
      <c r="I173" s="94">
        <v>6797</v>
      </c>
      <c r="J173" s="94">
        <v>2516</v>
      </c>
      <c r="K173" s="94">
        <v>0</v>
      </c>
      <c r="L173" s="94">
        <v>0</v>
      </c>
      <c r="M173" s="94">
        <v>0</v>
      </c>
      <c r="N173" s="182">
        <v>2506</v>
      </c>
      <c r="O173" s="100">
        <f t="shared" si="21"/>
        <v>0.58414059605102964</v>
      </c>
      <c r="P173" s="188">
        <f t="shared" si="22"/>
        <v>0.24732668781150882</v>
      </c>
      <c r="Q173" s="189">
        <f t="shared" si="23"/>
        <v>0.48491164476665155</v>
      </c>
      <c r="R173" s="189">
        <f t="shared" si="24"/>
        <v>0.15398731309469868</v>
      </c>
      <c r="S173" s="189">
        <f t="shared" si="25"/>
        <v>5.7000453103760763E-2</v>
      </c>
      <c r="T173" s="189">
        <f t="shared" si="26"/>
        <v>0</v>
      </c>
      <c r="U173" s="189">
        <f t="shared" si="27"/>
        <v>0</v>
      </c>
      <c r="V173" s="189">
        <f t="shared" si="28"/>
        <v>0</v>
      </c>
      <c r="W173" s="158">
        <f t="shared" si="29"/>
        <v>5.6773901223380156E-2</v>
      </c>
      <c r="X173" s="98" t="s">
        <v>1661</v>
      </c>
    </row>
    <row r="174" spans="1:24" ht="16" x14ac:dyDescent="0.2">
      <c r="A174" s="1" t="s">
        <v>1130</v>
      </c>
      <c r="B174" s="37" t="s">
        <v>1131</v>
      </c>
      <c r="C174" s="94">
        <v>6</v>
      </c>
      <c r="D174" s="37" t="s">
        <v>16</v>
      </c>
      <c r="E174" s="121">
        <v>72473</v>
      </c>
      <c r="F174" s="182">
        <f t="shared" si="20"/>
        <v>41701</v>
      </c>
      <c r="G174" s="94">
        <v>13555</v>
      </c>
      <c r="H174" s="94">
        <v>17892</v>
      </c>
      <c r="I174" s="94">
        <v>6883</v>
      </c>
      <c r="J174" s="94">
        <v>2037</v>
      </c>
      <c r="K174" s="94">
        <v>0</v>
      </c>
      <c r="L174" s="94">
        <v>0</v>
      </c>
      <c r="M174" s="94">
        <v>0</v>
      </c>
      <c r="N174" s="182">
        <v>1334</v>
      </c>
      <c r="O174" s="100">
        <f t="shared" si="21"/>
        <v>0.57540049397706727</v>
      </c>
      <c r="P174" s="188">
        <f t="shared" si="22"/>
        <v>0.32505215702261336</v>
      </c>
      <c r="Q174" s="189">
        <f t="shared" si="23"/>
        <v>0.42905445912568047</v>
      </c>
      <c r="R174" s="189">
        <f t="shared" si="24"/>
        <v>0.16505599386105849</v>
      </c>
      <c r="S174" s="189">
        <f t="shared" si="25"/>
        <v>4.8847749454449536E-2</v>
      </c>
      <c r="T174" s="189">
        <f t="shared" si="26"/>
        <v>0</v>
      </c>
      <c r="U174" s="189">
        <f t="shared" si="27"/>
        <v>0</v>
      </c>
      <c r="V174" s="189">
        <f t="shared" si="28"/>
        <v>0</v>
      </c>
      <c r="W174" s="158">
        <f t="shared" si="29"/>
        <v>3.1989640536198176E-2</v>
      </c>
      <c r="X174" s="98" t="s">
        <v>1661</v>
      </c>
    </row>
    <row r="175" spans="1:24" ht="16" x14ac:dyDescent="0.2">
      <c r="A175" s="1" t="s">
        <v>1144</v>
      </c>
      <c r="B175" s="37" t="s">
        <v>1542</v>
      </c>
      <c r="C175" s="94">
        <v>6</v>
      </c>
      <c r="D175" s="37" t="s">
        <v>16</v>
      </c>
      <c r="E175" s="121">
        <v>79923</v>
      </c>
      <c r="F175" s="182">
        <f t="shared" si="20"/>
        <v>40751</v>
      </c>
      <c r="G175" s="94">
        <v>10412</v>
      </c>
      <c r="H175" s="94">
        <v>17987</v>
      </c>
      <c r="I175" s="94">
        <v>9107</v>
      </c>
      <c r="J175" s="94">
        <v>1405</v>
      </c>
      <c r="K175" s="94">
        <v>0</v>
      </c>
      <c r="L175" s="94">
        <v>0</v>
      </c>
      <c r="M175" s="94">
        <v>0</v>
      </c>
      <c r="N175" s="182">
        <v>1840</v>
      </c>
      <c r="O175" s="100">
        <f t="shared" si="21"/>
        <v>0.50987825782315477</v>
      </c>
      <c r="P175" s="188">
        <f t="shared" si="22"/>
        <v>0.25550293244337563</v>
      </c>
      <c r="Q175" s="189">
        <f t="shared" si="23"/>
        <v>0.44138794140021104</v>
      </c>
      <c r="R175" s="189">
        <f t="shared" si="24"/>
        <v>0.22347917842506931</v>
      </c>
      <c r="S175" s="189">
        <f t="shared" si="25"/>
        <v>3.4477681529287624E-2</v>
      </c>
      <c r="T175" s="189">
        <f t="shared" si="26"/>
        <v>0</v>
      </c>
      <c r="U175" s="189">
        <f t="shared" si="27"/>
        <v>0</v>
      </c>
      <c r="V175" s="189">
        <f t="shared" si="28"/>
        <v>0</v>
      </c>
      <c r="W175" s="158">
        <f t="shared" si="29"/>
        <v>4.5152266202056389E-2</v>
      </c>
      <c r="X175" s="98" t="s">
        <v>1679</v>
      </c>
    </row>
    <row r="176" spans="1:24" ht="16" x14ac:dyDescent="0.2">
      <c r="A176" s="1" t="s">
        <v>61</v>
      </c>
      <c r="B176" s="38" t="s">
        <v>390</v>
      </c>
      <c r="C176" s="133">
        <v>7</v>
      </c>
      <c r="D176" s="38" t="s">
        <v>63</v>
      </c>
      <c r="E176" s="121">
        <v>76732</v>
      </c>
      <c r="F176" s="182">
        <f t="shared" si="20"/>
        <v>51109</v>
      </c>
      <c r="G176" s="133">
        <v>17159</v>
      </c>
      <c r="H176" s="133">
        <v>21565</v>
      </c>
      <c r="I176" s="133">
        <v>8095</v>
      </c>
      <c r="J176" s="133">
        <v>0</v>
      </c>
      <c r="K176" s="133">
        <v>605</v>
      </c>
      <c r="L176" s="133">
        <v>0</v>
      </c>
      <c r="M176" s="133">
        <v>3685</v>
      </c>
      <c r="N176" s="196">
        <v>0</v>
      </c>
      <c r="O176" s="183">
        <f t="shared" si="21"/>
        <v>0.66607152165980299</v>
      </c>
      <c r="P176" s="184">
        <f t="shared" si="22"/>
        <v>0.3357334324678628</v>
      </c>
      <c r="Q176" s="185">
        <f t="shared" si="23"/>
        <v>0.42194134105539144</v>
      </c>
      <c r="R176" s="185">
        <f t="shared" si="24"/>
        <v>0.15838697685339176</v>
      </c>
      <c r="S176" s="185">
        <f t="shared" si="25"/>
        <v>0</v>
      </c>
      <c r="T176" s="185">
        <f t="shared" si="26"/>
        <v>1.183744545970377E-2</v>
      </c>
      <c r="U176" s="185">
        <f t="shared" si="27"/>
        <v>0</v>
      </c>
      <c r="V176" s="185">
        <f t="shared" si="28"/>
        <v>7.2100804163650237E-2</v>
      </c>
      <c r="W176" s="186">
        <f t="shared" si="29"/>
        <v>0</v>
      </c>
      <c r="X176" s="98" t="s">
        <v>1679</v>
      </c>
    </row>
    <row r="177" spans="1:27" ht="16" x14ac:dyDescent="0.2">
      <c r="A177" s="1" t="s">
        <v>165</v>
      </c>
      <c r="B177" s="37" t="s">
        <v>1430</v>
      </c>
      <c r="C177" s="94">
        <v>7</v>
      </c>
      <c r="D177" s="37" t="s">
        <v>63</v>
      </c>
      <c r="E177" s="121">
        <v>65116</v>
      </c>
      <c r="F177" s="182">
        <f t="shared" si="20"/>
        <v>40457</v>
      </c>
      <c r="G177" s="94">
        <v>10860</v>
      </c>
      <c r="H177" s="94">
        <v>13272</v>
      </c>
      <c r="I177" s="94">
        <v>13637</v>
      </c>
      <c r="J177" s="94">
        <v>0</v>
      </c>
      <c r="K177" s="94">
        <v>0</v>
      </c>
      <c r="L177" s="94">
        <v>0</v>
      </c>
      <c r="M177" s="94">
        <v>0</v>
      </c>
      <c r="N177" s="182">
        <v>2688</v>
      </c>
      <c r="O177" s="100">
        <f t="shared" si="21"/>
        <v>0.62130659131396282</v>
      </c>
      <c r="P177" s="188">
        <f t="shared" si="22"/>
        <v>0.26843315124700301</v>
      </c>
      <c r="Q177" s="189">
        <f t="shared" si="23"/>
        <v>0.32805200583335392</v>
      </c>
      <c r="R177" s="189">
        <f t="shared" si="24"/>
        <v>0.33707393034579924</v>
      </c>
      <c r="S177" s="189">
        <f t="shared" si="25"/>
        <v>0</v>
      </c>
      <c r="T177" s="189">
        <f t="shared" si="26"/>
        <v>0</v>
      </c>
      <c r="U177" s="189">
        <f t="shared" si="27"/>
        <v>0</v>
      </c>
      <c r="V177" s="189">
        <f t="shared" si="28"/>
        <v>0</v>
      </c>
      <c r="W177" s="158">
        <f t="shared" si="29"/>
        <v>6.6440912573843838E-2</v>
      </c>
      <c r="X177" s="98" t="s">
        <v>1679</v>
      </c>
    </row>
    <row r="178" spans="1:27" ht="16" x14ac:dyDescent="0.2">
      <c r="A178" s="1" t="s">
        <v>167</v>
      </c>
      <c r="B178" s="37" t="s">
        <v>1431</v>
      </c>
      <c r="C178" s="94">
        <v>7</v>
      </c>
      <c r="D178" s="37" t="s">
        <v>63</v>
      </c>
      <c r="E178" s="121">
        <v>63580</v>
      </c>
      <c r="F178" s="182">
        <f t="shared" si="20"/>
        <v>37995</v>
      </c>
      <c r="G178" s="94">
        <v>11060</v>
      </c>
      <c r="H178" s="94">
        <v>15682</v>
      </c>
      <c r="I178" s="94">
        <v>6948</v>
      </c>
      <c r="J178" s="94">
        <v>1339</v>
      </c>
      <c r="K178" s="94">
        <v>0</v>
      </c>
      <c r="L178" s="94">
        <v>0</v>
      </c>
      <c r="M178" s="94">
        <v>0</v>
      </c>
      <c r="N178" s="182">
        <v>2966</v>
      </c>
      <c r="O178" s="100">
        <f t="shared" si="21"/>
        <v>0.59759358288770048</v>
      </c>
      <c r="P178" s="188">
        <f t="shared" si="22"/>
        <v>0.29109093301750233</v>
      </c>
      <c r="Q178" s="189">
        <f t="shared" si="23"/>
        <v>0.41273851822608237</v>
      </c>
      <c r="R178" s="189">
        <f t="shared" si="24"/>
        <v>0.18286616660086855</v>
      </c>
      <c r="S178" s="189">
        <f t="shared" si="25"/>
        <v>3.5241479141992368E-2</v>
      </c>
      <c r="T178" s="189">
        <f t="shared" si="26"/>
        <v>0</v>
      </c>
      <c r="U178" s="189">
        <f t="shared" si="27"/>
        <v>0</v>
      </c>
      <c r="V178" s="189">
        <f t="shared" si="28"/>
        <v>0</v>
      </c>
      <c r="W178" s="158">
        <f t="shared" si="29"/>
        <v>7.8062903013554411E-2</v>
      </c>
      <c r="X178" s="98" t="s">
        <v>1679</v>
      </c>
    </row>
    <row r="179" spans="1:27" ht="16" x14ac:dyDescent="0.2">
      <c r="A179" s="1" t="s">
        <v>169</v>
      </c>
      <c r="B179" s="37" t="s">
        <v>1432</v>
      </c>
      <c r="C179" s="94">
        <v>7</v>
      </c>
      <c r="D179" s="37" t="s">
        <v>63</v>
      </c>
      <c r="E179" s="121">
        <v>62519</v>
      </c>
      <c r="F179" s="182">
        <f t="shared" si="20"/>
        <v>40576</v>
      </c>
      <c r="G179" s="94">
        <v>12638</v>
      </c>
      <c r="H179" s="94">
        <v>18401</v>
      </c>
      <c r="I179" s="94">
        <v>4732</v>
      </c>
      <c r="J179" s="94">
        <v>812</v>
      </c>
      <c r="K179" s="94">
        <v>940</v>
      </c>
      <c r="L179" s="94">
        <v>0</v>
      </c>
      <c r="M179" s="94">
        <v>1370</v>
      </c>
      <c r="N179" s="182">
        <v>1683</v>
      </c>
      <c r="O179" s="100">
        <f t="shared" si="21"/>
        <v>0.64901869831571202</v>
      </c>
      <c r="P179" s="188">
        <f t="shared" si="22"/>
        <v>0.31146490536277605</v>
      </c>
      <c r="Q179" s="189">
        <f t="shared" si="23"/>
        <v>0.4534946766561514</v>
      </c>
      <c r="R179" s="189">
        <f t="shared" si="24"/>
        <v>0.11662066246056782</v>
      </c>
      <c r="S179" s="189">
        <f t="shared" si="25"/>
        <v>2.0011829652996846E-2</v>
      </c>
      <c r="T179" s="189">
        <f t="shared" si="26"/>
        <v>2.3166403785488961E-2</v>
      </c>
      <c r="U179" s="189">
        <f t="shared" si="27"/>
        <v>0</v>
      </c>
      <c r="V179" s="189">
        <f t="shared" si="28"/>
        <v>3.3763801261829651E-2</v>
      </c>
      <c r="W179" s="158">
        <f t="shared" si="29"/>
        <v>4.1477720820189273E-2</v>
      </c>
      <c r="X179" s="98" t="s">
        <v>1679</v>
      </c>
    </row>
    <row r="180" spans="1:27" ht="16" x14ac:dyDescent="0.2">
      <c r="A180" s="1" t="s">
        <v>227</v>
      </c>
      <c r="B180" s="37" t="s">
        <v>228</v>
      </c>
      <c r="C180" s="94">
        <v>7</v>
      </c>
      <c r="D180" s="37" t="s">
        <v>63</v>
      </c>
      <c r="E180" s="121">
        <v>76903</v>
      </c>
      <c r="F180" s="182">
        <f t="shared" si="20"/>
        <v>51780</v>
      </c>
      <c r="G180" s="94">
        <v>20397</v>
      </c>
      <c r="H180" s="94">
        <v>13966</v>
      </c>
      <c r="I180" s="94">
        <v>13037</v>
      </c>
      <c r="J180" s="94">
        <v>1173</v>
      </c>
      <c r="K180" s="94">
        <v>858</v>
      </c>
      <c r="L180" s="94">
        <v>0</v>
      </c>
      <c r="M180" s="94">
        <v>0</v>
      </c>
      <c r="N180" s="182">
        <v>2349</v>
      </c>
      <c r="O180" s="100">
        <f t="shared" si="21"/>
        <v>0.67331573540694123</v>
      </c>
      <c r="P180" s="188">
        <f t="shared" si="22"/>
        <v>0.39391657010428738</v>
      </c>
      <c r="Q180" s="189">
        <f t="shared" si="23"/>
        <v>0.26971803785245269</v>
      </c>
      <c r="R180" s="189">
        <f t="shared" si="24"/>
        <v>0.25177674777906528</v>
      </c>
      <c r="S180" s="189">
        <f t="shared" si="25"/>
        <v>2.2653534183082271E-2</v>
      </c>
      <c r="T180" s="189">
        <f t="shared" si="26"/>
        <v>1.6570104287369641E-2</v>
      </c>
      <c r="U180" s="189">
        <f t="shared" si="27"/>
        <v>0</v>
      </c>
      <c r="V180" s="189">
        <f t="shared" si="28"/>
        <v>0</v>
      </c>
      <c r="W180" s="158">
        <f t="shared" si="29"/>
        <v>4.5365005793742759E-2</v>
      </c>
      <c r="X180" s="98" t="s">
        <v>1661</v>
      </c>
    </row>
    <row r="181" spans="1:27" ht="16" x14ac:dyDescent="0.2">
      <c r="A181" s="1" t="s">
        <v>301</v>
      </c>
      <c r="B181" s="37" t="s">
        <v>302</v>
      </c>
      <c r="C181" s="94">
        <v>7</v>
      </c>
      <c r="D181" s="37" t="s">
        <v>63</v>
      </c>
      <c r="E181" s="121">
        <v>80062</v>
      </c>
      <c r="F181" s="182">
        <f t="shared" si="20"/>
        <v>55296</v>
      </c>
      <c r="G181" s="94">
        <v>20440</v>
      </c>
      <c r="H181" s="94">
        <v>14589</v>
      </c>
      <c r="I181" s="94">
        <v>15603</v>
      </c>
      <c r="J181" s="94">
        <v>1163</v>
      </c>
      <c r="K181" s="94">
        <v>867</v>
      </c>
      <c r="L181" s="94">
        <v>0</v>
      </c>
      <c r="M181" s="94">
        <v>0</v>
      </c>
      <c r="N181" s="182">
        <v>2634</v>
      </c>
      <c r="O181" s="100">
        <f t="shared" si="21"/>
        <v>0.69066473483050639</v>
      </c>
      <c r="P181" s="188">
        <f t="shared" si="22"/>
        <v>0.36964699074074076</v>
      </c>
      <c r="Q181" s="189">
        <f t="shared" si="23"/>
        <v>0.26383463541666669</v>
      </c>
      <c r="R181" s="189">
        <f t="shared" si="24"/>
        <v>0.28217230902777779</v>
      </c>
      <c r="S181" s="189">
        <f t="shared" si="25"/>
        <v>2.1032262731481483E-2</v>
      </c>
      <c r="T181" s="189">
        <f t="shared" si="26"/>
        <v>1.5679253472222224E-2</v>
      </c>
      <c r="U181" s="189">
        <f t="shared" si="27"/>
        <v>0</v>
      </c>
      <c r="V181" s="189">
        <f t="shared" si="28"/>
        <v>0</v>
      </c>
      <c r="W181" s="158">
        <f t="shared" si="29"/>
        <v>4.7634548611111112E-2</v>
      </c>
      <c r="X181" s="98" t="s">
        <v>1661</v>
      </c>
      <c r="AA181" s="149">
        <f>AVERAGE(Q176:Q205)</f>
        <v>0.32966976117590724</v>
      </c>
    </row>
    <row r="182" spans="1:27" ht="16" x14ac:dyDescent="0.2">
      <c r="A182" s="1" t="s">
        <v>369</v>
      </c>
      <c r="B182" s="37" t="s">
        <v>1457</v>
      </c>
      <c r="C182" s="94">
        <v>7</v>
      </c>
      <c r="D182" s="37" t="s">
        <v>63</v>
      </c>
      <c r="E182" s="121">
        <v>78901</v>
      </c>
      <c r="F182" s="182">
        <f t="shared" si="20"/>
        <v>54008</v>
      </c>
      <c r="G182" s="94">
        <v>18898</v>
      </c>
      <c r="H182" s="94">
        <v>17372</v>
      </c>
      <c r="I182" s="94">
        <v>9150</v>
      </c>
      <c r="J182" s="94">
        <v>0</v>
      </c>
      <c r="K182" s="94">
        <v>849</v>
      </c>
      <c r="L182" s="94">
        <v>0</v>
      </c>
      <c r="M182" s="94">
        <v>3813</v>
      </c>
      <c r="N182" s="182">
        <v>3926</v>
      </c>
      <c r="O182" s="100">
        <f t="shared" si="21"/>
        <v>0.68450336497636277</v>
      </c>
      <c r="P182" s="188">
        <f t="shared" si="22"/>
        <v>0.34991112427788473</v>
      </c>
      <c r="Q182" s="189">
        <f t="shared" si="23"/>
        <v>0.321656050955414</v>
      </c>
      <c r="R182" s="189">
        <f t="shared" si="24"/>
        <v>0.16941934528218042</v>
      </c>
      <c r="S182" s="189">
        <f t="shared" si="25"/>
        <v>0</v>
      </c>
      <c r="T182" s="189">
        <f t="shared" si="26"/>
        <v>1.571989334913346E-2</v>
      </c>
      <c r="U182" s="189">
        <f t="shared" si="27"/>
        <v>0</v>
      </c>
      <c r="V182" s="189">
        <f t="shared" si="28"/>
        <v>7.0600651755295507E-2</v>
      </c>
      <c r="W182" s="158">
        <f t="shared" si="29"/>
        <v>7.2692934380091834E-2</v>
      </c>
      <c r="X182" s="98" t="s">
        <v>1679</v>
      </c>
    </row>
    <row r="183" spans="1:27" ht="16" x14ac:dyDescent="0.2">
      <c r="A183" s="1" t="s">
        <v>423</v>
      </c>
      <c r="B183" s="37" t="s">
        <v>424</v>
      </c>
      <c r="C183" s="94">
        <v>7</v>
      </c>
      <c r="D183" s="37" t="s">
        <v>63</v>
      </c>
      <c r="E183" s="121">
        <v>77724</v>
      </c>
      <c r="F183" s="182">
        <f t="shared" si="20"/>
        <v>55789</v>
      </c>
      <c r="G183" s="94">
        <v>23778</v>
      </c>
      <c r="H183" s="94">
        <v>19257</v>
      </c>
      <c r="I183" s="94">
        <v>9109</v>
      </c>
      <c r="J183" s="94">
        <v>1593</v>
      </c>
      <c r="K183" s="94">
        <v>0</v>
      </c>
      <c r="L183" s="94">
        <v>0</v>
      </c>
      <c r="M183" s="94">
        <v>0</v>
      </c>
      <c r="N183" s="182">
        <v>2052</v>
      </c>
      <c r="O183" s="100">
        <f t="shared" si="21"/>
        <v>0.71778343883485152</v>
      </c>
      <c r="P183" s="188">
        <f t="shared" si="22"/>
        <v>0.42621305275233468</v>
      </c>
      <c r="Q183" s="189">
        <f t="shared" si="23"/>
        <v>0.34517557224542472</v>
      </c>
      <c r="R183" s="189">
        <f t="shared" si="24"/>
        <v>0.16327591460682214</v>
      </c>
      <c r="S183" s="189">
        <f t="shared" si="25"/>
        <v>2.8554016024664359E-2</v>
      </c>
      <c r="T183" s="189">
        <f t="shared" si="26"/>
        <v>0</v>
      </c>
      <c r="U183" s="189">
        <f t="shared" si="27"/>
        <v>0</v>
      </c>
      <c r="V183" s="189">
        <f t="shared" si="28"/>
        <v>0</v>
      </c>
      <c r="W183" s="158">
        <f t="shared" si="29"/>
        <v>3.6781444370754091E-2</v>
      </c>
      <c r="X183" s="98" t="s">
        <v>1661</v>
      </c>
    </row>
    <row r="184" spans="1:27" ht="16" x14ac:dyDescent="0.2">
      <c r="A184" s="1" t="s">
        <v>494</v>
      </c>
      <c r="B184" s="37" t="s">
        <v>1475</v>
      </c>
      <c r="C184" s="94">
        <v>7</v>
      </c>
      <c r="D184" s="37" t="s">
        <v>63</v>
      </c>
      <c r="E184" s="121">
        <v>70380</v>
      </c>
      <c r="F184" s="182">
        <f t="shared" si="20"/>
        <v>43555</v>
      </c>
      <c r="G184" s="94">
        <v>14806</v>
      </c>
      <c r="H184" s="94">
        <v>16278</v>
      </c>
      <c r="I184" s="94">
        <v>8335</v>
      </c>
      <c r="J184" s="94">
        <v>654</v>
      </c>
      <c r="K184" s="94">
        <v>0</v>
      </c>
      <c r="L184" s="94">
        <v>0</v>
      </c>
      <c r="M184" s="94">
        <v>0</v>
      </c>
      <c r="N184" s="182">
        <v>3482</v>
      </c>
      <c r="O184" s="100">
        <f t="shared" si="21"/>
        <v>0.61885478829212848</v>
      </c>
      <c r="P184" s="188">
        <f t="shared" si="22"/>
        <v>0.33993800941338537</v>
      </c>
      <c r="Q184" s="189">
        <f t="shared" si="23"/>
        <v>0.37373435885661804</v>
      </c>
      <c r="R184" s="189">
        <f t="shared" si="24"/>
        <v>0.19136723682700035</v>
      </c>
      <c r="S184" s="189">
        <f t="shared" si="25"/>
        <v>1.5015497646653657E-2</v>
      </c>
      <c r="T184" s="189">
        <f t="shared" si="26"/>
        <v>0</v>
      </c>
      <c r="U184" s="189">
        <f t="shared" si="27"/>
        <v>0</v>
      </c>
      <c r="V184" s="189">
        <f t="shared" si="28"/>
        <v>0</v>
      </c>
      <c r="W184" s="158">
        <f t="shared" si="29"/>
        <v>7.9944897256342559E-2</v>
      </c>
      <c r="X184" s="98" t="s">
        <v>1679</v>
      </c>
    </row>
    <row r="185" spans="1:27" ht="16" x14ac:dyDescent="0.2">
      <c r="A185" s="1" t="s">
        <v>515</v>
      </c>
      <c r="B185" s="37" t="s">
        <v>516</v>
      </c>
      <c r="C185" s="94">
        <v>7</v>
      </c>
      <c r="D185" s="37" t="s">
        <v>517</v>
      </c>
      <c r="E185" s="121">
        <v>75269</v>
      </c>
      <c r="F185" s="182">
        <f t="shared" si="20"/>
        <v>53134</v>
      </c>
      <c r="G185" s="94">
        <v>24305</v>
      </c>
      <c r="H185" s="94">
        <v>3413</v>
      </c>
      <c r="I185" s="94">
        <v>23266</v>
      </c>
      <c r="J185" s="94">
        <v>1056</v>
      </c>
      <c r="K185" s="94">
        <v>0</v>
      </c>
      <c r="L185" s="94">
        <v>0</v>
      </c>
      <c r="M185" s="94">
        <v>0</v>
      </c>
      <c r="N185" s="182">
        <v>1094</v>
      </c>
      <c r="O185" s="100">
        <f t="shared" si="21"/>
        <v>0.70592142847653083</v>
      </c>
      <c r="P185" s="188">
        <f t="shared" si="22"/>
        <v>0.45742838860240148</v>
      </c>
      <c r="Q185" s="189">
        <f t="shared" si="23"/>
        <v>6.4233823916889379E-2</v>
      </c>
      <c r="R185" s="189">
        <f t="shared" si="24"/>
        <v>0.43787405427786352</v>
      </c>
      <c r="S185" s="189">
        <f t="shared" si="25"/>
        <v>1.9874280121955811E-2</v>
      </c>
      <c r="T185" s="189">
        <f t="shared" si="26"/>
        <v>0</v>
      </c>
      <c r="U185" s="189">
        <f t="shared" si="27"/>
        <v>0</v>
      </c>
      <c r="V185" s="189">
        <f t="shared" si="28"/>
        <v>0</v>
      </c>
      <c r="W185" s="158">
        <f t="shared" si="29"/>
        <v>2.0589453080889827E-2</v>
      </c>
      <c r="X185" s="98" t="s">
        <v>1661</v>
      </c>
    </row>
    <row r="186" spans="1:27" ht="16" x14ac:dyDescent="0.2">
      <c r="A186" s="1" t="s">
        <v>539</v>
      </c>
      <c r="B186" s="37" t="s">
        <v>540</v>
      </c>
      <c r="C186" s="94">
        <v>7</v>
      </c>
      <c r="D186" s="37" t="s">
        <v>63</v>
      </c>
      <c r="E186" s="121">
        <v>72552</v>
      </c>
      <c r="F186" s="182">
        <f t="shared" si="20"/>
        <v>43840</v>
      </c>
      <c r="G186" s="94">
        <v>10662</v>
      </c>
      <c r="H186" s="94">
        <v>20506</v>
      </c>
      <c r="I186" s="94">
        <v>5667</v>
      </c>
      <c r="J186" s="94">
        <v>0</v>
      </c>
      <c r="K186" s="94">
        <v>0</v>
      </c>
      <c r="L186" s="94">
        <v>0</v>
      </c>
      <c r="M186" s="94">
        <v>3946</v>
      </c>
      <c r="N186" s="182">
        <v>3059</v>
      </c>
      <c r="O186" s="100">
        <f t="shared" si="21"/>
        <v>0.60425625758076962</v>
      </c>
      <c r="P186" s="188">
        <f t="shared" si="22"/>
        <v>0.24320255474452554</v>
      </c>
      <c r="Q186" s="189">
        <f t="shared" si="23"/>
        <v>0.46774635036496348</v>
      </c>
      <c r="R186" s="189">
        <f t="shared" si="24"/>
        <v>0.12926551094890512</v>
      </c>
      <c r="S186" s="189">
        <f t="shared" si="25"/>
        <v>0</v>
      </c>
      <c r="T186" s="189">
        <f t="shared" si="26"/>
        <v>0</v>
      </c>
      <c r="U186" s="189">
        <f t="shared" si="27"/>
        <v>0</v>
      </c>
      <c r="V186" s="189">
        <f t="shared" si="28"/>
        <v>9.0009124087591236E-2</v>
      </c>
      <c r="W186" s="158">
        <f t="shared" si="29"/>
        <v>6.9776459854014594E-2</v>
      </c>
      <c r="X186" s="98" t="s">
        <v>1661</v>
      </c>
    </row>
    <row r="187" spans="1:27" ht="16" x14ac:dyDescent="0.2">
      <c r="A187" s="1" t="s">
        <v>579</v>
      </c>
      <c r="B187" s="37" t="s">
        <v>580</v>
      </c>
      <c r="C187" s="94">
        <v>7</v>
      </c>
      <c r="D187" s="37" t="s">
        <v>63</v>
      </c>
      <c r="E187" s="121">
        <v>66316</v>
      </c>
      <c r="F187" s="182">
        <f t="shared" si="20"/>
        <v>40524</v>
      </c>
      <c r="G187" s="94">
        <v>11253</v>
      </c>
      <c r="H187" s="94">
        <v>15725</v>
      </c>
      <c r="I187" s="94">
        <v>10023</v>
      </c>
      <c r="J187" s="94">
        <v>0</v>
      </c>
      <c r="K187" s="94">
        <v>1641</v>
      </c>
      <c r="L187" s="94">
        <v>0</v>
      </c>
      <c r="M187" s="94">
        <v>0</v>
      </c>
      <c r="N187" s="182">
        <v>1882</v>
      </c>
      <c r="O187" s="100">
        <f t="shared" si="21"/>
        <v>0.61107425055793474</v>
      </c>
      <c r="P187" s="188">
        <f t="shared" si="22"/>
        <v>0.27768729641693812</v>
      </c>
      <c r="Q187" s="189">
        <f t="shared" si="23"/>
        <v>0.38804165432829929</v>
      </c>
      <c r="R187" s="189">
        <f t="shared" si="24"/>
        <v>0.24733491264435889</v>
      </c>
      <c r="S187" s="189">
        <f t="shared" si="25"/>
        <v>0</v>
      </c>
      <c r="T187" s="189">
        <f t="shared" si="26"/>
        <v>4.0494521764880068E-2</v>
      </c>
      <c r="U187" s="189">
        <f t="shared" si="27"/>
        <v>0</v>
      </c>
      <c r="V187" s="189">
        <f t="shared" si="28"/>
        <v>0</v>
      </c>
      <c r="W187" s="158">
        <f t="shared" si="29"/>
        <v>4.6441614845523643E-2</v>
      </c>
      <c r="X187" s="98" t="s">
        <v>1661</v>
      </c>
      <c r="Z187">
        <f>SUM(G176:G205)</f>
        <v>517888</v>
      </c>
      <c r="AA187">
        <f>SUM(H176:H205)</f>
        <v>452545</v>
      </c>
    </row>
    <row r="188" spans="1:27" ht="16" x14ac:dyDescent="0.2">
      <c r="A188" s="1" t="s">
        <v>607</v>
      </c>
      <c r="B188" s="37" t="s">
        <v>608</v>
      </c>
      <c r="C188" s="94">
        <v>7</v>
      </c>
      <c r="D188" s="37" t="s">
        <v>63</v>
      </c>
      <c r="E188" s="121">
        <v>65893</v>
      </c>
      <c r="F188" s="182">
        <f t="shared" si="20"/>
        <v>47692</v>
      </c>
      <c r="G188" s="94">
        <v>20003</v>
      </c>
      <c r="H188" s="94">
        <v>17063</v>
      </c>
      <c r="I188" s="94">
        <v>7059</v>
      </c>
      <c r="J188" s="94">
        <v>1470</v>
      </c>
      <c r="K188" s="94">
        <v>0</v>
      </c>
      <c r="L188" s="94">
        <v>0</v>
      </c>
      <c r="M188" s="94">
        <v>0</v>
      </c>
      <c r="N188" s="182">
        <v>2097</v>
      </c>
      <c r="O188" s="100">
        <f t="shared" si="21"/>
        <v>0.72377946064073573</v>
      </c>
      <c r="P188" s="188">
        <f t="shared" si="22"/>
        <v>0.41942044787385724</v>
      </c>
      <c r="Q188" s="189">
        <f t="shared" si="23"/>
        <v>0.35777488887025077</v>
      </c>
      <c r="R188" s="189">
        <f t="shared" si="24"/>
        <v>0.14801224524029188</v>
      </c>
      <c r="S188" s="189">
        <f t="shared" si="25"/>
        <v>3.0822779501803236E-2</v>
      </c>
      <c r="T188" s="189">
        <f t="shared" si="26"/>
        <v>0</v>
      </c>
      <c r="U188" s="189">
        <f t="shared" si="27"/>
        <v>0</v>
      </c>
      <c r="V188" s="189">
        <f t="shared" si="28"/>
        <v>0</v>
      </c>
      <c r="W188" s="158">
        <f t="shared" si="29"/>
        <v>4.3969638513796865E-2</v>
      </c>
      <c r="X188" s="98" t="s">
        <v>1661</v>
      </c>
    </row>
    <row r="189" spans="1:27" ht="16" x14ac:dyDescent="0.2">
      <c r="A189" s="1" t="s">
        <v>628</v>
      </c>
      <c r="B189" s="37" t="s">
        <v>629</v>
      </c>
      <c r="C189" s="94">
        <v>7</v>
      </c>
      <c r="D189" s="37" t="s">
        <v>63</v>
      </c>
      <c r="E189" s="121">
        <v>64698</v>
      </c>
      <c r="F189" s="182">
        <f t="shared" si="20"/>
        <v>37394</v>
      </c>
      <c r="G189" s="94">
        <v>7541</v>
      </c>
      <c r="H189" s="94">
        <v>18434</v>
      </c>
      <c r="I189" s="94">
        <v>7789</v>
      </c>
      <c r="J189" s="94">
        <v>0</v>
      </c>
      <c r="K189" s="94">
        <v>0</v>
      </c>
      <c r="L189" s="94">
        <v>0</v>
      </c>
      <c r="M189" s="94">
        <v>0</v>
      </c>
      <c r="N189" s="182">
        <v>3630</v>
      </c>
      <c r="O189" s="100">
        <f t="shared" si="21"/>
        <v>0.57797768091749357</v>
      </c>
      <c r="P189" s="188">
        <f t="shared" si="22"/>
        <v>0.20166336845483232</v>
      </c>
      <c r="Q189" s="189">
        <f t="shared" si="23"/>
        <v>0.49296678611541961</v>
      </c>
      <c r="R189" s="189">
        <f t="shared" si="24"/>
        <v>0.20829544846766862</v>
      </c>
      <c r="S189" s="189">
        <f t="shared" si="25"/>
        <v>0</v>
      </c>
      <c r="T189" s="189">
        <f t="shared" si="26"/>
        <v>0</v>
      </c>
      <c r="U189" s="189">
        <f t="shared" si="27"/>
        <v>0</v>
      </c>
      <c r="V189" s="189">
        <f t="shared" si="28"/>
        <v>0</v>
      </c>
      <c r="W189" s="158">
        <f t="shared" si="29"/>
        <v>9.7074396962079479E-2</v>
      </c>
      <c r="X189" s="98" t="s">
        <v>1661</v>
      </c>
    </row>
    <row r="190" spans="1:27" ht="16" x14ac:dyDescent="0.2">
      <c r="A190" s="1" t="s">
        <v>630</v>
      </c>
      <c r="B190" s="37" t="s">
        <v>1491</v>
      </c>
      <c r="C190" s="94">
        <v>7</v>
      </c>
      <c r="D190" s="37" t="s">
        <v>63</v>
      </c>
      <c r="E190" s="121">
        <v>65067</v>
      </c>
      <c r="F190" s="182">
        <f t="shared" si="20"/>
        <v>37813</v>
      </c>
      <c r="G190" s="94">
        <v>8763</v>
      </c>
      <c r="H190" s="94">
        <v>19056</v>
      </c>
      <c r="I190" s="94">
        <v>6618</v>
      </c>
      <c r="J190" s="94">
        <v>0</v>
      </c>
      <c r="K190" s="94">
        <v>0</v>
      </c>
      <c r="L190" s="94">
        <v>0</v>
      </c>
      <c r="M190" s="94">
        <v>0</v>
      </c>
      <c r="N190" s="182">
        <v>3376</v>
      </c>
      <c r="O190" s="100">
        <f t="shared" si="21"/>
        <v>0.58113944088401182</v>
      </c>
      <c r="P190" s="188">
        <f t="shared" si="22"/>
        <v>0.231745695924682</v>
      </c>
      <c r="Q190" s="189">
        <f t="shared" si="23"/>
        <v>0.50395366672837383</v>
      </c>
      <c r="R190" s="189">
        <f t="shared" si="24"/>
        <v>0.17501917330018776</v>
      </c>
      <c r="S190" s="189">
        <f t="shared" si="25"/>
        <v>0</v>
      </c>
      <c r="T190" s="189">
        <f t="shared" si="26"/>
        <v>0</v>
      </c>
      <c r="U190" s="189">
        <f t="shared" si="27"/>
        <v>0</v>
      </c>
      <c r="V190" s="189">
        <f t="shared" si="28"/>
        <v>0</v>
      </c>
      <c r="W190" s="158">
        <f t="shared" si="29"/>
        <v>8.9281464046756409E-2</v>
      </c>
      <c r="X190" s="98" t="s">
        <v>1679</v>
      </c>
    </row>
    <row r="191" spans="1:27" ht="16" x14ac:dyDescent="0.2">
      <c r="A191" s="1" t="s">
        <v>632</v>
      </c>
      <c r="B191" s="37" t="s">
        <v>633</v>
      </c>
      <c r="C191" s="94">
        <v>7</v>
      </c>
      <c r="D191" s="37" t="s">
        <v>63</v>
      </c>
      <c r="E191" s="121">
        <v>67899</v>
      </c>
      <c r="F191" s="182">
        <f t="shared" si="20"/>
        <v>47535</v>
      </c>
      <c r="G191" s="94">
        <v>15742</v>
      </c>
      <c r="H191" s="94">
        <v>20287</v>
      </c>
      <c r="I191" s="94">
        <v>9310</v>
      </c>
      <c r="J191" s="94">
        <v>842</v>
      </c>
      <c r="K191" s="94">
        <v>0</v>
      </c>
      <c r="L191" s="94">
        <v>0</v>
      </c>
      <c r="M191" s="94">
        <v>0</v>
      </c>
      <c r="N191" s="182">
        <v>1354</v>
      </c>
      <c r="O191" s="100">
        <f t="shared" si="21"/>
        <v>0.70008394821720499</v>
      </c>
      <c r="P191" s="188">
        <f t="shared" si="22"/>
        <v>0.33116650888818766</v>
      </c>
      <c r="Q191" s="189">
        <f t="shared" si="23"/>
        <v>0.42678026717155781</v>
      </c>
      <c r="R191" s="189">
        <f t="shared" si="24"/>
        <v>0.19585568528452718</v>
      </c>
      <c r="S191" s="189">
        <f t="shared" si="25"/>
        <v>1.7713263910802565E-2</v>
      </c>
      <c r="T191" s="189">
        <f t="shared" si="26"/>
        <v>0</v>
      </c>
      <c r="U191" s="189">
        <f t="shared" si="27"/>
        <v>0</v>
      </c>
      <c r="V191" s="189">
        <f t="shared" si="28"/>
        <v>0</v>
      </c>
      <c r="W191" s="158">
        <f t="shared" si="29"/>
        <v>2.8484274744924792E-2</v>
      </c>
      <c r="X191" s="98" t="s">
        <v>1661</v>
      </c>
    </row>
    <row r="192" spans="1:27" ht="16" x14ac:dyDescent="0.2">
      <c r="A192" s="1" t="s">
        <v>634</v>
      </c>
      <c r="B192" s="37" t="s">
        <v>635</v>
      </c>
      <c r="C192" s="94">
        <v>7</v>
      </c>
      <c r="D192" s="37" t="s">
        <v>63</v>
      </c>
      <c r="E192" s="121">
        <v>65399</v>
      </c>
      <c r="F192" s="182">
        <f t="shared" si="20"/>
        <v>43483</v>
      </c>
      <c r="G192" s="94">
        <v>11550</v>
      </c>
      <c r="H192" s="94">
        <v>9132</v>
      </c>
      <c r="I192" s="94">
        <v>20653</v>
      </c>
      <c r="J192" s="94">
        <v>600</v>
      </c>
      <c r="K192" s="94">
        <v>508</v>
      </c>
      <c r="L192" s="94">
        <v>0</v>
      </c>
      <c r="M192" s="94">
        <v>0</v>
      </c>
      <c r="N192" s="182">
        <v>1040</v>
      </c>
      <c r="O192" s="100">
        <f t="shared" si="21"/>
        <v>0.66488784232174802</v>
      </c>
      <c r="P192" s="188">
        <f t="shared" si="22"/>
        <v>0.26562104730584368</v>
      </c>
      <c r="Q192" s="189">
        <f t="shared" si="23"/>
        <v>0.21001310857116573</v>
      </c>
      <c r="R192" s="189">
        <f t="shared" si="24"/>
        <v>0.47496722857208562</v>
      </c>
      <c r="S192" s="189">
        <f t="shared" si="25"/>
        <v>1.3798495963939931E-2</v>
      </c>
      <c r="T192" s="189">
        <f t="shared" si="26"/>
        <v>1.1682726582802474E-2</v>
      </c>
      <c r="U192" s="189">
        <f t="shared" si="27"/>
        <v>0</v>
      </c>
      <c r="V192" s="189">
        <f t="shared" si="28"/>
        <v>0</v>
      </c>
      <c r="W192" s="158">
        <f t="shared" si="29"/>
        <v>2.3917393004162547E-2</v>
      </c>
      <c r="X192" s="98" t="s">
        <v>1661</v>
      </c>
    </row>
    <row r="193" spans="1:24" ht="16" x14ac:dyDescent="0.2">
      <c r="A193" s="1" t="s">
        <v>636</v>
      </c>
      <c r="B193" s="37" t="s">
        <v>637</v>
      </c>
      <c r="C193" s="94">
        <v>7</v>
      </c>
      <c r="D193" s="37" t="s">
        <v>63</v>
      </c>
      <c r="E193" s="121">
        <v>67453</v>
      </c>
      <c r="F193" s="182">
        <f t="shared" si="20"/>
        <v>38752</v>
      </c>
      <c r="G193" s="94">
        <v>7641</v>
      </c>
      <c r="H193" s="94">
        <v>16389</v>
      </c>
      <c r="I193" s="94">
        <v>9373</v>
      </c>
      <c r="J193" s="94">
        <v>1140</v>
      </c>
      <c r="K193" s="94">
        <v>1832</v>
      </c>
      <c r="L193" s="94">
        <v>0</v>
      </c>
      <c r="M193" s="94">
        <v>0</v>
      </c>
      <c r="N193" s="182">
        <v>2377</v>
      </c>
      <c r="O193" s="100">
        <f t="shared" si="21"/>
        <v>0.57450372852208209</v>
      </c>
      <c r="P193" s="188">
        <f t="shared" si="22"/>
        <v>0.19717691990090835</v>
      </c>
      <c r="Q193" s="189">
        <f t="shared" si="23"/>
        <v>0.42292010734929808</v>
      </c>
      <c r="R193" s="189">
        <f t="shared" si="24"/>
        <v>0.24187138728323698</v>
      </c>
      <c r="S193" s="189">
        <f t="shared" si="25"/>
        <v>2.9417836498761354E-2</v>
      </c>
      <c r="T193" s="189">
        <f t="shared" si="26"/>
        <v>4.7274979355904211E-2</v>
      </c>
      <c r="U193" s="189">
        <f t="shared" si="27"/>
        <v>0</v>
      </c>
      <c r="V193" s="189">
        <f t="shared" si="28"/>
        <v>0</v>
      </c>
      <c r="W193" s="158">
        <f t="shared" si="29"/>
        <v>6.1338769611890998E-2</v>
      </c>
      <c r="X193" s="98" t="s">
        <v>1661</v>
      </c>
    </row>
    <row r="194" spans="1:24" ht="16" x14ac:dyDescent="0.2">
      <c r="A194" s="1" t="s">
        <v>721</v>
      </c>
      <c r="B194" s="37" t="s">
        <v>1500</v>
      </c>
      <c r="C194" s="94">
        <v>7</v>
      </c>
      <c r="D194" s="37" t="s">
        <v>63</v>
      </c>
      <c r="E194" s="121">
        <v>74200</v>
      </c>
      <c r="F194" s="182">
        <f t="shared" si="20"/>
        <v>48856</v>
      </c>
      <c r="G194" s="94">
        <v>17264</v>
      </c>
      <c r="H194" s="94">
        <v>18365</v>
      </c>
      <c r="I194" s="94">
        <v>8186</v>
      </c>
      <c r="J194" s="94">
        <v>1506</v>
      </c>
      <c r="K194" s="94">
        <v>0</v>
      </c>
      <c r="L194" s="94">
        <v>0</v>
      </c>
      <c r="M194" s="94">
        <v>3535</v>
      </c>
      <c r="N194" s="182">
        <v>0</v>
      </c>
      <c r="O194" s="100">
        <f t="shared" si="21"/>
        <v>0.65843665768194071</v>
      </c>
      <c r="P194" s="188">
        <f t="shared" si="22"/>
        <v>0.35336499099394136</v>
      </c>
      <c r="Q194" s="189">
        <f t="shared" si="23"/>
        <v>0.37590060586212543</v>
      </c>
      <c r="R194" s="189">
        <f t="shared" si="24"/>
        <v>0.16755362698542656</v>
      </c>
      <c r="S194" s="189">
        <f t="shared" si="25"/>
        <v>3.0825282462747666E-2</v>
      </c>
      <c r="T194" s="189">
        <f t="shared" si="26"/>
        <v>0</v>
      </c>
      <c r="U194" s="189">
        <f t="shared" si="27"/>
        <v>0</v>
      </c>
      <c r="V194" s="189">
        <f t="shared" si="28"/>
        <v>7.2355493695758971E-2</v>
      </c>
      <c r="W194" s="158">
        <f t="shared" si="29"/>
        <v>0</v>
      </c>
      <c r="X194" s="98" t="s">
        <v>1679</v>
      </c>
    </row>
    <row r="195" spans="1:24" ht="16" x14ac:dyDescent="0.2">
      <c r="A195" s="1" t="s">
        <v>751</v>
      </c>
      <c r="B195" s="37" t="s">
        <v>752</v>
      </c>
      <c r="C195" s="94">
        <v>7</v>
      </c>
      <c r="D195" s="37" t="s">
        <v>63</v>
      </c>
      <c r="E195" s="121">
        <v>82239</v>
      </c>
      <c r="F195" s="182">
        <f t="shared" si="20"/>
        <v>46239</v>
      </c>
      <c r="G195" s="94">
        <v>11314</v>
      </c>
      <c r="H195" s="94">
        <v>22293</v>
      </c>
      <c r="I195" s="94">
        <v>7585</v>
      </c>
      <c r="J195" s="94">
        <v>0</v>
      </c>
      <c r="K195" s="94">
        <v>0</v>
      </c>
      <c r="L195" s="94">
        <v>0</v>
      </c>
      <c r="M195" s="94">
        <v>0</v>
      </c>
      <c r="N195" s="182">
        <v>5047</v>
      </c>
      <c r="O195" s="100">
        <f t="shared" si="21"/>
        <v>0.56225148652099366</v>
      </c>
      <c r="P195" s="188">
        <f t="shared" si="22"/>
        <v>0.24468522243128096</v>
      </c>
      <c r="Q195" s="189">
        <f t="shared" si="23"/>
        <v>0.4821254784921819</v>
      </c>
      <c r="R195" s="189">
        <f t="shared" si="24"/>
        <v>0.16403901468457363</v>
      </c>
      <c r="S195" s="189">
        <f t="shared" si="25"/>
        <v>0</v>
      </c>
      <c r="T195" s="189">
        <f t="shared" si="26"/>
        <v>0</v>
      </c>
      <c r="U195" s="189">
        <f t="shared" si="27"/>
        <v>0</v>
      </c>
      <c r="V195" s="189">
        <f t="shared" si="28"/>
        <v>0</v>
      </c>
      <c r="W195" s="158">
        <f t="shared" si="29"/>
        <v>0.10915028439196349</v>
      </c>
      <c r="X195" s="98" t="s">
        <v>1661</v>
      </c>
    </row>
    <row r="196" spans="1:24" ht="16" x14ac:dyDescent="0.2">
      <c r="A196" s="1" t="s">
        <v>805</v>
      </c>
      <c r="B196" s="37" t="s">
        <v>806</v>
      </c>
      <c r="C196" s="94">
        <v>7</v>
      </c>
      <c r="D196" s="37" t="s">
        <v>63</v>
      </c>
      <c r="E196" s="121">
        <v>69257</v>
      </c>
      <c r="F196" s="182">
        <f t="shared" si="20"/>
        <v>49083</v>
      </c>
      <c r="G196" s="94">
        <v>18874</v>
      </c>
      <c r="H196" s="94">
        <v>17215</v>
      </c>
      <c r="I196" s="94">
        <v>10224</v>
      </c>
      <c r="J196" s="94">
        <v>1221</v>
      </c>
      <c r="K196" s="94">
        <v>0</v>
      </c>
      <c r="L196" s="94">
        <v>0</v>
      </c>
      <c r="M196" s="94">
        <v>0</v>
      </c>
      <c r="N196" s="182">
        <v>1549</v>
      </c>
      <c r="O196" s="100">
        <f t="shared" si="21"/>
        <v>0.70870814502505164</v>
      </c>
      <c r="P196" s="188">
        <f t="shared" si="22"/>
        <v>0.38453232280015481</v>
      </c>
      <c r="Q196" s="189">
        <f t="shared" si="23"/>
        <v>0.35073243281787991</v>
      </c>
      <c r="R196" s="189">
        <f t="shared" si="24"/>
        <v>0.20830022614754598</v>
      </c>
      <c r="S196" s="189">
        <f t="shared" si="25"/>
        <v>2.4876230059287331E-2</v>
      </c>
      <c r="T196" s="189">
        <f t="shared" si="26"/>
        <v>0</v>
      </c>
      <c r="U196" s="189">
        <f t="shared" si="27"/>
        <v>0</v>
      </c>
      <c r="V196" s="189">
        <f t="shared" si="28"/>
        <v>0</v>
      </c>
      <c r="W196" s="158">
        <f t="shared" si="29"/>
        <v>3.155878817513192E-2</v>
      </c>
      <c r="X196" s="98" t="s">
        <v>1661</v>
      </c>
    </row>
    <row r="197" spans="1:24" ht="16" x14ac:dyDescent="0.2">
      <c r="A197" s="1" t="s">
        <v>825</v>
      </c>
      <c r="B197" s="37" t="s">
        <v>1509</v>
      </c>
      <c r="C197" s="94">
        <v>7</v>
      </c>
      <c r="D197" s="37" t="s">
        <v>517</v>
      </c>
      <c r="E197" s="121">
        <v>79478</v>
      </c>
      <c r="F197" s="182">
        <f t="shared" si="20"/>
        <v>53412</v>
      </c>
      <c r="G197" s="94">
        <v>33541</v>
      </c>
      <c r="H197" s="94">
        <v>8150</v>
      </c>
      <c r="I197" s="94">
        <v>10205</v>
      </c>
      <c r="J197" s="94">
        <v>0</v>
      </c>
      <c r="K197" s="94">
        <v>1516</v>
      </c>
      <c r="L197" s="94">
        <v>0</v>
      </c>
      <c r="M197" s="94">
        <v>0</v>
      </c>
      <c r="N197" s="182">
        <v>0</v>
      </c>
      <c r="O197" s="100">
        <f t="shared" si="21"/>
        <v>0.67203502856136288</v>
      </c>
      <c r="P197" s="188">
        <f t="shared" si="22"/>
        <v>0.62796749794053774</v>
      </c>
      <c r="Q197" s="189">
        <f t="shared" si="23"/>
        <v>0.15258743353553508</v>
      </c>
      <c r="R197" s="189">
        <f t="shared" si="24"/>
        <v>0.19106193364786939</v>
      </c>
      <c r="S197" s="189">
        <f t="shared" si="25"/>
        <v>0</v>
      </c>
      <c r="T197" s="189">
        <f t="shared" si="26"/>
        <v>2.8383134876057814E-2</v>
      </c>
      <c r="U197" s="189">
        <f t="shared" si="27"/>
        <v>0</v>
      </c>
      <c r="V197" s="189">
        <f t="shared" si="28"/>
        <v>0</v>
      </c>
      <c r="W197" s="158">
        <f t="shared" si="29"/>
        <v>0</v>
      </c>
      <c r="X197" s="98" t="s">
        <v>1679</v>
      </c>
    </row>
    <row r="198" spans="1:24" ht="16" x14ac:dyDescent="0.2">
      <c r="A198" s="1" t="s">
        <v>862</v>
      </c>
      <c r="B198" s="37" t="s">
        <v>863</v>
      </c>
      <c r="C198" s="94">
        <v>7</v>
      </c>
      <c r="D198" s="37" t="s">
        <v>517</v>
      </c>
      <c r="E198" s="121">
        <v>75443</v>
      </c>
      <c r="F198" s="182">
        <f t="shared" ref="F198:F261" si="30">SUM(G198:N198)</f>
        <v>49282</v>
      </c>
      <c r="G198" s="94">
        <v>21108</v>
      </c>
      <c r="H198" s="94">
        <v>12978</v>
      </c>
      <c r="I198" s="94">
        <v>11093</v>
      </c>
      <c r="J198" s="94">
        <v>1484</v>
      </c>
      <c r="K198" s="94">
        <v>734</v>
      </c>
      <c r="L198" s="94">
        <v>0</v>
      </c>
      <c r="M198" s="94">
        <v>0</v>
      </c>
      <c r="N198" s="182">
        <v>1885</v>
      </c>
      <c r="O198" s="100">
        <f t="shared" ref="O198:O261" si="31">SUM(G198:N198)/E198</f>
        <v>0.65323489256789891</v>
      </c>
      <c r="P198" s="188">
        <f t="shared" ref="P198:P261" si="32">G198/F198</f>
        <v>0.42831053934499413</v>
      </c>
      <c r="Q198" s="189">
        <f t="shared" ref="Q198:Q261" si="33">H198/F198</f>
        <v>0.26334158516293982</v>
      </c>
      <c r="R198" s="189">
        <f t="shared" ref="R198:R261" si="34">I198/F198</f>
        <v>0.22509232579846597</v>
      </c>
      <c r="S198" s="189">
        <f t="shared" ref="S198:S261" si="35">J198/F198</f>
        <v>3.0112414268901426E-2</v>
      </c>
      <c r="T198" s="189">
        <f t="shared" ref="T198:T261" si="36">K198/F198</f>
        <v>1.4893876060224829E-2</v>
      </c>
      <c r="U198" s="189">
        <f t="shared" ref="U198:U261" si="37">L198/F198</f>
        <v>0</v>
      </c>
      <c r="V198" s="189">
        <f t="shared" ref="V198:V261" si="38">M198/F198</f>
        <v>0</v>
      </c>
      <c r="W198" s="158">
        <f t="shared" ref="W198:W261" si="39">N198/F198</f>
        <v>3.8249259364473848E-2</v>
      </c>
      <c r="X198" s="98" t="s">
        <v>1661</v>
      </c>
    </row>
    <row r="199" spans="1:24" ht="16" x14ac:dyDescent="0.2">
      <c r="A199" s="1" t="s">
        <v>870</v>
      </c>
      <c r="B199" s="37" t="s">
        <v>871</v>
      </c>
      <c r="C199" s="94">
        <v>7</v>
      </c>
      <c r="D199" s="37" t="s">
        <v>517</v>
      </c>
      <c r="E199" s="121">
        <v>72789</v>
      </c>
      <c r="F199" s="182">
        <f t="shared" si="30"/>
        <v>51728</v>
      </c>
      <c r="G199" s="94">
        <v>25562</v>
      </c>
      <c r="H199" s="94">
        <v>13297</v>
      </c>
      <c r="I199" s="94">
        <v>9180</v>
      </c>
      <c r="J199" s="94">
        <v>1635</v>
      </c>
      <c r="K199" s="94">
        <v>0</v>
      </c>
      <c r="L199" s="94">
        <v>0</v>
      </c>
      <c r="M199" s="94">
        <v>0</v>
      </c>
      <c r="N199" s="182">
        <v>2054</v>
      </c>
      <c r="O199" s="100">
        <f t="shared" si="31"/>
        <v>0.71065683001552438</v>
      </c>
      <c r="P199" s="188">
        <f t="shared" si="32"/>
        <v>0.49416176925456234</v>
      </c>
      <c r="Q199" s="189">
        <f t="shared" si="33"/>
        <v>0.25705613980822767</v>
      </c>
      <c r="R199" s="189">
        <f t="shared" si="34"/>
        <v>0.17746674914939684</v>
      </c>
      <c r="S199" s="189">
        <f t="shared" si="35"/>
        <v>3.1607639962882773E-2</v>
      </c>
      <c r="T199" s="189">
        <f t="shared" si="36"/>
        <v>0</v>
      </c>
      <c r="U199" s="189">
        <f t="shared" si="37"/>
        <v>0</v>
      </c>
      <c r="V199" s="189">
        <f t="shared" si="38"/>
        <v>0</v>
      </c>
      <c r="W199" s="158">
        <f t="shared" si="39"/>
        <v>3.9707701824930407E-2</v>
      </c>
      <c r="X199" s="98" t="s">
        <v>1661</v>
      </c>
    </row>
    <row r="200" spans="1:24" ht="16" x14ac:dyDescent="0.2">
      <c r="A200" s="1" t="s">
        <v>886</v>
      </c>
      <c r="B200" s="37" t="s">
        <v>887</v>
      </c>
      <c r="C200" s="94">
        <v>7</v>
      </c>
      <c r="D200" s="37" t="s">
        <v>63</v>
      </c>
      <c r="E200" s="121">
        <v>67689</v>
      </c>
      <c r="F200" s="182">
        <f t="shared" si="30"/>
        <v>49427</v>
      </c>
      <c r="G200" s="94">
        <v>24002</v>
      </c>
      <c r="H200" s="94">
        <v>14058</v>
      </c>
      <c r="I200" s="94">
        <v>9890</v>
      </c>
      <c r="J200" s="94">
        <v>0</v>
      </c>
      <c r="K200" s="94">
        <v>1477</v>
      </c>
      <c r="L200" s="94">
        <v>0</v>
      </c>
      <c r="M200" s="94">
        <v>0</v>
      </c>
      <c r="N200" s="182">
        <v>0</v>
      </c>
      <c r="O200" s="100">
        <f t="shared" si="31"/>
        <v>0.73020727149167519</v>
      </c>
      <c r="P200" s="188">
        <f t="shared" si="32"/>
        <v>0.48560503368604202</v>
      </c>
      <c r="Q200" s="189">
        <f t="shared" si="33"/>
        <v>0.28441944686102738</v>
      </c>
      <c r="R200" s="189">
        <f t="shared" si="34"/>
        <v>0.20009306654257794</v>
      </c>
      <c r="S200" s="189">
        <f t="shared" si="35"/>
        <v>0</v>
      </c>
      <c r="T200" s="189">
        <f t="shared" si="36"/>
        <v>2.9882452910352641E-2</v>
      </c>
      <c r="U200" s="189">
        <f t="shared" si="37"/>
        <v>0</v>
      </c>
      <c r="V200" s="189">
        <f t="shared" si="38"/>
        <v>0</v>
      </c>
      <c r="W200" s="158">
        <f t="shared" si="39"/>
        <v>0</v>
      </c>
      <c r="X200" s="98" t="s">
        <v>1661</v>
      </c>
    </row>
    <row r="201" spans="1:24" ht="16" x14ac:dyDescent="0.2">
      <c r="A201" s="1" t="s">
        <v>894</v>
      </c>
      <c r="B201" s="37" t="s">
        <v>895</v>
      </c>
      <c r="C201" s="94">
        <v>7</v>
      </c>
      <c r="D201" s="37" t="s">
        <v>517</v>
      </c>
      <c r="E201" s="121">
        <v>77381</v>
      </c>
      <c r="F201" s="182">
        <f t="shared" si="30"/>
        <v>54724</v>
      </c>
      <c r="G201" s="94">
        <v>27685</v>
      </c>
      <c r="H201" s="94">
        <v>5498</v>
      </c>
      <c r="I201" s="94">
        <v>17735</v>
      </c>
      <c r="J201" s="94">
        <v>1909</v>
      </c>
      <c r="K201" s="94">
        <v>0</v>
      </c>
      <c r="L201" s="94">
        <v>0</v>
      </c>
      <c r="M201" s="94">
        <v>0</v>
      </c>
      <c r="N201" s="182">
        <v>1897</v>
      </c>
      <c r="O201" s="100">
        <f t="shared" si="31"/>
        <v>0.70720202633721452</v>
      </c>
      <c r="P201" s="188">
        <f t="shared" si="32"/>
        <v>0.50590234631971343</v>
      </c>
      <c r="Q201" s="189">
        <f t="shared" si="33"/>
        <v>0.10046780206125283</v>
      </c>
      <c r="R201" s="189">
        <f t="shared" si="34"/>
        <v>0.32408084204371024</v>
      </c>
      <c r="S201" s="189">
        <f t="shared" si="35"/>
        <v>3.4884145895767854E-2</v>
      </c>
      <c r="T201" s="189">
        <f t="shared" si="36"/>
        <v>0</v>
      </c>
      <c r="U201" s="189">
        <f t="shared" si="37"/>
        <v>0</v>
      </c>
      <c r="V201" s="189">
        <f t="shared" si="38"/>
        <v>0</v>
      </c>
      <c r="W201" s="158">
        <f t="shared" si="39"/>
        <v>3.466486367955559E-2</v>
      </c>
      <c r="X201" s="98" t="s">
        <v>1661</v>
      </c>
    </row>
    <row r="202" spans="1:24" ht="16" x14ac:dyDescent="0.2">
      <c r="A202" s="1" t="s">
        <v>1006</v>
      </c>
      <c r="B202" s="37" t="s">
        <v>1529</v>
      </c>
      <c r="C202" s="94">
        <v>7</v>
      </c>
      <c r="D202" s="37" t="s">
        <v>517</v>
      </c>
      <c r="E202" s="121">
        <v>76231</v>
      </c>
      <c r="F202" s="182">
        <f t="shared" si="30"/>
        <v>38142</v>
      </c>
      <c r="G202" s="94">
        <v>20167</v>
      </c>
      <c r="H202" s="94">
        <v>5169</v>
      </c>
      <c r="I202" s="94">
        <v>8886</v>
      </c>
      <c r="J202" s="94">
        <v>2502</v>
      </c>
      <c r="K202" s="94">
        <v>0</v>
      </c>
      <c r="L202" s="94">
        <v>0</v>
      </c>
      <c r="M202" s="94">
        <v>0</v>
      </c>
      <c r="N202" s="182">
        <v>1418</v>
      </c>
      <c r="O202" s="100">
        <f t="shared" si="31"/>
        <v>0.50034762760556728</v>
      </c>
      <c r="P202" s="188">
        <f t="shared" si="32"/>
        <v>0.52873472812123123</v>
      </c>
      <c r="Q202" s="189">
        <f t="shared" si="33"/>
        <v>0.1355198993235803</v>
      </c>
      <c r="R202" s="189">
        <f t="shared" si="34"/>
        <v>0.23297152745005506</v>
      </c>
      <c r="S202" s="189">
        <f t="shared" si="35"/>
        <v>6.5596979707409159E-2</v>
      </c>
      <c r="T202" s="189">
        <f t="shared" si="36"/>
        <v>0</v>
      </c>
      <c r="U202" s="189">
        <f t="shared" si="37"/>
        <v>0</v>
      </c>
      <c r="V202" s="189">
        <f t="shared" si="38"/>
        <v>0</v>
      </c>
      <c r="W202" s="158">
        <f t="shared" si="39"/>
        <v>3.7176865397724294E-2</v>
      </c>
      <c r="X202" s="98" t="s">
        <v>1679</v>
      </c>
    </row>
    <row r="203" spans="1:24" ht="16" x14ac:dyDescent="0.2">
      <c r="A203" s="1" t="s">
        <v>1038</v>
      </c>
      <c r="B203" s="37" t="s">
        <v>1039</v>
      </c>
      <c r="C203" s="94">
        <v>7</v>
      </c>
      <c r="D203" s="37" t="s">
        <v>63</v>
      </c>
      <c r="E203" s="121">
        <v>70834</v>
      </c>
      <c r="F203" s="182">
        <f t="shared" si="30"/>
        <v>44444</v>
      </c>
      <c r="G203" s="94">
        <v>15841</v>
      </c>
      <c r="H203" s="94">
        <v>17454</v>
      </c>
      <c r="I203" s="94">
        <v>7256</v>
      </c>
      <c r="J203" s="94">
        <v>0</v>
      </c>
      <c r="K203" s="94">
        <v>873</v>
      </c>
      <c r="L203" s="94">
        <v>0</v>
      </c>
      <c r="M203" s="94">
        <v>0</v>
      </c>
      <c r="N203" s="182">
        <v>3020</v>
      </c>
      <c r="O203" s="100">
        <f t="shared" si="31"/>
        <v>0.62743880057599455</v>
      </c>
      <c r="P203" s="188">
        <f t="shared" si="32"/>
        <v>0.35642606426064261</v>
      </c>
      <c r="Q203" s="189">
        <f t="shared" si="33"/>
        <v>0.39271892718927187</v>
      </c>
      <c r="R203" s="189">
        <f t="shared" si="34"/>
        <v>0.16326163261632617</v>
      </c>
      <c r="S203" s="189">
        <f t="shared" si="35"/>
        <v>0</v>
      </c>
      <c r="T203" s="189">
        <f t="shared" si="36"/>
        <v>1.9642696426964271E-2</v>
      </c>
      <c r="U203" s="189">
        <f t="shared" si="37"/>
        <v>0</v>
      </c>
      <c r="V203" s="189">
        <f t="shared" si="38"/>
        <v>0</v>
      </c>
      <c r="W203" s="158">
        <f t="shared" si="39"/>
        <v>6.7950679506795064E-2</v>
      </c>
      <c r="X203" s="98" t="s">
        <v>1661</v>
      </c>
    </row>
    <row r="204" spans="1:24" ht="16" x14ac:dyDescent="0.2">
      <c r="A204" s="1" t="s">
        <v>1148</v>
      </c>
      <c r="B204" s="37" t="s">
        <v>1544</v>
      </c>
      <c r="C204" s="94">
        <v>7</v>
      </c>
      <c r="D204" s="37" t="s">
        <v>517</v>
      </c>
      <c r="E204" s="121">
        <v>74908</v>
      </c>
      <c r="F204" s="182">
        <f t="shared" si="30"/>
        <v>46483</v>
      </c>
      <c r="G204" s="94">
        <v>12122</v>
      </c>
      <c r="H204" s="94">
        <v>18573</v>
      </c>
      <c r="I204" s="94">
        <v>11694</v>
      </c>
      <c r="J204" s="94">
        <v>1100</v>
      </c>
      <c r="K204" s="94">
        <v>1669</v>
      </c>
      <c r="L204" s="94">
        <v>0</v>
      </c>
      <c r="M204" s="94">
        <v>0</v>
      </c>
      <c r="N204" s="182">
        <v>1325</v>
      </c>
      <c r="O204" s="100">
        <f t="shared" si="31"/>
        <v>0.6205345223474128</v>
      </c>
      <c r="P204" s="188">
        <f t="shared" si="32"/>
        <v>0.26078351225179097</v>
      </c>
      <c r="Q204" s="189">
        <f t="shared" si="33"/>
        <v>0.39956543252371834</v>
      </c>
      <c r="R204" s="189">
        <f t="shared" si="34"/>
        <v>0.25157584493255597</v>
      </c>
      <c r="S204" s="189">
        <f t="shared" si="35"/>
        <v>2.3664565540089926E-2</v>
      </c>
      <c r="T204" s="189">
        <f t="shared" si="36"/>
        <v>3.5905599896736438E-2</v>
      </c>
      <c r="U204" s="189">
        <f t="shared" si="37"/>
        <v>0</v>
      </c>
      <c r="V204" s="189">
        <f t="shared" si="38"/>
        <v>0</v>
      </c>
      <c r="W204" s="158">
        <f t="shared" si="39"/>
        <v>2.8505044855108318E-2</v>
      </c>
      <c r="X204" s="98" t="s">
        <v>1679</v>
      </c>
    </row>
    <row r="205" spans="1:24" ht="16" x14ac:dyDescent="0.2">
      <c r="A205" s="1" t="s">
        <v>1150</v>
      </c>
      <c r="B205" s="37" t="s">
        <v>1151</v>
      </c>
      <c r="C205" s="94">
        <v>7</v>
      </c>
      <c r="D205" s="37" t="s">
        <v>517</v>
      </c>
      <c r="E205" s="121">
        <v>74965</v>
      </c>
      <c r="F205" s="182">
        <f t="shared" si="30"/>
        <v>53300</v>
      </c>
      <c r="G205" s="94">
        <v>22912</v>
      </c>
      <c r="H205" s="94">
        <v>9108</v>
      </c>
      <c r="I205" s="94">
        <v>19224</v>
      </c>
      <c r="J205" s="94">
        <v>1100</v>
      </c>
      <c r="K205" s="94">
        <v>0</v>
      </c>
      <c r="L205" s="94">
        <v>0</v>
      </c>
      <c r="M205" s="94">
        <v>0</v>
      </c>
      <c r="N205" s="182">
        <v>956</v>
      </c>
      <c r="O205" s="100">
        <f t="shared" si="31"/>
        <v>0.71099846595077698</v>
      </c>
      <c r="P205" s="188">
        <f t="shared" si="32"/>
        <v>0.42986866791744843</v>
      </c>
      <c r="Q205" s="189">
        <f t="shared" si="33"/>
        <v>0.17088180112570356</v>
      </c>
      <c r="R205" s="189">
        <f t="shared" si="34"/>
        <v>0.3606754221388368</v>
      </c>
      <c r="S205" s="189">
        <f t="shared" si="35"/>
        <v>2.0637898686679174E-2</v>
      </c>
      <c r="T205" s="189">
        <f t="shared" si="36"/>
        <v>0</v>
      </c>
      <c r="U205" s="189">
        <f t="shared" si="37"/>
        <v>0</v>
      </c>
      <c r="V205" s="189">
        <f t="shared" si="38"/>
        <v>0</v>
      </c>
      <c r="W205" s="158">
        <f t="shared" si="39"/>
        <v>1.7936210131332082E-2</v>
      </c>
      <c r="X205" s="98" t="s">
        <v>1661</v>
      </c>
    </row>
    <row r="206" spans="1:24" ht="16" x14ac:dyDescent="0.2">
      <c r="A206" s="1" t="s">
        <v>41</v>
      </c>
      <c r="B206" s="38" t="s">
        <v>1420</v>
      </c>
      <c r="C206" s="133">
        <v>8</v>
      </c>
      <c r="D206" s="38" t="s">
        <v>43</v>
      </c>
      <c r="E206" s="121">
        <v>65543</v>
      </c>
      <c r="F206" s="182">
        <f t="shared" si="30"/>
        <v>37001</v>
      </c>
      <c r="G206" s="133">
        <v>6388</v>
      </c>
      <c r="H206" s="133">
        <v>17487</v>
      </c>
      <c r="I206" s="133">
        <v>6394</v>
      </c>
      <c r="J206" s="133">
        <v>1727</v>
      </c>
      <c r="K206" s="133">
        <v>0</v>
      </c>
      <c r="L206" s="133">
        <v>0</v>
      </c>
      <c r="M206" s="133">
        <v>3307</v>
      </c>
      <c r="N206" s="196">
        <v>1698</v>
      </c>
      <c r="O206" s="183">
        <f t="shared" si="31"/>
        <v>0.56453015577559773</v>
      </c>
      <c r="P206" s="184">
        <f t="shared" si="32"/>
        <v>0.172643982595065</v>
      </c>
      <c r="Q206" s="185">
        <f t="shared" si="33"/>
        <v>0.47260884840950246</v>
      </c>
      <c r="R206" s="185">
        <f t="shared" si="34"/>
        <v>0.17280614037458447</v>
      </c>
      <c r="S206" s="185">
        <f t="shared" si="35"/>
        <v>4.6674414205021483E-2</v>
      </c>
      <c r="T206" s="185">
        <f t="shared" si="36"/>
        <v>0</v>
      </c>
      <c r="U206" s="185">
        <f t="shared" si="37"/>
        <v>0</v>
      </c>
      <c r="V206" s="185">
        <f t="shared" si="38"/>
        <v>8.9375962811815896E-2</v>
      </c>
      <c r="W206" s="186">
        <f t="shared" si="39"/>
        <v>4.58906516040107E-2</v>
      </c>
      <c r="X206" s="98" t="s">
        <v>1679</v>
      </c>
    </row>
    <row r="207" spans="1:24" ht="16" x14ac:dyDescent="0.2">
      <c r="A207" s="1" t="s">
        <v>44</v>
      </c>
      <c r="B207" s="37" t="s">
        <v>45</v>
      </c>
      <c r="C207" s="94">
        <v>8</v>
      </c>
      <c r="D207" s="37" t="s">
        <v>43</v>
      </c>
      <c r="E207" s="121">
        <v>68435</v>
      </c>
      <c r="F207" s="182">
        <f t="shared" si="30"/>
        <v>38386</v>
      </c>
      <c r="G207" s="94">
        <v>6329</v>
      </c>
      <c r="H207" s="94">
        <v>18059</v>
      </c>
      <c r="I207" s="94">
        <v>6969</v>
      </c>
      <c r="J207" s="94">
        <v>1731</v>
      </c>
      <c r="K207" s="94">
        <v>0</v>
      </c>
      <c r="L207" s="94">
        <v>0</v>
      </c>
      <c r="M207" s="94">
        <v>3301</v>
      </c>
      <c r="N207" s="182">
        <v>1997</v>
      </c>
      <c r="O207" s="100">
        <f t="shared" si="31"/>
        <v>0.56091181413019653</v>
      </c>
      <c r="P207" s="188">
        <f t="shared" si="32"/>
        <v>0.16487782003855572</v>
      </c>
      <c r="Q207" s="189">
        <f t="shared" si="33"/>
        <v>0.47045797947168239</v>
      </c>
      <c r="R207" s="189">
        <f t="shared" si="34"/>
        <v>0.18155056531026936</v>
      </c>
      <c r="S207" s="189">
        <f t="shared" si="35"/>
        <v>4.5094565727088004E-2</v>
      </c>
      <c r="T207" s="189">
        <f t="shared" si="36"/>
        <v>0</v>
      </c>
      <c r="U207" s="189">
        <f t="shared" si="37"/>
        <v>0</v>
      </c>
      <c r="V207" s="189">
        <f t="shared" si="38"/>
        <v>8.5994893971760536E-2</v>
      </c>
      <c r="W207" s="158">
        <f t="shared" si="39"/>
        <v>5.2024175480643982E-2</v>
      </c>
      <c r="X207" s="98" t="s">
        <v>1661</v>
      </c>
    </row>
    <row r="208" spans="1:24" ht="16" x14ac:dyDescent="0.2">
      <c r="A208" s="1" t="s">
        <v>90</v>
      </c>
      <c r="B208" s="37" t="s">
        <v>91</v>
      </c>
      <c r="C208" s="94">
        <v>8</v>
      </c>
      <c r="D208" s="37" t="s">
        <v>92</v>
      </c>
      <c r="E208" s="121">
        <v>79611</v>
      </c>
      <c r="F208" s="182">
        <f t="shared" si="30"/>
        <v>53199</v>
      </c>
      <c r="G208" s="94">
        <v>25063</v>
      </c>
      <c r="H208" s="94">
        <v>11224</v>
      </c>
      <c r="I208" s="94">
        <v>12076</v>
      </c>
      <c r="J208" s="94">
        <v>1845</v>
      </c>
      <c r="K208" s="94">
        <v>686</v>
      </c>
      <c r="L208" s="94">
        <v>0</v>
      </c>
      <c r="M208" s="94">
        <v>2080</v>
      </c>
      <c r="N208" s="182">
        <v>225</v>
      </c>
      <c r="O208" s="100">
        <f t="shared" si="31"/>
        <v>0.66823680144703623</v>
      </c>
      <c r="P208" s="188">
        <f t="shared" si="32"/>
        <v>0.47111787815560441</v>
      </c>
      <c r="Q208" s="189">
        <f t="shared" si="33"/>
        <v>0.21098140942498919</v>
      </c>
      <c r="R208" s="189">
        <f t="shared" si="34"/>
        <v>0.22699674805917405</v>
      </c>
      <c r="S208" s="189">
        <f t="shared" si="35"/>
        <v>3.4681103028252412E-2</v>
      </c>
      <c r="T208" s="189">
        <f t="shared" si="36"/>
        <v>1.2894979228932875E-2</v>
      </c>
      <c r="U208" s="189">
        <f t="shared" si="37"/>
        <v>0</v>
      </c>
      <c r="V208" s="189">
        <f t="shared" si="38"/>
        <v>3.9098479294723584E-2</v>
      </c>
      <c r="W208" s="158">
        <f t="shared" si="39"/>
        <v>4.2294028083234647E-3</v>
      </c>
      <c r="X208" s="98" t="s">
        <v>1661</v>
      </c>
    </row>
    <row r="209" spans="1:27" ht="16" x14ac:dyDescent="0.2">
      <c r="A209" s="1" t="s">
        <v>151</v>
      </c>
      <c r="B209" s="37" t="s">
        <v>1429</v>
      </c>
      <c r="C209" s="94">
        <v>8</v>
      </c>
      <c r="D209" s="37" t="s">
        <v>153</v>
      </c>
      <c r="E209" s="121">
        <v>70529</v>
      </c>
      <c r="F209" s="182">
        <f t="shared" si="30"/>
        <v>43125</v>
      </c>
      <c r="G209" s="94">
        <v>21325</v>
      </c>
      <c r="H209" s="94">
        <v>8899</v>
      </c>
      <c r="I209" s="94">
        <v>6371</v>
      </c>
      <c r="J209" s="94">
        <v>4081</v>
      </c>
      <c r="K209" s="94">
        <v>0</v>
      </c>
      <c r="L209" s="94">
        <v>0</v>
      </c>
      <c r="M209" s="94">
        <v>0</v>
      </c>
      <c r="N209" s="182">
        <v>2449</v>
      </c>
      <c r="O209" s="100">
        <f t="shared" si="31"/>
        <v>0.6114506089693601</v>
      </c>
      <c r="P209" s="188">
        <f t="shared" si="32"/>
        <v>0.4944927536231884</v>
      </c>
      <c r="Q209" s="189">
        <f t="shared" si="33"/>
        <v>0.2063536231884058</v>
      </c>
      <c r="R209" s="189">
        <f t="shared" si="34"/>
        <v>0.14773333333333333</v>
      </c>
      <c r="S209" s="189">
        <f t="shared" si="35"/>
        <v>9.4631884057971016E-2</v>
      </c>
      <c r="T209" s="189">
        <f t="shared" si="36"/>
        <v>0</v>
      </c>
      <c r="U209" s="189">
        <f t="shared" si="37"/>
        <v>0</v>
      </c>
      <c r="V209" s="189">
        <f t="shared" si="38"/>
        <v>0</v>
      </c>
      <c r="W209" s="158">
        <f t="shared" si="39"/>
        <v>5.6788405797101447E-2</v>
      </c>
      <c r="X209" s="98" t="s">
        <v>1679</v>
      </c>
    </row>
    <row r="210" spans="1:27" ht="16" x14ac:dyDescent="0.2">
      <c r="A210" s="1" t="s">
        <v>186</v>
      </c>
      <c r="B210" s="37" t="s">
        <v>187</v>
      </c>
      <c r="C210" s="94">
        <v>8</v>
      </c>
      <c r="D210" s="37" t="s">
        <v>92</v>
      </c>
      <c r="E210" s="121">
        <v>67345</v>
      </c>
      <c r="F210" s="182">
        <f t="shared" si="30"/>
        <v>43874</v>
      </c>
      <c r="G210" s="94">
        <v>19680</v>
      </c>
      <c r="H210" s="94">
        <v>14533</v>
      </c>
      <c r="I210" s="94">
        <v>6414</v>
      </c>
      <c r="J210" s="94">
        <v>1749</v>
      </c>
      <c r="K210" s="94">
        <v>0</v>
      </c>
      <c r="L210" s="94">
        <v>0</v>
      </c>
      <c r="M210" s="94">
        <v>0</v>
      </c>
      <c r="N210" s="182">
        <v>1498</v>
      </c>
      <c r="O210" s="100">
        <f t="shared" si="31"/>
        <v>0.651481179003638</v>
      </c>
      <c r="P210" s="188">
        <f t="shared" si="32"/>
        <v>0.44855723207366549</v>
      </c>
      <c r="Q210" s="189">
        <f t="shared" si="33"/>
        <v>0.33124401695765143</v>
      </c>
      <c r="R210" s="189">
        <f t="shared" si="34"/>
        <v>0.14619136618498427</v>
      </c>
      <c r="S210" s="189">
        <f t="shared" si="35"/>
        <v>3.986415644801021E-2</v>
      </c>
      <c r="T210" s="189">
        <f t="shared" si="36"/>
        <v>0</v>
      </c>
      <c r="U210" s="189">
        <f t="shared" si="37"/>
        <v>0</v>
      </c>
      <c r="V210" s="189">
        <f t="shared" si="38"/>
        <v>0</v>
      </c>
      <c r="W210" s="158">
        <f t="shared" si="39"/>
        <v>3.4143228335688565E-2</v>
      </c>
      <c r="X210" s="98" t="s">
        <v>1661</v>
      </c>
    </row>
    <row r="211" spans="1:27" ht="16" x14ac:dyDescent="0.2">
      <c r="A211" s="1" t="s">
        <v>297</v>
      </c>
      <c r="B211" s="37" t="s">
        <v>298</v>
      </c>
      <c r="C211" s="94">
        <v>8</v>
      </c>
      <c r="D211" s="37" t="s">
        <v>92</v>
      </c>
      <c r="E211" s="121">
        <v>70214</v>
      </c>
      <c r="F211" s="182">
        <f t="shared" si="30"/>
        <v>44966</v>
      </c>
      <c r="G211" s="94">
        <v>18939</v>
      </c>
      <c r="H211" s="94">
        <v>14641</v>
      </c>
      <c r="I211" s="94">
        <v>8192</v>
      </c>
      <c r="J211" s="94">
        <v>3194</v>
      </c>
      <c r="K211" s="94">
        <v>0</v>
      </c>
      <c r="L211" s="94">
        <v>0</v>
      </c>
      <c r="M211" s="94">
        <v>0</v>
      </c>
      <c r="N211" s="182">
        <v>0</v>
      </c>
      <c r="O211" s="100">
        <f t="shared" si="31"/>
        <v>0.64041359273079446</v>
      </c>
      <c r="P211" s="188">
        <f t="shared" si="32"/>
        <v>0.42118489525419206</v>
      </c>
      <c r="Q211" s="189">
        <f t="shared" si="33"/>
        <v>0.32560156562736292</v>
      </c>
      <c r="R211" s="189">
        <f t="shared" si="34"/>
        <v>0.18218209313703687</v>
      </c>
      <c r="S211" s="189">
        <f t="shared" si="35"/>
        <v>7.1031445981408176E-2</v>
      </c>
      <c r="T211" s="189">
        <f t="shared" si="36"/>
        <v>0</v>
      </c>
      <c r="U211" s="189">
        <f t="shared" si="37"/>
        <v>0</v>
      </c>
      <c r="V211" s="189">
        <f t="shared" si="38"/>
        <v>0</v>
      </c>
      <c r="W211" s="158">
        <f t="shared" si="39"/>
        <v>0</v>
      </c>
      <c r="X211" s="98" t="s">
        <v>1661</v>
      </c>
    </row>
    <row r="212" spans="1:27" ht="16" x14ac:dyDescent="0.2">
      <c r="A212" s="1" t="s">
        <v>371</v>
      </c>
      <c r="B212" s="37" t="s">
        <v>372</v>
      </c>
      <c r="C212" s="94">
        <v>8</v>
      </c>
      <c r="D212" s="37" t="s">
        <v>43</v>
      </c>
      <c r="E212" s="121">
        <v>73214</v>
      </c>
      <c r="F212" s="182">
        <f t="shared" si="30"/>
        <v>43430</v>
      </c>
      <c r="G212" s="94">
        <v>12877</v>
      </c>
      <c r="H212" s="94">
        <v>16472</v>
      </c>
      <c r="I212" s="94">
        <v>7422</v>
      </c>
      <c r="J212" s="94">
        <v>1904</v>
      </c>
      <c r="K212" s="94">
        <v>0</v>
      </c>
      <c r="L212" s="94">
        <v>0</v>
      </c>
      <c r="M212" s="94">
        <v>0</v>
      </c>
      <c r="N212" s="182">
        <v>4755</v>
      </c>
      <c r="O212" s="100">
        <f t="shared" si="31"/>
        <v>0.59319255880022947</v>
      </c>
      <c r="P212" s="188">
        <f t="shared" si="32"/>
        <v>0.29650011512779184</v>
      </c>
      <c r="Q212" s="189">
        <f t="shared" si="33"/>
        <v>0.37927699746718857</v>
      </c>
      <c r="R212" s="189">
        <f t="shared" si="34"/>
        <v>0.17089569422058484</v>
      </c>
      <c r="S212" s="189">
        <f t="shared" si="35"/>
        <v>4.3840663136081051E-2</v>
      </c>
      <c r="T212" s="189">
        <f t="shared" si="36"/>
        <v>0</v>
      </c>
      <c r="U212" s="189">
        <f t="shared" si="37"/>
        <v>0</v>
      </c>
      <c r="V212" s="189">
        <f t="shared" si="38"/>
        <v>0</v>
      </c>
      <c r="W212" s="158">
        <f t="shared" si="39"/>
        <v>0.10948653004835367</v>
      </c>
      <c r="X212" s="98" t="s">
        <v>1661</v>
      </c>
    </row>
    <row r="213" spans="1:27" ht="16" x14ac:dyDescent="0.2">
      <c r="A213" s="1" t="s">
        <v>373</v>
      </c>
      <c r="B213" s="37" t="s">
        <v>374</v>
      </c>
      <c r="C213" s="94">
        <v>8</v>
      </c>
      <c r="D213" s="37" t="s">
        <v>43</v>
      </c>
      <c r="E213" s="121">
        <v>75207</v>
      </c>
      <c r="F213" s="182">
        <f t="shared" si="30"/>
        <v>41745</v>
      </c>
      <c r="G213" s="94">
        <v>10340</v>
      </c>
      <c r="H213" s="94">
        <v>16569</v>
      </c>
      <c r="I213" s="94">
        <v>8795</v>
      </c>
      <c r="J213" s="94">
        <v>1421</v>
      </c>
      <c r="K213" s="94">
        <v>0</v>
      </c>
      <c r="L213" s="94">
        <v>0</v>
      </c>
      <c r="M213" s="94">
        <v>0</v>
      </c>
      <c r="N213" s="182">
        <v>4620</v>
      </c>
      <c r="O213" s="100">
        <f t="shared" si="31"/>
        <v>0.55506801228609037</v>
      </c>
      <c r="P213" s="188">
        <f t="shared" si="32"/>
        <v>0.24769433465085638</v>
      </c>
      <c r="Q213" s="189">
        <f t="shared" si="33"/>
        <v>0.3969098095580309</v>
      </c>
      <c r="R213" s="189">
        <f t="shared" si="34"/>
        <v>0.21068391424122648</v>
      </c>
      <c r="S213" s="189">
        <f t="shared" si="35"/>
        <v>3.4040004790992937E-2</v>
      </c>
      <c r="T213" s="189">
        <f t="shared" si="36"/>
        <v>0</v>
      </c>
      <c r="U213" s="189">
        <f t="shared" si="37"/>
        <v>0</v>
      </c>
      <c r="V213" s="189">
        <f t="shared" si="38"/>
        <v>0</v>
      </c>
      <c r="W213" s="158">
        <f t="shared" si="39"/>
        <v>0.11067193675889328</v>
      </c>
      <c r="X213" s="98" t="s">
        <v>1661</v>
      </c>
    </row>
    <row r="214" spans="1:27" ht="16" x14ac:dyDescent="0.2">
      <c r="A214" s="1" t="s">
        <v>375</v>
      </c>
      <c r="B214" s="37" t="s">
        <v>376</v>
      </c>
      <c r="C214" s="94">
        <v>8</v>
      </c>
      <c r="D214" s="37" t="s">
        <v>43</v>
      </c>
      <c r="E214" s="121">
        <v>72381</v>
      </c>
      <c r="F214" s="182">
        <f t="shared" si="30"/>
        <v>41483</v>
      </c>
      <c r="G214" s="94">
        <v>8728</v>
      </c>
      <c r="H214" s="94">
        <v>19637</v>
      </c>
      <c r="I214" s="94">
        <v>6174</v>
      </c>
      <c r="J214" s="94">
        <v>1797</v>
      </c>
      <c r="K214" s="94">
        <v>0</v>
      </c>
      <c r="L214" s="94">
        <v>0</v>
      </c>
      <c r="M214" s="94">
        <v>2818</v>
      </c>
      <c r="N214" s="182">
        <v>2329</v>
      </c>
      <c r="O214" s="100">
        <f t="shared" si="31"/>
        <v>0.57312001768419885</v>
      </c>
      <c r="P214" s="188">
        <f t="shared" si="32"/>
        <v>0.21039944073475883</v>
      </c>
      <c r="Q214" s="189">
        <f t="shared" si="33"/>
        <v>0.47337463539281149</v>
      </c>
      <c r="R214" s="189">
        <f t="shared" si="34"/>
        <v>0.1488320516838223</v>
      </c>
      <c r="S214" s="189">
        <f t="shared" si="35"/>
        <v>4.331894993129716E-2</v>
      </c>
      <c r="T214" s="189">
        <f t="shared" si="36"/>
        <v>0</v>
      </c>
      <c r="U214" s="189">
        <f t="shared" si="37"/>
        <v>0</v>
      </c>
      <c r="V214" s="189">
        <f t="shared" si="38"/>
        <v>6.7931441795434269E-2</v>
      </c>
      <c r="W214" s="158">
        <f t="shared" si="39"/>
        <v>5.614348046187595E-2</v>
      </c>
      <c r="X214" s="98" t="s">
        <v>1661</v>
      </c>
      <c r="Z214">
        <f>SUM(G206:G236)</f>
        <v>446903</v>
      </c>
      <c r="AA214">
        <f>SUM(H206:H236)</f>
        <v>442035</v>
      </c>
    </row>
    <row r="215" spans="1:27" ht="16" x14ac:dyDescent="0.2">
      <c r="A215" s="1" t="s">
        <v>461</v>
      </c>
      <c r="B215" s="37" t="s">
        <v>462</v>
      </c>
      <c r="C215" s="94">
        <v>8</v>
      </c>
      <c r="D215" s="37" t="s">
        <v>153</v>
      </c>
      <c r="E215" s="121">
        <v>72144</v>
      </c>
      <c r="F215" s="182">
        <f t="shared" si="30"/>
        <v>49251</v>
      </c>
      <c r="G215" s="94">
        <v>24266</v>
      </c>
      <c r="H215" s="94">
        <v>7701</v>
      </c>
      <c r="I215" s="94">
        <v>13707</v>
      </c>
      <c r="J215" s="94">
        <v>2065</v>
      </c>
      <c r="K215" s="94">
        <v>0</v>
      </c>
      <c r="L215" s="94">
        <v>0</v>
      </c>
      <c r="M215" s="94">
        <v>0</v>
      </c>
      <c r="N215" s="182">
        <v>1512</v>
      </c>
      <c r="O215" s="100">
        <f t="shared" si="31"/>
        <v>0.68267631403858953</v>
      </c>
      <c r="P215" s="188">
        <f t="shared" si="32"/>
        <v>0.49270065582424721</v>
      </c>
      <c r="Q215" s="189">
        <f t="shared" si="33"/>
        <v>0.15636230736431747</v>
      </c>
      <c r="R215" s="189">
        <f t="shared" si="34"/>
        <v>0.2783090698666017</v>
      </c>
      <c r="S215" s="189">
        <f t="shared" si="35"/>
        <v>4.1928082678524291E-2</v>
      </c>
      <c r="T215" s="189">
        <f t="shared" si="36"/>
        <v>0</v>
      </c>
      <c r="U215" s="189">
        <f t="shared" si="37"/>
        <v>0</v>
      </c>
      <c r="V215" s="189">
        <f t="shared" si="38"/>
        <v>0</v>
      </c>
      <c r="W215" s="158">
        <f t="shared" si="39"/>
        <v>3.0699884266309315E-2</v>
      </c>
      <c r="X215" s="98" t="s">
        <v>1661</v>
      </c>
    </row>
    <row r="216" spans="1:27" ht="16" x14ac:dyDescent="0.2">
      <c r="A216" s="1" t="s">
        <v>475</v>
      </c>
      <c r="B216" s="37" t="s">
        <v>476</v>
      </c>
      <c r="C216" s="94">
        <v>8</v>
      </c>
      <c r="D216" s="37" t="s">
        <v>153</v>
      </c>
      <c r="E216" s="121">
        <v>78000</v>
      </c>
      <c r="F216" s="182">
        <f t="shared" si="30"/>
        <v>52799</v>
      </c>
      <c r="G216" s="94">
        <v>26552</v>
      </c>
      <c r="H216" s="94">
        <v>9503</v>
      </c>
      <c r="I216" s="94">
        <v>11726</v>
      </c>
      <c r="J216" s="94">
        <v>1604</v>
      </c>
      <c r="K216" s="94">
        <v>0</v>
      </c>
      <c r="L216" s="94">
        <v>0</v>
      </c>
      <c r="M216" s="94">
        <v>0</v>
      </c>
      <c r="N216" s="182">
        <v>3414</v>
      </c>
      <c r="O216" s="100">
        <f t="shared" si="31"/>
        <v>0.67691025641025637</v>
      </c>
      <c r="P216" s="188">
        <f t="shared" si="32"/>
        <v>0.50288831227864161</v>
      </c>
      <c r="Q216" s="189">
        <f t="shared" si="33"/>
        <v>0.17998446940282961</v>
      </c>
      <c r="R216" s="189">
        <f t="shared" si="34"/>
        <v>0.22208753953673366</v>
      </c>
      <c r="S216" s="189">
        <f t="shared" si="35"/>
        <v>3.0379363245516013E-2</v>
      </c>
      <c r="T216" s="189">
        <f t="shared" si="36"/>
        <v>0</v>
      </c>
      <c r="U216" s="189">
        <f t="shared" si="37"/>
        <v>0</v>
      </c>
      <c r="V216" s="189">
        <f t="shared" si="38"/>
        <v>0</v>
      </c>
      <c r="W216" s="158">
        <f t="shared" si="39"/>
        <v>6.46603155362791E-2</v>
      </c>
      <c r="X216" s="98" t="s">
        <v>1661</v>
      </c>
    </row>
    <row r="217" spans="1:27" ht="16" x14ac:dyDescent="0.2">
      <c r="A217" s="1" t="s">
        <v>479</v>
      </c>
      <c r="B217" s="37" t="s">
        <v>1473</v>
      </c>
      <c r="C217" s="94">
        <v>8</v>
      </c>
      <c r="D217" s="37" t="s">
        <v>92</v>
      </c>
      <c r="E217" s="121">
        <v>61229</v>
      </c>
      <c r="F217" s="182">
        <f t="shared" si="30"/>
        <v>32954</v>
      </c>
      <c r="G217" s="94">
        <v>10063</v>
      </c>
      <c r="H217" s="94">
        <v>10777</v>
      </c>
      <c r="I217" s="94">
        <v>7388</v>
      </c>
      <c r="J217" s="94">
        <v>2043</v>
      </c>
      <c r="K217" s="94">
        <v>0</v>
      </c>
      <c r="L217" s="94">
        <v>0</v>
      </c>
      <c r="M217" s="94">
        <v>0</v>
      </c>
      <c r="N217" s="182">
        <v>2683</v>
      </c>
      <c r="O217" s="100">
        <f t="shared" si="31"/>
        <v>0.53820901860229631</v>
      </c>
      <c r="P217" s="188">
        <f t="shared" si="32"/>
        <v>0.30536505431814043</v>
      </c>
      <c r="Q217" s="189">
        <f t="shared" si="33"/>
        <v>0.3270316198337076</v>
      </c>
      <c r="R217" s="189">
        <f t="shared" si="34"/>
        <v>0.22419129695939796</v>
      </c>
      <c r="S217" s="189">
        <f t="shared" si="35"/>
        <v>6.1995508891181647E-2</v>
      </c>
      <c r="T217" s="189">
        <f t="shared" si="36"/>
        <v>0</v>
      </c>
      <c r="U217" s="189">
        <f t="shared" si="37"/>
        <v>0</v>
      </c>
      <c r="V217" s="189">
        <f t="shared" si="38"/>
        <v>0</v>
      </c>
      <c r="W217" s="158">
        <f t="shared" si="39"/>
        <v>8.1416519997572379E-2</v>
      </c>
      <c r="X217" s="98" t="s">
        <v>1679</v>
      </c>
    </row>
    <row r="218" spans="1:27" ht="16" x14ac:dyDescent="0.2">
      <c r="A218" s="1" t="s">
        <v>496</v>
      </c>
      <c r="B218" s="37" t="s">
        <v>497</v>
      </c>
      <c r="C218" s="94">
        <v>8</v>
      </c>
      <c r="D218" s="37" t="s">
        <v>92</v>
      </c>
      <c r="E218" s="121">
        <v>70403</v>
      </c>
      <c r="F218" s="182">
        <f t="shared" si="30"/>
        <v>48737</v>
      </c>
      <c r="G218" s="94">
        <v>24486</v>
      </c>
      <c r="H218" s="94">
        <v>7630</v>
      </c>
      <c r="I218" s="94">
        <v>12884</v>
      </c>
      <c r="J218" s="94">
        <v>0</v>
      </c>
      <c r="K218" s="94">
        <v>669</v>
      </c>
      <c r="L218" s="94">
        <v>0</v>
      </c>
      <c r="M218" s="94">
        <v>0</v>
      </c>
      <c r="N218" s="182">
        <v>3068</v>
      </c>
      <c r="O218" s="100">
        <f t="shared" si="31"/>
        <v>0.69225743221169556</v>
      </c>
      <c r="P218" s="188">
        <f t="shared" si="32"/>
        <v>0.50241089931674088</v>
      </c>
      <c r="Q218" s="189">
        <f t="shared" si="33"/>
        <v>0.15655456839772658</v>
      </c>
      <c r="R218" s="189">
        <f t="shared" si="34"/>
        <v>0.26435767486714407</v>
      </c>
      <c r="S218" s="189">
        <f t="shared" si="35"/>
        <v>0</v>
      </c>
      <c r="T218" s="189">
        <f t="shared" si="36"/>
        <v>1.3726737386379959E-2</v>
      </c>
      <c r="U218" s="189">
        <f t="shared" si="37"/>
        <v>0</v>
      </c>
      <c r="V218" s="189">
        <f t="shared" si="38"/>
        <v>0</v>
      </c>
      <c r="W218" s="158">
        <f t="shared" si="39"/>
        <v>6.2950120032008533E-2</v>
      </c>
      <c r="X218" s="98" t="s">
        <v>1661</v>
      </c>
    </row>
    <row r="219" spans="1:27" ht="16" x14ac:dyDescent="0.2">
      <c r="A219" s="1" t="s">
        <v>581</v>
      </c>
      <c r="B219" s="37" t="s">
        <v>582</v>
      </c>
      <c r="C219" s="94">
        <v>8</v>
      </c>
      <c r="D219" s="37" t="s">
        <v>92</v>
      </c>
      <c r="E219" s="121">
        <v>67530</v>
      </c>
      <c r="F219" s="182">
        <f t="shared" si="30"/>
        <v>34184</v>
      </c>
      <c r="G219" s="94">
        <v>5667</v>
      </c>
      <c r="H219" s="94">
        <v>16387</v>
      </c>
      <c r="I219" s="94">
        <v>7790</v>
      </c>
      <c r="J219" s="94">
        <v>2745</v>
      </c>
      <c r="K219" s="94">
        <v>0</v>
      </c>
      <c r="L219" s="94">
        <v>0</v>
      </c>
      <c r="M219" s="94">
        <v>0</v>
      </c>
      <c r="N219" s="182">
        <v>1595</v>
      </c>
      <c r="O219" s="100">
        <f t="shared" si="31"/>
        <v>0.50620464978528057</v>
      </c>
      <c r="P219" s="188">
        <f t="shared" si="32"/>
        <v>0.16577931195881113</v>
      </c>
      <c r="Q219" s="189">
        <f t="shared" si="33"/>
        <v>0.47937631640533584</v>
      </c>
      <c r="R219" s="189">
        <f t="shared" si="34"/>
        <v>0.22788439035806224</v>
      </c>
      <c r="S219" s="189">
        <f t="shared" si="35"/>
        <v>8.0300725485607308E-2</v>
      </c>
      <c r="T219" s="189">
        <f t="shared" si="36"/>
        <v>0</v>
      </c>
      <c r="U219" s="189">
        <f t="shared" si="37"/>
        <v>0</v>
      </c>
      <c r="V219" s="189">
        <f t="shared" si="38"/>
        <v>0</v>
      </c>
      <c r="W219" s="158">
        <f t="shared" si="39"/>
        <v>4.6659255792183475E-2</v>
      </c>
      <c r="X219" s="98" t="s">
        <v>1661</v>
      </c>
    </row>
    <row r="220" spans="1:27" ht="16" x14ac:dyDescent="0.2">
      <c r="A220" s="1" t="s">
        <v>583</v>
      </c>
      <c r="B220" s="37" t="s">
        <v>584</v>
      </c>
      <c r="C220" s="94">
        <v>8</v>
      </c>
      <c r="D220" s="37" t="s">
        <v>92</v>
      </c>
      <c r="E220" s="121">
        <v>64082</v>
      </c>
      <c r="F220" s="182">
        <f t="shared" si="30"/>
        <v>33291</v>
      </c>
      <c r="G220" s="94">
        <v>4365</v>
      </c>
      <c r="H220" s="94">
        <v>13044</v>
      </c>
      <c r="I220" s="94">
        <v>12403</v>
      </c>
      <c r="J220" s="94">
        <v>1358</v>
      </c>
      <c r="K220" s="94">
        <v>478</v>
      </c>
      <c r="L220" s="94">
        <v>0</v>
      </c>
      <c r="M220" s="94">
        <v>0</v>
      </c>
      <c r="N220" s="182">
        <v>1643</v>
      </c>
      <c r="O220" s="100">
        <f t="shared" si="31"/>
        <v>0.51950625760744051</v>
      </c>
      <c r="P220" s="188">
        <f t="shared" si="32"/>
        <v>0.13111651797783186</v>
      </c>
      <c r="Q220" s="189">
        <f t="shared" si="33"/>
        <v>0.39181760836262053</v>
      </c>
      <c r="R220" s="189">
        <f t="shared" si="34"/>
        <v>0.37256315520711303</v>
      </c>
      <c r="S220" s="189">
        <f t="shared" si="35"/>
        <v>4.0791805593103241E-2</v>
      </c>
      <c r="T220" s="189">
        <f t="shared" si="36"/>
        <v>1.4358234958397165E-2</v>
      </c>
      <c r="U220" s="189">
        <f t="shared" si="37"/>
        <v>0</v>
      </c>
      <c r="V220" s="189">
        <f t="shared" si="38"/>
        <v>0</v>
      </c>
      <c r="W220" s="158">
        <f t="shared" si="39"/>
        <v>4.9352677900934186E-2</v>
      </c>
      <c r="X220" s="98" t="s">
        <v>1661</v>
      </c>
    </row>
    <row r="221" spans="1:27" ht="16" x14ac:dyDescent="0.2">
      <c r="A221" s="1" t="s">
        <v>585</v>
      </c>
      <c r="B221" s="37" t="s">
        <v>586</v>
      </c>
      <c r="C221" s="94">
        <v>8</v>
      </c>
      <c r="D221" s="37" t="s">
        <v>92</v>
      </c>
      <c r="E221" s="121">
        <v>57264</v>
      </c>
      <c r="F221" s="182">
        <f t="shared" si="30"/>
        <v>31505</v>
      </c>
      <c r="G221" s="94">
        <v>6361</v>
      </c>
      <c r="H221" s="94">
        <v>13378</v>
      </c>
      <c r="I221" s="94">
        <v>7636</v>
      </c>
      <c r="J221" s="94">
        <v>1688</v>
      </c>
      <c r="K221" s="94">
        <v>0</v>
      </c>
      <c r="L221" s="94">
        <v>0</v>
      </c>
      <c r="M221" s="94">
        <v>0</v>
      </c>
      <c r="N221" s="182">
        <v>2442</v>
      </c>
      <c r="O221" s="100">
        <f t="shared" si="31"/>
        <v>0.550171137189159</v>
      </c>
      <c r="P221" s="188">
        <f t="shared" si="32"/>
        <v>0.20190445960958578</v>
      </c>
      <c r="Q221" s="189">
        <f t="shared" si="33"/>
        <v>0.42463101095064276</v>
      </c>
      <c r="R221" s="189">
        <f t="shared" si="34"/>
        <v>0.24237422631328362</v>
      </c>
      <c r="S221" s="189">
        <f t="shared" si="35"/>
        <v>5.3578797016346609E-2</v>
      </c>
      <c r="T221" s="189">
        <f t="shared" si="36"/>
        <v>0</v>
      </c>
      <c r="U221" s="189">
        <f t="shared" si="37"/>
        <v>0</v>
      </c>
      <c r="V221" s="189">
        <f t="shared" si="38"/>
        <v>0</v>
      </c>
      <c r="W221" s="158">
        <f t="shared" si="39"/>
        <v>7.7511506110141251E-2</v>
      </c>
      <c r="X221" s="98" t="s">
        <v>1661</v>
      </c>
    </row>
    <row r="222" spans="1:27" ht="16" x14ac:dyDescent="0.2">
      <c r="A222" s="1" t="s">
        <v>663</v>
      </c>
      <c r="B222" s="37" t="s">
        <v>664</v>
      </c>
      <c r="C222" s="94">
        <v>8</v>
      </c>
      <c r="D222" s="37" t="s">
        <v>153</v>
      </c>
      <c r="E222" s="121">
        <v>73540</v>
      </c>
      <c r="F222" s="182">
        <f t="shared" si="30"/>
        <v>45721</v>
      </c>
      <c r="G222" s="94">
        <v>17163</v>
      </c>
      <c r="H222" s="94">
        <v>16105</v>
      </c>
      <c r="I222" s="94">
        <v>9256</v>
      </c>
      <c r="J222" s="94">
        <v>1004</v>
      </c>
      <c r="K222" s="94">
        <v>0</v>
      </c>
      <c r="L222" s="94">
        <v>0</v>
      </c>
      <c r="M222" s="94">
        <v>0</v>
      </c>
      <c r="N222" s="182">
        <v>2193</v>
      </c>
      <c r="O222" s="100">
        <f t="shared" si="31"/>
        <v>0.62171607288550446</v>
      </c>
      <c r="P222" s="188">
        <f t="shared" si="32"/>
        <v>0.37538549025611861</v>
      </c>
      <c r="Q222" s="189">
        <f t="shared" si="33"/>
        <v>0.35224513899521009</v>
      </c>
      <c r="R222" s="189">
        <f t="shared" si="34"/>
        <v>0.20244526585157804</v>
      </c>
      <c r="S222" s="189">
        <f t="shared" si="35"/>
        <v>2.1959274731523808E-2</v>
      </c>
      <c r="T222" s="189">
        <f t="shared" si="36"/>
        <v>0</v>
      </c>
      <c r="U222" s="189">
        <f t="shared" si="37"/>
        <v>0</v>
      </c>
      <c r="V222" s="189">
        <f t="shared" si="38"/>
        <v>0</v>
      </c>
      <c r="W222" s="158">
        <f t="shared" si="39"/>
        <v>4.7964830165569433E-2</v>
      </c>
      <c r="X222" s="98" t="s">
        <v>1661</v>
      </c>
    </row>
    <row r="223" spans="1:27" ht="16" x14ac:dyDescent="0.2">
      <c r="A223" s="1" t="s">
        <v>675</v>
      </c>
      <c r="B223" s="37" t="s">
        <v>1496</v>
      </c>
      <c r="C223" s="94">
        <v>8</v>
      </c>
      <c r="D223" s="37" t="s">
        <v>153</v>
      </c>
      <c r="E223" s="121">
        <v>77650</v>
      </c>
      <c r="F223" s="182">
        <f t="shared" si="30"/>
        <v>50494</v>
      </c>
      <c r="G223" s="94">
        <v>25065</v>
      </c>
      <c r="H223" s="94">
        <v>8760</v>
      </c>
      <c r="I223" s="94">
        <v>11194</v>
      </c>
      <c r="J223" s="94">
        <v>2183</v>
      </c>
      <c r="K223" s="94">
        <v>0</v>
      </c>
      <c r="L223" s="94">
        <v>0</v>
      </c>
      <c r="M223" s="94">
        <v>0</v>
      </c>
      <c r="N223" s="182">
        <v>3292</v>
      </c>
      <c r="O223" s="100">
        <f t="shared" si="31"/>
        <v>0.65027688345138446</v>
      </c>
      <c r="P223" s="188">
        <f t="shared" si="32"/>
        <v>0.49639561135976551</v>
      </c>
      <c r="Q223" s="189">
        <f t="shared" si="33"/>
        <v>0.17348595872776965</v>
      </c>
      <c r="R223" s="189">
        <f t="shared" si="34"/>
        <v>0.22168970570760882</v>
      </c>
      <c r="S223" s="189">
        <f t="shared" si="35"/>
        <v>4.3232859349625695E-2</v>
      </c>
      <c r="T223" s="189">
        <f t="shared" si="36"/>
        <v>0</v>
      </c>
      <c r="U223" s="189">
        <f t="shared" si="37"/>
        <v>0</v>
      </c>
      <c r="V223" s="189">
        <f t="shared" si="38"/>
        <v>0</v>
      </c>
      <c r="W223" s="158">
        <f t="shared" si="39"/>
        <v>6.5195864855230323E-2</v>
      </c>
      <c r="X223" s="98" t="s">
        <v>1679</v>
      </c>
    </row>
    <row r="224" spans="1:27" ht="16" x14ac:dyDescent="0.2">
      <c r="A224" s="1" t="s">
        <v>785</v>
      </c>
      <c r="B224" s="37" t="s">
        <v>786</v>
      </c>
      <c r="C224" s="94">
        <v>8</v>
      </c>
      <c r="D224" s="37" t="s">
        <v>43</v>
      </c>
      <c r="E224" s="121">
        <v>68501</v>
      </c>
      <c r="F224" s="182">
        <f t="shared" si="30"/>
        <v>46516</v>
      </c>
      <c r="G224" s="94">
        <v>14516</v>
      </c>
      <c r="H224" s="94">
        <v>17565</v>
      </c>
      <c r="I224" s="94">
        <v>9800</v>
      </c>
      <c r="J224" s="94">
        <v>1936</v>
      </c>
      <c r="K224" s="94">
        <v>0</v>
      </c>
      <c r="L224" s="94">
        <v>0</v>
      </c>
      <c r="M224" s="94">
        <v>0</v>
      </c>
      <c r="N224" s="182">
        <v>2699</v>
      </c>
      <c r="O224" s="100">
        <f t="shared" si="31"/>
        <v>0.67905578020758817</v>
      </c>
      <c r="P224" s="188">
        <f t="shared" si="32"/>
        <v>0.31206466592140336</v>
      </c>
      <c r="Q224" s="189">
        <f t="shared" si="33"/>
        <v>0.37761200447157967</v>
      </c>
      <c r="R224" s="189">
        <f t="shared" si="34"/>
        <v>0.21068019606157021</v>
      </c>
      <c r="S224" s="189">
        <f t="shared" si="35"/>
        <v>4.1620087711755092E-2</v>
      </c>
      <c r="T224" s="189">
        <f t="shared" si="36"/>
        <v>0</v>
      </c>
      <c r="U224" s="189">
        <f t="shared" si="37"/>
        <v>0</v>
      </c>
      <c r="V224" s="189">
        <f t="shared" si="38"/>
        <v>0</v>
      </c>
      <c r="W224" s="158">
        <f t="shared" si="39"/>
        <v>5.8023045833691632E-2</v>
      </c>
      <c r="X224" s="98" t="s">
        <v>1661</v>
      </c>
    </row>
    <row r="225" spans="1:24" ht="16" x14ac:dyDescent="0.2">
      <c r="A225" s="1" t="s">
        <v>842</v>
      </c>
      <c r="B225" s="37" t="s">
        <v>843</v>
      </c>
      <c r="C225" s="94">
        <v>8</v>
      </c>
      <c r="D225" s="37" t="s">
        <v>43</v>
      </c>
      <c r="E225" s="121">
        <v>72841</v>
      </c>
      <c r="F225" s="182">
        <f t="shared" si="30"/>
        <v>46758</v>
      </c>
      <c r="G225" s="94">
        <v>13281</v>
      </c>
      <c r="H225" s="94">
        <v>19147</v>
      </c>
      <c r="I225" s="94">
        <v>8111</v>
      </c>
      <c r="J225" s="94">
        <v>2613</v>
      </c>
      <c r="K225" s="94">
        <v>0</v>
      </c>
      <c r="L225" s="94">
        <v>0</v>
      </c>
      <c r="M225" s="94">
        <v>0</v>
      </c>
      <c r="N225" s="182">
        <v>3606</v>
      </c>
      <c r="O225" s="100">
        <f t="shared" si="31"/>
        <v>0.64191869963344816</v>
      </c>
      <c r="P225" s="188">
        <f t="shared" si="32"/>
        <v>0.28403695624278197</v>
      </c>
      <c r="Q225" s="189">
        <f t="shared" si="33"/>
        <v>0.40949142392745624</v>
      </c>
      <c r="R225" s="189">
        <f t="shared" si="34"/>
        <v>0.1734676419008512</v>
      </c>
      <c r="S225" s="189">
        <f t="shared" si="35"/>
        <v>5.5883485179006799E-2</v>
      </c>
      <c r="T225" s="189">
        <f t="shared" si="36"/>
        <v>0</v>
      </c>
      <c r="U225" s="189">
        <f t="shared" si="37"/>
        <v>0</v>
      </c>
      <c r="V225" s="189">
        <f t="shared" si="38"/>
        <v>0</v>
      </c>
      <c r="W225" s="158">
        <f t="shared" si="39"/>
        <v>7.7120492749903763E-2</v>
      </c>
      <c r="X225" s="98" t="s">
        <v>1661</v>
      </c>
    </row>
    <row r="226" spans="1:24" ht="16" x14ac:dyDescent="0.2">
      <c r="A226" s="1" t="s">
        <v>844</v>
      </c>
      <c r="B226" s="37" t="s">
        <v>1511</v>
      </c>
      <c r="C226" s="94">
        <v>8</v>
      </c>
      <c r="D226" s="37" t="s">
        <v>43</v>
      </c>
      <c r="E226" s="121">
        <v>63565</v>
      </c>
      <c r="F226" s="182">
        <f t="shared" si="30"/>
        <v>37506</v>
      </c>
      <c r="G226" s="94">
        <v>6279</v>
      </c>
      <c r="H226" s="94">
        <v>16741</v>
      </c>
      <c r="I226" s="94">
        <v>5994</v>
      </c>
      <c r="J226" s="94">
        <v>2220</v>
      </c>
      <c r="K226" s="94">
        <v>0</v>
      </c>
      <c r="L226" s="94">
        <v>0</v>
      </c>
      <c r="M226" s="94">
        <v>3906</v>
      </c>
      <c r="N226" s="182">
        <v>2366</v>
      </c>
      <c r="O226" s="100">
        <f t="shared" si="31"/>
        <v>0.59004168960906156</v>
      </c>
      <c r="P226" s="188">
        <f t="shared" si="32"/>
        <v>0.16741321388577829</v>
      </c>
      <c r="Q226" s="189">
        <f t="shared" si="33"/>
        <v>0.44635524982669439</v>
      </c>
      <c r="R226" s="189">
        <f t="shared" si="34"/>
        <v>0.1598144296912494</v>
      </c>
      <c r="S226" s="189">
        <f t="shared" si="35"/>
        <v>5.9190529515277555E-2</v>
      </c>
      <c r="T226" s="189">
        <f t="shared" si="36"/>
        <v>0</v>
      </c>
      <c r="U226" s="189">
        <f t="shared" si="37"/>
        <v>0</v>
      </c>
      <c r="V226" s="189">
        <f t="shared" si="38"/>
        <v>0.10414333706606943</v>
      </c>
      <c r="W226" s="158">
        <f t="shared" si="39"/>
        <v>6.3083240014930944E-2</v>
      </c>
      <c r="X226" s="98" t="s">
        <v>1679</v>
      </c>
    </row>
    <row r="227" spans="1:24" ht="16" x14ac:dyDescent="0.2">
      <c r="A227" s="1" t="s">
        <v>864</v>
      </c>
      <c r="B227" s="37" t="s">
        <v>865</v>
      </c>
      <c r="C227" s="94">
        <v>8</v>
      </c>
      <c r="D227" s="37" t="s">
        <v>92</v>
      </c>
      <c r="E227" s="121">
        <v>63089</v>
      </c>
      <c r="F227" s="182">
        <f t="shared" si="30"/>
        <v>37034</v>
      </c>
      <c r="G227" s="94">
        <v>12091</v>
      </c>
      <c r="H227" s="94">
        <v>14640</v>
      </c>
      <c r="I227" s="94">
        <v>6774</v>
      </c>
      <c r="J227" s="94">
        <v>1686</v>
      </c>
      <c r="K227" s="94">
        <v>396</v>
      </c>
      <c r="L227" s="94">
        <v>0</v>
      </c>
      <c r="M227" s="94">
        <v>0</v>
      </c>
      <c r="N227" s="182">
        <v>1447</v>
      </c>
      <c r="O227" s="100">
        <f t="shared" si="31"/>
        <v>0.58701199892215761</v>
      </c>
      <c r="P227" s="188">
        <f t="shared" si="32"/>
        <v>0.32648377166927689</v>
      </c>
      <c r="Q227" s="189">
        <f t="shared" si="33"/>
        <v>0.39531241561808067</v>
      </c>
      <c r="R227" s="189">
        <f t="shared" si="34"/>
        <v>0.18291299886590701</v>
      </c>
      <c r="S227" s="189">
        <f t="shared" si="35"/>
        <v>4.5525733110115027E-2</v>
      </c>
      <c r="T227" s="189">
        <f t="shared" si="36"/>
        <v>1.0692876815898904E-2</v>
      </c>
      <c r="U227" s="189">
        <f t="shared" si="37"/>
        <v>0</v>
      </c>
      <c r="V227" s="189">
        <f t="shared" si="38"/>
        <v>0</v>
      </c>
      <c r="W227" s="158">
        <f t="shared" si="39"/>
        <v>3.9072203920721499E-2</v>
      </c>
      <c r="X227" s="98" t="s">
        <v>1661</v>
      </c>
    </row>
    <row r="228" spans="1:24" ht="16" x14ac:dyDescent="0.2">
      <c r="A228" s="1" t="s">
        <v>874</v>
      </c>
      <c r="B228" s="37" t="s">
        <v>1513</v>
      </c>
      <c r="C228" s="94">
        <v>8</v>
      </c>
      <c r="D228" s="37" t="s">
        <v>43</v>
      </c>
      <c r="E228" s="121">
        <v>68186</v>
      </c>
      <c r="F228" s="182">
        <f t="shared" si="30"/>
        <v>38914</v>
      </c>
      <c r="G228" s="94">
        <v>4468</v>
      </c>
      <c r="H228" s="94">
        <v>21400</v>
      </c>
      <c r="I228" s="94">
        <v>7768</v>
      </c>
      <c r="J228" s="94">
        <v>1596</v>
      </c>
      <c r="K228" s="94">
        <v>0</v>
      </c>
      <c r="L228" s="94">
        <v>0</v>
      </c>
      <c r="M228" s="94">
        <v>3026</v>
      </c>
      <c r="N228" s="182">
        <v>656</v>
      </c>
      <c r="O228" s="100">
        <f t="shared" si="31"/>
        <v>0.5707036635086381</v>
      </c>
      <c r="P228" s="188">
        <f t="shared" si="32"/>
        <v>0.11481728940741122</v>
      </c>
      <c r="Q228" s="189">
        <f t="shared" si="33"/>
        <v>0.54993061623066253</v>
      </c>
      <c r="R228" s="189">
        <f t="shared" si="34"/>
        <v>0.19961967415326104</v>
      </c>
      <c r="S228" s="189">
        <f t="shared" si="35"/>
        <v>4.1013516986174642E-2</v>
      </c>
      <c r="T228" s="189">
        <f t="shared" si="36"/>
        <v>0</v>
      </c>
      <c r="U228" s="189">
        <f t="shared" si="37"/>
        <v>0</v>
      </c>
      <c r="V228" s="189">
        <f t="shared" si="38"/>
        <v>7.7761217042709566E-2</v>
      </c>
      <c r="W228" s="158">
        <f t="shared" si="39"/>
        <v>1.6857686179781055E-2</v>
      </c>
      <c r="X228" s="98" t="s">
        <v>1679</v>
      </c>
    </row>
    <row r="229" spans="1:24" ht="16" x14ac:dyDescent="0.2">
      <c r="A229" s="1" t="s">
        <v>876</v>
      </c>
      <c r="B229" s="37" t="s">
        <v>877</v>
      </c>
      <c r="C229" s="94">
        <v>8</v>
      </c>
      <c r="D229" s="37" t="s">
        <v>43</v>
      </c>
      <c r="E229" s="121">
        <v>69519</v>
      </c>
      <c r="F229" s="182">
        <f t="shared" si="30"/>
        <v>41468</v>
      </c>
      <c r="G229" s="94">
        <v>4206</v>
      </c>
      <c r="H229" s="94">
        <v>17138</v>
      </c>
      <c r="I229" s="94">
        <v>16973</v>
      </c>
      <c r="J229" s="94">
        <v>652</v>
      </c>
      <c r="K229" s="94">
        <v>1556</v>
      </c>
      <c r="L229" s="94">
        <v>0</v>
      </c>
      <c r="M229" s="94">
        <v>0</v>
      </c>
      <c r="N229" s="182">
        <v>943</v>
      </c>
      <c r="O229" s="100">
        <f t="shared" si="31"/>
        <v>0.59649879888951218</v>
      </c>
      <c r="P229" s="188">
        <f t="shared" si="32"/>
        <v>0.1014276068293624</v>
      </c>
      <c r="Q229" s="189">
        <f t="shared" si="33"/>
        <v>0.41328253110832447</v>
      </c>
      <c r="R229" s="189">
        <f t="shared" si="34"/>
        <v>0.40930355937108132</v>
      </c>
      <c r="S229" s="189">
        <f t="shared" si="35"/>
        <v>1.5722967107166971E-2</v>
      </c>
      <c r="T229" s="189">
        <f t="shared" si="36"/>
        <v>3.752290923121443E-2</v>
      </c>
      <c r="U229" s="189">
        <f t="shared" si="37"/>
        <v>0</v>
      </c>
      <c r="V229" s="189">
        <f t="shared" si="38"/>
        <v>0</v>
      </c>
      <c r="W229" s="158">
        <f t="shared" si="39"/>
        <v>2.2740426352850392E-2</v>
      </c>
      <c r="X229" s="98" t="s">
        <v>1661</v>
      </c>
    </row>
    <row r="230" spans="1:24" ht="16" x14ac:dyDescent="0.2">
      <c r="A230" s="1" t="s">
        <v>878</v>
      </c>
      <c r="B230" s="37" t="s">
        <v>879</v>
      </c>
      <c r="C230" s="94">
        <v>8</v>
      </c>
      <c r="D230" s="37" t="s">
        <v>43</v>
      </c>
      <c r="E230" s="121">
        <v>69378</v>
      </c>
      <c r="F230" s="182">
        <f t="shared" si="30"/>
        <v>51135</v>
      </c>
      <c r="G230" s="94">
        <v>12040</v>
      </c>
      <c r="H230" s="94">
        <v>8228</v>
      </c>
      <c r="I230" s="94">
        <v>27324</v>
      </c>
      <c r="J230" s="94">
        <v>1195</v>
      </c>
      <c r="K230" s="94">
        <v>919</v>
      </c>
      <c r="L230" s="94">
        <v>0</v>
      </c>
      <c r="M230" s="94">
        <v>0</v>
      </c>
      <c r="N230" s="182">
        <v>1429</v>
      </c>
      <c r="O230" s="100">
        <f t="shared" si="31"/>
        <v>0.73704920868286772</v>
      </c>
      <c r="P230" s="188">
        <f t="shared" si="32"/>
        <v>0.23545516769336072</v>
      </c>
      <c r="Q230" s="189">
        <f t="shared" si="33"/>
        <v>0.16090740197516379</v>
      </c>
      <c r="R230" s="189">
        <f t="shared" si="34"/>
        <v>0.53435024933998243</v>
      </c>
      <c r="S230" s="189">
        <f t="shared" si="35"/>
        <v>2.3369512075877581E-2</v>
      </c>
      <c r="T230" s="189">
        <f t="shared" si="36"/>
        <v>1.7972034809817152E-2</v>
      </c>
      <c r="U230" s="189">
        <f t="shared" si="37"/>
        <v>0</v>
      </c>
      <c r="V230" s="189">
        <f t="shared" si="38"/>
        <v>0</v>
      </c>
      <c r="W230" s="158">
        <f t="shared" si="39"/>
        <v>2.7945634105798377E-2</v>
      </c>
      <c r="X230" s="98" t="s">
        <v>1661</v>
      </c>
    </row>
    <row r="231" spans="1:24" ht="16" x14ac:dyDescent="0.2">
      <c r="A231" s="1" t="s">
        <v>880</v>
      </c>
      <c r="B231" s="37" t="s">
        <v>1514</v>
      </c>
      <c r="C231" s="94">
        <v>8</v>
      </c>
      <c r="D231" s="37" t="s">
        <v>43</v>
      </c>
      <c r="E231" s="121">
        <v>65869</v>
      </c>
      <c r="F231" s="182">
        <f t="shared" si="30"/>
        <v>40871</v>
      </c>
      <c r="G231" s="94">
        <v>7081</v>
      </c>
      <c r="H231" s="94">
        <v>17409</v>
      </c>
      <c r="I231" s="94">
        <v>11602</v>
      </c>
      <c r="J231" s="94">
        <v>1530</v>
      </c>
      <c r="K231" s="94">
        <v>989</v>
      </c>
      <c r="L231" s="94">
        <v>0</v>
      </c>
      <c r="M231" s="94">
        <v>0</v>
      </c>
      <c r="N231" s="182">
        <v>2260</v>
      </c>
      <c r="O231" s="100">
        <f t="shared" si="31"/>
        <v>0.62048915271220151</v>
      </c>
      <c r="P231" s="188">
        <f t="shared" si="32"/>
        <v>0.17325242837219545</v>
      </c>
      <c r="Q231" s="189">
        <f t="shared" si="33"/>
        <v>0.42594994005529591</v>
      </c>
      <c r="R231" s="189">
        <f t="shared" si="34"/>
        <v>0.28386875779892834</v>
      </c>
      <c r="S231" s="189">
        <f t="shared" si="35"/>
        <v>3.7434856010374107E-2</v>
      </c>
      <c r="T231" s="189">
        <f t="shared" si="36"/>
        <v>2.4198086662915026E-2</v>
      </c>
      <c r="U231" s="189">
        <f t="shared" si="37"/>
        <v>0</v>
      </c>
      <c r="V231" s="189">
        <f t="shared" si="38"/>
        <v>0</v>
      </c>
      <c r="W231" s="158">
        <f t="shared" si="39"/>
        <v>5.5295931100291157E-2</v>
      </c>
      <c r="X231" s="98" t="s">
        <v>1679</v>
      </c>
    </row>
    <row r="232" spans="1:24" ht="16" x14ac:dyDescent="0.2">
      <c r="A232" s="1" t="s">
        <v>882</v>
      </c>
      <c r="B232" s="37" t="s">
        <v>883</v>
      </c>
      <c r="C232" s="94">
        <v>8</v>
      </c>
      <c r="D232" s="37" t="s">
        <v>43</v>
      </c>
      <c r="E232" s="121">
        <v>67284</v>
      </c>
      <c r="F232" s="182">
        <f t="shared" si="30"/>
        <v>41408</v>
      </c>
      <c r="G232" s="94">
        <v>7202</v>
      </c>
      <c r="H232" s="94">
        <v>20169</v>
      </c>
      <c r="I232" s="94">
        <v>9664</v>
      </c>
      <c r="J232" s="94">
        <v>1889</v>
      </c>
      <c r="K232" s="94">
        <v>0</v>
      </c>
      <c r="L232" s="94">
        <v>0</v>
      </c>
      <c r="M232" s="94">
        <v>0</v>
      </c>
      <c r="N232" s="182">
        <v>2484</v>
      </c>
      <c r="O232" s="100">
        <f t="shared" si="31"/>
        <v>0.61542119969086262</v>
      </c>
      <c r="P232" s="188">
        <f t="shared" si="32"/>
        <v>0.17392774343122103</v>
      </c>
      <c r="Q232" s="189">
        <f t="shared" si="33"/>
        <v>0.48707979134466772</v>
      </c>
      <c r="R232" s="189">
        <f t="shared" si="34"/>
        <v>0.23338485316846985</v>
      </c>
      <c r="S232" s="189">
        <f t="shared" si="35"/>
        <v>4.561920401854714E-2</v>
      </c>
      <c r="T232" s="189">
        <f t="shared" si="36"/>
        <v>0</v>
      </c>
      <c r="U232" s="189">
        <f t="shared" si="37"/>
        <v>0</v>
      </c>
      <c r="V232" s="189">
        <f t="shared" si="38"/>
        <v>0</v>
      </c>
      <c r="W232" s="158">
        <f t="shared" si="39"/>
        <v>5.9988408037094279E-2</v>
      </c>
      <c r="X232" s="98" t="s">
        <v>1661</v>
      </c>
    </row>
    <row r="233" spans="1:24" ht="16" x14ac:dyDescent="0.2">
      <c r="A233" s="1" t="s">
        <v>896</v>
      </c>
      <c r="B233" s="37" t="s">
        <v>897</v>
      </c>
      <c r="C233" s="94">
        <v>8</v>
      </c>
      <c r="D233" s="37" t="s">
        <v>153</v>
      </c>
      <c r="E233" s="121">
        <v>85550</v>
      </c>
      <c r="F233" s="182">
        <f t="shared" si="30"/>
        <v>59530</v>
      </c>
      <c r="G233" s="94">
        <v>30719</v>
      </c>
      <c r="H233" s="94">
        <v>10051</v>
      </c>
      <c r="I233" s="94">
        <v>10814</v>
      </c>
      <c r="J233" s="94">
        <v>2163</v>
      </c>
      <c r="K233" s="94">
        <v>0</v>
      </c>
      <c r="L233" s="94">
        <v>0</v>
      </c>
      <c r="M233" s="94">
        <v>3806</v>
      </c>
      <c r="N233" s="182">
        <v>1977</v>
      </c>
      <c r="O233" s="100">
        <f t="shared" si="31"/>
        <v>0.69585037989479837</v>
      </c>
      <c r="P233" s="188">
        <f t="shared" si="32"/>
        <v>0.51602553334453216</v>
      </c>
      <c r="Q233" s="189">
        <f t="shared" si="33"/>
        <v>0.16883924071896522</v>
      </c>
      <c r="R233" s="189">
        <f t="shared" si="34"/>
        <v>0.18165630774399463</v>
      </c>
      <c r="S233" s="189">
        <f t="shared" si="35"/>
        <v>3.6334621199395262E-2</v>
      </c>
      <c r="T233" s="189">
        <f t="shared" si="36"/>
        <v>0</v>
      </c>
      <c r="U233" s="189">
        <f t="shared" si="37"/>
        <v>0</v>
      </c>
      <c r="V233" s="189">
        <f t="shared" si="38"/>
        <v>6.3934150848311777E-2</v>
      </c>
      <c r="W233" s="158">
        <f t="shared" si="39"/>
        <v>3.3210146144800938E-2</v>
      </c>
      <c r="X233" s="98" t="s">
        <v>1661</v>
      </c>
    </row>
    <row r="234" spans="1:24" ht="16" x14ac:dyDescent="0.2">
      <c r="A234" s="1" t="s">
        <v>908</v>
      </c>
      <c r="B234" s="37" t="s">
        <v>909</v>
      </c>
      <c r="C234" s="94">
        <v>8</v>
      </c>
      <c r="D234" s="37" t="s">
        <v>153</v>
      </c>
      <c r="E234" s="121">
        <v>76243</v>
      </c>
      <c r="F234" s="182">
        <f t="shared" si="30"/>
        <v>50188</v>
      </c>
      <c r="G234" s="94">
        <v>29639</v>
      </c>
      <c r="H234" s="94">
        <v>7024</v>
      </c>
      <c r="I234" s="94">
        <v>7759</v>
      </c>
      <c r="J234" s="94">
        <v>3246</v>
      </c>
      <c r="K234" s="94">
        <v>724</v>
      </c>
      <c r="L234" s="94">
        <v>0</v>
      </c>
      <c r="M234" s="94">
        <v>0</v>
      </c>
      <c r="N234" s="182">
        <v>1796</v>
      </c>
      <c r="O234" s="100">
        <f t="shared" si="31"/>
        <v>0.65826370945529422</v>
      </c>
      <c r="P234" s="188">
        <f t="shared" si="32"/>
        <v>0.59055949629393478</v>
      </c>
      <c r="Q234" s="189">
        <f t="shared" si="33"/>
        <v>0.13995377381047261</v>
      </c>
      <c r="R234" s="189">
        <f t="shared" si="34"/>
        <v>0.15459870885470631</v>
      </c>
      <c r="S234" s="189">
        <f t="shared" si="35"/>
        <v>6.4676815174942212E-2</v>
      </c>
      <c r="T234" s="189">
        <f t="shared" si="36"/>
        <v>1.4425759145612498E-2</v>
      </c>
      <c r="U234" s="189">
        <f t="shared" si="37"/>
        <v>0</v>
      </c>
      <c r="V234" s="189">
        <f t="shared" si="38"/>
        <v>0</v>
      </c>
      <c r="W234" s="158">
        <f t="shared" si="39"/>
        <v>3.5785446720331557E-2</v>
      </c>
      <c r="X234" s="98" t="s">
        <v>1661</v>
      </c>
    </row>
    <row r="235" spans="1:24" ht="16" x14ac:dyDescent="0.2">
      <c r="A235" s="1" t="s">
        <v>1078</v>
      </c>
      <c r="B235" s="37" t="s">
        <v>1079</v>
      </c>
      <c r="C235" s="94">
        <v>8</v>
      </c>
      <c r="D235" s="37" t="s">
        <v>43</v>
      </c>
      <c r="E235" s="121">
        <v>72586</v>
      </c>
      <c r="F235" s="182">
        <f t="shared" si="30"/>
        <v>42106</v>
      </c>
      <c r="G235" s="94">
        <v>7396</v>
      </c>
      <c r="H235" s="94">
        <v>21316</v>
      </c>
      <c r="I235" s="94">
        <v>6787</v>
      </c>
      <c r="J235" s="94">
        <v>3418</v>
      </c>
      <c r="K235" s="94">
        <v>0</v>
      </c>
      <c r="L235" s="94">
        <v>0</v>
      </c>
      <c r="M235" s="94">
        <v>0</v>
      </c>
      <c r="N235" s="182">
        <v>3189</v>
      </c>
      <c r="O235" s="100">
        <f t="shared" si="31"/>
        <v>0.58008431377951675</v>
      </c>
      <c r="P235" s="188">
        <f t="shared" si="32"/>
        <v>0.1756519260912934</v>
      </c>
      <c r="Q235" s="189">
        <f t="shared" si="33"/>
        <v>0.50624614069253793</v>
      </c>
      <c r="R235" s="189">
        <f t="shared" si="34"/>
        <v>0.16118842920248896</v>
      </c>
      <c r="S235" s="189">
        <f t="shared" si="35"/>
        <v>8.1176079418610173E-2</v>
      </c>
      <c r="T235" s="189">
        <f t="shared" si="36"/>
        <v>0</v>
      </c>
      <c r="U235" s="189">
        <f t="shared" si="37"/>
        <v>0</v>
      </c>
      <c r="V235" s="189">
        <f t="shared" si="38"/>
        <v>0</v>
      </c>
      <c r="W235" s="158">
        <f t="shared" si="39"/>
        <v>7.5737424595069588E-2</v>
      </c>
      <c r="X235" s="98" t="s">
        <v>1661</v>
      </c>
    </row>
    <row r="236" spans="1:24" ht="16" x14ac:dyDescent="0.2">
      <c r="A236" s="1" t="s">
        <v>1152</v>
      </c>
      <c r="B236" s="37" t="s">
        <v>1153</v>
      </c>
      <c r="C236" s="94">
        <v>8</v>
      </c>
      <c r="D236" s="37" t="s">
        <v>92</v>
      </c>
      <c r="E236" s="121">
        <v>80342</v>
      </c>
      <c r="F236" s="182">
        <f t="shared" si="30"/>
        <v>51254</v>
      </c>
      <c r="G236" s="94">
        <v>24328</v>
      </c>
      <c r="H236" s="94">
        <v>10401</v>
      </c>
      <c r="I236" s="94">
        <v>10842</v>
      </c>
      <c r="J236" s="94">
        <v>2142</v>
      </c>
      <c r="K236" s="94">
        <v>762</v>
      </c>
      <c r="L236" s="94">
        <v>0</v>
      </c>
      <c r="M236" s="94">
        <v>0</v>
      </c>
      <c r="N236" s="182">
        <v>2779</v>
      </c>
      <c r="O236" s="100">
        <f t="shared" si="31"/>
        <v>0.63794777326927388</v>
      </c>
      <c r="P236" s="188">
        <f t="shared" si="32"/>
        <v>0.4746556366332384</v>
      </c>
      <c r="Q236" s="189">
        <f t="shared" si="33"/>
        <v>0.20293050298513288</v>
      </c>
      <c r="R236" s="189">
        <f t="shared" si="34"/>
        <v>0.21153470948608888</v>
      </c>
      <c r="S236" s="189">
        <f t="shared" si="35"/>
        <v>4.1791860147500685E-2</v>
      </c>
      <c r="T236" s="189">
        <f t="shared" si="36"/>
        <v>1.4867132321379794E-2</v>
      </c>
      <c r="U236" s="189">
        <f t="shared" si="37"/>
        <v>0</v>
      </c>
      <c r="V236" s="189">
        <f t="shared" si="38"/>
        <v>0</v>
      </c>
      <c r="W236" s="158">
        <f t="shared" si="39"/>
        <v>5.4220158426659386E-2</v>
      </c>
      <c r="X236" s="98" t="s">
        <v>1661</v>
      </c>
    </row>
    <row r="237" spans="1:24" ht="16" x14ac:dyDescent="0.2">
      <c r="A237" s="1" t="s">
        <v>11</v>
      </c>
      <c r="B237" s="38" t="s">
        <v>1417</v>
      </c>
      <c r="C237" s="133">
        <v>9</v>
      </c>
      <c r="D237" s="38" t="s">
        <v>13</v>
      </c>
      <c r="E237" s="121">
        <v>59355</v>
      </c>
      <c r="F237" s="182">
        <f t="shared" si="30"/>
        <v>38634</v>
      </c>
      <c r="G237" s="133">
        <v>22913</v>
      </c>
      <c r="H237" s="133">
        <v>7647</v>
      </c>
      <c r="I237" s="133">
        <v>6833</v>
      </c>
      <c r="J237" s="133">
        <v>0</v>
      </c>
      <c r="K237" s="133">
        <v>847</v>
      </c>
      <c r="L237" s="133">
        <v>0</v>
      </c>
      <c r="M237" s="133">
        <v>0</v>
      </c>
      <c r="N237" s="196">
        <v>394</v>
      </c>
      <c r="O237" s="183">
        <f t="shared" si="31"/>
        <v>0.65089714430123835</v>
      </c>
      <c r="P237" s="184">
        <f t="shared" si="32"/>
        <v>0.59307863539887151</v>
      </c>
      <c r="Q237" s="185">
        <f t="shared" si="33"/>
        <v>0.19793446187296165</v>
      </c>
      <c r="R237" s="185">
        <f t="shared" si="34"/>
        <v>0.1768649376197132</v>
      </c>
      <c r="S237" s="185">
        <f t="shared" si="35"/>
        <v>0</v>
      </c>
      <c r="T237" s="185">
        <f t="shared" si="36"/>
        <v>2.1923694155407153E-2</v>
      </c>
      <c r="U237" s="185">
        <f t="shared" si="37"/>
        <v>0</v>
      </c>
      <c r="V237" s="185">
        <f t="shared" si="38"/>
        <v>0</v>
      </c>
      <c r="W237" s="186">
        <f t="shared" si="39"/>
        <v>1.019827095304654E-2</v>
      </c>
      <c r="X237" s="98" t="s">
        <v>1679</v>
      </c>
    </row>
    <row r="238" spans="1:24" ht="16" x14ac:dyDescent="0.2">
      <c r="A238" s="1" t="s">
        <v>102</v>
      </c>
      <c r="B238" s="37" t="s">
        <v>103</v>
      </c>
      <c r="C238" s="94">
        <v>9</v>
      </c>
      <c r="D238" s="37" t="s">
        <v>104</v>
      </c>
      <c r="E238" s="121">
        <v>68573</v>
      </c>
      <c r="F238" s="182">
        <f t="shared" si="30"/>
        <v>41571</v>
      </c>
      <c r="G238" s="94">
        <v>15620</v>
      </c>
      <c r="H238" s="94">
        <v>16894</v>
      </c>
      <c r="I238" s="94">
        <v>6387</v>
      </c>
      <c r="J238" s="94">
        <v>732</v>
      </c>
      <c r="K238" s="94">
        <v>469</v>
      </c>
      <c r="L238" s="94">
        <v>0</v>
      </c>
      <c r="M238" s="94">
        <v>0</v>
      </c>
      <c r="N238" s="182">
        <v>1469</v>
      </c>
      <c r="O238" s="100">
        <f t="shared" si="31"/>
        <v>0.60622985723243838</v>
      </c>
      <c r="P238" s="188">
        <f t="shared" si="32"/>
        <v>0.37574270525125686</v>
      </c>
      <c r="Q238" s="189">
        <f t="shared" si="33"/>
        <v>0.40638906930311997</v>
      </c>
      <c r="R238" s="189">
        <f t="shared" si="34"/>
        <v>0.15364075918308437</v>
      </c>
      <c r="S238" s="189">
        <f t="shared" si="35"/>
        <v>1.7608428952875801E-2</v>
      </c>
      <c r="T238" s="189">
        <f t="shared" si="36"/>
        <v>1.1281903249861683E-2</v>
      </c>
      <c r="U238" s="189">
        <f t="shared" si="37"/>
        <v>0</v>
      </c>
      <c r="V238" s="189">
        <f t="shared" si="38"/>
        <v>0</v>
      </c>
      <c r="W238" s="158">
        <f t="shared" si="39"/>
        <v>3.5337134059801302E-2</v>
      </c>
      <c r="X238" s="98" t="s">
        <v>1661</v>
      </c>
    </row>
    <row r="239" spans="1:24" ht="16" x14ac:dyDescent="0.2">
      <c r="A239" s="1" t="s">
        <v>105</v>
      </c>
      <c r="B239" s="37" t="s">
        <v>106</v>
      </c>
      <c r="C239" s="94">
        <v>9</v>
      </c>
      <c r="D239" s="37" t="s">
        <v>104</v>
      </c>
      <c r="E239" s="121">
        <v>66405</v>
      </c>
      <c r="F239" s="182">
        <f t="shared" si="30"/>
        <v>35546</v>
      </c>
      <c r="G239" s="94">
        <v>11592</v>
      </c>
      <c r="H239" s="94">
        <v>14869</v>
      </c>
      <c r="I239" s="94">
        <v>5742</v>
      </c>
      <c r="J239" s="94">
        <v>842</v>
      </c>
      <c r="K239" s="94">
        <v>0</v>
      </c>
      <c r="L239" s="94">
        <v>0</v>
      </c>
      <c r="M239" s="94">
        <v>0</v>
      </c>
      <c r="N239" s="182">
        <v>2501</v>
      </c>
      <c r="O239" s="100">
        <f t="shared" si="31"/>
        <v>0.53529101724267747</v>
      </c>
      <c r="P239" s="188">
        <f t="shared" si="32"/>
        <v>0.32611264277274515</v>
      </c>
      <c r="Q239" s="189">
        <f t="shared" si="33"/>
        <v>0.41830304394305967</v>
      </c>
      <c r="R239" s="189">
        <f t="shared" si="34"/>
        <v>0.16153716311258651</v>
      </c>
      <c r="S239" s="189">
        <f t="shared" si="35"/>
        <v>2.368761604681258E-2</v>
      </c>
      <c r="T239" s="189">
        <f t="shared" si="36"/>
        <v>0</v>
      </c>
      <c r="U239" s="189">
        <f t="shared" si="37"/>
        <v>0</v>
      </c>
      <c r="V239" s="189">
        <f t="shared" si="38"/>
        <v>0</v>
      </c>
      <c r="W239" s="158">
        <f t="shared" si="39"/>
        <v>7.0359534124796036E-2</v>
      </c>
      <c r="X239" s="98" t="s">
        <v>1661</v>
      </c>
    </row>
    <row r="240" spans="1:24" ht="16" x14ac:dyDescent="0.2">
      <c r="A240" s="1" t="s">
        <v>107</v>
      </c>
      <c r="B240" s="37" t="s">
        <v>108</v>
      </c>
      <c r="C240" s="94">
        <v>9</v>
      </c>
      <c r="D240" s="37" t="s">
        <v>104</v>
      </c>
      <c r="E240" s="121">
        <v>76580</v>
      </c>
      <c r="F240" s="182">
        <f t="shared" si="30"/>
        <v>48727</v>
      </c>
      <c r="G240" s="94">
        <v>7320</v>
      </c>
      <c r="H240" s="94">
        <v>16039</v>
      </c>
      <c r="I240" s="94">
        <v>11988</v>
      </c>
      <c r="J240" s="94">
        <v>950</v>
      </c>
      <c r="K240" s="94">
        <v>0</v>
      </c>
      <c r="L240" s="94">
        <v>0</v>
      </c>
      <c r="M240" s="94">
        <v>12240</v>
      </c>
      <c r="N240" s="182">
        <v>190</v>
      </c>
      <c r="O240" s="100">
        <f t="shared" si="31"/>
        <v>0.63628884826325416</v>
      </c>
      <c r="P240" s="188">
        <f t="shared" si="32"/>
        <v>0.15022472140702281</v>
      </c>
      <c r="Q240" s="189">
        <f t="shared" si="33"/>
        <v>0.32916042440536047</v>
      </c>
      <c r="R240" s="189">
        <f t="shared" si="34"/>
        <v>0.24602376505838652</v>
      </c>
      <c r="S240" s="189">
        <f t="shared" si="35"/>
        <v>1.9496377778233834E-2</v>
      </c>
      <c r="T240" s="189">
        <f t="shared" si="36"/>
        <v>0</v>
      </c>
      <c r="U240" s="189">
        <f t="shared" si="37"/>
        <v>0</v>
      </c>
      <c r="V240" s="189">
        <f t="shared" si="38"/>
        <v>0.25119543579534959</v>
      </c>
      <c r="W240" s="158">
        <f t="shared" si="39"/>
        <v>3.8992755556467667E-3</v>
      </c>
      <c r="X240" s="98" t="s">
        <v>1661</v>
      </c>
    </row>
    <row r="241" spans="1:24" ht="16" x14ac:dyDescent="0.2">
      <c r="A241" s="1" t="s">
        <v>109</v>
      </c>
      <c r="B241" s="37" t="s">
        <v>110</v>
      </c>
      <c r="C241" s="94">
        <v>9</v>
      </c>
      <c r="D241" s="37" t="s">
        <v>104</v>
      </c>
      <c r="E241" s="121">
        <v>75040</v>
      </c>
      <c r="F241" s="182">
        <f t="shared" si="30"/>
        <v>42472</v>
      </c>
      <c r="G241" s="94">
        <v>4936</v>
      </c>
      <c r="H241" s="94">
        <v>22077</v>
      </c>
      <c r="I241" s="94">
        <v>11775</v>
      </c>
      <c r="J241" s="94">
        <v>714</v>
      </c>
      <c r="K241" s="94">
        <v>0</v>
      </c>
      <c r="L241" s="94">
        <v>0</v>
      </c>
      <c r="M241" s="94">
        <v>0</v>
      </c>
      <c r="N241" s="182">
        <v>2970</v>
      </c>
      <c r="O241" s="100">
        <f t="shared" si="31"/>
        <v>0.56599147121535176</v>
      </c>
      <c r="P241" s="188">
        <f t="shared" si="32"/>
        <v>0.1162177434545112</v>
      </c>
      <c r="Q241" s="189">
        <f t="shared" si="33"/>
        <v>0.51980128084385002</v>
      </c>
      <c r="R241" s="189">
        <f t="shared" si="34"/>
        <v>0.27724147673761534</v>
      </c>
      <c r="S241" s="189">
        <f t="shared" si="35"/>
        <v>1.6811075532115277E-2</v>
      </c>
      <c r="T241" s="189">
        <f t="shared" si="36"/>
        <v>0</v>
      </c>
      <c r="U241" s="189">
        <f t="shared" si="37"/>
        <v>0</v>
      </c>
      <c r="V241" s="189">
        <f t="shared" si="38"/>
        <v>0</v>
      </c>
      <c r="W241" s="158">
        <f t="shared" si="39"/>
        <v>6.9928423431908082E-2</v>
      </c>
      <c r="X241" s="98" t="s">
        <v>1661</v>
      </c>
    </row>
    <row r="242" spans="1:24" ht="16" x14ac:dyDescent="0.2">
      <c r="A242" s="1" t="s">
        <v>111</v>
      </c>
      <c r="B242" s="37" t="s">
        <v>112</v>
      </c>
      <c r="C242" s="94">
        <v>9</v>
      </c>
      <c r="D242" s="37" t="s">
        <v>104</v>
      </c>
      <c r="E242" s="121">
        <v>73646</v>
      </c>
      <c r="F242" s="182">
        <f t="shared" si="30"/>
        <v>35833</v>
      </c>
      <c r="G242" s="94">
        <v>4277</v>
      </c>
      <c r="H242" s="94">
        <v>19950</v>
      </c>
      <c r="I242" s="94">
        <v>9845</v>
      </c>
      <c r="J242" s="94">
        <v>902</v>
      </c>
      <c r="K242" s="94">
        <v>859</v>
      </c>
      <c r="L242" s="94">
        <v>0</v>
      </c>
      <c r="M242" s="94">
        <v>0</v>
      </c>
      <c r="N242" s="182">
        <v>0</v>
      </c>
      <c r="O242" s="100">
        <f t="shared" si="31"/>
        <v>0.48655731472177716</v>
      </c>
      <c r="P242" s="188">
        <f t="shared" si="32"/>
        <v>0.119359249853487</v>
      </c>
      <c r="Q242" s="189">
        <f t="shared" si="33"/>
        <v>0.5567493651103731</v>
      </c>
      <c r="R242" s="189">
        <f t="shared" si="34"/>
        <v>0.27474674183015657</v>
      </c>
      <c r="S242" s="189">
        <f t="shared" si="35"/>
        <v>2.5172327184438924E-2</v>
      </c>
      <c r="T242" s="189">
        <f t="shared" si="36"/>
        <v>2.3972316021544385E-2</v>
      </c>
      <c r="U242" s="189">
        <f t="shared" si="37"/>
        <v>0</v>
      </c>
      <c r="V242" s="189">
        <f t="shared" si="38"/>
        <v>0</v>
      </c>
      <c r="W242" s="158">
        <f t="shared" si="39"/>
        <v>0</v>
      </c>
      <c r="X242" s="98" t="s">
        <v>1661</v>
      </c>
    </row>
    <row r="243" spans="1:24" ht="16" x14ac:dyDescent="0.2">
      <c r="A243" s="1" t="s">
        <v>113</v>
      </c>
      <c r="B243" s="37" t="s">
        <v>114</v>
      </c>
      <c r="C243" s="94">
        <v>9</v>
      </c>
      <c r="D243" s="37" t="s">
        <v>104</v>
      </c>
      <c r="E243" s="121">
        <v>71338</v>
      </c>
      <c r="F243" s="182">
        <f t="shared" si="30"/>
        <v>41814</v>
      </c>
      <c r="G243" s="94">
        <v>14059</v>
      </c>
      <c r="H243" s="94">
        <v>16841</v>
      </c>
      <c r="I243" s="94">
        <v>6550</v>
      </c>
      <c r="J243" s="94">
        <v>1363</v>
      </c>
      <c r="K243" s="94">
        <v>406</v>
      </c>
      <c r="L243" s="94">
        <v>0</v>
      </c>
      <c r="M243" s="94">
        <v>0</v>
      </c>
      <c r="N243" s="182">
        <v>2595</v>
      </c>
      <c r="O243" s="100">
        <f t="shared" si="31"/>
        <v>0.58613922453671252</v>
      </c>
      <c r="P243" s="188">
        <f t="shared" si="32"/>
        <v>0.33622710097096664</v>
      </c>
      <c r="Q243" s="189">
        <f t="shared" si="33"/>
        <v>0.40275984120151148</v>
      </c>
      <c r="R243" s="189">
        <f t="shared" si="34"/>
        <v>0.15664609939254795</v>
      </c>
      <c r="S243" s="189">
        <f t="shared" si="35"/>
        <v>3.2596737934663028E-2</v>
      </c>
      <c r="T243" s="189">
        <f t="shared" si="36"/>
        <v>9.7096666188357973E-3</v>
      </c>
      <c r="U243" s="189">
        <f t="shared" si="37"/>
        <v>0</v>
      </c>
      <c r="V243" s="189">
        <f t="shared" si="38"/>
        <v>0</v>
      </c>
      <c r="W243" s="158">
        <f t="shared" si="39"/>
        <v>6.2060553881475106E-2</v>
      </c>
      <c r="X243" s="98" t="s">
        <v>1661</v>
      </c>
    </row>
    <row r="244" spans="1:24" ht="16" x14ac:dyDescent="0.2">
      <c r="A244" s="1" t="s">
        <v>115</v>
      </c>
      <c r="B244" s="37" t="s">
        <v>116</v>
      </c>
      <c r="C244" s="94">
        <v>9</v>
      </c>
      <c r="D244" s="37" t="s">
        <v>104</v>
      </c>
      <c r="E244" s="121">
        <v>71304</v>
      </c>
      <c r="F244" s="182">
        <f t="shared" si="30"/>
        <v>42045</v>
      </c>
      <c r="G244" s="94">
        <v>8960</v>
      </c>
      <c r="H244" s="94">
        <v>21142</v>
      </c>
      <c r="I244" s="94">
        <v>9234</v>
      </c>
      <c r="J244" s="94">
        <v>1675</v>
      </c>
      <c r="K244" s="94">
        <v>0</v>
      </c>
      <c r="L244" s="94">
        <v>0</v>
      </c>
      <c r="M244" s="94">
        <v>0</v>
      </c>
      <c r="N244" s="182">
        <v>1034</v>
      </c>
      <c r="O244" s="100">
        <f t="shared" si="31"/>
        <v>0.58965836418714235</v>
      </c>
      <c r="P244" s="188">
        <f t="shared" si="32"/>
        <v>0.21310500654061126</v>
      </c>
      <c r="Q244" s="189">
        <f t="shared" si="33"/>
        <v>0.50284219288857179</v>
      </c>
      <c r="R244" s="189">
        <f t="shared" si="34"/>
        <v>0.21962183374955405</v>
      </c>
      <c r="S244" s="189">
        <f t="shared" si="35"/>
        <v>3.983826852182186E-2</v>
      </c>
      <c r="T244" s="189">
        <f t="shared" si="36"/>
        <v>0</v>
      </c>
      <c r="U244" s="189">
        <f t="shared" si="37"/>
        <v>0</v>
      </c>
      <c r="V244" s="189">
        <f t="shared" si="38"/>
        <v>0</v>
      </c>
      <c r="W244" s="158">
        <f t="shared" si="39"/>
        <v>2.4592698299441076E-2</v>
      </c>
      <c r="X244" s="98" t="s">
        <v>1661</v>
      </c>
    </row>
    <row r="245" spans="1:24" ht="16" x14ac:dyDescent="0.2">
      <c r="A245" s="1" t="s">
        <v>117</v>
      </c>
      <c r="B245" s="37" t="s">
        <v>118</v>
      </c>
      <c r="C245" s="94">
        <v>9</v>
      </c>
      <c r="D245" s="37" t="s">
        <v>104</v>
      </c>
      <c r="E245" s="121">
        <v>74805</v>
      </c>
      <c r="F245" s="182">
        <f t="shared" si="30"/>
        <v>46563</v>
      </c>
      <c r="G245" s="94">
        <v>14468</v>
      </c>
      <c r="H245" s="94">
        <v>17950</v>
      </c>
      <c r="I245" s="94">
        <v>10371</v>
      </c>
      <c r="J245" s="94">
        <v>1131</v>
      </c>
      <c r="K245" s="94">
        <v>664</v>
      </c>
      <c r="L245" s="94">
        <v>0</v>
      </c>
      <c r="M245" s="94">
        <v>0</v>
      </c>
      <c r="N245" s="182">
        <v>1979</v>
      </c>
      <c r="O245" s="100">
        <f t="shared" si="31"/>
        <v>0.62245839181872864</v>
      </c>
      <c r="P245" s="188">
        <f t="shared" si="32"/>
        <v>0.31071881107316968</v>
      </c>
      <c r="Q245" s="189">
        <f t="shared" si="33"/>
        <v>0.38549921611580013</v>
      </c>
      <c r="R245" s="189">
        <f t="shared" si="34"/>
        <v>0.22273049416919014</v>
      </c>
      <c r="S245" s="189">
        <f t="shared" si="35"/>
        <v>2.4289672057212809E-2</v>
      </c>
      <c r="T245" s="189">
        <f t="shared" si="36"/>
        <v>1.4260249554367201E-2</v>
      </c>
      <c r="U245" s="189">
        <f t="shared" si="37"/>
        <v>0</v>
      </c>
      <c r="V245" s="189">
        <f t="shared" si="38"/>
        <v>0</v>
      </c>
      <c r="W245" s="158">
        <f t="shared" si="39"/>
        <v>4.2501557030260075E-2</v>
      </c>
      <c r="X245" s="98" t="s">
        <v>1661</v>
      </c>
    </row>
    <row r="246" spans="1:24" ht="16" x14ac:dyDescent="0.2">
      <c r="A246" s="1" t="s">
        <v>119</v>
      </c>
      <c r="B246" s="37" t="s">
        <v>1425</v>
      </c>
      <c r="C246" s="94">
        <v>9</v>
      </c>
      <c r="D246" s="37" t="s">
        <v>104</v>
      </c>
      <c r="E246" s="121">
        <v>72321</v>
      </c>
      <c r="F246" s="182">
        <f t="shared" si="30"/>
        <v>40850</v>
      </c>
      <c r="G246" s="94">
        <v>7836</v>
      </c>
      <c r="H246" s="94">
        <v>13160</v>
      </c>
      <c r="I246" s="94">
        <v>16162</v>
      </c>
      <c r="J246" s="94">
        <v>1190</v>
      </c>
      <c r="K246" s="94">
        <v>0</v>
      </c>
      <c r="L246" s="94">
        <v>0</v>
      </c>
      <c r="M246" s="94">
        <v>0</v>
      </c>
      <c r="N246" s="182">
        <v>2502</v>
      </c>
      <c r="O246" s="100">
        <f t="shared" si="31"/>
        <v>0.56484285338974849</v>
      </c>
      <c r="P246" s="188">
        <f t="shared" si="32"/>
        <v>0.19182374541003672</v>
      </c>
      <c r="Q246" s="189">
        <f t="shared" si="33"/>
        <v>0.32215422276621786</v>
      </c>
      <c r="R246" s="189">
        <f t="shared" si="34"/>
        <v>0.39564259485924114</v>
      </c>
      <c r="S246" s="189">
        <f t="shared" si="35"/>
        <v>2.9130966952264383E-2</v>
      </c>
      <c r="T246" s="189">
        <f t="shared" si="36"/>
        <v>0</v>
      </c>
      <c r="U246" s="189">
        <f t="shared" si="37"/>
        <v>0</v>
      </c>
      <c r="V246" s="189">
        <f t="shared" si="38"/>
        <v>0</v>
      </c>
      <c r="W246" s="158">
        <f t="shared" si="39"/>
        <v>6.1248470012239903E-2</v>
      </c>
      <c r="X246" s="98" t="s">
        <v>1679</v>
      </c>
    </row>
    <row r="247" spans="1:24" ht="16" x14ac:dyDescent="0.2">
      <c r="A247" s="1" t="s">
        <v>316</v>
      </c>
      <c r="B247" s="37" t="s">
        <v>1452</v>
      </c>
      <c r="C247" s="94">
        <v>9</v>
      </c>
      <c r="D247" s="37" t="s">
        <v>318</v>
      </c>
      <c r="E247" s="121">
        <v>73035</v>
      </c>
      <c r="F247" s="182">
        <f t="shared" si="30"/>
        <v>43383</v>
      </c>
      <c r="G247" s="94">
        <v>9609</v>
      </c>
      <c r="H247" s="94">
        <v>21384</v>
      </c>
      <c r="I247" s="94">
        <v>7210</v>
      </c>
      <c r="J247" s="94">
        <v>1291</v>
      </c>
      <c r="K247" s="94">
        <v>0</v>
      </c>
      <c r="L247" s="94">
        <v>0</v>
      </c>
      <c r="M247" s="94">
        <v>0</v>
      </c>
      <c r="N247" s="182">
        <v>3889</v>
      </c>
      <c r="O247" s="100">
        <f t="shared" si="31"/>
        <v>0.59400287533374407</v>
      </c>
      <c r="P247" s="188">
        <f t="shared" si="32"/>
        <v>0.22149228960652789</v>
      </c>
      <c r="Q247" s="189">
        <f t="shared" si="33"/>
        <v>0.49291197012654725</v>
      </c>
      <c r="R247" s="189">
        <f t="shared" si="34"/>
        <v>0.16619413134176983</v>
      </c>
      <c r="S247" s="189">
        <f t="shared" si="35"/>
        <v>2.9758200216674736E-2</v>
      </c>
      <c r="T247" s="189">
        <f t="shared" si="36"/>
        <v>0</v>
      </c>
      <c r="U247" s="189">
        <f t="shared" si="37"/>
        <v>0</v>
      </c>
      <c r="V247" s="189">
        <f t="shared" si="38"/>
        <v>0</v>
      </c>
      <c r="W247" s="158">
        <f t="shared" si="39"/>
        <v>8.9643408708480282E-2</v>
      </c>
      <c r="X247" s="98" t="s">
        <v>1679</v>
      </c>
    </row>
    <row r="248" spans="1:24" ht="16" x14ac:dyDescent="0.2">
      <c r="A248" s="1" t="s">
        <v>319</v>
      </c>
      <c r="B248" s="37" t="s">
        <v>320</v>
      </c>
      <c r="C248" s="94">
        <v>9</v>
      </c>
      <c r="D248" s="37" t="s">
        <v>318</v>
      </c>
      <c r="E248" s="121">
        <v>72871</v>
      </c>
      <c r="F248" s="182">
        <f t="shared" si="30"/>
        <v>46560</v>
      </c>
      <c r="G248" s="94">
        <v>13648</v>
      </c>
      <c r="H248" s="94">
        <v>19936</v>
      </c>
      <c r="I248" s="94">
        <v>8344</v>
      </c>
      <c r="J248" s="94">
        <v>1295</v>
      </c>
      <c r="K248" s="94">
        <v>497</v>
      </c>
      <c r="L248" s="94">
        <v>0</v>
      </c>
      <c r="M248" s="94">
        <v>0</v>
      </c>
      <c r="N248" s="182">
        <v>2840</v>
      </c>
      <c r="O248" s="100">
        <f t="shared" si="31"/>
        <v>0.63893730016055772</v>
      </c>
      <c r="P248" s="188">
        <f t="shared" si="32"/>
        <v>0.29312714776632304</v>
      </c>
      <c r="Q248" s="189">
        <f t="shared" si="33"/>
        <v>0.42817869415807558</v>
      </c>
      <c r="R248" s="189">
        <f t="shared" si="34"/>
        <v>0.17920962199312715</v>
      </c>
      <c r="S248" s="189">
        <f t="shared" si="35"/>
        <v>2.781357388316151E-2</v>
      </c>
      <c r="T248" s="189">
        <f t="shared" si="36"/>
        <v>1.0674398625429554E-2</v>
      </c>
      <c r="U248" s="189">
        <f t="shared" si="37"/>
        <v>0</v>
      </c>
      <c r="V248" s="189">
        <f t="shared" si="38"/>
        <v>0</v>
      </c>
      <c r="W248" s="158">
        <f t="shared" si="39"/>
        <v>6.099656357388316E-2</v>
      </c>
      <c r="X248" s="98" t="s">
        <v>1661</v>
      </c>
    </row>
    <row r="249" spans="1:24" ht="16" x14ac:dyDescent="0.2">
      <c r="A249" s="1" t="s">
        <v>321</v>
      </c>
      <c r="B249" s="37" t="s">
        <v>322</v>
      </c>
      <c r="C249" s="94">
        <v>9</v>
      </c>
      <c r="D249" s="37" t="s">
        <v>318</v>
      </c>
      <c r="E249" s="121">
        <v>73652</v>
      </c>
      <c r="F249" s="182">
        <f t="shared" si="30"/>
        <v>45924</v>
      </c>
      <c r="G249" s="94">
        <v>15352</v>
      </c>
      <c r="H249" s="94">
        <v>19197</v>
      </c>
      <c r="I249" s="94">
        <v>8278</v>
      </c>
      <c r="J249" s="94">
        <v>1767</v>
      </c>
      <c r="K249" s="94">
        <v>639</v>
      </c>
      <c r="L249" s="94">
        <v>0</v>
      </c>
      <c r="M249" s="94">
        <v>0</v>
      </c>
      <c r="N249" s="182">
        <v>691</v>
      </c>
      <c r="O249" s="100">
        <f t="shared" si="31"/>
        <v>0.62352685602563407</v>
      </c>
      <c r="P249" s="188">
        <f t="shared" si="32"/>
        <v>0.33429143802804634</v>
      </c>
      <c r="Q249" s="189">
        <f t="shared" si="33"/>
        <v>0.41801672328194406</v>
      </c>
      <c r="R249" s="189">
        <f t="shared" si="34"/>
        <v>0.18025433324623291</v>
      </c>
      <c r="S249" s="189">
        <f t="shared" si="35"/>
        <v>3.8476613535406323E-2</v>
      </c>
      <c r="T249" s="189">
        <f t="shared" si="36"/>
        <v>1.3914293180036582E-2</v>
      </c>
      <c r="U249" s="189">
        <f t="shared" si="37"/>
        <v>0</v>
      </c>
      <c r="V249" s="189">
        <f t="shared" si="38"/>
        <v>0</v>
      </c>
      <c r="W249" s="158">
        <f t="shared" si="39"/>
        <v>1.504659872833377E-2</v>
      </c>
      <c r="X249" s="98" t="s">
        <v>1661</v>
      </c>
    </row>
    <row r="250" spans="1:24" ht="16" x14ac:dyDescent="0.2">
      <c r="A250" s="1" t="s">
        <v>387</v>
      </c>
      <c r="B250" s="37" t="s">
        <v>388</v>
      </c>
      <c r="C250" s="94">
        <v>9</v>
      </c>
      <c r="D250" s="37" t="s">
        <v>13</v>
      </c>
      <c r="E250" s="121">
        <v>60838</v>
      </c>
      <c r="F250" s="182">
        <f t="shared" si="30"/>
        <v>38602</v>
      </c>
      <c r="G250" s="94">
        <v>14274</v>
      </c>
      <c r="H250" s="94">
        <v>14923</v>
      </c>
      <c r="I250" s="94">
        <v>4066</v>
      </c>
      <c r="J250" s="94">
        <v>3267</v>
      </c>
      <c r="K250" s="94">
        <v>0</v>
      </c>
      <c r="L250" s="94">
        <v>0</v>
      </c>
      <c r="M250" s="94">
        <v>0</v>
      </c>
      <c r="N250" s="182">
        <v>2072</v>
      </c>
      <c r="O250" s="100">
        <f t="shared" si="31"/>
        <v>0.63450475032052334</v>
      </c>
      <c r="P250" s="188">
        <f t="shared" si="32"/>
        <v>0.36977358686078443</v>
      </c>
      <c r="Q250" s="189">
        <f t="shared" si="33"/>
        <v>0.38658618724418425</v>
      </c>
      <c r="R250" s="189">
        <f t="shared" si="34"/>
        <v>0.10533132998290244</v>
      </c>
      <c r="S250" s="189">
        <f t="shared" si="35"/>
        <v>8.4632920574063519E-2</v>
      </c>
      <c r="T250" s="189">
        <f t="shared" si="36"/>
        <v>0</v>
      </c>
      <c r="U250" s="189">
        <f t="shared" si="37"/>
        <v>0</v>
      </c>
      <c r="V250" s="189">
        <f t="shared" si="38"/>
        <v>0</v>
      </c>
      <c r="W250" s="158">
        <f t="shared" si="39"/>
        <v>5.3675975338065382E-2</v>
      </c>
      <c r="X250" s="98" t="s">
        <v>1661</v>
      </c>
    </row>
    <row r="251" spans="1:24" ht="16" x14ac:dyDescent="0.2">
      <c r="A251" s="1" t="s">
        <v>389</v>
      </c>
      <c r="B251" s="37" t="s">
        <v>1460</v>
      </c>
      <c r="C251" s="94">
        <v>9</v>
      </c>
      <c r="D251" s="37" t="s">
        <v>13</v>
      </c>
      <c r="E251" s="121">
        <v>60572</v>
      </c>
      <c r="F251" s="182">
        <f t="shared" si="30"/>
        <v>38165</v>
      </c>
      <c r="G251" s="94">
        <v>16450</v>
      </c>
      <c r="H251" s="94">
        <v>12594</v>
      </c>
      <c r="I251" s="94">
        <v>5989</v>
      </c>
      <c r="J251" s="94">
        <v>3132</v>
      </c>
      <c r="K251" s="94">
        <v>0</v>
      </c>
      <c r="L251" s="94">
        <v>0</v>
      </c>
      <c r="M251" s="94">
        <v>0</v>
      </c>
      <c r="N251" s="182">
        <v>0</v>
      </c>
      <c r="O251" s="100">
        <f t="shared" si="31"/>
        <v>0.63007660305091462</v>
      </c>
      <c r="P251" s="188">
        <f t="shared" si="32"/>
        <v>0.43102318878553647</v>
      </c>
      <c r="Q251" s="189">
        <f t="shared" si="33"/>
        <v>0.32998820909210008</v>
      </c>
      <c r="R251" s="189">
        <f t="shared" si="34"/>
        <v>0.15692388313900171</v>
      </c>
      <c r="S251" s="189">
        <f t="shared" si="35"/>
        <v>8.206471898336172E-2</v>
      </c>
      <c r="T251" s="189">
        <f t="shared" si="36"/>
        <v>0</v>
      </c>
      <c r="U251" s="189">
        <f t="shared" si="37"/>
        <v>0</v>
      </c>
      <c r="V251" s="189">
        <f t="shared" si="38"/>
        <v>0</v>
      </c>
      <c r="W251" s="158">
        <f t="shared" si="39"/>
        <v>0</v>
      </c>
      <c r="X251" s="98" t="s">
        <v>1679</v>
      </c>
    </row>
    <row r="252" spans="1:24" ht="16" x14ac:dyDescent="0.2">
      <c r="A252" s="1" t="s">
        <v>492</v>
      </c>
      <c r="B252" s="37" t="s">
        <v>493</v>
      </c>
      <c r="C252" s="94">
        <v>9</v>
      </c>
      <c r="D252" s="37" t="s">
        <v>13</v>
      </c>
      <c r="E252" s="121">
        <v>63693</v>
      </c>
      <c r="F252" s="182">
        <f t="shared" si="30"/>
        <v>43979</v>
      </c>
      <c r="G252" s="94">
        <v>18115</v>
      </c>
      <c r="H252" s="94">
        <v>16092</v>
      </c>
      <c r="I252" s="94">
        <v>6515</v>
      </c>
      <c r="J252" s="94">
        <v>2824</v>
      </c>
      <c r="K252" s="94">
        <v>0</v>
      </c>
      <c r="L252" s="94">
        <v>0</v>
      </c>
      <c r="M252" s="94">
        <v>0</v>
      </c>
      <c r="N252" s="182">
        <v>433</v>
      </c>
      <c r="O252" s="100">
        <f t="shared" si="31"/>
        <v>0.69048404063240854</v>
      </c>
      <c r="P252" s="188">
        <f t="shared" si="32"/>
        <v>0.41190113463243822</v>
      </c>
      <c r="Q252" s="189">
        <f t="shared" si="33"/>
        <v>0.36590190772868869</v>
      </c>
      <c r="R252" s="189">
        <f t="shared" si="34"/>
        <v>0.1481388844675868</v>
      </c>
      <c r="S252" s="189">
        <f t="shared" si="35"/>
        <v>6.4212465040132796E-2</v>
      </c>
      <c r="T252" s="189">
        <f t="shared" si="36"/>
        <v>0</v>
      </c>
      <c r="U252" s="189">
        <f t="shared" si="37"/>
        <v>0</v>
      </c>
      <c r="V252" s="189">
        <f t="shared" si="38"/>
        <v>0</v>
      </c>
      <c r="W252" s="158">
        <f t="shared" si="39"/>
        <v>9.8456081311535052E-3</v>
      </c>
      <c r="X252" s="98" t="s">
        <v>1661</v>
      </c>
    </row>
    <row r="253" spans="1:24" ht="16" x14ac:dyDescent="0.2">
      <c r="A253" s="1" t="s">
        <v>704</v>
      </c>
      <c r="B253" s="37" t="s">
        <v>705</v>
      </c>
      <c r="C253" s="94">
        <v>9</v>
      </c>
      <c r="D253" s="37" t="s">
        <v>318</v>
      </c>
      <c r="E253" s="121">
        <v>83826</v>
      </c>
      <c r="F253" s="182">
        <f t="shared" si="30"/>
        <v>52162</v>
      </c>
      <c r="G253" s="94">
        <v>26956</v>
      </c>
      <c r="H253" s="94">
        <v>10703</v>
      </c>
      <c r="I253" s="94">
        <v>9278</v>
      </c>
      <c r="J253" s="94">
        <v>1378</v>
      </c>
      <c r="K253" s="94">
        <v>678</v>
      </c>
      <c r="L253" s="94">
        <v>0</v>
      </c>
      <c r="M253" s="94">
        <v>0</v>
      </c>
      <c r="N253" s="182">
        <v>3169</v>
      </c>
      <c r="O253" s="100">
        <f t="shared" si="31"/>
        <v>0.62226516832486345</v>
      </c>
      <c r="P253" s="188">
        <f t="shared" si="32"/>
        <v>0.5167746635481768</v>
      </c>
      <c r="Q253" s="189">
        <f t="shared" si="33"/>
        <v>0.20518768452129904</v>
      </c>
      <c r="R253" s="189">
        <f t="shared" si="34"/>
        <v>0.17786894674283962</v>
      </c>
      <c r="S253" s="189">
        <f t="shared" si="35"/>
        <v>2.6417698707871629E-2</v>
      </c>
      <c r="T253" s="189">
        <f t="shared" si="36"/>
        <v>1.2997967869330164E-2</v>
      </c>
      <c r="U253" s="189">
        <f t="shared" si="37"/>
        <v>0</v>
      </c>
      <c r="V253" s="189">
        <f t="shared" si="38"/>
        <v>0</v>
      </c>
      <c r="W253" s="158">
        <f t="shared" si="39"/>
        <v>6.0753038610482729E-2</v>
      </c>
      <c r="X253" s="98" t="s">
        <v>1661</v>
      </c>
    </row>
    <row r="254" spans="1:24" ht="16" x14ac:dyDescent="0.2">
      <c r="A254" s="1" t="s">
        <v>900</v>
      </c>
      <c r="B254" s="37" t="s">
        <v>1515</v>
      </c>
      <c r="C254" s="94">
        <v>9</v>
      </c>
      <c r="D254" s="37" t="s">
        <v>318</v>
      </c>
      <c r="E254" s="121">
        <v>77863</v>
      </c>
      <c r="F254" s="182">
        <f t="shared" si="30"/>
        <v>55129</v>
      </c>
      <c r="G254" s="94">
        <v>23460</v>
      </c>
      <c r="H254" s="94">
        <v>4891</v>
      </c>
      <c r="I254" s="94">
        <v>23635</v>
      </c>
      <c r="J254" s="94">
        <v>1200</v>
      </c>
      <c r="K254" s="94">
        <v>0</v>
      </c>
      <c r="L254" s="94">
        <v>0</v>
      </c>
      <c r="M254" s="94">
        <v>0</v>
      </c>
      <c r="N254" s="182">
        <v>1943</v>
      </c>
      <c r="O254" s="100">
        <f t="shared" si="31"/>
        <v>0.70802563476876057</v>
      </c>
      <c r="P254" s="188">
        <f t="shared" si="32"/>
        <v>0.42554735257305593</v>
      </c>
      <c r="Q254" s="189">
        <f t="shared" si="33"/>
        <v>8.8719185909412468E-2</v>
      </c>
      <c r="R254" s="189">
        <f t="shared" si="34"/>
        <v>0.42872172540768017</v>
      </c>
      <c r="S254" s="189">
        <f t="shared" si="35"/>
        <v>2.1767128008851964E-2</v>
      </c>
      <c r="T254" s="189">
        <f t="shared" si="36"/>
        <v>0</v>
      </c>
      <c r="U254" s="189">
        <f t="shared" si="37"/>
        <v>0</v>
      </c>
      <c r="V254" s="189">
        <f t="shared" si="38"/>
        <v>0</v>
      </c>
      <c r="W254" s="158">
        <f t="shared" si="39"/>
        <v>3.5244608100999476E-2</v>
      </c>
      <c r="X254" s="98" t="s">
        <v>1679</v>
      </c>
    </row>
    <row r="255" spans="1:24" ht="16" x14ac:dyDescent="0.2">
      <c r="A255" s="1" t="s">
        <v>956</v>
      </c>
      <c r="B255" s="37" t="s">
        <v>957</v>
      </c>
      <c r="C255" s="94">
        <v>9</v>
      </c>
      <c r="D255" s="37" t="s">
        <v>13</v>
      </c>
      <c r="E255" s="121">
        <v>69637</v>
      </c>
      <c r="F255" s="182">
        <f t="shared" si="30"/>
        <v>47234</v>
      </c>
      <c r="G255" s="94">
        <v>20153</v>
      </c>
      <c r="H255" s="94">
        <v>14989</v>
      </c>
      <c r="I255" s="94">
        <v>7733</v>
      </c>
      <c r="J255" s="94">
        <v>2103</v>
      </c>
      <c r="K255" s="94">
        <v>394</v>
      </c>
      <c r="L255" s="94">
        <v>0</v>
      </c>
      <c r="M255" s="94">
        <v>0</v>
      </c>
      <c r="N255" s="182">
        <v>1862</v>
      </c>
      <c r="O255" s="100">
        <f t="shared" si="31"/>
        <v>0.67828884070250006</v>
      </c>
      <c r="P255" s="188">
        <f t="shared" si="32"/>
        <v>0.42666299699369098</v>
      </c>
      <c r="Q255" s="189">
        <f t="shared" si="33"/>
        <v>0.31733497057204557</v>
      </c>
      <c r="R255" s="189">
        <f t="shared" si="34"/>
        <v>0.16371681415929204</v>
      </c>
      <c r="S255" s="189">
        <f t="shared" si="35"/>
        <v>4.4523013083795568E-2</v>
      </c>
      <c r="T255" s="189">
        <f t="shared" si="36"/>
        <v>8.3414489562603205E-3</v>
      </c>
      <c r="U255" s="189">
        <f t="shared" si="37"/>
        <v>0</v>
      </c>
      <c r="V255" s="189">
        <f t="shared" si="38"/>
        <v>0</v>
      </c>
      <c r="W255" s="158">
        <f t="shared" si="39"/>
        <v>3.9420756234915526E-2</v>
      </c>
      <c r="X255" s="98" t="s">
        <v>1661</v>
      </c>
    </row>
    <row r="256" spans="1:24" ht="16" x14ac:dyDescent="0.2">
      <c r="A256" s="1" t="s">
        <v>986</v>
      </c>
      <c r="B256" s="37" t="s">
        <v>987</v>
      </c>
      <c r="C256" s="94">
        <v>9</v>
      </c>
      <c r="D256" s="37" t="s">
        <v>104</v>
      </c>
      <c r="E256" s="121">
        <v>74489</v>
      </c>
      <c r="F256" s="182">
        <f t="shared" si="30"/>
        <v>50589</v>
      </c>
      <c r="G256" s="94">
        <v>27303</v>
      </c>
      <c r="H256" s="94">
        <v>10298</v>
      </c>
      <c r="I256" s="94">
        <v>9117</v>
      </c>
      <c r="J256" s="94">
        <v>1587</v>
      </c>
      <c r="K256" s="94">
        <v>535</v>
      </c>
      <c r="L256" s="94">
        <v>0</v>
      </c>
      <c r="M256" s="94">
        <v>0</v>
      </c>
      <c r="N256" s="182">
        <v>1749</v>
      </c>
      <c r="O256" s="100">
        <f t="shared" si="31"/>
        <v>0.67914725664192033</v>
      </c>
      <c r="P256" s="188">
        <f t="shared" si="32"/>
        <v>0.5397023068255945</v>
      </c>
      <c r="Q256" s="189">
        <f t="shared" si="33"/>
        <v>0.20356203917847754</v>
      </c>
      <c r="R256" s="189">
        <f t="shared" si="34"/>
        <v>0.18021704323074186</v>
      </c>
      <c r="S256" s="189">
        <f t="shared" si="35"/>
        <v>3.1370456027990275E-2</v>
      </c>
      <c r="T256" s="189">
        <f t="shared" si="36"/>
        <v>1.0575421534325644E-2</v>
      </c>
      <c r="U256" s="189">
        <f t="shared" si="37"/>
        <v>0</v>
      </c>
      <c r="V256" s="189">
        <f t="shared" si="38"/>
        <v>0</v>
      </c>
      <c r="W256" s="158">
        <f t="shared" si="39"/>
        <v>3.4572733202870187E-2</v>
      </c>
      <c r="X256" s="98" t="s">
        <v>1661</v>
      </c>
    </row>
    <row r="257" spans="1:24" ht="16" x14ac:dyDescent="0.2">
      <c r="A257" s="1" t="s">
        <v>1042</v>
      </c>
      <c r="B257" s="37" t="s">
        <v>1043</v>
      </c>
      <c r="C257" s="94">
        <v>9</v>
      </c>
      <c r="D257" s="37" t="s">
        <v>13</v>
      </c>
      <c r="E257" s="121">
        <v>65183</v>
      </c>
      <c r="F257" s="182">
        <f t="shared" si="30"/>
        <v>36187</v>
      </c>
      <c r="G257" s="94">
        <v>12395</v>
      </c>
      <c r="H257" s="94">
        <v>13385</v>
      </c>
      <c r="I257" s="94">
        <v>4754</v>
      </c>
      <c r="J257" s="94">
        <v>1737</v>
      </c>
      <c r="K257" s="94">
        <v>0</v>
      </c>
      <c r="L257" s="94">
        <v>0</v>
      </c>
      <c r="M257" s="94">
        <v>2930</v>
      </c>
      <c r="N257" s="182">
        <v>986</v>
      </c>
      <c r="O257" s="100">
        <f t="shared" si="31"/>
        <v>0.55516008775294168</v>
      </c>
      <c r="P257" s="188">
        <f t="shared" si="32"/>
        <v>0.34252632160720703</v>
      </c>
      <c r="Q257" s="189">
        <f t="shared" si="33"/>
        <v>0.36988421256252246</v>
      </c>
      <c r="R257" s="189">
        <f t="shared" si="34"/>
        <v>0.13137314505209052</v>
      </c>
      <c r="S257" s="189">
        <f t="shared" si="35"/>
        <v>4.8000663221598919E-2</v>
      </c>
      <c r="T257" s="189">
        <f t="shared" si="36"/>
        <v>0</v>
      </c>
      <c r="U257" s="189">
        <f t="shared" si="37"/>
        <v>0</v>
      </c>
      <c r="V257" s="189">
        <f t="shared" si="38"/>
        <v>8.0968303534418432E-2</v>
      </c>
      <c r="W257" s="158">
        <f t="shared" si="39"/>
        <v>2.7247354022162655E-2</v>
      </c>
      <c r="X257" s="98" t="s">
        <v>1661</v>
      </c>
    </row>
    <row r="258" spans="1:24" ht="16" x14ac:dyDescent="0.2">
      <c r="A258" s="1" t="s">
        <v>1044</v>
      </c>
      <c r="B258" s="37" t="s">
        <v>1045</v>
      </c>
      <c r="C258" s="94">
        <v>9</v>
      </c>
      <c r="D258" s="37" t="s">
        <v>13</v>
      </c>
      <c r="E258" s="121">
        <v>64830</v>
      </c>
      <c r="F258" s="182">
        <f t="shared" si="30"/>
        <v>40882</v>
      </c>
      <c r="G258" s="94">
        <v>14456</v>
      </c>
      <c r="H258" s="94">
        <v>16211</v>
      </c>
      <c r="I258" s="94">
        <v>5880</v>
      </c>
      <c r="J258" s="94">
        <v>3449</v>
      </c>
      <c r="K258" s="94">
        <v>0</v>
      </c>
      <c r="L258" s="94">
        <v>0</v>
      </c>
      <c r="M258" s="94">
        <v>0</v>
      </c>
      <c r="N258" s="182">
        <v>886</v>
      </c>
      <c r="O258" s="100">
        <f t="shared" si="31"/>
        <v>0.63060311584143147</v>
      </c>
      <c r="P258" s="188">
        <f t="shared" si="32"/>
        <v>0.35360305268822467</v>
      </c>
      <c r="Q258" s="189">
        <f t="shared" si="33"/>
        <v>0.39653148084731665</v>
      </c>
      <c r="R258" s="189">
        <f t="shared" si="34"/>
        <v>0.14382857981507755</v>
      </c>
      <c r="S258" s="189">
        <f t="shared" si="35"/>
        <v>8.4364757105816743E-2</v>
      </c>
      <c r="T258" s="189">
        <f t="shared" si="36"/>
        <v>0</v>
      </c>
      <c r="U258" s="189">
        <f t="shared" si="37"/>
        <v>0</v>
      </c>
      <c r="V258" s="189">
        <f t="shared" si="38"/>
        <v>0</v>
      </c>
      <c r="W258" s="158">
        <f t="shared" si="39"/>
        <v>2.1672129543564404E-2</v>
      </c>
      <c r="X258" s="98" t="s">
        <v>1661</v>
      </c>
    </row>
    <row r="259" spans="1:24" ht="16" x14ac:dyDescent="0.2">
      <c r="A259" s="1" t="s">
        <v>1052</v>
      </c>
      <c r="B259" s="37" t="s">
        <v>1053</v>
      </c>
      <c r="C259" s="94">
        <v>9</v>
      </c>
      <c r="D259" s="37" t="s">
        <v>13</v>
      </c>
      <c r="E259" s="121">
        <v>63106</v>
      </c>
      <c r="F259" s="182">
        <f t="shared" si="30"/>
        <v>38270</v>
      </c>
      <c r="G259" s="94">
        <v>9484</v>
      </c>
      <c r="H259" s="94">
        <v>20240</v>
      </c>
      <c r="I259" s="94">
        <v>5929</v>
      </c>
      <c r="J259" s="94">
        <v>2617</v>
      </c>
      <c r="K259" s="94">
        <v>0</v>
      </c>
      <c r="L259" s="94">
        <v>0</v>
      </c>
      <c r="M259" s="94">
        <v>0</v>
      </c>
      <c r="N259" s="182">
        <v>0</v>
      </c>
      <c r="O259" s="100">
        <f t="shared" si="31"/>
        <v>0.60643995816562613</v>
      </c>
      <c r="P259" s="188">
        <f t="shared" si="32"/>
        <v>0.2478181343088581</v>
      </c>
      <c r="Q259" s="189">
        <f t="shared" si="33"/>
        <v>0.52887379148157831</v>
      </c>
      <c r="R259" s="189">
        <f t="shared" si="34"/>
        <v>0.15492552913509275</v>
      </c>
      <c r="S259" s="189">
        <f t="shared" si="35"/>
        <v>6.8382545074470863E-2</v>
      </c>
      <c r="T259" s="189">
        <f t="shared" si="36"/>
        <v>0</v>
      </c>
      <c r="U259" s="189">
        <f t="shared" si="37"/>
        <v>0</v>
      </c>
      <c r="V259" s="189">
        <f t="shared" si="38"/>
        <v>0</v>
      </c>
      <c r="W259" s="158">
        <f t="shared" si="39"/>
        <v>0</v>
      </c>
      <c r="X259" s="98" t="s">
        <v>1661</v>
      </c>
    </row>
    <row r="260" spans="1:24" ht="16" x14ac:dyDescent="0.2">
      <c r="A260" s="1" t="s">
        <v>1080</v>
      </c>
      <c r="B260" s="37" t="s">
        <v>1081</v>
      </c>
      <c r="C260" s="94">
        <v>9</v>
      </c>
      <c r="D260" s="37" t="s">
        <v>13</v>
      </c>
      <c r="E260" s="121">
        <v>62824</v>
      </c>
      <c r="F260" s="182">
        <f t="shared" si="30"/>
        <v>37950</v>
      </c>
      <c r="G260" s="94">
        <v>10961</v>
      </c>
      <c r="H260" s="94">
        <v>17657</v>
      </c>
      <c r="I260" s="94">
        <v>4993</v>
      </c>
      <c r="J260" s="94">
        <v>984</v>
      </c>
      <c r="K260" s="94">
        <v>0</v>
      </c>
      <c r="L260" s="94">
        <v>0</v>
      </c>
      <c r="M260" s="94">
        <v>0</v>
      </c>
      <c r="N260" s="182">
        <v>3355</v>
      </c>
      <c r="O260" s="100">
        <f t="shared" si="31"/>
        <v>0.60406850885012098</v>
      </c>
      <c r="P260" s="188">
        <f t="shared" si="32"/>
        <v>0.28882740447957839</v>
      </c>
      <c r="Q260" s="189">
        <f t="shared" si="33"/>
        <v>0.46527009222661397</v>
      </c>
      <c r="R260" s="189">
        <f t="shared" si="34"/>
        <v>0.13156785243741764</v>
      </c>
      <c r="S260" s="189">
        <f t="shared" si="35"/>
        <v>2.5928853754940712E-2</v>
      </c>
      <c r="T260" s="189">
        <f t="shared" si="36"/>
        <v>0</v>
      </c>
      <c r="U260" s="189">
        <f t="shared" si="37"/>
        <v>0</v>
      </c>
      <c r="V260" s="189">
        <f t="shared" si="38"/>
        <v>0</v>
      </c>
      <c r="W260" s="158">
        <f t="shared" si="39"/>
        <v>8.8405797101449274E-2</v>
      </c>
      <c r="X260" s="98" t="s">
        <v>1661</v>
      </c>
    </row>
    <row r="261" spans="1:24" ht="16" x14ac:dyDescent="0.2">
      <c r="A261" s="1" t="s">
        <v>1082</v>
      </c>
      <c r="B261" s="37" t="s">
        <v>1083</v>
      </c>
      <c r="C261" s="94">
        <v>9</v>
      </c>
      <c r="D261" s="37" t="s">
        <v>13</v>
      </c>
      <c r="E261" s="121">
        <v>65013</v>
      </c>
      <c r="F261" s="182">
        <f t="shared" si="30"/>
        <v>36171</v>
      </c>
      <c r="G261" s="94">
        <v>10612</v>
      </c>
      <c r="H261" s="94">
        <v>16263</v>
      </c>
      <c r="I261" s="94">
        <v>4336</v>
      </c>
      <c r="J261" s="94">
        <v>1566</v>
      </c>
      <c r="K261" s="94">
        <v>0</v>
      </c>
      <c r="L261" s="94">
        <v>0</v>
      </c>
      <c r="M261" s="94">
        <v>3394</v>
      </c>
      <c r="N261" s="182">
        <v>0</v>
      </c>
      <c r="O261" s="100">
        <f t="shared" si="31"/>
        <v>0.55636564994693372</v>
      </c>
      <c r="P261" s="188">
        <f t="shared" si="32"/>
        <v>0.29338420281440936</v>
      </c>
      <c r="Q261" s="189">
        <f t="shared" si="33"/>
        <v>0.44961433192336403</v>
      </c>
      <c r="R261" s="189">
        <f t="shared" si="34"/>
        <v>0.11987503801387853</v>
      </c>
      <c r="S261" s="189">
        <f t="shared" si="35"/>
        <v>4.3294351828813138E-2</v>
      </c>
      <c r="T261" s="189">
        <f t="shared" si="36"/>
        <v>0</v>
      </c>
      <c r="U261" s="189">
        <f t="shared" si="37"/>
        <v>0</v>
      </c>
      <c r="V261" s="189">
        <f t="shared" si="38"/>
        <v>9.3832075419534991E-2</v>
      </c>
      <c r="W261" s="158">
        <f t="shared" si="39"/>
        <v>0</v>
      </c>
      <c r="X261" s="98" t="s">
        <v>1661</v>
      </c>
    </row>
    <row r="262" spans="1:24" ht="16" x14ac:dyDescent="0.2">
      <c r="A262" s="1" t="s">
        <v>1116</v>
      </c>
      <c r="B262" s="37" t="s">
        <v>1117</v>
      </c>
      <c r="C262" s="94">
        <v>9</v>
      </c>
      <c r="D262" s="37" t="s">
        <v>13</v>
      </c>
      <c r="E262" s="121">
        <v>59324</v>
      </c>
      <c r="F262" s="182">
        <f t="shared" ref="F262:F325" si="40">SUM(G262:N262)</f>
        <v>34894</v>
      </c>
      <c r="G262" s="94">
        <v>11964</v>
      </c>
      <c r="H262" s="94">
        <v>14448</v>
      </c>
      <c r="I262" s="94">
        <v>4711</v>
      </c>
      <c r="J262" s="94">
        <v>1138</v>
      </c>
      <c r="K262" s="94">
        <v>0</v>
      </c>
      <c r="L262" s="94">
        <v>0</v>
      </c>
      <c r="M262" s="94">
        <v>0</v>
      </c>
      <c r="N262" s="182">
        <v>2633</v>
      </c>
      <c r="O262" s="100">
        <f t="shared" ref="O262:O325" si="41">SUM(G262:N262)/E262</f>
        <v>0.58819364843908029</v>
      </c>
      <c r="P262" s="188">
        <f t="shared" ref="P262:P325" si="42">G262/F262</f>
        <v>0.3428669685332722</v>
      </c>
      <c r="Q262" s="189">
        <f t="shared" ref="Q262:Q325" si="43">H262/F262</f>
        <v>0.41405399209033072</v>
      </c>
      <c r="R262" s="189">
        <f t="shared" ref="R262:R325" si="44">I262/F262</f>
        <v>0.1350088840488336</v>
      </c>
      <c r="S262" s="189">
        <f t="shared" ref="S262:S325" si="45">J262/F262</f>
        <v>3.2613056685963204E-2</v>
      </c>
      <c r="T262" s="189">
        <f t="shared" ref="T262:T325" si="46">K262/F262</f>
        <v>0</v>
      </c>
      <c r="U262" s="189">
        <f t="shared" ref="U262:U325" si="47">L262/F262</f>
        <v>0</v>
      </c>
      <c r="V262" s="189">
        <f t="shared" ref="V262:V325" si="48">M262/F262</f>
        <v>0</v>
      </c>
      <c r="W262" s="158">
        <f t="shared" ref="W262:W325" si="49">N262/F262</f>
        <v>7.5457098641600273E-2</v>
      </c>
      <c r="X262" s="98" t="s">
        <v>1661</v>
      </c>
    </row>
    <row r="263" spans="1:24" ht="16" x14ac:dyDescent="0.2">
      <c r="A263" s="1" t="s">
        <v>1118</v>
      </c>
      <c r="B263" s="37" t="s">
        <v>1119</v>
      </c>
      <c r="C263" s="94">
        <v>9</v>
      </c>
      <c r="D263" s="37" t="s">
        <v>13</v>
      </c>
      <c r="E263" s="121">
        <v>60450</v>
      </c>
      <c r="F263" s="182">
        <f t="shared" si="40"/>
        <v>34707</v>
      </c>
      <c r="G263" s="94">
        <v>9912</v>
      </c>
      <c r="H263" s="94">
        <v>16505</v>
      </c>
      <c r="I263" s="94">
        <v>5277</v>
      </c>
      <c r="J263" s="94">
        <v>2675</v>
      </c>
      <c r="K263" s="94">
        <v>0</v>
      </c>
      <c r="L263" s="94">
        <v>0</v>
      </c>
      <c r="M263" s="94">
        <v>0</v>
      </c>
      <c r="N263" s="182">
        <v>338</v>
      </c>
      <c r="O263" s="100">
        <f t="shared" si="41"/>
        <v>0.57414392059553354</v>
      </c>
      <c r="P263" s="188">
        <f t="shared" si="42"/>
        <v>0.28559080300803874</v>
      </c>
      <c r="Q263" s="189">
        <f t="shared" si="43"/>
        <v>0.47555248220820007</v>
      </c>
      <c r="R263" s="189">
        <f t="shared" si="44"/>
        <v>0.15204425620191891</v>
      </c>
      <c r="S263" s="189">
        <f t="shared" si="45"/>
        <v>7.7073789149162991E-2</v>
      </c>
      <c r="T263" s="189">
        <f t="shared" si="46"/>
        <v>0</v>
      </c>
      <c r="U263" s="189">
        <f t="shared" si="47"/>
        <v>0</v>
      </c>
      <c r="V263" s="189">
        <f t="shared" si="48"/>
        <v>0</v>
      </c>
      <c r="W263" s="158">
        <f t="shared" si="49"/>
        <v>9.7386694326792866E-3</v>
      </c>
      <c r="X263" s="98" t="s">
        <v>1661</v>
      </c>
    </row>
    <row r="264" spans="1:24" ht="16" x14ac:dyDescent="0.2">
      <c r="A264" s="1" t="s">
        <v>1120</v>
      </c>
      <c r="B264" s="37" t="s">
        <v>1539</v>
      </c>
      <c r="C264" s="94">
        <v>9</v>
      </c>
      <c r="D264" s="37" t="s">
        <v>13</v>
      </c>
      <c r="E264" s="121">
        <v>59160</v>
      </c>
      <c r="F264" s="182">
        <f t="shared" si="40"/>
        <v>40160</v>
      </c>
      <c r="G264" s="94">
        <v>16344</v>
      </c>
      <c r="H264" s="94">
        <v>15653</v>
      </c>
      <c r="I264" s="94">
        <v>6430</v>
      </c>
      <c r="J264" s="94">
        <v>1487</v>
      </c>
      <c r="K264" s="94">
        <v>0</v>
      </c>
      <c r="L264" s="94">
        <v>0</v>
      </c>
      <c r="M264" s="94">
        <v>0</v>
      </c>
      <c r="N264" s="182">
        <v>246</v>
      </c>
      <c r="O264" s="100">
        <f t="shared" si="41"/>
        <v>0.67883705206220424</v>
      </c>
      <c r="P264" s="188">
        <f t="shared" si="42"/>
        <v>0.40697211155378488</v>
      </c>
      <c r="Q264" s="189">
        <f t="shared" si="43"/>
        <v>0.38976593625498007</v>
      </c>
      <c r="R264" s="189">
        <f t="shared" si="44"/>
        <v>0.16010956175298804</v>
      </c>
      <c r="S264" s="189">
        <f t="shared" si="45"/>
        <v>3.7026892430278888E-2</v>
      </c>
      <c r="T264" s="189">
        <f t="shared" si="46"/>
        <v>0</v>
      </c>
      <c r="U264" s="189">
        <f t="shared" si="47"/>
        <v>0</v>
      </c>
      <c r="V264" s="189">
        <f t="shared" si="48"/>
        <v>0</v>
      </c>
      <c r="W264" s="158">
        <f t="shared" si="49"/>
        <v>6.1254980079681271E-3</v>
      </c>
      <c r="X264" s="98" t="s">
        <v>1679</v>
      </c>
    </row>
    <row r="265" spans="1:24" ht="16" x14ac:dyDescent="0.2">
      <c r="A265" s="1" t="s">
        <v>17</v>
      </c>
      <c r="B265" s="38" t="s">
        <v>18</v>
      </c>
      <c r="C265" s="133">
        <v>10</v>
      </c>
      <c r="D265" s="38" t="s">
        <v>19</v>
      </c>
      <c r="E265" s="121">
        <v>70171</v>
      </c>
      <c r="F265" s="182">
        <f t="shared" si="40"/>
        <v>45958</v>
      </c>
      <c r="G265" s="133">
        <v>17746</v>
      </c>
      <c r="H265" s="133">
        <v>17210</v>
      </c>
      <c r="I265" s="133">
        <v>6636</v>
      </c>
      <c r="J265" s="133">
        <v>906</v>
      </c>
      <c r="K265" s="133">
        <v>0</v>
      </c>
      <c r="L265" s="133">
        <v>0</v>
      </c>
      <c r="M265" s="133">
        <v>3195</v>
      </c>
      <c r="N265" s="196">
        <v>265</v>
      </c>
      <c r="O265" s="183">
        <f t="shared" si="41"/>
        <v>0.65494292514001506</v>
      </c>
      <c r="P265" s="184">
        <f t="shared" si="42"/>
        <v>0.38613516689150962</v>
      </c>
      <c r="Q265" s="185">
        <f t="shared" si="43"/>
        <v>0.37447234431437398</v>
      </c>
      <c r="R265" s="185">
        <f t="shared" si="44"/>
        <v>0.14439270638408983</v>
      </c>
      <c r="S265" s="185">
        <f t="shared" si="45"/>
        <v>1.9713651594934507E-2</v>
      </c>
      <c r="T265" s="185">
        <f t="shared" si="46"/>
        <v>0</v>
      </c>
      <c r="U265" s="185">
        <f t="shared" si="47"/>
        <v>0</v>
      </c>
      <c r="V265" s="185">
        <f t="shared" si="48"/>
        <v>6.9519996518560431E-2</v>
      </c>
      <c r="W265" s="186">
        <f t="shared" si="49"/>
        <v>5.7661342965316161E-3</v>
      </c>
      <c r="X265" s="98" t="s">
        <v>1661</v>
      </c>
    </row>
    <row r="266" spans="1:24" ht="16" x14ac:dyDescent="0.2">
      <c r="A266" s="1" t="s">
        <v>23</v>
      </c>
      <c r="B266" s="37" t="s">
        <v>24</v>
      </c>
      <c r="C266" s="94">
        <v>10</v>
      </c>
      <c r="D266" s="37" t="s">
        <v>25</v>
      </c>
      <c r="E266" s="121">
        <v>77379</v>
      </c>
      <c r="F266" s="182">
        <f t="shared" si="40"/>
        <v>48196</v>
      </c>
      <c r="G266" s="94">
        <v>10698</v>
      </c>
      <c r="H266" s="94">
        <v>16239</v>
      </c>
      <c r="I266" s="94">
        <v>16047</v>
      </c>
      <c r="J266" s="94">
        <v>933</v>
      </c>
      <c r="K266" s="94">
        <v>0</v>
      </c>
      <c r="L266" s="94">
        <v>0</v>
      </c>
      <c r="M266" s="94">
        <v>2781</v>
      </c>
      <c r="N266" s="182">
        <v>1498</v>
      </c>
      <c r="O266" s="100">
        <f t="shared" si="41"/>
        <v>0.62285633052895484</v>
      </c>
      <c r="P266" s="188">
        <f t="shared" si="42"/>
        <v>0.22196862810191717</v>
      </c>
      <c r="Q266" s="189">
        <f t="shared" si="43"/>
        <v>0.33693667524275872</v>
      </c>
      <c r="R266" s="189">
        <f t="shared" si="44"/>
        <v>0.33295294215287574</v>
      </c>
      <c r="S266" s="189">
        <f t="shared" si="45"/>
        <v>1.9358452983650097E-2</v>
      </c>
      <c r="T266" s="189">
        <f t="shared" si="46"/>
        <v>0</v>
      </c>
      <c r="U266" s="189">
        <f t="shared" si="47"/>
        <v>0</v>
      </c>
      <c r="V266" s="189">
        <f t="shared" si="48"/>
        <v>5.7701883973773758E-2</v>
      </c>
      <c r="W266" s="158">
        <f t="shared" si="49"/>
        <v>3.1081417545024484E-2</v>
      </c>
      <c r="X266" s="98" t="s">
        <v>1661</v>
      </c>
    </row>
    <row r="267" spans="1:24" ht="16" x14ac:dyDescent="0.2">
      <c r="A267" s="1" t="s">
        <v>56</v>
      </c>
      <c r="B267" s="37" t="s">
        <v>57</v>
      </c>
      <c r="C267" s="94">
        <v>10</v>
      </c>
      <c r="D267" s="37" t="s">
        <v>25</v>
      </c>
      <c r="E267" s="121">
        <v>76542</v>
      </c>
      <c r="F267" s="182">
        <f t="shared" si="40"/>
        <v>49577</v>
      </c>
      <c r="G267" s="94">
        <v>16803</v>
      </c>
      <c r="H267" s="94">
        <v>25018</v>
      </c>
      <c r="I267" s="94">
        <v>5570</v>
      </c>
      <c r="J267" s="94">
        <v>1779</v>
      </c>
      <c r="K267" s="94">
        <v>0</v>
      </c>
      <c r="L267" s="94">
        <v>0</v>
      </c>
      <c r="M267" s="94">
        <v>0</v>
      </c>
      <c r="N267" s="182">
        <v>407</v>
      </c>
      <c r="O267" s="100">
        <f t="shared" si="41"/>
        <v>0.64770975412192</v>
      </c>
      <c r="P267" s="188">
        <f t="shared" si="42"/>
        <v>0.3389273251709462</v>
      </c>
      <c r="Q267" s="189">
        <f t="shared" si="43"/>
        <v>0.50462916271658231</v>
      </c>
      <c r="R267" s="189">
        <f t="shared" si="44"/>
        <v>0.11235048510397967</v>
      </c>
      <c r="S267" s="189">
        <f t="shared" si="45"/>
        <v>3.5883575044879684E-2</v>
      </c>
      <c r="T267" s="189">
        <f t="shared" si="46"/>
        <v>0</v>
      </c>
      <c r="U267" s="189">
        <f t="shared" si="47"/>
        <v>0</v>
      </c>
      <c r="V267" s="189">
        <f t="shared" si="48"/>
        <v>0</v>
      </c>
      <c r="W267" s="158">
        <f t="shared" si="49"/>
        <v>8.2094519636121584E-3</v>
      </c>
      <c r="X267" s="98" t="s">
        <v>1661</v>
      </c>
    </row>
    <row r="268" spans="1:24" ht="16" x14ac:dyDescent="0.2">
      <c r="A268" s="1" t="s">
        <v>140</v>
      </c>
      <c r="B268" s="37" t="s">
        <v>141</v>
      </c>
      <c r="C268" s="94">
        <v>10</v>
      </c>
      <c r="D268" s="37" t="s">
        <v>19</v>
      </c>
      <c r="E268" s="121">
        <v>72766</v>
      </c>
      <c r="F268" s="182">
        <f t="shared" si="40"/>
        <v>43988</v>
      </c>
      <c r="G268" s="94">
        <v>10812</v>
      </c>
      <c r="H268" s="94">
        <v>21994</v>
      </c>
      <c r="I268" s="94">
        <v>6821</v>
      </c>
      <c r="J268" s="94">
        <v>1721</v>
      </c>
      <c r="K268" s="94">
        <v>0</v>
      </c>
      <c r="L268" s="94">
        <v>0</v>
      </c>
      <c r="M268" s="94">
        <v>0</v>
      </c>
      <c r="N268" s="182">
        <v>2640</v>
      </c>
      <c r="O268" s="100">
        <f t="shared" si="41"/>
        <v>0.60451309677596676</v>
      </c>
      <c r="P268" s="188">
        <f t="shared" si="42"/>
        <v>0.24579430753841958</v>
      </c>
      <c r="Q268" s="189">
        <f t="shared" si="43"/>
        <v>0.5</v>
      </c>
      <c r="R268" s="189">
        <f t="shared" si="44"/>
        <v>0.15506501773210876</v>
      </c>
      <c r="S268" s="189">
        <f t="shared" si="45"/>
        <v>3.912430662908066E-2</v>
      </c>
      <c r="T268" s="189">
        <f t="shared" si="46"/>
        <v>0</v>
      </c>
      <c r="U268" s="189">
        <f t="shared" si="47"/>
        <v>0</v>
      </c>
      <c r="V268" s="189">
        <f t="shared" si="48"/>
        <v>0</v>
      </c>
      <c r="W268" s="158">
        <f t="shared" si="49"/>
        <v>6.0016368100391015E-2</v>
      </c>
      <c r="X268" s="98" t="s">
        <v>1661</v>
      </c>
    </row>
    <row r="269" spans="1:24" ht="16" x14ac:dyDescent="0.2">
      <c r="A269" s="1" t="s">
        <v>154</v>
      </c>
      <c r="B269" s="37" t="s">
        <v>155</v>
      </c>
      <c r="C269" s="94">
        <v>10</v>
      </c>
      <c r="D269" s="37" t="s">
        <v>156</v>
      </c>
      <c r="E269" s="121">
        <v>77296</v>
      </c>
      <c r="F269" s="182">
        <f t="shared" si="40"/>
        <v>54274</v>
      </c>
      <c r="G269" s="94">
        <v>23132</v>
      </c>
      <c r="H269" s="94">
        <v>8674</v>
      </c>
      <c r="I269" s="94">
        <v>18100</v>
      </c>
      <c r="J269" s="94">
        <v>1098</v>
      </c>
      <c r="K269" s="94">
        <v>0</v>
      </c>
      <c r="L269" s="94">
        <v>0</v>
      </c>
      <c r="M269" s="94">
        <v>0</v>
      </c>
      <c r="N269" s="182">
        <v>3270</v>
      </c>
      <c r="O269" s="100">
        <f t="shared" si="41"/>
        <v>0.70215793831504869</v>
      </c>
      <c r="P269" s="188">
        <f t="shared" si="42"/>
        <v>0.42620776062202897</v>
      </c>
      <c r="Q269" s="189">
        <f t="shared" si="43"/>
        <v>0.15981869771898147</v>
      </c>
      <c r="R269" s="189">
        <f t="shared" si="44"/>
        <v>0.33349301691417621</v>
      </c>
      <c r="S269" s="189">
        <f t="shared" si="45"/>
        <v>2.0230681357556103E-2</v>
      </c>
      <c r="T269" s="189">
        <f t="shared" si="46"/>
        <v>0</v>
      </c>
      <c r="U269" s="189">
        <f t="shared" si="47"/>
        <v>0</v>
      </c>
      <c r="V269" s="189">
        <f t="shared" si="48"/>
        <v>0</v>
      </c>
      <c r="W269" s="158">
        <f t="shared" si="49"/>
        <v>6.0249843387257251E-2</v>
      </c>
      <c r="X269" s="98" t="s">
        <v>1661</v>
      </c>
    </row>
    <row r="270" spans="1:24" ht="16" x14ac:dyDescent="0.2">
      <c r="A270" s="1" t="s">
        <v>211</v>
      </c>
      <c r="B270" s="37" t="s">
        <v>212</v>
      </c>
      <c r="C270" s="94">
        <v>10</v>
      </c>
      <c r="D270" s="37" t="s">
        <v>25</v>
      </c>
      <c r="E270" s="121">
        <v>72042</v>
      </c>
      <c r="F270" s="182">
        <f t="shared" si="40"/>
        <v>52727</v>
      </c>
      <c r="G270" s="94">
        <v>20585</v>
      </c>
      <c r="H270" s="94">
        <v>20196</v>
      </c>
      <c r="I270" s="94">
        <v>8907</v>
      </c>
      <c r="J270" s="94">
        <v>1194</v>
      </c>
      <c r="K270" s="94">
        <v>423</v>
      </c>
      <c r="L270" s="94">
        <v>0</v>
      </c>
      <c r="M270" s="94">
        <v>0</v>
      </c>
      <c r="N270" s="182">
        <v>1422</v>
      </c>
      <c r="O270" s="100">
        <f t="shared" si="41"/>
        <v>0.73189250714860776</v>
      </c>
      <c r="P270" s="188">
        <f t="shared" si="42"/>
        <v>0.3904071917613367</v>
      </c>
      <c r="Q270" s="189">
        <f t="shared" si="43"/>
        <v>0.3830295673943141</v>
      </c>
      <c r="R270" s="189">
        <f t="shared" si="44"/>
        <v>0.16892673582794393</v>
      </c>
      <c r="S270" s="189">
        <f t="shared" si="45"/>
        <v>2.2644944715231284E-2</v>
      </c>
      <c r="T270" s="189">
        <f t="shared" si="46"/>
        <v>8.0224552885618371E-3</v>
      </c>
      <c r="U270" s="189">
        <f t="shared" si="47"/>
        <v>0</v>
      </c>
      <c r="V270" s="189">
        <f t="shared" si="48"/>
        <v>0</v>
      </c>
      <c r="W270" s="158">
        <f t="shared" si="49"/>
        <v>2.6969105012612134E-2</v>
      </c>
      <c r="X270" s="98" t="s">
        <v>1661</v>
      </c>
    </row>
    <row r="271" spans="1:24" ht="16" x14ac:dyDescent="0.2">
      <c r="A271" s="1" t="s">
        <v>256</v>
      </c>
      <c r="B271" s="37" t="s">
        <v>1444</v>
      </c>
      <c r="C271" s="94">
        <v>10</v>
      </c>
      <c r="D271" s="37" t="s">
        <v>156</v>
      </c>
      <c r="E271" s="121">
        <v>74473</v>
      </c>
      <c r="F271" s="182">
        <f t="shared" si="40"/>
        <v>53542</v>
      </c>
      <c r="G271" s="94">
        <v>26560</v>
      </c>
      <c r="H271" s="94">
        <v>10536</v>
      </c>
      <c r="I271" s="94">
        <v>11531</v>
      </c>
      <c r="J271" s="94">
        <v>1799</v>
      </c>
      <c r="K271" s="94">
        <v>0</v>
      </c>
      <c r="L271" s="94">
        <v>0</v>
      </c>
      <c r="M271" s="94">
        <v>0</v>
      </c>
      <c r="N271" s="182">
        <v>3116</v>
      </c>
      <c r="O271" s="100">
        <f t="shared" si="41"/>
        <v>0.71894512105058206</v>
      </c>
      <c r="P271" s="188">
        <f t="shared" si="42"/>
        <v>0.49605916850323112</v>
      </c>
      <c r="Q271" s="189">
        <f t="shared" si="43"/>
        <v>0.19678009786709499</v>
      </c>
      <c r="R271" s="189">
        <f t="shared" si="44"/>
        <v>0.2153636397594412</v>
      </c>
      <c r="S271" s="189">
        <f t="shared" si="45"/>
        <v>3.3599790818422917E-2</v>
      </c>
      <c r="T271" s="189">
        <f t="shared" si="46"/>
        <v>0</v>
      </c>
      <c r="U271" s="189">
        <f t="shared" si="47"/>
        <v>0</v>
      </c>
      <c r="V271" s="189">
        <f t="shared" si="48"/>
        <v>0</v>
      </c>
      <c r="W271" s="158">
        <f t="shared" si="49"/>
        <v>5.8197303051809791E-2</v>
      </c>
      <c r="X271" s="98" t="s">
        <v>1679</v>
      </c>
    </row>
    <row r="272" spans="1:24" ht="16" x14ac:dyDescent="0.2">
      <c r="A272" s="1" t="s">
        <v>275</v>
      </c>
      <c r="B272" s="37" t="s">
        <v>276</v>
      </c>
      <c r="C272" s="94">
        <v>10</v>
      </c>
      <c r="D272" s="37" t="s">
        <v>19</v>
      </c>
      <c r="E272" s="121">
        <v>71878</v>
      </c>
      <c r="F272" s="182">
        <f t="shared" si="40"/>
        <v>45839</v>
      </c>
      <c r="G272" s="94">
        <v>7214</v>
      </c>
      <c r="H272" s="94">
        <v>17891</v>
      </c>
      <c r="I272" s="94">
        <v>17342</v>
      </c>
      <c r="J272" s="94">
        <v>1432</v>
      </c>
      <c r="K272" s="94">
        <v>600</v>
      </c>
      <c r="L272" s="94">
        <v>0</v>
      </c>
      <c r="M272" s="94">
        <v>0</v>
      </c>
      <c r="N272" s="182">
        <v>1360</v>
      </c>
      <c r="O272" s="100">
        <f t="shared" si="41"/>
        <v>0.63773338156320436</v>
      </c>
      <c r="P272" s="188">
        <f t="shared" si="42"/>
        <v>0.15737690612796965</v>
      </c>
      <c r="Q272" s="189">
        <f t="shared" si="43"/>
        <v>0.39030083553306139</v>
      </c>
      <c r="R272" s="189">
        <f t="shared" si="44"/>
        <v>0.37832413447064728</v>
      </c>
      <c r="S272" s="189">
        <f t="shared" si="45"/>
        <v>3.1239773991579223E-2</v>
      </c>
      <c r="T272" s="189">
        <f t="shared" si="46"/>
        <v>1.3089290778594647E-2</v>
      </c>
      <c r="U272" s="189">
        <f t="shared" si="47"/>
        <v>0</v>
      </c>
      <c r="V272" s="189">
        <f t="shared" si="48"/>
        <v>0</v>
      </c>
      <c r="W272" s="158">
        <f t="shared" si="49"/>
        <v>2.9669059098147866E-2</v>
      </c>
      <c r="X272" s="98" t="s">
        <v>1661</v>
      </c>
    </row>
    <row r="273" spans="1:24" ht="16" x14ac:dyDescent="0.2">
      <c r="A273" s="1" t="s">
        <v>344</v>
      </c>
      <c r="B273" s="37" t="s">
        <v>1455</v>
      </c>
      <c r="C273" s="94">
        <v>10</v>
      </c>
      <c r="D273" s="37" t="s">
        <v>19</v>
      </c>
      <c r="E273" s="121">
        <v>71484</v>
      </c>
      <c r="F273" s="182">
        <f t="shared" si="40"/>
        <v>45080</v>
      </c>
      <c r="G273" s="94">
        <v>14283</v>
      </c>
      <c r="H273" s="94">
        <v>14896</v>
      </c>
      <c r="I273" s="94">
        <v>12638</v>
      </c>
      <c r="J273" s="94">
        <v>829</v>
      </c>
      <c r="K273" s="94">
        <v>0</v>
      </c>
      <c r="L273" s="94">
        <v>0</v>
      </c>
      <c r="M273" s="94">
        <v>0</v>
      </c>
      <c r="N273" s="182">
        <v>2434</v>
      </c>
      <c r="O273" s="100">
        <f t="shared" si="41"/>
        <v>0.63063063063063063</v>
      </c>
      <c r="P273" s="188">
        <f t="shared" si="42"/>
        <v>0.31683673469387758</v>
      </c>
      <c r="Q273" s="189">
        <f t="shared" si="43"/>
        <v>0.33043478260869563</v>
      </c>
      <c r="R273" s="189">
        <f t="shared" si="44"/>
        <v>0.28034605146406388</v>
      </c>
      <c r="S273" s="189">
        <f t="shared" si="45"/>
        <v>1.8389529724933452E-2</v>
      </c>
      <c r="T273" s="189">
        <f t="shared" si="46"/>
        <v>0</v>
      </c>
      <c r="U273" s="189">
        <f t="shared" si="47"/>
        <v>0</v>
      </c>
      <c r="V273" s="189">
        <f t="shared" si="48"/>
        <v>0</v>
      </c>
      <c r="W273" s="158">
        <f t="shared" si="49"/>
        <v>5.3992901508429461E-2</v>
      </c>
      <c r="X273" s="98" t="s">
        <v>1679</v>
      </c>
    </row>
    <row r="274" spans="1:24" ht="16" x14ac:dyDescent="0.2">
      <c r="A274" s="1" t="s">
        <v>346</v>
      </c>
      <c r="B274" s="37" t="s">
        <v>347</v>
      </c>
      <c r="C274" s="94">
        <v>10</v>
      </c>
      <c r="D274" s="37" t="s">
        <v>19</v>
      </c>
      <c r="E274" s="121">
        <v>71012</v>
      </c>
      <c r="F274" s="182">
        <f t="shared" si="40"/>
        <v>41188</v>
      </c>
      <c r="G274" s="94">
        <v>11729</v>
      </c>
      <c r="H274" s="94">
        <v>17851</v>
      </c>
      <c r="I274" s="94">
        <v>8430</v>
      </c>
      <c r="J274" s="94">
        <v>1821</v>
      </c>
      <c r="K274" s="94">
        <v>0</v>
      </c>
      <c r="L274" s="94">
        <v>0</v>
      </c>
      <c r="M274" s="94">
        <v>0</v>
      </c>
      <c r="N274" s="182">
        <v>1357</v>
      </c>
      <c r="O274" s="100">
        <f t="shared" si="41"/>
        <v>0.58001464541204306</v>
      </c>
      <c r="P274" s="188">
        <f t="shared" si="42"/>
        <v>0.28476740798290762</v>
      </c>
      <c r="Q274" s="189">
        <f t="shared" si="43"/>
        <v>0.43340293289307563</v>
      </c>
      <c r="R274" s="189">
        <f t="shared" si="44"/>
        <v>0.2046712634747985</v>
      </c>
      <c r="S274" s="189">
        <f t="shared" si="45"/>
        <v>4.4211906380499176E-2</v>
      </c>
      <c r="T274" s="189">
        <f t="shared" si="46"/>
        <v>0</v>
      </c>
      <c r="U274" s="189">
        <f t="shared" si="47"/>
        <v>0</v>
      </c>
      <c r="V274" s="189">
        <f t="shared" si="48"/>
        <v>0</v>
      </c>
      <c r="W274" s="158">
        <f t="shared" si="49"/>
        <v>3.2946489268719042E-2</v>
      </c>
      <c r="X274" s="98" t="s">
        <v>1661</v>
      </c>
    </row>
    <row r="275" spans="1:24" ht="16" x14ac:dyDescent="0.2">
      <c r="A275" s="1" t="s">
        <v>348</v>
      </c>
      <c r="B275" s="37" t="s">
        <v>349</v>
      </c>
      <c r="C275" s="94">
        <v>10</v>
      </c>
      <c r="D275" s="37" t="s">
        <v>19</v>
      </c>
      <c r="E275" s="121">
        <v>63367</v>
      </c>
      <c r="F275" s="182">
        <f t="shared" si="40"/>
        <v>46780</v>
      </c>
      <c r="G275" s="94">
        <v>24378</v>
      </c>
      <c r="H275" s="94">
        <v>9061</v>
      </c>
      <c r="I275" s="94">
        <v>10512</v>
      </c>
      <c r="J275" s="94">
        <v>1779</v>
      </c>
      <c r="K275" s="94">
        <v>772</v>
      </c>
      <c r="L275" s="94">
        <v>0</v>
      </c>
      <c r="M275" s="94">
        <v>0</v>
      </c>
      <c r="N275" s="182">
        <v>278</v>
      </c>
      <c r="O275" s="100">
        <f t="shared" si="41"/>
        <v>0.73823914655893441</v>
      </c>
      <c r="P275" s="188">
        <f t="shared" si="42"/>
        <v>0.52112013681060287</v>
      </c>
      <c r="Q275" s="189">
        <f t="shared" si="43"/>
        <v>0.19369388627618642</v>
      </c>
      <c r="R275" s="189">
        <f t="shared" si="44"/>
        <v>0.22471141513467294</v>
      </c>
      <c r="S275" s="189">
        <f t="shared" si="45"/>
        <v>3.8029072253099615E-2</v>
      </c>
      <c r="T275" s="189">
        <f t="shared" si="46"/>
        <v>1.6502778965369815E-2</v>
      </c>
      <c r="U275" s="189">
        <f t="shared" si="47"/>
        <v>0</v>
      </c>
      <c r="V275" s="189">
        <f t="shared" si="48"/>
        <v>0</v>
      </c>
      <c r="W275" s="158">
        <f t="shared" si="49"/>
        <v>5.9427105600684052E-3</v>
      </c>
      <c r="X275" s="98" t="s">
        <v>1661</v>
      </c>
    </row>
    <row r="276" spans="1:24" ht="16" x14ac:dyDescent="0.2">
      <c r="A276" s="1" t="s">
        <v>350</v>
      </c>
      <c r="B276" s="37" t="s">
        <v>351</v>
      </c>
      <c r="C276" s="94">
        <v>10</v>
      </c>
      <c r="D276" s="37" t="s">
        <v>19</v>
      </c>
      <c r="E276" s="121">
        <v>66297</v>
      </c>
      <c r="F276" s="182">
        <f t="shared" si="40"/>
        <v>47342</v>
      </c>
      <c r="G276" s="94">
        <v>22877</v>
      </c>
      <c r="H276" s="94">
        <v>11585</v>
      </c>
      <c r="I276" s="94">
        <v>9711</v>
      </c>
      <c r="J276" s="94">
        <v>1252</v>
      </c>
      <c r="K276" s="94">
        <v>0</v>
      </c>
      <c r="L276" s="94">
        <v>0</v>
      </c>
      <c r="M276" s="94">
        <v>0</v>
      </c>
      <c r="N276" s="182">
        <v>1917</v>
      </c>
      <c r="O276" s="100">
        <f t="shared" si="41"/>
        <v>0.71408962698161305</v>
      </c>
      <c r="P276" s="188">
        <f t="shared" si="42"/>
        <v>0.48322842296480928</v>
      </c>
      <c r="Q276" s="189">
        <f t="shared" si="43"/>
        <v>0.24470871530564825</v>
      </c>
      <c r="R276" s="189">
        <f t="shared" si="44"/>
        <v>0.20512441383971949</v>
      </c>
      <c r="S276" s="189">
        <f t="shared" si="45"/>
        <v>2.644586202526298E-2</v>
      </c>
      <c r="T276" s="189">
        <f t="shared" si="46"/>
        <v>0</v>
      </c>
      <c r="U276" s="189">
        <f t="shared" si="47"/>
        <v>0</v>
      </c>
      <c r="V276" s="189">
        <f t="shared" si="48"/>
        <v>0</v>
      </c>
      <c r="W276" s="158">
        <f t="shared" si="49"/>
        <v>4.0492585864560011E-2</v>
      </c>
      <c r="X276" s="98" t="s">
        <v>1661</v>
      </c>
    </row>
    <row r="277" spans="1:24" ht="16" x14ac:dyDescent="0.2">
      <c r="A277" s="1" t="s">
        <v>352</v>
      </c>
      <c r="B277" s="37" t="s">
        <v>353</v>
      </c>
      <c r="C277" s="94">
        <v>10</v>
      </c>
      <c r="D277" s="37" t="s">
        <v>19</v>
      </c>
      <c r="E277" s="121">
        <v>71422</v>
      </c>
      <c r="F277" s="182">
        <f t="shared" si="40"/>
        <v>47034</v>
      </c>
      <c r="G277" s="94">
        <v>15503</v>
      </c>
      <c r="H277" s="94">
        <v>17948</v>
      </c>
      <c r="I277" s="94">
        <v>10947</v>
      </c>
      <c r="J277" s="94">
        <v>2636</v>
      </c>
      <c r="K277" s="94">
        <v>0</v>
      </c>
      <c r="L277" s="94">
        <v>0</v>
      </c>
      <c r="M277" s="94">
        <v>0</v>
      </c>
      <c r="N277" s="182">
        <v>0</v>
      </c>
      <c r="O277" s="100">
        <f t="shared" si="41"/>
        <v>0.65853658536585369</v>
      </c>
      <c r="P277" s="188">
        <f t="shared" si="42"/>
        <v>0.32961262065739677</v>
      </c>
      <c r="Q277" s="189">
        <f t="shared" si="43"/>
        <v>0.38159629204405326</v>
      </c>
      <c r="R277" s="189">
        <f t="shared" si="44"/>
        <v>0.2327465237912999</v>
      </c>
      <c r="S277" s="189">
        <f t="shared" si="45"/>
        <v>5.6044563507250074E-2</v>
      </c>
      <c r="T277" s="189">
        <f t="shared" si="46"/>
        <v>0</v>
      </c>
      <c r="U277" s="189">
        <f t="shared" si="47"/>
        <v>0</v>
      </c>
      <c r="V277" s="189">
        <f t="shared" si="48"/>
        <v>0</v>
      </c>
      <c r="W277" s="158">
        <f t="shared" si="49"/>
        <v>0</v>
      </c>
      <c r="X277" s="98" t="s">
        <v>1661</v>
      </c>
    </row>
    <row r="278" spans="1:24" ht="16" x14ac:dyDescent="0.2">
      <c r="A278" s="1" t="s">
        <v>354</v>
      </c>
      <c r="B278" s="37" t="s">
        <v>355</v>
      </c>
      <c r="C278" s="94">
        <v>10</v>
      </c>
      <c r="D278" s="37" t="s">
        <v>19</v>
      </c>
      <c r="E278" s="121">
        <v>70610</v>
      </c>
      <c r="F278" s="182">
        <f t="shared" si="40"/>
        <v>50419</v>
      </c>
      <c r="G278" s="94">
        <v>22935</v>
      </c>
      <c r="H278" s="94">
        <v>15807</v>
      </c>
      <c r="I278" s="94">
        <v>8012</v>
      </c>
      <c r="J278" s="94">
        <v>1206</v>
      </c>
      <c r="K278" s="94">
        <v>0</v>
      </c>
      <c r="L278" s="94">
        <v>0</v>
      </c>
      <c r="M278" s="94">
        <v>0</v>
      </c>
      <c r="N278" s="182">
        <v>2459</v>
      </c>
      <c r="O278" s="100">
        <f t="shared" si="41"/>
        <v>0.714049001557853</v>
      </c>
      <c r="P278" s="188">
        <f t="shared" si="42"/>
        <v>0.45488803823955254</v>
      </c>
      <c r="Q278" s="189">
        <f t="shared" si="43"/>
        <v>0.31351276304567721</v>
      </c>
      <c r="R278" s="189">
        <f t="shared" si="44"/>
        <v>0.15890834804339635</v>
      </c>
      <c r="S278" s="189">
        <f t="shared" si="45"/>
        <v>2.3919554136337493E-2</v>
      </c>
      <c r="T278" s="189">
        <f t="shared" si="46"/>
        <v>0</v>
      </c>
      <c r="U278" s="189">
        <f t="shared" si="47"/>
        <v>0</v>
      </c>
      <c r="V278" s="189">
        <f t="shared" si="48"/>
        <v>0</v>
      </c>
      <c r="W278" s="158">
        <f t="shared" si="49"/>
        <v>4.8771296535036396E-2</v>
      </c>
      <c r="X278" s="98" t="s">
        <v>1661</v>
      </c>
    </row>
    <row r="279" spans="1:24" ht="16" x14ac:dyDescent="0.2">
      <c r="A279" s="1" t="s">
        <v>437</v>
      </c>
      <c r="B279" s="37" t="s">
        <v>1469</v>
      </c>
      <c r="C279" s="94">
        <v>10</v>
      </c>
      <c r="D279" s="37" t="s">
        <v>19</v>
      </c>
      <c r="E279" s="121">
        <v>69654</v>
      </c>
      <c r="F279" s="182">
        <f t="shared" si="40"/>
        <v>47642</v>
      </c>
      <c r="G279" s="94">
        <v>18805</v>
      </c>
      <c r="H279" s="94">
        <v>16304</v>
      </c>
      <c r="I279" s="94">
        <v>8343</v>
      </c>
      <c r="J279" s="94">
        <v>855</v>
      </c>
      <c r="K279" s="94">
        <v>534</v>
      </c>
      <c r="L279" s="94">
        <v>0</v>
      </c>
      <c r="M279" s="94">
        <v>0</v>
      </c>
      <c r="N279" s="182">
        <v>2801</v>
      </c>
      <c r="O279" s="100">
        <f t="shared" si="41"/>
        <v>0.6839808194791398</v>
      </c>
      <c r="P279" s="188">
        <f t="shared" si="42"/>
        <v>0.39471474749170898</v>
      </c>
      <c r="Q279" s="189">
        <f t="shared" si="43"/>
        <v>0.34221905041769868</v>
      </c>
      <c r="R279" s="189">
        <f t="shared" si="44"/>
        <v>0.17511859283825196</v>
      </c>
      <c r="S279" s="189">
        <f t="shared" si="45"/>
        <v>1.7946349859367786E-2</v>
      </c>
      <c r="T279" s="189">
        <f t="shared" si="46"/>
        <v>1.1208597456026195E-2</v>
      </c>
      <c r="U279" s="189">
        <f t="shared" si="47"/>
        <v>0</v>
      </c>
      <c r="V279" s="189">
        <f t="shared" si="48"/>
        <v>0</v>
      </c>
      <c r="W279" s="158">
        <f t="shared" si="49"/>
        <v>5.8792661936946392E-2</v>
      </c>
      <c r="X279" s="98" t="s">
        <v>1679</v>
      </c>
    </row>
    <row r="280" spans="1:24" ht="16" x14ac:dyDescent="0.2">
      <c r="A280" s="1" t="s">
        <v>467</v>
      </c>
      <c r="B280" s="37" t="s">
        <v>468</v>
      </c>
      <c r="C280" s="94">
        <v>10</v>
      </c>
      <c r="D280" s="37" t="s">
        <v>25</v>
      </c>
      <c r="E280" s="121">
        <v>70590</v>
      </c>
      <c r="F280" s="182">
        <f t="shared" si="40"/>
        <v>48190</v>
      </c>
      <c r="G280" s="94">
        <v>17962</v>
      </c>
      <c r="H280" s="94">
        <v>19821</v>
      </c>
      <c r="I280" s="94">
        <v>7350</v>
      </c>
      <c r="J280" s="94">
        <v>1459</v>
      </c>
      <c r="K280" s="94">
        <v>0</v>
      </c>
      <c r="L280" s="94">
        <v>0</v>
      </c>
      <c r="M280" s="94">
        <v>0</v>
      </c>
      <c r="N280" s="182">
        <v>1598</v>
      </c>
      <c r="O280" s="100">
        <f t="shared" si="41"/>
        <v>0.68267459980167167</v>
      </c>
      <c r="P280" s="188">
        <f t="shared" si="42"/>
        <v>0.37273293214359826</v>
      </c>
      <c r="Q280" s="189">
        <f t="shared" si="43"/>
        <v>0.41130940029051671</v>
      </c>
      <c r="R280" s="189">
        <f t="shared" si="44"/>
        <v>0.15252126997302345</v>
      </c>
      <c r="S280" s="189">
        <f t="shared" si="45"/>
        <v>3.0275990869474995E-2</v>
      </c>
      <c r="T280" s="189">
        <f t="shared" si="46"/>
        <v>0</v>
      </c>
      <c r="U280" s="189">
        <f t="shared" si="47"/>
        <v>0</v>
      </c>
      <c r="V280" s="189">
        <f t="shared" si="48"/>
        <v>0</v>
      </c>
      <c r="W280" s="158">
        <f t="shared" si="49"/>
        <v>3.3160406723386597E-2</v>
      </c>
      <c r="X280" s="98" t="s">
        <v>1661</v>
      </c>
    </row>
    <row r="281" spans="1:24" ht="16" x14ac:dyDescent="0.2">
      <c r="A281" s="1" t="s">
        <v>511</v>
      </c>
      <c r="B281" s="37" t="s">
        <v>512</v>
      </c>
      <c r="C281" s="94">
        <v>10</v>
      </c>
      <c r="D281" s="37" t="s">
        <v>156</v>
      </c>
      <c r="E281" s="121">
        <v>77917</v>
      </c>
      <c r="F281" s="182">
        <f t="shared" si="40"/>
        <v>54945</v>
      </c>
      <c r="G281" s="94">
        <v>26894</v>
      </c>
      <c r="H281" s="94">
        <v>6981</v>
      </c>
      <c r="I281" s="94">
        <v>17097</v>
      </c>
      <c r="J281" s="94">
        <v>1462</v>
      </c>
      <c r="K281" s="94">
        <v>0</v>
      </c>
      <c r="L281" s="94">
        <v>0</v>
      </c>
      <c r="M281" s="94">
        <v>0</v>
      </c>
      <c r="N281" s="182">
        <v>2511</v>
      </c>
      <c r="O281" s="100">
        <f t="shared" si="41"/>
        <v>0.70517345380340624</v>
      </c>
      <c r="P281" s="188">
        <f t="shared" si="42"/>
        <v>0.48947128947128948</v>
      </c>
      <c r="Q281" s="189">
        <f t="shared" si="43"/>
        <v>0.12705432705432707</v>
      </c>
      <c r="R281" s="189">
        <f t="shared" si="44"/>
        <v>0.31116571116571118</v>
      </c>
      <c r="S281" s="189">
        <f t="shared" si="45"/>
        <v>2.6608426608426609E-2</v>
      </c>
      <c r="T281" s="189">
        <f t="shared" si="46"/>
        <v>0</v>
      </c>
      <c r="U281" s="189">
        <f t="shared" si="47"/>
        <v>0</v>
      </c>
      <c r="V281" s="189">
        <f t="shared" si="48"/>
        <v>0</v>
      </c>
      <c r="W281" s="158">
        <f t="shared" si="49"/>
        <v>4.5700245700245702E-2</v>
      </c>
      <c r="X281" s="98" t="s">
        <v>1661</v>
      </c>
    </row>
    <row r="282" spans="1:24" ht="16" x14ac:dyDescent="0.2">
      <c r="A282" s="1" t="s">
        <v>561</v>
      </c>
      <c r="B282" s="37" t="s">
        <v>562</v>
      </c>
      <c r="C282" s="94">
        <v>10</v>
      </c>
      <c r="D282" s="37" t="s">
        <v>19</v>
      </c>
      <c r="E282" s="121">
        <v>71973</v>
      </c>
      <c r="F282" s="182">
        <f t="shared" si="40"/>
        <v>50337</v>
      </c>
      <c r="G282" s="94">
        <v>20587</v>
      </c>
      <c r="H282" s="94">
        <v>15910</v>
      </c>
      <c r="I282" s="94">
        <v>10993</v>
      </c>
      <c r="J282" s="94">
        <v>1690</v>
      </c>
      <c r="K282" s="94">
        <v>922</v>
      </c>
      <c r="L282" s="94">
        <v>0</v>
      </c>
      <c r="M282" s="94">
        <v>0</v>
      </c>
      <c r="N282" s="182">
        <v>235</v>
      </c>
      <c r="O282" s="100">
        <f t="shared" si="41"/>
        <v>0.69938727022633485</v>
      </c>
      <c r="P282" s="188">
        <f t="shared" si="42"/>
        <v>0.40898345153664301</v>
      </c>
      <c r="Q282" s="189">
        <f t="shared" si="43"/>
        <v>0.31606969028746251</v>
      </c>
      <c r="R282" s="189">
        <f t="shared" si="44"/>
        <v>0.21838806444563641</v>
      </c>
      <c r="S282" s="189">
        <f t="shared" si="45"/>
        <v>3.3573713173212547E-2</v>
      </c>
      <c r="T282" s="189">
        <f t="shared" si="46"/>
        <v>1.8316546476746728E-2</v>
      </c>
      <c r="U282" s="189">
        <f t="shared" si="47"/>
        <v>0</v>
      </c>
      <c r="V282" s="189">
        <f t="shared" si="48"/>
        <v>0</v>
      </c>
      <c r="W282" s="158">
        <f t="shared" si="49"/>
        <v>4.6685340802987861E-3</v>
      </c>
      <c r="X282" s="98" t="s">
        <v>1661</v>
      </c>
    </row>
    <row r="283" spans="1:24" ht="16" x14ac:dyDescent="0.2">
      <c r="A283" s="1" t="s">
        <v>609</v>
      </c>
      <c r="B283" s="37" t="s">
        <v>610</v>
      </c>
      <c r="C283" s="94">
        <v>10</v>
      </c>
      <c r="D283" s="37" t="s">
        <v>611</v>
      </c>
      <c r="E283" s="121">
        <v>64362</v>
      </c>
      <c r="F283" s="182">
        <f t="shared" si="40"/>
        <v>48431</v>
      </c>
      <c r="G283" s="94">
        <v>25945</v>
      </c>
      <c r="H283" s="94">
        <v>6949</v>
      </c>
      <c r="I283" s="94">
        <v>13393</v>
      </c>
      <c r="J283" s="94">
        <v>1214</v>
      </c>
      <c r="K283" s="94">
        <v>568</v>
      </c>
      <c r="L283" s="94">
        <v>0</v>
      </c>
      <c r="M283" s="94">
        <v>0</v>
      </c>
      <c r="N283" s="182">
        <v>362</v>
      </c>
      <c r="O283" s="100">
        <f t="shared" si="41"/>
        <v>0.75247817034896369</v>
      </c>
      <c r="P283" s="188">
        <f t="shared" si="42"/>
        <v>0.53571059858355186</v>
      </c>
      <c r="Q283" s="189">
        <f t="shared" si="43"/>
        <v>0.143482480229605</v>
      </c>
      <c r="R283" s="189">
        <f t="shared" si="44"/>
        <v>0.27653775474386239</v>
      </c>
      <c r="S283" s="189">
        <f t="shared" si="45"/>
        <v>2.5066589581053459E-2</v>
      </c>
      <c r="T283" s="189">
        <f t="shared" si="46"/>
        <v>1.1728025438252359E-2</v>
      </c>
      <c r="U283" s="189">
        <f t="shared" si="47"/>
        <v>0</v>
      </c>
      <c r="V283" s="189">
        <f t="shared" si="48"/>
        <v>0</v>
      </c>
      <c r="W283" s="158">
        <f t="shared" si="49"/>
        <v>7.4745514236749192E-3</v>
      </c>
      <c r="X283" s="98" t="s">
        <v>1661</v>
      </c>
    </row>
    <row r="284" spans="1:24" ht="16" x14ac:dyDescent="0.2">
      <c r="A284" s="1" t="s">
        <v>638</v>
      </c>
      <c r="B284" s="37" t="s">
        <v>639</v>
      </c>
      <c r="C284" s="94">
        <v>10</v>
      </c>
      <c r="D284" s="37" t="s">
        <v>156</v>
      </c>
      <c r="E284" s="121">
        <v>72986</v>
      </c>
      <c r="F284" s="182">
        <f t="shared" si="40"/>
        <v>47995</v>
      </c>
      <c r="G284" s="94">
        <v>11722</v>
      </c>
      <c r="H284" s="94">
        <v>25804</v>
      </c>
      <c r="I284" s="94">
        <v>6817</v>
      </c>
      <c r="J284" s="94">
        <v>725</v>
      </c>
      <c r="K284" s="94">
        <v>733</v>
      </c>
      <c r="L284" s="94">
        <v>0</v>
      </c>
      <c r="M284" s="94">
        <v>0</v>
      </c>
      <c r="N284" s="182">
        <v>2194</v>
      </c>
      <c r="O284" s="100">
        <f t="shared" si="41"/>
        <v>0.65759186693338445</v>
      </c>
      <c r="P284" s="188">
        <f t="shared" si="42"/>
        <v>0.24423377435149496</v>
      </c>
      <c r="Q284" s="189">
        <f t="shared" si="43"/>
        <v>0.53763933743098236</v>
      </c>
      <c r="R284" s="189">
        <f t="shared" si="44"/>
        <v>0.14203562871132411</v>
      </c>
      <c r="S284" s="189">
        <f t="shared" si="45"/>
        <v>1.5105740181268883E-2</v>
      </c>
      <c r="T284" s="189">
        <f t="shared" si="46"/>
        <v>1.5272424210855298E-2</v>
      </c>
      <c r="U284" s="189">
        <f t="shared" si="47"/>
        <v>0</v>
      </c>
      <c r="V284" s="189">
        <f t="shared" si="48"/>
        <v>0</v>
      </c>
      <c r="W284" s="158">
        <f t="shared" si="49"/>
        <v>4.5713095114074384E-2</v>
      </c>
      <c r="X284" s="98" t="s">
        <v>1661</v>
      </c>
    </row>
    <row r="285" spans="1:24" ht="16" x14ac:dyDescent="0.2">
      <c r="A285" s="1" t="s">
        <v>640</v>
      </c>
      <c r="B285" s="37" t="s">
        <v>1492</v>
      </c>
      <c r="C285" s="94">
        <v>10</v>
      </c>
      <c r="D285" s="37" t="s">
        <v>156</v>
      </c>
      <c r="E285" s="121">
        <v>77175</v>
      </c>
      <c r="F285" s="182">
        <f t="shared" si="40"/>
        <v>47124</v>
      </c>
      <c r="G285" s="94">
        <v>10066</v>
      </c>
      <c r="H285" s="94">
        <v>21479</v>
      </c>
      <c r="I285" s="94">
        <v>12671</v>
      </c>
      <c r="J285" s="94">
        <v>720</v>
      </c>
      <c r="K285" s="94">
        <v>770</v>
      </c>
      <c r="L285" s="94">
        <v>0</v>
      </c>
      <c r="M285" s="94">
        <v>0</v>
      </c>
      <c r="N285" s="182">
        <v>1418</v>
      </c>
      <c r="O285" s="100">
        <f t="shared" si="41"/>
        <v>0.61061224489795918</v>
      </c>
      <c r="P285" s="188">
        <f t="shared" si="42"/>
        <v>0.21360665478312538</v>
      </c>
      <c r="Q285" s="189">
        <f t="shared" si="43"/>
        <v>0.45579747050335284</v>
      </c>
      <c r="R285" s="189">
        <f t="shared" si="44"/>
        <v>0.26888634241575415</v>
      </c>
      <c r="S285" s="189">
        <f t="shared" si="45"/>
        <v>1.5278838808250574E-2</v>
      </c>
      <c r="T285" s="189">
        <f t="shared" si="46"/>
        <v>1.6339869281045753E-2</v>
      </c>
      <c r="U285" s="189">
        <f t="shared" si="47"/>
        <v>0</v>
      </c>
      <c r="V285" s="189">
        <f t="shared" si="48"/>
        <v>0</v>
      </c>
      <c r="W285" s="158">
        <f t="shared" si="49"/>
        <v>3.0090824208471267E-2</v>
      </c>
      <c r="X285" s="98" t="s">
        <v>1679</v>
      </c>
    </row>
    <row r="286" spans="1:24" ht="16" x14ac:dyDescent="0.2">
      <c r="A286" s="1" t="s">
        <v>642</v>
      </c>
      <c r="B286" s="37" t="s">
        <v>643</v>
      </c>
      <c r="C286" s="94">
        <v>10</v>
      </c>
      <c r="D286" s="37" t="s">
        <v>156</v>
      </c>
      <c r="E286" s="121">
        <v>64900</v>
      </c>
      <c r="F286" s="182">
        <f t="shared" si="40"/>
        <v>35819</v>
      </c>
      <c r="G286" s="94">
        <v>9728</v>
      </c>
      <c r="H286" s="94">
        <v>13745</v>
      </c>
      <c r="I286" s="94">
        <v>8107</v>
      </c>
      <c r="J286" s="94">
        <v>883</v>
      </c>
      <c r="K286" s="94">
        <v>639</v>
      </c>
      <c r="L286" s="94">
        <v>0</v>
      </c>
      <c r="M286" s="94">
        <v>0</v>
      </c>
      <c r="N286" s="182">
        <v>2717</v>
      </c>
      <c r="O286" s="100">
        <f t="shared" si="41"/>
        <v>0.55191063174114019</v>
      </c>
      <c r="P286" s="188">
        <f t="shared" si="42"/>
        <v>0.27158770484938161</v>
      </c>
      <c r="Q286" s="189">
        <f t="shared" si="43"/>
        <v>0.38373488930455901</v>
      </c>
      <c r="R286" s="189">
        <f t="shared" si="44"/>
        <v>0.22633239342248526</v>
      </c>
      <c r="S286" s="189">
        <f t="shared" si="45"/>
        <v>2.4651721153577711E-2</v>
      </c>
      <c r="T286" s="189">
        <f t="shared" si="46"/>
        <v>1.7839694017141739E-2</v>
      </c>
      <c r="U286" s="189">
        <f t="shared" si="47"/>
        <v>0</v>
      </c>
      <c r="V286" s="189">
        <f t="shared" si="48"/>
        <v>0</v>
      </c>
      <c r="W286" s="158">
        <f t="shared" si="49"/>
        <v>7.5853597252854635E-2</v>
      </c>
      <c r="X286" s="98" t="s">
        <v>1661</v>
      </c>
    </row>
    <row r="287" spans="1:24" ht="16" x14ac:dyDescent="0.2">
      <c r="A287" s="1" t="s">
        <v>644</v>
      </c>
      <c r="B287" s="37" t="s">
        <v>645</v>
      </c>
      <c r="C287" s="94">
        <v>10</v>
      </c>
      <c r="D287" s="37" t="s">
        <v>156</v>
      </c>
      <c r="E287" s="121">
        <v>71219</v>
      </c>
      <c r="F287" s="182">
        <f t="shared" si="40"/>
        <v>51952</v>
      </c>
      <c r="G287" s="94">
        <v>23147</v>
      </c>
      <c r="H287" s="94">
        <v>15636</v>
      </c>
      <c r="I287" s="94">
        <v>8639</v>
      </c>
      <c r="J287" s="94">
        <v>1134</v>
      </c>
      <c r="K287" s="94">
        <v>0</v>
      </c>
      <c r="L287" s="94">
        <v>0</v>
      </c>
      <c r="M287" s="94">
        <v>0</v>
      </c>
      <c r="N287" s="182">
        <v>3396</v>
      </c>
      <c r="O287" s="100">
        <f t="shared" si="41"/>
        <v>0.72946825987447173</v>
      </c>
      <c r="P287" s="188">
        <f t="shared" si="42"/>
        <v>0.44554588851247307</v>
      </c>
      <c r="Q287" s="189">
        <f t="shared" si="43"/>
        <v>0.30097012627040343</v>
      </c>
      <c r="R287" s="189">
        <f t="shared" si="44"/>
        <v>0.16628811210348013</v>
      </c>
      <c r="S287" s="189">
        <f t="shared" si="45"/>
        <v>2.182784108407761E-2</v>
      </c>
      <c r="T287" s="189">
        <f t="shared" si="46"/>
        <v>0</v>
      </c>
      <c r="U287" s="189">
        <f t="shared" si="47"/>
        <v>0</v>
      </c>
      <c r="V287" s="189">
        <f t="shared" si="48"/>
        <v>0</v>
      </c>
      <c r="W287" s="158">
        <f t="shared" si="49"/>
        <v>6.5368032029565759E-2</v>
      </c>
      <c r="X287" s="98" t="s">
        <v>1661</v>
      </c>
    </row>
    <row r="288" spans="1:24" ht="16" x14ac:dyDescent="0.2">
      <c r="A288" s="1" t="s">
        <v>646</v>
      </c>
      <c r="B288" s="37" t="s">
        <v>1493</v>
      </c>
      <c r="C288" s="94">
        <v>10</v>
      </c>
      <c r="D288" s="37" t="s">
        <v>156</v>
      </c>
      <c r="E288" s="121">
        <v>76639</v>
      </c>
      <c r="F288" s="182">
        <f t="shared" si="40"/>
        <v>54577</v>
      </c>
      <c r="G288" s="94">
        <v>27000</v>
      </c>
      <c r="H288" s="94">
        <v>11392</v>
      </c>
      <c r="I288" s="94">
        <v>11476</v>
      </c>
      <c r="J288" s="94">
        <v>1988</v>
      </c>
      <c r="K288" s="94">
        <v>0</v>
      </c>
      <c r="L288" s="94">
        <v>0</v>
      </c>
      <c r="M288" s="94">
        <v>0</v>
      </c>
      <c r="N288" s="182">
        <v>2721</v>
      </c>
      <c r="O288" s="100">
        <f t="shared" si="41"/>
        <v>0.71213089941152674</v>
      </c>
      <c r="P288" s="188">
        <f t="shared" si="42"/>
        <v>0.49471389046668013</v>
      </c>
      <c r="Q288" s="189">
        <f t="shared" si="43"/>
        <v>0.20873261630357109</v>
      </c>
      <c r="R288" s="189">
        <f t="shared" si="44"/>
        <v>0.21027172618502299</v>
      </c>
      <c r="S288" s="189">
        <f t="shared" si="45"/>
        <v>3.6425600527694814E-2</v>
      </c>
      <c r="T288" s="189">
        <f t="shared" si="46"/>
        <v>0</v>
      </c>
      <c r="U288" s="189">
        <f t="shared" si="47"/>
        <v>0</v>
      </c>
      <c r="V288" s="189">
        <f t="shared" si="48"/>
        <v>0</v>
      </c>
      <c r="W288" s="158">
        <f t="shared" si="49"/>
        <v>4.9856166517030981E-2</v>
      </c>
      <c r="X288" s="98" t="s">
        <v>1679</v>
      </c>
    </row>
    <row r="289" spans="1:24" ht="16" x14ac:dyDescent="0.2">
      <c r="A289" s="1" t="s">
        <v>673</v>
      </c>
      <c r="B289" s="37" t="s">
        <v>674</v>
      </c>
      <c r="C289" s="94">
        <v>10</v>
      </c>
      <c r="D289" s="37" t="s">
        <v>156</v>
      </c>
      <c r="E289" s="121">
        <v>77502</v>
      </c>
      <c r="F289" s="182">
        <f t="shared" si="40"/>
        <v>52838</v>
      </c>
      <c r="G289" s="94">
        <v>21971</v>
      </c>
      <c r="H289" s="94">
        <v>18227</v>
      </c>
      <c r="I289" s="94">
        <v>9675</v>
      </c>
      <c r="J289" s="94">
        <v>925</v>
      </c>
      <c r="K289" s="94">
        <v>0</v>
      </c>
      <c r="L289" s="94">
        <v>0</v>
      </c>
      <c r="M289" s="94">
        <v>0</v>
      </c>
      <c r="N289" s="182">
        <v>2040</v>
      </c>
      <c r="O289" s="100">
        <f t="shared" si="41"/>
        <v>0.68176305127609615</v>
      </c>
      <c r="P289" s="188">
        <f t="shared" si="42"/>
        <v>0.41581816117188386</v>
      </c>
      <c r="Q289" s="189">
        <f t="shared" si="43"/>
        <v>0.34496006661872136</v>
      </c>
      <c r="R289" s="189">
        <f t="shared" si="44"/>
        <v>0.18310685491502326</v>
      </c>
      <c r="S289" s="189">
        <f t="shared" si="45"/>
        <v>1.7506340133994474E-2</v>
      </c>
      <c r="T289" s="189">
        <f t="shared" si="46"/>
        <v>0</v>
      </c>
      <c r="U289" s="189">
        <f t="shared" si="47"/>
        <v>0</v>
      </c>
      <c r="V289" s="189">
        <f t="shared" si="48"/>
        <v>0</v>
      </c>
      <c r="W289" s="158">
        <f t="shared" si="49"/>
        <v>3.8608577160377001E-2</v>
      </c>
      <c r="X289" s="98" t="s">
        <v>1661</v>
      </c>
    </row>
    <row r="290" spans="1:24" ht="16" x14ac:dyDescent="0.2">
      <c r="A290" s="1" t="s">
        <v>700</v>
      </c>
      <c r="B290" s="37" t="s">
        <v>701</v>
      </c>
      <c r="C290" s="94">
        <v>10</v>
      </c>
      <c r="D290" s="37" t="s">
        <v>25</v>
      </c>
      <c r="E290" s="121">
        <v>80069</v>
      </c>
      <c r="F290" s="182">
        <f t="shared" si="40"/>
        <v>48395</v>
      </c>
      <c r="G290" s="94">
        <v>12741</v>
      </c>
      <c r="H290" s="94">
        <v>18753</v>
      </c>
      <c r="I290" s="94">
        <v>7469</v>
      </c>
      <c r="J290" s="94">
        <v>2985</v>
      </c>
      <c r="K290" s="94">
        <v>0</v>
      </c>
      <c r="L290" s="94">
        <v>0</v>
      </c>
      <c r="M290" s="94">
        <v>4339</v>
      </c>
      <c r="N290" s="182">
        <v>2108</v>
      </c>
      <c r="O290" s="100">
        <f t="shared" si="41"/>
        <v>0.60441619103523214</v>
      </c>
      <c r="P290" s="188">
        <f t="shared" si="42"/>
        <v>0.26327099907015189</v>
      </c>
      <c r="Q290" s="189">
        <f t="shared" si="43"/>
        <v>0.3874987085442711</v>
      </c>
      <c r="R290" s="189">
        <f t="shared" si="44"/>
        <v>0.15433412542618039</v>
      </c>
      <c r="S290" s="189">
        <f t="shared" si="45"/>
        <v>6.1679925612150015E-2</v>
      </c>
      <c r="T290" s="189">
        <f t="shared" si="46"/>
        <v>0</v>
      </c>
      <c r="U290" s="189">
        <f t="shared" si="47"/>
        <v>0</v>
      </c>
      <c r="V290" s="189">
        <f t="shared" si="48"/>
        <v>8.9658022522987907E-2</v>
      </c>
      <c r="W290" s="158">
        <f t="shared" si="49"/>
        <v>4.3558218824258706E-2</v>
      </c>
      <c r="X290" s="98" t="s">
        <v>1661</v>
      </c>
    </row>
    <row r="291" spans="1:24" ht="16" x14ac:dyDescent="0.2">
      <c r="A291" s="1" t="s">
        <v>727</v>
      </c>
      <c r="B291" s="37" t="s">
        <v>1501</v>
      </c>
      <c r="C291" s="94">
        <v>10</v>
      </c>
      <c r="D291" s="37" t="s">
        <v>25</v>
      </c>
      <c r="E291" s="121">
        <v>71785</v>
      </c>
      <c r="F291" s="182">
        <f t="shared" si="40"/>
        <v>51228</v>
      </c>
      <c r="G291" s="94">
        <v>27590</v>
      </c>
      <c r="H291" s="94">
        <v>11438</v>
      </c>
      <c r="I291" s="94">
        <v>10246</v>
      </c>
      <c r="J291" s="94">
        <v>1954</v>
      </c>
      <c r="K291" s="94">
        <v>0</v>
      </c>
      <c r="L291" s="94">
        <v>0</v>
      </c>
      <c r="M291" s="94">
        <v>0</v>
      </c>
      <c r="N291" s="182">
        <v>0</v>
      </c>
      <c r="O291" s="100">
        <f t="shared" si="41"/>
        <v>0.71363098140280001</v>
      </c>
      <c r="P291" s="188">
        <f t="shared" si="42"/>
        <v>0.53857265557898026</v>
      </c>
      <c r="Q291" s="189">
        <f t="shared" si="43"/>
        <v>0.22327633325525104</v>
      </c>
      <c r="R291" s="189">
        <f t="shared" si="44"/>
        <v>0.2000078082298743</v>
      </c>
      <c r="S291" s="189">
        <f t="shared" si="45"/>
        <v>3.8143202935894432E-2</v>
      </c>
      <c r="T291" s="189">
        <f t="shared" si="46"/>
        <v>0</v>
      </c>
      <c r="U291" s="189">
        <f t="shared" si="47"/>
        <v>0</v>
      </c>
      <c r="V291" s="189">
        <f t="shared" si="48"/>
        <v>0</v>
      </c>
      <c r="W291" s="158">
        <f t="shared" si="49"/>
        <v>0</v>
      </c>
      <c r="X291" s="98" t="s">
        <v>1679</v>
      </c>
    </row>
    <row r="292" spans="1:24" ht="16" x14ac:dyDescent="0.2">
      <c r="A292" s="1" t="s">
        <v>763</v>
      </c>
      <c r="B292" s="37" t="s">
        <v>764</v>
      </c>
      <c r="C292" s="94">
        <v>10</v>
      </c>
      <c r="D292" s="37" t="s">
        <v>25</v>
      </c>
      <c r="E292" s="121">
        <v>58707</v>
      </c>
      <c r="F292" s="182">
        <f t="shared" si="40"/>
        <v>33112</v>
      </c>
      <c r="G292" s="94">
        <v>7846</v>
      </c>
      <c r="H292" s="94">
        <v>15022</v>
      </c>
      <c r="I292" s="94">
        <v>8053</v>
      </c>
      <c r="J292" s="94">
        <v>1138</v>
      </c>
      <c r="K292" s="94">
        <v>928</v>
      </c>
      <c r="L292" s="94">
        <v>0</v>
      </c>
      <c r="M292" s="94">
        <v>0</v>
      </c>
      <c r="N292" s="182">
        <v>125</v>
      </c>
      <c r="O292" s="100">
        <f t="shared" si="41"/>
        <v>0.56402132624729584</v>
      </c>
      <c r="P292" s="188">
        <f t="shared" si="42"/>
        <v>0.23695337037931868</v>
      </c>
      <c r="Q292" s="189">
        <f t="shared" si="43"/>
        <v>0.45367238463396958</v>
      </c>
      <c r="R292" s="189">
        <f t="shared" si="44"/>
        <v>0.24320488040589514</v>
      </c>
      <c r="S292" s="189">
        <f t="shared" si="45"/>
        <v>3.4368204880405893E-2</v>
      </c>
      <c r="T292" s="189">
        <f t="shared" si="46"/>
        <v>2.8026093259241363E-2</v>
      </c>
      <c r="U292" s="189">
        <f t="shared" si="47"/>
        <v>0</v>
      </c>
      <c r="V292" s="189">
        <f t="shared" si="48"/>
        <v>0</v>
      </c>
      <c r="W292" s="158">
        <f t="shared" si="49"/>
        <v>3.7750664411693646E-3</v>
      </c>
      <c r="X292" s="98" t="s">
        <v>1661</v>
      </c>
    </row>
    <row r="293" spans="1:24" ht="16" x14ac:dyDescent="0.2">
      <c r="A293" s="1" t="s">
        <v>765</v>
      </c>
      <c r="B293" s="37" t="s">
        <v>766</v>
      </c>
      <c r="C293" s="94">
        <v>10</v>
      </c>
      <c r="D293" s="37" t="s">
        <v>25</v>
      </c>
      <c r="E293" s="121">
        <v>63240</v>
      </c>
      <c r="F293" s="182">
        <f t="shared" si="40"/>
        <v>34285</v>
      </c>
      <c r="G293" s="94">
        <v>8508</v>
      </c>
      <c r="H293" s="94">
        <v>16646</v>
      </c>
      <c r="I293" s="94">
        <v>5849</v>
      </c>
      <c r="J293" s="94">
        <v>1338</v>
      </c>
      <c r="K293" s="94">
        <v>0</v>
      </c>
      <c r="L293" s="94">
        <v>0</v>
      </c>
      <c r="M293" s="94">
        <v>0</v>
      </c>
      <c r="N293" s="182">
        <v>1944</v>
      </c>
      <c r="O293" s="100">
        <f t="shared" si="41"/>
        <v>0.54214104996837442</v>
      </c>
      <c r="P293" s="188">
        <f t="shared" si="42"/>
        <v>0.24815516989937289</v>
      </c>
      <c r="Q293" s="189">
        <f t="shared" si="43"/>
        <v>0.48551844830100627</v>
      </c>
      <c r="R293" s="189">
        <f t="shared" si="44"/>
        <v>0.17059938748723932</v>
      </c>
      <c r="S293" s="189">
        <f t="shared" si="45"/>
        <v>3.9025813037771619E-2</v>
      </c>
      <c r="T293" s="189">
        <f t="shared" si="46"/>
        <v>0</v>
      </c>
      <c r="U293" s="189">
        <f t="shared" si="47"/>
        <v>0</v>
      </c>
      <c r="V293" s="189">
        <f t="shared" si="48"/>
        <v>0</v>
      </c>
      <c r="W293" s="158">
        <f t="shared" si="49"/>
        <v>5.6701181274609887E-2</v>
      </c>
      <c r="X293" s="98" t="s">
        <v>1661</v>
      </c>
    </row>
    <row r="294" spans="1:24" ht="16" x14ac:dyDescent="0.2">
      <c r="A294" s="1" t="s">
        <v>767</v>
      </c>
      <c r="B294" s="37" t="s">
        <v>768</v>
      </c>
      <c r="C294" s="94">
        <v>10</v>
      </c>
      <c r="D294" s="37" t="s">
        <v>25</v>
      </c>
      <c r="E294" s="121">
        <v>67441</v>
      </c>
      <c r="F294" s="182">
        <f t="shared" si="40"/>
        <v>40789</v>
      </c>
      <c r="G294" s="94">
        <v>13437</v>
      </c>
      <c r="H294" s="94">
        <v>15209</v>
      </c>
      <c r="I294" s="94">
        <v>9406</v>
      </c>
      <c r="J294" s="94">
        <v>967</v>
      </c>
      <c r="K294" s="94">
        <v>630</v>
      </c>
      <c r="L294" s="94">
        <v>0</v>
      </c>
      <c r="M294" s="94">
        <v>0</v>
      </c>
      <c r="N294" s="182">
        <v>1140</v>
      </c>
      <c r="O294" s="100">
        <f t="shared" si="41"/>
        <v>0.60481013033614561</v>
      </c>
      <c r="P294" s="188">
        <f t="shared" si="42"/>
        <v>0.3294270514109196</v>
      </c>
      <c r="Q294" s="189">
        <f t="shared" si="43"/>
        <v>0.37287013655642454</v>
      </c>
      <c r="R294" s="189">
        <f t="shared" si="44"/>
        <v>0.23060138762901763</v>
      </c>
      <c r="S294" s="189">
        <f t="shared" si="45"/>
        <v>2.3707372085611318E-2</v>
      </c>
      <c r="T294" s="189">
        <f t="shared" si="46"/>
        <v>1.5445340655568903E-2</v>
      </c>
      <c r="U294" s="189">
        <f t="shared" si="47"/>
        <v>0</v>
      </c>
      <c r="V294" s="189">
        <f t="shared" si="48"/>
        <v>0</v>
      </c>
      <c r="W294" s="158">
        <f t="shared" si="49"/>
        <v>2.7948711662458017E-2</v>
      </c>
      <c r="X294" s="98" t="s">
        <v>1661</v>
      </c>
    </row>
    <row r="295" spans="1:24" ht="16" x14ac:dyDescent="0.2">
      <c r="A295" s="1" t="s">
        <v>769</v>
      </c>
      <c r="B295" s="37" t="s">
        <v>770</v>
      </c>
      <c r="C295" s="94">
        <v>10</v>
      </c>
      <c r="D295" s="37" t="s">
        <v>611</v>
      </c>
      <c r="E295" s="121">
        <v>67837</v>
      </c>
      <c r="F295" s="182">
        <f t="shared" si="40"/>
        <v>44646</v>
      </c>
      <c r="G295" s="94">
        <v>18536</v>
      </c>
      <c r="H295" s="94">
        <v>16467</v>
      </c>
      <c r="I295" s="94">
        <v>6846</v>
      </c>
      <c r="J295" s="94">
        <v>0</v>
      </c>
      <c r="K295" s="94">
        <v>0</v>
      </c>
      <c r="L295" s="94">
        <v>0</v>
      </c>
      <c r="M295" s="94">
        <v>0</v>
      </c>
      <c r="N295" s="182">
        <v>2797</v>
      </c>
      <c r="O295" s="100">
        <f t="shared" si="41"/>
        <v>0.65813641523062638</v>
      </c>
      <c r="P295" s="188">
        <f t="shared" si="42"/>
        <v>0.41517717152712447</v>
      </c>
      <c r="Q295" s="189">
        <f t="shared" si="43"/>
        <v>0.36883483402768447</v>
      </c>
      <c r="R295" s="189">
        <f t="shared" si="44"/>
        <v>0.15333960489181561</v>
      </c>
      <c r="S295" s="189">
        <f t="shared" si="45"/>
        <v>0</v>
      </c>
      <c r="T295" s="189">
        <f t="shared" si="46"/>
        <v>0</v>
      </c>
      <c r="U295" s="189">
        <f t="shared" si="47"/>
        <v>0</v>
      </c>
      <c r="V295" s="189">
        <f t="shared" si="48"/>
        <v>0</v>
      </c>
      <c r="W295" s="158">
        <f t="shared" si="49"/>
        <v>6.2648389553375441E-2</v>
      </c>
      <c r="X295" s="98" t="s">
        <v>1661</v>
      </c>
    </row>
    <row r="296" spans="1:24" ht="16" x14ac:dyDescent="0.2">
      <c r="A296" s="1" t="s">
        <v>846</v>
      </c>
      <c r="B296" s="37" t="s">
        <v>847</v>
      </c>
      <c r="C296" s="94">
        <v>10</v>
      </c>
      <c r="D296" s="37" t="s">
        <v>611</v>
      </c>
      <c r="E296" s="121">
        <v>68914</v>
      </c>
      <c r="F296" s="182">
        <f t="shared" si="40"/>
        <v>47468</v>
      </c>
      <c r="G296" s="94">
        <v>20901</v>
      </c>
      <c r="H296" s="94">
        <v>14901</v>
      </c>
      <c r="I296" s="94">
        <v>9434</v>
      </c>
      <c r="J296" s="94">
        <v>406</v>
      </c>
      <c r="K296" s="94">
        <v>451</v>
      </c>
      <c r="L296" s="94">
        <v>0</v>
      </c>
      <c r="M296" s="94">
        <v>0</v>
      </c>
      <c r="N296" s="182">
        <v>1375</v>
      </c>
      <c r="O296" s="100">
        <f t="shared" si="41"/>
        <v>0.68880053399889718</v>
      </c>
      <c r="P296" s="188">
        <f t="shared" si="42"/>
        <v>0.44031768770540153</v>
      </c>
      <c r="Q296" s="189">
        <f t="shared" si="43"/>
        <v>0.31391674391168789</v>
      </c>
      <c r="R296" s="189">
        <f t="shared" si="44"/>
        <v>0.1987444172916491</v>
      </c>
      <c r="S296" s="189">
        <f t="shared" si="45"/>
        <v>8.5531305300412912E-3</v>
      </c>
      <c r="T296" s="189">
        <f t="shared" si="46"/>
        <v>9.5011376084941437E-3</v>
      </c>
      <c r="U296" s="189">
        <f t="shared" si="47"/>
        <v>0</v>
      </c>
      <c r="V296" s="189">
        <f t="shared" si="48"/>
        <v>0</v>
      </c>
      <c r="W296" s="158">
        <f t="shared" si="49"/>
        <v>2.8966882952726047E-2</v>
      </c>
      <c r="X296" s="98" t="s">
        <v>1661</v>
      </c>
    </row>
    <row r="297" spans="1:24" ht="16" x14ac:dyDescent="0.2">
      <c r="A297" s="1" t="s">
        <v>852</v>
      </c>
      <c r="B297" s="37" t="s">
        <v>853</v>
      </c>
      <c r="C297" s="94">
        <v>10</v>
      </c>
      <c r="D297" s="37" t="s">
        <v>25</v>
      </c>
      <c r="E297" s="121">
        <v>72955</v>
      </c>
      <c r="F297" s="182">
        <f t="shared" si="40"/>
        <v>53687</v>
      </c>
      <c r="G297" s="94">
        <v>27470</v>
      </c>
      <c r="H297" s="94">
        <v>11128</v>
      </c>
      <c r="I297" s="94">
        <v>11659</v>
      </c>
      <c r="J297" s="94">
        <v>2179</v>
      </c>
      <c r="K297" s="94">
        <v>1251</v>
      </c>
      <c r="L297" s="94">
        <v>0</v>
      </c>
      <c r="M297" s="94">
        <v>0</v>
      </c>
      <c r="N297" s="182">
        <v>0</v>
      </c>
      <c r="O297" s="100">
        <f t="shared" si="41"/>
        <v>0.73589198821191149</v>
      </c>
      <c r="P297" s="188">
        <f t="shared" si="42"/>
        <v>0.51166949168327525</v>
      </c>
      <c r="Q297" s="189">
        <f t="shared" si="43"/>
        <v>0.20727550431203084</v>
      </c>
      <c r="R297" s="189">
        <f t="shared" si="44"/>
        <v>0.2171661668560359</v>
      </c>
      <c r="S297" s="189">
        <f t="shared" si="45"/>
        <v>4.0587106748374839E-2</v>
      </c>
      <c r="T297" s="189">
        <f t="shared" si="46"/>
        <v>2.3301730400283122E-2</v>
      </c>
      <c r="U297" s="189">
        <f t="shared" si="47"/>
        <v>0</v>
      </c>
      <c r="V297" s="189">
        <f t="shared" si="48"/>
        <v>0</v>
      </c>
      <c r="W297" s="158">
        <f t="shared" si="49"/>
        <v>0</v>
      </c>
      <c r="X297" s="98" t="s">
        <v>1661</v>
      </c>
    </row>
    <row r="298" spans="1:24" ht="16" x14ac:dyDescent="0.2">
      <c r="A298" s="1" t="s">
        <v>854</v>
      </c>
      <c r="B298" s="37" t="s">
        <v>855</v>
      </c>
      <c r="C298" s="94">
        <v>10</v>
      </c>
      <c r="D298" s="37" t="s">
        <v>156</v>
      </c>
      <c r="E298" s="121">
        <v>77185</v>
      </c>
      <c r="F298" s="182">
        <f t="shared" si="40"/>
        <v>55220</v>
      </c>
      <c r="G298" s="94">
        <v>28228</v>
      </c>
      <c r="H298" s="94">
        <v>7893</v>
      </c>
      <c r="I298" s="94">
        <v>14228</v>
      </c>
      <c r="J298" s="94">
        <v>2526</v>
      </c>
      <c r="K298" s="94">
        <v>0</v>
      </c>
      <c r="L298" s="94">
        <v>0</v>
      </c>
      <c r="M298" s="94">
        <v>0</v>
      </c>
      <c r="N298" s="182">
        <v>2345</v>
      </c>
      <c r="O298" s="100">
        <f t="shared" si="41"/>
        <v>0.71542398134352525</v>
      </c>
      <c r="P298" s="188">
        <f t="shared" si="42"/>
        <v>0.51119159724737417</v>
      </c>
      <c r="Q298" s="189">
        <f t="shared" si="43"/>
        <v>0.14293734154291923</v>
      </c>
      <c r="R298" s="189">
        <f t="shared" si="44"/>
        <v>0.25766026801883374</v>
      </c>
      <c r="S298" s="189">
        <f t="shared" si="45"/>
        <v>4.5744295545092357E-2</v>
      </c>
      <c r="T298" s="189">
        <f t="shared" si="46"/>
        <v>0</v>
      </c>
      <c r="U298" s="189">
        <f t="shared" si="47"/>
        <v>0</v>
      </c>
      <c r="V298" s="189">
        <f t="shared" si="48"/>
        <v>0</v>
      </c>
      <c r="W298" s="158">
        <f t="shared" si="49"/>
        <v>4.2466497645780511E-2</v>
      </c>
      <c r="X298" s="98" t="s">
        <v>1661</v>
      </c>
    </row>
    <row r="299" spans="1:24" ht="16" x14ac:dyDescent="0.2">
      <c r="A299" s="1" t="s">
        <v>884</v>
      </c>
      <c r="B299" s="37" t="s">
        <v>885</v>
      </c>
      <c r="C299" s="94">
        <v>10</v>
      </c>
      <c r="D299" s="37" t="s">
        <v>25</v>
      </c>
      <c r="E299" s="121">
        <v>71043</v>
      </c>
      <c r="F299" s="182">
        <f t="shared" si="40"/>
        <v>48954</v>
      </c>
      <c r="G299" s="94">
        <v>19211</v>
      </c>
      <c r="H299" s="94">
        <v>18997</v>
      </c>
      <c r="I299" s="94">
        <v>7283</v>
      </c>
      <c r="J299" s="94">
        <v>1490</v>
      </c>
      <c r="K299" s="94">
        <v>0</v>
      </c>
      <c r="L299" s="94">
        <v>0</v>
      </c>
      <c r="M299" s="94">
        <v>0</v>
      </c>
      <c r="N299" s="182">
        <v>1973</v>
      </c>
      <c r="O299" s="100">
        <f t="shared" si="41"/>
        <v>0.68907563025210083</v>
      </c>
      <c r="P299" s="188">
        <f t="shared" si="42"/>
        <v>0.39242962781386609</v>
      </c>
      <c r="Q299" s="189">
        <f t="shared" si="43"/>
        <v>0.38805817706418272</v>
      </c>
      <c r="R299" s="189">
        <f t="shared" si="44"/>
        <v>0.14877231686889733</v>
      </c>
      <c r="S299" s="189">
        <f t="shared" si="45"/>
        <v>3.0436736528169302E-2</v>
      </c>
      <c r="T299" s="189">
        <f t="shared" si="46"/>
        <v>0</v>
      </c>
      <c r="U299" s="189">
        <f t="shared" si="47"/>
        <v>0</v>
      </c>
      <c r="V299" s="189">
        <f t="shared" si="48"/>
        <v>0</v>
      </c>
      <c r="W299" s="158">
        <f t="shared" si="49"/>
        <v>4.0303141724884584E-2</v>
      </c>
      <c r="X299" s="98" t="s">
        <v>1661</v>
      </c>
    </row>
    <row r="300" spans="1:24" ht="16" x14ac:dyDescent="0.2">
      <c r="A300" s="1" t="s">
        <v>958</v>
      </c>
      <c r="B300" s="37" t="s">
        <v>959</v>
      </c>
      <c r="C300" s="94">
        <v>10</v>
      </c>
      <c r="D300" s="37" t="s">
        <v>611</v>
      </c>
      <c r="E300" s="121">
        <v>69516</v>
      </c>
      <c r="F300" s="182">
        <f t="shared" si="40"/>
        <v>50542</v>
      </c>
      <c r="G300" s="94">
        <v>26052</v>
      </c>
      <c r="H300" s="94">
        <v>4809</v>
      </c>
      <c r="I300" s="94">
        <v>14706</v>
      </c>
      <c r="J300" s="94">
        <v>1846</v>
      </c>
      <c r="K300" s="94">
        <v>527</v>
      </c>
      <c r="L300" s="94">
        <v>0</v>
      </c>
      <c r="M300" s="94">
        <v>0</v>
      </c>
      <c r="N300" s="182">
        <v>2602</v>
      </c>
      <c r="O300" s="100">
        <f t="shared" si="41"/>
        <v>0.72705564186662064</v>
      </c>
      <c r="P300" s="188">
        <f t="shared" si="42"/>
        <v>0.51545249495469114</v>
      </c>
      <c r="Q300" s="189">
        <f t="shared" si="43"/>
        <v>9.5148589292073912E-2</v>
      </c>
      <c r="R300" s="189">
        <f t="shared" si="44"/>
        <v>0.29096592932610504</v>
      </c>
      <c r="S300" s="189">
        <f t="shared" si="45"/>
        <v>3.652407898381544E-2</v>
      </c>
      <c r="T300" s="189">
        <f t="shared" si="46"/>
        <v>1.0426971627557279E-2</v>
      </c>
      <c r="U300" s="189">
        <f t="shared" si="47"/>
        <v>0</v>
      </c>
      <c r="V300" s="189">
        <f t="shared" si="48"/>
        <v>0</v>
      </c>
      <c r="W300" s="158">
        <f t="shared" si="49"/>
        <v>5.148193581575719E-2</v>
      </c>
      <c r="X300" s="98" t="s">
        <v>1661</v>
      </c>
    </row>
    <row r="301" spans="1:24" ht="16" x14ac:dyDescent="0.2">
      <c r="A301" s="1" t="s">
        <v>1058</v>
      </c>
      <c r="B301" s="37" t="s">
        <v>1059</v>
      </c>
      <c r="C301" s="94">
        <v>10</v>
      </c>
      <c r="D301" s="37" t="s">
        <v>611</v>
      </c>
      <c r="E301" s="121">
        <v>67800</v>
      </c>
      <c r="F301" s="182">
        <f t="shared" si="40"/>
        <v>49032</v>
      </c>
      <c r="G301" s="94">
        <v>20876</v>
      </c>
      <c r="H301" s="94">
        <v>17363</v>
      </c>
      <c r="I301" s="94">
        <v>8977</v>
      </c>
      <c r="J301" s="94">
        <v>926</v>
      </c>
      <c r="K301" s="94">
        <v>693</v>
      </c>
      <c r="L301" s="94">
        <v>0</v>
      </c>
      <c r="M301" s="94">
        <v>0</v>
      </c>
      <c r="N301" s="182">
        <v>197</v>
      </c>
      <c r="O301" s="100">
        <f t="shared" si="41"/>
        <v>0.72318584070796466</v>
      </c>
      <c r="P301" s="188">
        <f t="shared" si="42"/>
        <v>0.42576276717245881</v>
      </c>
      <c r="Q301" s="189">
        <f t="shared" si="43"/>
        <v>0.35411567955620821</v>
      </c>
      <c r="R301" s="189">
        <f t="shared" si="44"/>
        <v>0.18308451623429597</v>
      </c>
      <c r="S301" s="189">
        <f t="shared" si="45"/>
        <v>1.8885625713819545E-2</v>
      </c>
      <c r="T301" s="189">
        <f t="shared" si="46"/>
        <v>1.4133627019089575E-2</v>
      </c>
      <c r="U301" s="189">
        <f t="shared" si="47"/>
        <v>0</v>
      </c>
      <c r="V301" s="189">
        <f t="shared" si="48"/>
        <v>0</v>
      </c>
      <c r="W301" s="158">
        <f t="shared" si="49"/>
        <v>4.0177843041279164E-3</v>
      </c>
      <c r="X301" s="98" t="s">
        <v>1661</v>
      </c>
    </row>
    <row r="302" spans="1:24" ht="16" x14ac:dyDescent="0.2">
      <c r="A302" s="1" t="s">
        <v>1060</v>
      </c>
      <c r="B302" s="37" t="s">
        <v>1535</v>
      </c>
      <c r="C302" s="94">
        <v>10</v>
      </c>
      <c r="D302" s="37" t="s">
        <v>611</v>
      </c>
      <c r="E302" s="121">
        <v>70143</v>
      </c>
      <c r="F302" s="182">
        <f t="shared" si="40"/>
        <v>47265</v>
      </c>
      <c r="G302" s="94">
        <v>18993</v>
      </c>
      <c r="H302" s="94">
        <v>18939</v>
      </c>
      <c r="I302" s="94">
        <v>5481</v>
      </c>
      <c r="J302" s="94">
        <v>1335</v>
      </c>
      <c r="K302" s="94">
        <v>0</v>
      </c>
      <c r="L302" s="94">
        <v>0</v>
      </c>
      <c r="M302" s="94">
        <v>0</v>
      </c>
      <c r="N302" s="182">
        <v>2517</v>
      </c>
      <c r="O302" s="100">
        <f t="shared" si="41"/>
        <v>0.67383773149138193</v>
      </c>
      <c r="P302" s="188">
        <f t="shared" si="42"/>
        <v>0.40184068549666774</v>
      </c>
      <c r="Q302" s="189">
        <f t="shared" si="43"/>
        <v>0.40069819105046017</v>
      </c>
      <c r="R302" s="189">
        <f t="shared" si="44"/>
        <v>0.11596318629006665</v>
      </c>
      <c r="S302" s="189">
        <f t="shared" si="45"/>
        <v>2.8245001586797842E-2</v>
      </c>
      <c r="T302" s="189">
        <f t="shared" si="46"/>
        <v>0</v>
      </c>
      <c r="U302" s="189">
        <f t="shared" si="47"/>
        <v>0</v>
      </c>
      <c r="V302" s="189">
        <f t="shared" si="48"/>
        <v>0</v>
      </c>
      <c r="W302" s="158">
        <f t="shared" si="49"/>
        <v>5.3252935576007618E-2</v>
      </c>
      <c r="X302" s="98" t="s">
        <v>1679</v>
      </c>
    </row>
    <row r="303" spans="1:24" ht="16" x14ac:dyDescent="0.2">
      <c r="A303" s="1" t="s">
        <v>205</v>
      </c>
      <c r="B303" s="38" t="s">
        <v>206</v>
      </c>
      <c r="C303" s="133">
        <v>11</v>
      </c>
      <c r="D303" s="38" t="s">
        <v>207</v>
      </c>
      <c r="E303" s="121">
        <v>73086</v>
      </c>
      <c r="F303" s="182">
        <f t="shared" si="40"/>
        <v>51630</v>
      </c>
      <c r="G303" s="133">
        <v>22558</v>
      </c>
      <c r="H303" s="133">
        <v>11250</v>
      </c>
      <c r="I303" s="133">
        <v>10124</v>
      </c>
      <c r="J303" s="133">
        <v>2950</v>
      </c>
      <c r="K303" s="133">
        <v>0</v>
      </c>
      <c r="L303" s="133">
        <v>0</v>
      </c>
      <c r="M303" s="133">
        <v>0</v>
      </c>
      <c r="N303" s="196">
        <v>4748</v>
      </c>
      <c r="O303" s="183">
        <f t="shared" si="41"/>
        <v>0.70642804367457512</v>
      </c>
      <c r="P303" s="184">
        <f t="shared" si="42"/>
        <v>0.43691652140228548</v>
      </c>
      <c r="Q303" s="185">
        <f t="shared" si="43"/>
        <v>0.21789657176060431</v>
      </c>
      <c r="R303" s="185">
        <f t="shared" si="44"/>
        <v>0.19608754600038736</v>
      </c>
      <c r="S303" s="185">
        <f t="shared" si="45"/>
        <v>5.7137323261669572E-2</v>
      </c>
      <c r="T303" s="185">
        <f t="shared" si="46"/>
        <v>0</v>
      </c>
      <c r="U303" s="185">
        <f t="shared" si="47"/>
        <v>0</v>
      </c>
      <c r="V303" s="185">
        <f t="shared" si="48"/>
        <v>0</v>
      </c>
      <c r="W303" s="186">
        <f t="shared" si="49"/>
        <v>9.1962037575053265E-2</v>
      </c>
      <c r="X303" s="98" t="s">
        <v>1661</v>
      </c>
    </row>
    <row r="304" spans="1:24" ht="16" x14ac:dyDescent="0.2">
      <c r="A304" s="1" t="s">
        <v>217</v>
      </c>
      <c r="B304" s="37" t="s">
        <v>218</v>
      </c>
      <c r="C304" s="94">
        <v>11</v>
      </c>
      <c r="D304" s="37" t="s">
        <v>219</v>
      </c>
      <c r="E304" s="121">
        <v>74874</v>
      </c>
      <c r="F304" s="182">
        <f t="shared" si="40"/>
        <v>49823</v>
      </c>
      <c r="G304" s="94">
        <v>22188</v>
      </c>
      <c r="H304" s="94">
        <v>15884</v>
      </c>
      <c r="I304" s="94">
        <v>7891</v>
      </c>
      <c r="J304" s="94">
        <v>1451</v>
      </c>
      <c r="K304" s="94">
        <v>0</v>
      </c>
      <c r="L304" s="94">
        <v>0</v>
      </c>
      <c r="M304" s="94">
        <v>0</v>
      </c>
      <c r="N304" s="182">
        <v>2409</v>
      </c>
      <c r="O304" s="100">
        <f t="shared" si="41"/>
        <v>0.66542457996100113</v>
      </c>
      <c r="P304" s="188">
        <f t="shared" si="42"/>
        <v>0.44533649117877283</v>
      </c>
      <c r="Q304" s="189">
        <f t="shared" si="43"/>
        <v>0.31880858238163096</v>
      </c>
      <c r="R304" s="189">
        <f t="shared" si="44"/>
        <v>0.15838066756317362</v>
      </c>
      <c r="S304" s="189">
        <f t="shared" si="45"/>
        <v>2.9123095758986813E-2</v>
      </c>
      <c r="T304" s="189">
        <f t="shared" si="46"/>
        <v>0</v>
      </c>
      <c r="U304" s="189">
        <f t="shared" si="47"/>
        <v>0</v>
      </c>
      <c r="V304" s="189">
        <f t="shared" si="48"/>
        <v>0</v>
      </c>
      <c r="W304" s="158">
        <f t="shared" si="49"/>
        <v>4.8351163117435723E-2</v>
      </c>
      <c r="X304" s="98" t="s">
        <v>1661</v>
      </c>
    </row>
    <row r="305" spans="1:36" ht="16" x14ac:dyDescent="0.2">
      <c r="A305" s="1" t="s">
        <v>245</v>
      </c>
      <c r="B305" s="37" t="s">
        <v>1443</v>
      </c>
      <c r="C305" s="94">
        <v>11</v>
      </c>
      <c r="D305" s="37" t="s">
        <v>219</v>
      </c>
      <c r="E305" s="121">
        <v>74509</v>
      </c>
      <c r="F305" s="182">
        <f t="shared" si="40"/>
        <v>45559</v>
      </c>
      <c r="G305" s="94">
        <v>18271</v>
      </c>
      <c r="H305" s="94">
        <v>15076</v>
      </c>
      <c r="I305" s="94">
        <v>7732</v>
      </c>
      <c r="J305" s="94">
        <v>1580</v>
      </c>
      <c r="K305" s="94">
        <v>0</v>
      </c>
      <c r="L305" s="94">
        <v>0</v>
      </c>
      <c r="M305" s="94">
        <v>2168</v>
      </c>
      <c r="N305" s="182">
        <v>732</v>
      </c>
      <c r="O305" s="100">
        <f t="shared" si="41"/>
        <v>0.61145633413413147</v>
      </c>
      <c r="P305" s="188">
        <f t="shared" si="42"/>
        <v>0.40104040913979677</v>
      </c>
      <c r="Q305" s="189">
        <f t="shared" si="43"/>
        <v>0.33091156522311727</v>
      </c>
      <c r="R305" s="189">
        <f t="shared" si="44"/>
        <v>0.16971399723435546</v>
      </c>
      <c r="S305" s="189">
        <f t="shared" si="45"/>
        <v>3.4680304659891567E-2</v>
      </c>
      <c r="T305" s="189">
        <f t="shared" si="46"/>
        <v>0</v>
      </c>
      <c r="U305" s="189">
        <f t="shared" si="47"/>
        <v>0</v>
      </c>
      <c r="V305" s="189">
        <f t="shared" si="48"/>
        <v>4.7586645887749954E-2</v>
      </c>
      <c r="W305" s="158">
        <f t="shared" si="49"/>
        <v>1.6067077855089006E-2</v>
      </c>
      <c r="X305" s="98" t="s">
        <v>1679</v>
      </c>
    </row>
    <row r="306" spans="1:36" ht="16" x14ac:dyDescent="0.2">
      <c r="A306" s="1" t="s">
        <v>272</v>
      </c>
      <c r="B306" s="37" t="s">
        <v>1447</v>
      </c>
      <c r="C306" s="94">
        <v>11</v>
      </c>
      <c r="D306" s="37" t="s">
        <v>274</v>
      </c>
      <c r="E306" s="121">
        <v>68874</v>
      </c>
      <c r="F306" s="182">
        <f t="shared" si="40"/>
        <v>46790</v>
      </c>
      <c r="G306" s="94">
        <v>18995</v>
      </c>
      <c r="H306" s="94">
        <v>16412</v>
      </c>
      <c r="I306" s="94">
        <v>8930</v>
      </c>
      <c r="J306" s="94">
        <v>1225</v>
      </c>
      <c r="K306" s="94">
        <v>535</v>
      </c>
      <c r="L306" s="94">
        <v>0</v>
      </c>
      <c r="M306" s="94">
        <v>0</v>
      </c>
      <c r="N306" s="182">
        <v>693</v>
      </c>
      <c r="O306" s="100">
        <f t="shared" si="41"/>
        <v>0.6793565060835729</v>
      </c>
      <c r="P306" s="188">
        <f t="shared" si="42"/>
        <v>0.40596281256678779</v>
      </c>
      <c r="Q306" s="189">
        <f t="shared" si="43"/>
        <v>0.35075870912588158</v>
      </c>
      <c r="R306" s="189">
        <f t="shared" si="44"/>
        <v>0.19085274631331481</v>
      </c>
      <c r="S306" s="189">
        <f t="shared" si="45"/>
        <v>2.6180807864928404E-2</v>
      </c>
      <c r="T306" s="189">
        <f t="shared" si="46"/>
        <v>1.1434067108356486E-2</v>
      </c>
      <c r="U306" s="189">
        <f t="shared" si="47"/>
        <v>0</v>
      </c>
      <c r="V306" s="189">
        <f t="shared" si="48"/>
        <v>0</v>
      </c>
      <c r="W306" s="158">
        <f t="shared" si="49"/>
        <v>1.4810857020730926E-2</v>
      </c>
      <c r="X306" s="98" t="s">
        <v>1679</v>
      </c>
    </row>
    <row r="307" spans="1:36" ht="16" x14ac:dyDescent="0.2">
      <c r="A307" s="1" t="s">
        <v>303</v>
      </c>
      <c r="B307" s="37" t="s">
        <v>304</v>
      </c>
      <c r="C307" s="94">
        <v>11</v>
      </c>
      <c r="D307" s="37" t="s">
        <v>274</v>
      </c>
      <c r="E307" s="121">
        <v>73692</v>
      </c>
      <c r="F307" s="182">
        <f t="shared" si="40"/>
        <v>50780</v>
      </c>
      <c r="G307" s="94">
        <v>23250</v>
      </c>
      <c r="H307" s="94">
        <v>8747</v>
      </c>
      <c r="I307" s="94">
        <v>16187</v>
      </c>
      <c r="J307" s="94">
        <v>2147</v>
      </c>
      <c r="K307" s="94">
        <v>0</v>
      </c>
      <c r="L307" s="94">
        <v>0</v>
      </c>
      <c r="M307" s="94">
        <v>0</v>
      </c>
      <c r="N307" s="182">
        <v>449</v>
      </c>
      <c r="O307" s="100">
        <f t="shared" si="41"/>
        <v>0.68908429680290939</v>
      </c>
      <c r="P307" s="188">
        <f t="shared" si="42"/>
        <v>0.45785742418274911</v>
      </c>
      <c r="Q307" s="189">
        <f t="shared" si="43"/>
        <v>0.17225285545490351</v>
      </c>
      <c r="R307" s="189">
        <f t="shared" si="44"/>
        <v>0.31876723119338324</v>
      </c>
      <c r="S307" s="189">
        <f t="shared" si="45"/>
        <v>4.2280425364316657E-2</v>
      </c>
      <c r="T307" s="189">
        <f t="shared" si="46"/>
        <v>0</v>
      </c>
      <c r="U307" s="189">
        <f t="shared" si="47"/>
        <v>0</v>
      </c>
      <c r="V307" s="189">
        <f t="shared" si="48"/>
        <v>0</v>
      </c>
      <c r="W307" s="158">
        <f t="shared" si="49"/>
        <v>8.8420638046474986E-3</v>
      </c>
      <c r="X307" s="98" t="s">
        <v>1661</v>
      </c>
    </row>
    <row r="308" spans="1:36" ht="16" x14ac:dyDescent="0.2">
      <c r="A308" s="1" t="s">
        <v>325</v>
      </c>
      <c r="B308" s="37" t="s">
        <v>326</v>
      </c>
      <c r="C308" s="94">
        <v>11</v>
      </c>
      <c r="D308" s="37" t="s">
        <v>274</v>
      </c>
      <c r="E308" s="121">
        <v>77460</v>
      </c>
      <c r="F308" s="182">
        <f t="shared" si="40"/>
        <v>51084</v>
      </c>
      <c r="G308" s="94">
        <v>23420</v>
      </c>
      <c r="H308" s="94">
        <v>17374</v>
      </c>
      <c r="I308" s="94">
        <v>7656</v>
      </c>
      <c r="J308" s="94">
        <v>1414</v>
      </c>
      <c r="K308" s="94">
        <v>0</v>
      </c>
      <c r="L308" s="94">
        <v>0</v>
      </c>
      <c r="M308" s="94">
        <v>0</v>
      </c>
      <c r="N308" s="182">
        <v>1220</v>
      </c>
      <c r="O308" s="100">
        <f t="shared" si="41"/>
        <v>0.65948876839659176</v>
      </c>
      <c r="P308" s="188">
        <f t="shared" si="42"/>
        <v>0.45846057473964452</v>
      </c>
      <c r="Q308" s="189">
        <f t="shared" si="43"/>
        <v>0.34010649126928194</v>
      </c>
      <c r="R308" s="189">
        <f t="shared" si="44"/>
        <v>0.14987080103359174</v>
      </c>
      <c r="S308" s="189">
        <f t="shared" si="45"/>
        <v>2.7679899772923029E-2</v>
      </c>
      <c r="T308" s="189">
        <f t="shared" si="46"/>
        <v>0</v>
      </c>
      <c r="U308" s="189">
        <f t="shared" si="47"/>
        <v>0</v>
      </c>
      <c r="V308" s="189">
        <f t="shared" si="48"/>
        <v>0</v>
      </c>
      <c r="W308" s="158">
        <f t="shared" si="49"/>
        <v>2.3882233184558767E-2</v>
      </c>
      <c r="X308" s="98" t="s">
        <v>1661</v>
      </c>
    </row>
    <row r="309" spans="1:36" ht="16" x14ac:dyDescent="0.2">
      <c r="A309" s="1" t="s">
        <v>416</v>
      </c>
      <c r="B309" s="37" t="s">
        <v>1465</v>
      </c>
      <c r="C309" s="94">
        <v>11</v>
      </c>
      <c r="D309" s="37" t="s">
        <v>274</v>
      </c>
      <c r="E309" s="121">
        <v>65306</v>
      </c>
      <c r="F309" s="182">
        <f t="shared" si="40"/>
        <v>45414</v>
      </c>
      <c r="G309" s="94">
        <v>23472</v>
      </c>
      <c r="H309" s="94">
        <v>9794</v>
      </c>
      <c r="I309" s="94">
        <v>10217</v>
      </c>
      <c r="J309" s="94">
        <v>1931</v>
      </c>
      <c r="K309" s="94">
        <v>0</v>
      </c>
      <c r="L309" s="94">
        <v>0</v>
      </c>
      <c r="M309" s="94">
        <v>0</v>
      </c>
      <c r="N309" s="182">
        <v>0</v>
      </c>
      <c r="O309" s="100">
        <f t="shared" si="41"/>
        <v>0.69540317888096037</v>
      </c>
      <c r="P309" s="188">
        <f t="shared" si="42"/>
        <v>0.51684502576298053</v>
      </c>
      <c r="Q309" s="189">
        <f t="shared" si="43"/>
        <v>0.21566036904919189</v>
      </c>
      <c r="R309" s="189">
        <f t="shared" si="44"/>
        <v>0.22497467741225172</v>
      </c>
      <c r="S309" s="189">
        <f t="shared" si="45"/>
        <v>4.2519927775575811E-2</v>
      </c>
      <c r="T309" s="189">
        <f t="shared" si="46"/>
        <v>0</v>
      </c>
      <c r="U309" s="189">
        <f t="shared" si="47"/>
        <v>0</v>
      </c>
      <c r="V309" s="189">
        <f t="shared" si="48"/>
        <v>0</v>
      </c>
      <c r="W309" s="158">
        <f t="shared" si="49"/>
        <v>0</v>
      </c>
      <c r="X309" s="98" t="s">
        <v>1679</v>
      </c>
    </row>
    <row r="310" spans="1:36" ht="16" x14ac:dyDescent="0.2">
      <c r="A310" s="1" t="s">
        <v>421</v>
      </c>
      <c r="B310" s="37" t="s">
        <v>1467</v>
      </c>
      <c r="C310" s="94">
        <v>11</v>
      </c>
      <c r="D310" s="37" t="s">
        <v>274</v>
      </c>
      <c r="E310" s="121">
        <v>63097</v>
      </c>
      <c r="F310" s="182">
        <f t="shared" si="40"/>
        <v>44233</v>
      </c>
      <c r="G310" s="94">
        <v>15419</v>
      </c>
      <c r="H310" s="94">
        <v>19750</v>
      </c>
      <c r="I310" s="94">
        <v>6663</v>
      </c>
      <c r="J310" s="94">
        <v>1619</v>
      </c>
      <c r="K310" s="94">
        <v>0</v>
      </c>
      <c r="L310" s="94">
        <v>0</v>
      </c>
      <c r="M310" s="94">
        <v>0</v>
      </c>
      <c r="N310" s="182">
        <v>782</v>
      </c>
      <c r="O310" s="100">
        <f t="shared" si="41"/>
        <v>0.7010317447739195</v>
      </c>
      <c r="P310" s="188">
        <f t="shared" si="42"/>
        <v>0.34858589740691337</v>
      </c>
      <c r="Q310" s="189">
        <f t="shared" si="43"/>
        <v>0.44649922003933712</v>
      </c>
      <c r="R310" s="189">
        <f t="shared" si="44"/>
        <v>0.15063414193023308</v>
      </c>
      <c r="S310" s="189">
        <f t="shared" si="45"/>
        <v>3.6601632265503128E-2</v>
      </c>
      <c r="T310" s="189">
        <f t="shared" si="46"/>
        <v>0</v>
      </c>
      <c r="U310" s="189">
        <f t="shared" si="47"/>
        <v>0</v>
      </c>
      <c r="V310" s="189">
        <f t="shared" si="48"/>
        <v>0</v>
      </c>
      <c r="W310" s="158">
        <f t="shared" si="49"/>
        <v>1.7679108358013246E-2</v>
      </c>
      <c r="X310" s="98" t="s">
        <v>1679</v>
      </c>
    </row>
    <row r="311" spans="1:36" ht="16" x14ac:dyDescent="0.2">
      <c r="A311" s="1" t="s">
        <v>498</v>
      </c>
      <c r="B311" s="37" t="s">
        <v>499</v>
      </c>
      <c r="C311" s="94">
        <v>11</v>
      </c>
      <c r="D311" s="37" t="s">
        <v>274</v>
      </c>
      <c r="E311" s="121">
        <v>68884</v>
      </c>
      <c r="F311" s="182">
        <f t="shared" si="40"/>
        <v>41338</v>
      </c>
      <c r="G311" s="94">
        <v>8339</v>
      </c>
      <c r="H311" s="94">
        <v>23843</v>
      </c>
      <c r="I311" s="94">
        <v>5718</v>
      </c>
      <c r="J311" s="94">
        <v>1228</v>
      </c>
      <c r="K311" s="94">
        <v>647</v>
      </c>
      <c r="L311" s="94">
        <v>0</v>
      </c>
      <c r="M311" s="94">
        <v>0</v>
      </c>
      <c r="N311" s="182">
        <v>1563</v>
      </c>
      <c r="O311" s="100">
        <f t="shared" si="41"/>
        <v>0.60011033041054529</v>
      </c>
      <c r="P311" s="188">
        <f t="shared" si="42"/>
        <v>0.20172722434563839</v>
      </c>
      <c r="Q311" s="189">
        <f t="shared" si="43"/>
        <v>0.57678165368426149</v>
      </c>
      <c r="R311" s="189">
        <f t="shared" si="44"/>
        <v>0.13832309255406647</v>
      </c>
      <c r="S311" s="189">
        <f t="shared" si="45"/>
        <v>2.9706323479607142E-2</v>
      </c>
      <c r="T311" s="189">
        <f t="shared" si="46"/>
        <v>1.5651458706275097E-2</v>
      </c>
      <c r="U311" s="189">
        <f t="shared" si="47"/>
        <v>0</v>
      </c>
      <c r="V311" s="189">
        <f t="shared" si="48"/>
        <v>0</v>
      </c>
      <c r="W311" s="158">
        <f t="shared" si="49"/>
        <v>3.7810247230151438E-2</v>
      </c>
      <c r="X311" s="98" t="s">
        <v>1661</v>
      </c>
    </row>
    <row r="312" spans="1:36" ht="16" x14ac:dyDescent="0.2">
      <c r="A312" s="1" t="s">
        <v>545</v>
      </c>
      <c r="B312" s="37" t="s">
        <v>546</v>
      </c>
      <c r="C312" s="94">
        <v>11</v>
      </c>
      <c r="D312" s="37" t="s">
        <v>207</v>
      </c>
      <c r="E312" s="121">
        <v>71435</v>
      </c>
      <c r="F312" s="182">
        <f t="shared" si="40"/>
        <v>48381</v>
      </c>
      <c r="G312" s="94">
        <v>22366</v>
      </c>
      <c r="H312" s="94">
        <v>3506</v>
      </c>
      <c r="I312" s="94">
        <v>19885</v>
      </c>
      <c r="J312" s="94">
        <v>1638</v>
      </c>
      <c r="K312" s="94">
        <v>0</v>
      </c>
      <c r="L312" s="94">
        <v>0</v>
      </c>
      <c r="M312" s="94">
        <v>0</v>
      </c>
      <c r="N312" s="182">
        <v>986</v>
      </c>
      <c r="O312" s="100">
        <f t="shared" si="41"/>
        <v>0.67727304542591171</v>
      </c>
      <c r="P312" s="188">
        <f t="shared" si="42"/>
        <v>0.4622889150699655</v>
      </c>
      <c r="Q312" s="189">
        <f t="shared" si="43"/>
        <v>7.2466464107810921E-2</v>
      </c>
      <c r="R312" s="189">
        <f t="shared" si="44"/>
        <v>0.41100845373183686</v>
      </c>
      <c r="S312" s="189">
        <f t="shared" si="45"/>
        <v>3.385626588950208E-2</v>
      </c>
      <c r="T312" s="189">
        <f t="shared" si="46"/>
        <v>0</v>
      </c>
      <c r="U312" s="189">
        <f t="shared" si="47"/>
        <v>0</v>
      </c>
      <c r="V312" s="189">
        <f t="shared" si="48"/>
        <v>0</v>
      </c>
      <c r="W312" s="158">
        <f t="shared" si="49"/>
        <v>2.0379901200884645E-2</v>
      </c>
      <c r="X312" s="98" t="s">
        <v>1661</v>
      </c>
    </row>
    <row r="313" spans="1:36" ht="16" x14ac:dyDescent="0.2">
      <c r="A313" s="1" t="s">
        <v>547</v>
      </c>
      <c r="B313" s="37" t="s">
        <v>548</v>
      </c>
      <c r="C313" s="94">
        <v>11</v>
      </c>
      <c r="D313" s="37" t="s">
        <v>207</v>
      </c>
      <c r="E313" s="121">
        <v>66525</v>
      </c>
      <c r="F313" s="182">
        <f t="shared" si="40"/>
        <v>47568</v>
      </c>
      <c r="G313" s="94">
        <v>24631</v>
      </c>
      <c r="H313" s="94">
        <v>3373</v>
      </c>
      <c r="I313" s="94">
        <v>14744</v>
      </c>
      <c r="J313" s="94">
        <v>2701</v>
      </c>
      <c r="K313" s="94">
        <v>1533</v>
      </c>
      <c r="L313" s="94">
        <v>0</v>
      </c>
      <c r="M313" s="94">
        <v>0</v>
      </c>
      <c r="N313" s="182">
        <v>586</v>
      </c>
      <c r="O313" s="100">
        <f t="shared" si="41"/>
        <v>0.71503945885005638</v>
      </c>
      <c r="P313" s="188">
        <f t="shared" si="42"/>
        <v>0.51780608812647155</v>
      </c>
      <c r="Q313" s="189">
        <f t="shared" si="43"/>
        <v>7.090901446350488E-2</v>
      </c>
      <c r="R313" s="189">
        <f t="shared" si="44"/>
        <v>0.30995627312478979</v>
      </c>
      <c r="S313" s="189">
        <f t="shared" si="45"/>
        <v>5.6781870164816686E-2</v>
      </c>
      <c r="T313" s="189">
        <f t="shared" si="46"/>
        <v>3.2227547931382439E-2</v>
      </c>
      <c r="U313" s="189">
        <f t="shared" si="47"/>
        <v>0</v>
      </c>
      <c r="V313" s="189">
        <f t="shared" si="48"/>
        <v>0</v>
      </c>
      <c r="W313" s="158">
        <f t="shared" si="49"/>
        <v>1.2319206189034645E-2</v>
      </c>
      <c r="X313" s="98" t="s">
        <v>1661</v>
      </c>
    </row>
    <row r="314" spans="1:36" ht="16" x14ac:dyDescent="0.2">
      <c r="A314" s="1" t="s">
        <v>661</v>
      </c>
      <c r="B314" s="37" t="s">
        <v>662</v>
      </c>
      <c r="C314" s="94">
        <v>11</v>
      </c>
      <c r="D314" s="37" t="s">
        <v>219</v>
      </c>
      <c r="E314" s="121">
        <v>72586</v>
      </c>
      <c r="F314" s="182">
        <f t="shared" si="40"/>
        <v>51563</v>
      </c>
      <c r="G314" s="94">
        <v>28048</v>
      </c>
      <c r="H314" s="94">
        <v>10230</v>
      </c>
      <c r="I314" s="94">
        <v>10365</v>
      </c>
      <c r="J314" s="94">
        <v>2920</v>
      </c>
      <c r="K314" s="94">
        <v>0</v>
      </c>
      <c r="L314" s="94">
        <v>0</v>
      </c>
      <c r="M314" s="94">
        <v>0</v>
      </c>
      <c r="N314" s="182">
        <v>0</v>
      </c>
      <c r="O314" s="100">
        <f t="shared" si="41"/>
        <v>0.71037114595100981</v>
      </c>
      <c r="P314" s="188">
        <f t="shared" si="42"/>
        <v>0.54395593739697068</v>
      </c>
      <c r="Q314" s="189">
        <f t="shared" si="43"/>
        <v>0.19839807613986774</v>
      </c>
      <c r="R314" s="189">
        <f t="shared" si="44"/>
        <v>0.20101623256986598</v>
      </c>
      <c r="S314" s="189">
        <f t="shared" si="45"/>
        <v>5.6629753893295581E-2</v>
      </c>
      <c r="T314" s="189">
        <f t="shared" si="46"/>
        <v>0</v>
      </c>
      <c r="U314" s="189">
        <f t="shared" si="47"/>
        <v>0</v>
      </c>
      <c r="V314" s="189">
        <f t="shared" si="48"/>
        <v>0</v>
      </c>
      <c r="W314" s="158">
        <f t="shared" si="49"/>
        <v>0</v>
      </c>
      <c r="X314" s="98" t="s">
        <v>1661</v>
      </c>
    </row>
    <row r="315" spans="1:36" ht="16" x14ac:dyDescent="0.2">
      <c r="A315" s="1" t="s">
        <v>677</v>
      </c>
      <c r="B315" s="37" t="s">
        <v>678</v>
      </c>
      <c r="C315" s="94">
        <v>11</v>
      </c>
      <c r="D315" s="37" t="s">
        <v>679</v>
      </c>
      <c r="E315" s="121">
        <v>66631</v>
      </c>
      <c r="F315" s="182">
        <f t="shared" si="40"/>
        <v>48732</v>
      </c>
      <c r="G315" s="94">
        <v>25720</v>
      </c>
      <c r="H315" s="94">
        <v>3272</v>
      </c>
      <c r="I315" s="94">
        <v>15971</v>
      </c>
      <c r="J315" s="94">
        <v>2127</v>
      </c>
      <c r="K315" s="94">
        <v>447</v>
      </c>
      <c r="L315" s="94">
        <v>0</v>
      </c>
      <c r="M315" s="94">
        <v>0</v>
      </c>
      <c r="N315" s="182">
        <v>1195</v>
      </c>
      <c r="O315" s="100">
        <f t="shared" si="41"/>
        <v>0.73137128363674564</v>
      </c>
      <c r="P315" s="188">
        <f t="shared" si="42"/>
        <v>0.5277846179102027</v>
      </c>
      <c r="Q315" s="189">
        <f t="shared" si="43"/>
        <v>6.7142739883444144E-2</v>
      </c>
      <c r="R315" s="189">
        <f t="shared" si="44"/>
        <v>0.32773126487728804</v>
      </c>
      <c r="S315" s="189">
        <f t="shared" si="45"/>
        <v>4.3646885003693674E-2</v>
      </c>
      <c r="T315" s="189">
        <f t="shared" si="46"/>
        <v>9.1726175818763848E-3</v>
      </c>
      <c r="U315" s="189">
        <f t="shared" si="47"/>
        <v>0</v>
      </c>
      <c r="V315" s="189">
        <f t="shared" si="48"/>
        <v>0</v>
      </c>
      <c r="W315" s="158">
        <f t="shared" si="49"/>
        <v>2.4521874743495035E-2</v>
      </c>
      <c r="X315" s="98" t="s">
        <v>1661</v>
      </c>
    </row>
    <row r="316" spans="1:36" ht="16" x14ac:dyDescent="0.2">
      <c r="A316" s="1" t="s">
        <v>684</v>
      </c>
      <c r="B316" s="37" t="s">
        <v>685</v>
      </c>
      <c r="C316" s="94">
        <v>11</v>
      </c>
      <c r="D316" s="37" t="s">
        <v>274</v>
      </c>
      <c r="E316" s="121">
        <v>73417</v>
      </c>
      <c r="F316" s="182">
        <f t="shared" si="40"/>
        <v>50059</v>
      </c>
      <c r="G316" s="94">
        <v>23503</v>
      </c>
      <c r="H316" s="94">
        <v>10164</v>
      </c>
      <c r="I316" s="94">
        <v>11544</v>
      </c>
      <c r="J316" s="94">
        <v>1418</v>
      </c>
      <c r="K316" s="94">
        <v>840</v>
      </c>
      <c r="L316" s="94">
        <v>0</v>
      </c>
      <c r="M316" s="94">
        <v>0</v>
      </c>
      <c r="N316" s="182">
        <v>2590</v>
      </c>
      <c r="O316" s="100">
        <f t="shared" si="41"/>
        <v>0.68184480433687022</v>
      </c>
      <c r="P316" s="188">
        <f t="shared" si="42"/>
        <v>0.46950598294013063</v>
      </c>
      <c r="Q316" s="189">
        <f t="shared" si="43"/>
        <v>0.20304041231347011</v>
      </c>
      <c r="R316" s="189">
        <f t="shared" si="44"/>
        <v>0.23060788269841587</v>
      </c>
      <c r="S316" s="189">
        <f t="shared" si="45"/>
        <v>2.8326574641922533E-2</v>
      </c>
      <c r="T316" s="189">
        <f t="shared" si="46"/>
        <v>1.6780199364749594E-2</v>
      </c>
      <c r="U316" s="189">
        <f t="shared" si="47"/>
        <v>0</v>
      </c>
      <c r="V316" s="189">
        <f t="shared" si="48"/>
        <v>0</v>
      </c>
      <c r="W316" s="158">
        <f t="shared" si="49"/>
        <v>5.1738948041311253E-2</v>
      </c>
      <c r="X316" s="98" t="s">
        <v>1661</v>
      </c>
    </row>
    <row r="317" spans="1:36" ht="16" x14ac:dyDescent="0.2">
      <c r="A317" s="1" t="s">
        <v>737</v>
      </c>
      <c r="B317" s="37" t="s">
        <v>738</v>
      </c>
      <c r="C317" s="94">
        <v>11</v>
      </c>
      <c r="D317" s="37" t="s">
        <v>219</v>
      </c>
      <c r="E317" s="121">
        <v>69433</v>
      </c>
      <c r="F317" s="182">
        <f t="shared" si="40"/>
        <v>43191</v>
      </c>
      <c r="G317" s="94">
        <v>14841</v>
      </c>
      <c r="H317" s="94">
        <v>16393</v>
      </c>
      <c r="I317" s="94">
        <v>8466</v>
      </c>
      <c r="J317" s="94">
        <v>3491</v>
      </c>
      <c r="K317" s="94">
        <v>0</v>
      </c>
      <c r="L317" s="94">
        <v>0</v>
      </c>
      <c r="M317" s="94">
        <v>0</v>
      </c>
      <c r="N317" s="182">
        <v>0</v>
      </c>
      <c r="O317" s="100">
        <f t="shared" si="41"/>
        <v>0.62205291432027998</v>
      </c>
      <c r="P317" s="188">
        <f t="shared" si="42"/>
        <v>0.34361325276099186</v>
      </c>
      <c r="Q317" s="189">
        <f t="shared" si="43"/>
        <v>0.37954666481442895</v>
      </c>
      <c r="R317" s="189">
        <f t="shared" si="44"/>
        <v>0.19601305827602972</v>
      </c>
      <c r="S317" s="189">
        <f t="shared" si="45"/>
        <v>8.0827024148549462E-2</v>
      </c>
      <c r="T317" s="189">
        <f t="shared" si="46"/>
        <v>0</v>
      </c>
      <c r="U317" s="189">
        <f t="shared" si="47"/>
        <v>0</v>
      </c>
      <c r="V317" s="189">
        <f t="shared" si="48"/>
        <v>0</v>
      </c>
      <c r="W317" s="158">
        <f t="shared" si="49"/>
        <v>0</v>
      </c>
      <c r="X317" s="98" t="s">
        <v>1661</v>
      </c>
    </row>
    <row r="318" spans="1:36" ht="16" x14ac:dyDescent="0.2">
      <c r="A318" s="1" t="s">
        <v>817</v>
      </c>
      <c r="B318" s="37" t="s">
        <v>818</v>
      </c>
      <c r="C318" s="94">
        <v>11</v>
      </c>
      <c r="D318" s="37" t="s">
        <v>207</v>
      </c>
      <c r="E318" s="121">
        <v>68550</v>
      </c>
      <c r="F318" s="182">
        <f t="shared" si="40"/>
        <v>44018</v>
      </c>
      <c r="G318" s="94">
        <v>19138</v>
      </c>
      <c r="H318" s="94">
        <v>13317</v>
      </c>
      <c r="I318" s="94">
        <v>7750</v>
      </c>
      <c r="J318" s="94">
        <v>1497</v>
      </c>
      <c r="K318" s="94">
        <v>393</v>
      </c>
      <c r="L318" s="94">
        <v>0</v>
      </c>
      <c r="M318" s="94">
        <v>0</v>
      </c>
      <c r="N318" s="182">
        <v>1923</v>
      </c>
      <c r="O318" s="100">
        <f t="shared" si="41"/>
        <v>0.64212983223924147</v>
      </c>
      <c r="P318" s="188">
        <f t="shared" si="42"/>
        <v>0.43477668226634558</v>
      </c>
      <c r="Q318" s="189">
        <f t="shared" si="43"/>
        <v>0.30253532645735837</v>
      </c>
      <c r="R318" s="189">
        <f t="shared" si="44"/>
        <v>0.17606433731655233</v>
      </c>
      <c r="S318" s="189">
        <f t="shared" si="45"/>
        <v>3.4008814575855334E-2</v>
      </c>
      <c r="T318" s="189">
        <f t="shared" si="46"/>
        <v>8.9281657503748474E-3</v>
      </c>
      <c r="U318" s="189">
        <f t="shared" si="47"/>
        <v>0</v>
      </c>
      <c r="V318" s="189">
        <f t="shared" si="48"/>
        <v>0</v>
      </c>
      <c r="W318" s="158">
        <f t="shared" si="49"/>
        <v>4.3686673633513563E-2</v>
      </c>
      <c r="X318" s="99" t="s">
        <v>1661</v>
      </c>
      <c r="Y318" s="197"/>
      <c r="Z318" s="75"/>
      <c r="AA318" s="75"/>
      <c r="AB318" s="75"/>
      <c r="AC318" s="75"/>
      <c r="AD318" s="75"/>
      <c r="AE318" s="75"/>
      <c r="AF318" s="75"/>
      <c r="AG318" s="75"/>
      <c r="AH318" s="75"/>
      <c r="AI318" s="75"/>
      <c r="AJ318" s="75"/>
    </row>
    <row r="319" spans="1:36" ht="16" x14ac:dyDescent="0.2">
      <c r="A319" s="1" t="s">
        <v>888</v>
      </c>
      <c r="B319" s="37" t="s">
        <v>889</v>
      </c>
      <c r="C319" s="94">
        <v>11</v>
      </c>
      <c r="D319" s="37" t="s">
        <v>679</v>
      </c>
      <c r="E319" s="121">
        <v>75438</v>
      </c>
      <c r="F319" s="182">
        <f t="shared" si="40"/>
        <v>53045</v>
      </c>
      <c r="G319" s="94">
        <v>23313</v>
      </c>
      <c r="H319" s="94">
        <v>10915</v>
      </c>
      <c r="I319" s="94">
        <v>15369</v>
      </c>
      <c r="J319" s="94">
        <v>1627</v>
      </c>
      <c r="K319" s="94">
        <v>565</v>
      </c>
      <c r="L319" s="94">
        <v>0</v>
      </c>
      <c r="M319" s="94">
        <v>0</v>
      </c>
      <c r="N319" s="182">
        <v>1256</v>
      </c>
      <c r="O319" s="100">
        <f t="shared" si="41"/>
        <v>0.70316021103422677</v>
      </c>
      <c r="P319" s="188">
        <f t="shared" si="42"/>
        <v>0.43949476859270431</v>
      </c>
      <c r="Q319" s="189">
        <f t="shared" si="43"/>
        <v>0.20576868696389858</v>
      </c>
      <c r="R319" s="189">
        <f t="shared" si="44"/>
        <v>0.28973513054953343</v>
      </c>
      <c r="S319" s="189">
        <f t="shared" si="45"/>
        <v>3.0672070883212367E-2</v>
      </c>
      <c r="T319" s="189">
        <f t="shared" si="46"/>
        <v>1.0651333773211424E-2</v>
      </c>
      <c r="U319" s="189">
        <f t="shared" si="47"/>
        <v>0</v>
      </c>
      <c r="V319" s="189">
        <f t="shared" si="48"/>
        <v>0</v>
      </c>
      <c r="W319" s="158">
        <f t="shared" si="49"/>
        <v>2.3678009237439908E-2</v>
      </c>
      <c r="X319" s="99" t="s">
        <v>1661</v>
      </c>
      <c r="Y319" s="197"/>
      <c r="Z319" s="75"/>
      <c r="AA319" s="75"/>
      <c r="AB319" s="75"/>
      <c r="AC319" s="75"/>
      <c r="AD319" s="75"/>
      <c r="AE319" s="75"/>
      <c r="AF319" s="75"/>
      <c r="AG319" s="75"/>
      <c r="AH319" s="75"/>
      <c r="AI319" s="75"/>
      <c r="AJ319" s="75"/>
    </row>
    <row r="320" spans="1:36" ht="16" x14ac:dyDescent="0.2">
      <c r="A320" s="1" t="s">
        <v>890</v>
      </c>
      <c r="B320" s="37" t="s">
        <v>891</v>
      </c>
      <c r="C320" s="94">
        <v>11</v>
      </c>
      <c r="D320" s="37" t="s">
        <v>679</v>
      </c>
      <c r="E320" s="121">
        <v>78926</v>
      </c>
      <c r="F320" s="182">
        <f t="shared" si="40"/>
        <v>51869</v>
      </c>
      <c r="G320" s="94">
        <v>26692</v>
      </c>
      <c r="H320" s="94">
        <v>9406</v>
      </c>
      <c r="I320" s="94">
        <v>10864</v>
      </c>
      <c r="J320" s="94">
        <v>2432</v>
      </c>
      <c r="K320" s="94">
        <v>808</v>
      </c>
      <c r="L320" s="94">
        <v>0</v>
      </c>
      <c r="M320" s="94">
        <v>0</v>
      </c>
      <c r="N320" s="182">
        <v>1667</v>
      </c>
      <c r="O320" s="100">
        <f t="shared" si="41"/>
        <v>0.65718521146390285</v>
      </c>
      <c r="P320" s="188">
        <f t="shared" si="42"/>
        <v>0.5146040987873296</v>
      </c>
      <c r="Q320" s="189">
        <f t="shared" si="43"/>
        <v>0.18134145636121768</v>
      </c>
      <c r="R320" s="189">
        <f t="shared" si="44"/>
        <v>0.20945073165088973</v>
      </c>
      <c r="S320" s="189">
        <f t="shared" si="45"/>
        <v>4.6887350826119646E-2</v>
      </c>
      <c r="T320" s="189">
        <f t="shared" si="46"/>
        <v>1.5577705373151594E-2</v>
      </c>
      <c r="U320" s="189">
        <f t="shared" si="47"/>
        <v>0</v>
      </c>
      <c r="V320" s="189">
        <f t="shared" si="48"/>
        <v>0</v>
      </c>
      <c r="W320" s="158">
        <f t="shared" si="49"/>
        <v>3.2138657001291718E-2</v>
      </c>
      <c r="X320" s="99" t="s">
        <v>1661</v>
      </c>
      <c r="Y320" s="197"/>
      <c r="Z320" s="75"/>
      <c r="AA320" s="75"/>
      <c r="AB320" s="75"/>
      <c r="AC320" s="75"/>
      <c r="AD320" s="75"/>
      <c r="AE320" s="75"/>
      <c r="AF320" s="75"/>
      <c r="AG320" s="75"/>
      <c r="AH320" s="75"/>
      <c r="AI320" s="75"/>
      <c r="AJ320" s="75"/>
    </row>
    <row r="321" spans="1:36" ht="16" x14ac:dyDescent="0.2">
      <c r="A321" s="1" t="s">
        <v>932</v>
      </c>
      <c r="B321" s="37" t="s">
        <v>933</v>
      </c>
      <c r="C321" s="94">
        <v>11</v>
      </c>
      <c r="D321" s="37" t="s">
        <v>219</v>
      </c>
      <c r="E321" s="121">
        <v>70587</v>
      </c>
      <c r="F321" s="182">
        <f t="shared" si="40"/>
        <v>50239</v>
      </c>
      <c r="G321" s="94">
        <v>22047</v>
      </c>
      <c r="H321" s="94">
        <v>16587</v>
      </c>
      <c r="I321" s="94">
        <v>8211</v>
      </c>
      <c r="J321" s="94">
        <v>1727</v>
      </c>
      <c r="K321" s="94">
        <v>564</v>
      </c>
      <c r="L321" s="94">
        <v>0</v>
      </c>
      <c r="M321" s="94">
        <v>0</v>
      </c>
      <c r="N321" s="182">
        <v>1103</v>
      </c>
      <c r="O321" s="100">
        <f t="shared" si="41"/>
        <v>0.71173162197005113</v>
      </c>
      <c r="P321" s="188">
        <f t="shared" si="42"/>
        <v>0.43884233364517605</v>
      </c>
      <c r="Q321" s="189">
        <f t="shared" si="43"/>
        <v>0.33016182646947589</v>
      </c>
      <c r="R321" s="189">
        <f t="shared" si="44"/>
        <v>0.163438762714226</v>
      </c>
      <c r="S321" s="189">
        <f t="shared" si="45"/>
        <v>3.4375684229383544E-2</v>
      </c>
      <c r="T321" s="189">
        <f t="shared" si="46"/>
        <v>1.1226338103863533E-2</v>
      </c>
      <c r="U321" s="189">
        <f t="shared" si="47"/>
        <v>0</v>
      </c>
      <c r="V321" s="189">
        <f t="shared" si="48"/>
        <v>0</v>
      </c>
      <c r="W321" s="158">
        <f t="shared" si="49"/>
        <v>2.1955054837874959E-2</v>
      </c>
      <c r="X321" s="99" t="s">
        <v>1661</v>
      </c>
      <c r="Y321" s="197"/>
      <c r="Z321" s="75"/>
      <c r="AA321" s="75"/>
      <c r="AB321" s="75"/>
      <c r="AC321" s="75"/>
      <c r="AD321" s="75"/>
      <c r="AE321" s="75"/>
      <c r="AF321" s="75"/>
      <c r="AG321" s="75"/>
      <c r="AH321" s="75"/>
      <c r="AI321" s="75"/>
      <c r="AJ321" s="75"/>
    </row>
    <row r="322" spans="1:36" ht="16" x14ac:dyDescent="0.2">
      <c r="A322" s="1" t="s">
        <v>934</v>
      </c>
      <c r="B322" s="37" t="s">
        <v>935</v>
      </c>
      <c r="C322" s="94">
        <v>11</v>
      </c>
      <c r="D322" s="37" t="s">
        <v>219</v>
      </c>
      <c r="E322" s="121">
        <v>62071</v>
      </c>
      <c r="F322" s="182">
        <f t="shared" si="40"/>
        <v>43815</v>
      </c>
      <c r="G322" s="94">
        <v>19793</v>
      </c>
      <c r="H322" s="94">
        <v>13104</v>
      </c>
      <c r="I322" s="94">
        <v>7338</v>
      </c>
      <c r="J322" s="94">
        <v>3580</v>
      </c>
      <c r="K322" s="94">
        <v>0</v>
      </c>
      <c r="L322" s="94">
        <v>0</v>
      </c>
      <c r="M322" s="94">
        <v>0</v>
      </c>
      <c r="N322" s="182">
        <v>0</v>
      </c>
      <c r="O322" s="100">
        <f t="shared" si="41"/>
        <v>0.70588519598524269</v>
      </c>
      <c r="P322" s="188">
        <f t="shared" si="42"/>
        <v>0.45174027159648522</v>
      </c>
      <c r="Q322" s="189">
        <f t="shared" si="43"/>
        <v>0.29907565902088323</v>
      </c>
      <c r="R322" s="189">
        <f t="shared" si="44"/>
        <v>0.16747689147552208</v>
      </c>
      <c r="S322" s="189">
        <f t="shared" si="45"/>
        <v>8.1707177907109435E-2</v>
      </c>
      <c r="T322" s="189">
        <f t="shared" si="46"/>
        <v>0</v>
      </c>
      <c r="U322" s="189">
        <f t="shared" si="47"/>
        <v>0</v>
      </c>
      <c r="V322" s="189">
        <f t="shared" si="48"/>
        <v>0</v>
      </c>
      <c r="W322" s="158">
        <f t="shared" si="49"/>
        <v>0</v>
      </c>
      <c r="X322" s="99" t="s">
        <v>1661</v>
      </c>
      <c r="Y322" s="197"/>
      <c r="Z322" s="75"/>
      <c r="AA322" s="75"/>
      <c r="AB322" s="75"/>
      <c r="AC322" s="75"/>
      <c r="AD322" s="75"/>
      <c r="AE322" s="75"/>
      <c r="AF322" s="75"/>
      <c r="AG322" s="75"/>
      <c r="AH322" s="75"/>
      <c r="AI322" s="75"/>
      <c r="AJ322" s="75"/>
    </row>
    <row r="323" spans="1:36" ht="16" x14ac:dyDescent="0.2">
      <c r="A323" s="1" t="s">
        <v>936</v>
      </c>
      <c r="B323" s="37" t="s">
        <v>937</v>
      </c>
      <c r="C323" s="94">
        <v>11</v>
      </c>
      <c r="D323" s="37" t="s">
        <v>219</v>
      </c>
      <c r="E323" s="121">
        <v>73390</v>
      </c>
      <c r="F323" s="182">
        <f t="shared" si="40"/>
        <v>50440</v>
      </c>
      <c r="G323" s="94">
        <v>26834</v>
      </c>
      <c r="H323" s="94">
        <v>10244</v>
      </c>
      <c r="I323" s="94">
        <v>8427</v>
      </c>
      <c r="J323" s="94">
        <v>2753</v>
      </c>
      <c r="K323" s="94">
        <v>0</v>
      </c>
      <c r="L323" s="94">
        <v>0</v>
      </c>
      <c r="M323" s="94">
        <v>0</v>
      </c>
      <c r="N323" s="182">
        <v>2182</v>
      </c>
      <c r="O323" s="100">
        <f t="shared" si="41"/>
        <v>0.68728709633465046</v>
      </c>
      <c r="P323" s="188">
        <f t="shared" si="42"/>
        <v>0.53199841395717684</v>
      </c>
      <c r="Q323" s="189">
        <f t="shared" si="43"/>
        <v>0.20309278350515464</v>
      </c>
      <c r="R323" s="189">
        <f t="shared" si="44"/>
        <v>0.16706978588421886</v>
      </c>
      <c r="S323" s="189">
        <f t="shared" si="45"/>
        <v>5.4579698651863601E-2</v>
      </c>
      <c r="T323" s="189">
        <f t="shared" si="46"/>
        <v>0</v>
      </c>
      <c r="U323" s="189">
        <f t="shared" si="47"/>
        <v>0</v>
      </c>
      <c r="V323" s="189">
        <f t="shared" si="48"/>
        <v>0</v>
      </c>
      <c r="W323" s="158">
        <f t="shared" si="49"/>
        <v>4.3259318001586042E-2</v>
      </c>
      <c r="X323" s="99" t="s">
        <v>1661</v>
      </c>
      <c r="Y323" s="197"/>
      <c r="Z323" s="75"/>
      <c r="AA323" s="75"/>
      <c r="AB323" s="75"/>
      <c r="AC323" s="75"/>
      <c r="AD323" s="75"/>
      <c r="AE323" s="75"/>
      <c r="AF323" s="75"/>
      <c r="AG323" s="75"/>
      <c r="AH323" s="75"/>
      <c r="AI323" s="75"/>
      <c r="AJ323" s="75"/>
    </row>
    <row r="324" spans="1:36" ht="16" x14ac:dyDescent="0.2">
      <c r="A324" s="1" t="s">
        <v>948</v>
      </c>
      <c r="B324" s="37" t="s">
        <v>949</v>
      </c>
      <c r="C324" s="94">
        <v>11</v>
      </c>
      <c r="D324" s="37" t="s">
        <v>219</v>
      </c>
      <c r="E324" s="121">
        <v>60995</v>
      </c>
      <c r="F324" s="182">
        <f t="shared" si="40"/>
        <v>32470</v>
      </c>
      <c r="G324" s="94">
        <v>6833</v>
      </c>
      <c r="H324" s="94">
        <v>12605</v>
      </c>
      <c r="I324" s="94">
        <v>7039</v>
      </c>
      <c r="J324" s="94">
        <v>1402</v>
      </c>
      <c r="K324" s="94">
        <v>0</v>
      </c>
      <c r="L324" s="94">
        <v>0</v>
      </c>
      <c r="M324" s="94">
        <v>0</v>
      </c>
      <c r="N324" s="182">
        <v>4591</v>
      </c>
      <c r="O324" s="100">
        <f t="shared" si="41"/>
        <v>0.53233871628822038</v>
      </c>
      <c r="P324" s="188">
        <f t="shared" si="42"/>
        <v>0.21044040652910379</v>
      </c>
      <c r="Q324" s="189">
        <f t="shared" si="43"/>
        <v>0.38820449645826915</v>
      </c>
      <c r="R324" s="189">
        <f t="shared" si="44"/>
        <v>0.21678472436094856</v>
      </c>
      <c r="S324" s="189">
        <f t="shared" si="45"/>
        <v>4.3178318447797966E-2</v>
      </c>
      <c r="T324" s="189">
        <f t="shared" si="46"/>
        <v>0</v>
      </c>
      <c r="U324" s="189">
        <f t="shared" si="47"/>
        <v>0</v>
      </c>
      <c r="V324" s="189">
        <f t="shared" si="48"/>
        <v>0</v>
      </c>
      <c r="W324" s="158">
        <f t="shared" si="49"/>
        <v>0.14139205420388051</v>
      </c>
      <c r="X324" s="99" t="s">
        <v>1661</v>
      </c>
      <c r="Y324" s="197"/>
      <c r="Z324" s="75"/>
      <c r="AA324" s="75"/>
      <c r="AB324" s="75"/>
      <c r="AC324" s="75"/>
      <c r="AD324" s="75"/>
      <c r="AE324" s="75"/>
      <c r="AF324" s="75"/>
      <c r="AG324" s="75"/>
      <c r="AH324" s="75"/>
      <c r="AI324" s="75"/>
      <c r="AJ324" s="75"/>
    </row>
    <row r="325" spans="1:36" ht="16" x14ac:dyDescent="0.2">
      <c r="A325" s="1" t="s">
        <v>950</v>
      </c>
      <c r="B325" s="37" t="s">
        <v>1523</v>
      </c>
      <c r="C325" s="94">
        <v>11</v>
      </c>
      <c r="D325" s="37" t="s">
        <v>219</v>
      </c>
      <c r="E325" s="121">
        <v>72052</v>
      </c>
      <c r="F325" s="182">
        <f t="shared" si="40"/>
        <v>40196</v>
      </c>
      <c r="G325" s="94">
        <v>9580</v>
      </c>
      <c r="H325" s="94">
        <v>17815</v>
      </c>
      <c r="I325" s="94">
        <v>7120</v>
      </c>
      <c r="J325" s="94">
        <v>2485</v>
      </c>
      <c r="K325" s="94">
        <v>0</v>
      </c>
      <c r="L325" s="94">
        <v>0</v>
      </c>
      <c r="M325" s="94">
        <v>0</v>
      </c>
      <c r="N325" s="182">
        <v>3196</v>
      </c>
      <c r="O325" s="100">
        <f t="shared" si="41"/>
        <v>0.55787486815078002</v>
      </c>
      <c r="P325" s="188">
        <f t="shared" si="42"/>
        <v>0.23833217235545825</v>
      </c>
      <c r="Q325" s="189">
        <f t="shared" si="43"/>
        <v>0.4432033038113245</v>
      </c>
      <c r="R325" s="189">
        <f t="shared" si="44"/>
        <v>0.17713205294059112</v>
      </c>
      <c r="S325" s="189">
        <f t="shared" si="45"/>
        <v>6.1822071847945068E-2</v>
      </c>
      <c r="T325" s="189">
        <f t="shared" si="46"/>
        <v>0</v>
      </c>
      <c r="U325" s="189">
        <f t="shared" si="47"/>
        <v>0</v>
      </c>
      <c r="V325" s="189">
        <f t="shared" si="48"/>
        <v>0</v>
      </c>
      <c r="W325" s="158">
        <f t="shared" si="49"/>
        <v>7.951039904468106E-2</v>
      </c>
      <c r="X325" s="99" t="s">
        <v>1679</v>
      </c>
      <c r="Y325" s="197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</row>
    <row r="326" spans="1:36" ht="16" x14ac:dyDescent="0.2">
      <c r="A326" s="1" t="s">
        <v>952</v>
      </c>
      <c r="B326" s="37" t="s">
        <v>953</v>
      </c>
      <c r="C326" s="94">
        <v>11</v>
      </c>
      <c r="D326" s="37" t="s">
        <v>219</v>
      </c>
      <c r="E326" s="121">
        <v>68031</v>
      </c>
      <c r="F326" s="182">
        <f t="shared" ref="F326:F389" si="50">SUM(G326:N326)</f>
        <v>39852</v>
      </c>
      <c r="G326" s="94">
        <v>11316</v>
      </c>
      <c r="H326" s="94">
        <v>15446</v>
      </c>
      <c r="I326" s="94">
        <v>6323</v>
      </c>
      <c r="J326" s="94">
        <v>1363</v>
      </c>
      <c r="K326" s="94">
        <v>0</v>
      </c>
      <c r="L326" s="94">
        <v>0</v>
      </c>
      <c r="M326" s="94">
        <v>3762</v>
      </c>
      <c r="N326" s="182">
        <v>1642</v>
      </c>
      <c r="O326" s="100">
        <f t="shared" ref="O326:O389" si="51">SUM(G326:N326)/E326</f>
        <v>0.58579177139833316</v>
      </c>
      <c r="P326" s="188">
        <f t="shared" ref="P326:P389" si="52">G326/F326</f>
        <v>0.2839506172839506</v>
      </c>
      <c r="Q326" s="189">
        <f t="shared" ref="Q326:Q389" si="53">H326/F326</f>
        <v>0.38758406102579546</v>
      </c>
      <c r="R326" s="189">
        <f t="shared" ref="R326:R389" si="54">I326/F326</f>
        <v>0.15866204958345881</v>
      </c>
      <c r="S326" s="189">
        <f t="shared" ref="S326:S389" si="55">J326/F326</f>
        <v>3.4201545719160897E-2</v>
      </c>
      <c r="T326" s="189">
        <f t="shared" ref="T326:T389" si="56">K326/F326</f>
        <v>0</v>
      </c>
      <c r="U326" s="189">
        <f t="shared" ref="U326:U389" si="57">L326/F326</f>
        <v>0</v>
      </c>
      <c r="V326" s="189">
        <f t="shared" ref="V326:V389" si="58">M326/F326</f>
        <v>9.439927732610659E-2</v>
      </c>
      <c r="W326" s="158">
        <f t="shared" ref="W326:W389" si="59">N326/F326</f>
        <v>4.1202449061527653E-2</v>
      </c>
      <c r="X326" s="99" t="s">
        <v>1661</v>
      </c>
      <c r="Y326" s="197"/>
      <c r="Z326" s="75"/>
      <c r="AA326" s="75"/>
      <c r="AB326" s="75"/>
      <c r="AC326" s="75"/>
      <c r="AD326" s="75"/>
      <c r="AE326" s="75"/>
      <c r="AF326" s="75"/>
      <c r="AG326" s="75"/>
      <c r="AH326" s="75"/>
      <c r="AI326" s="75"/>
      <c r="AJ326" s="75"/>
    </row>
    <row r="327" spans="1:36" ht="16" x14ac:dyDescent="0.2">
      <c r="A327" s="1" t="s">
        <v>954</v>
      </c>
      <c r="B327" s="37" t="s">
        <v>955</v>
      </c>
      <c r="C327" s="94">
        <v>11</v>
      </c>
      <c r="D327" s="37" t="s">
        <v>219</v>
      </c>
      <c r="E327" s="121">
        <v>66979</v>
      </c>
      <c r="F327" s="182">
        <f t="shared" si="50"/>
        <v>47229</v>
      </c>
      <c r="G327" s="94">
        <v>23890</v>
      </c>
      <c r="H327" s="94">
        <v>9770</v>
      </c>
      <c r="I327" s="94">
        <v>10598</v>
      </c>
      <c r="J327" s="94">
        <v>2481</v>
      </c>
      <c r="K327" s="94">
        <v>490</v>
      </c>
      <c r="L327" s="94">
        <v>0</v>
      </c>
      <c r="M327" s="94">
        <v>0</v>
      </c>
      <c r="N327" s="182">
        <v>0</v>
      </c>
      <c r="O327" s="100">
        <f t="shared" si="51"/>
        <v>0.70513145911405062</v>
      </c>
      <c r="P327" s="188">
        <f t="shared" si="52"/>
        <v>0.50583328039975439</v>
      </c>
      <c r="Q327" s="189">
        <f t="shared" si="53"/>
        <v>0.2068644265176057</v>
      </c>
      <c r="R327" s="189">
        <f t="shared" si="54"/>
        <v>0.22439602786423596</v>
      </c>
      <c r="S327" s="189">
        <f t="shared" si="55"/>
        <v>5.253128374515658E-2</v>
      </c>
      <c r="T327" s="189">
        <f t="shared" si="56"/>
        <v>1.0374981473247369E-2</v>
      </c>
      <c r="U327" s="189">
        <f t="shared" si="57"/>
        <v>0</v>
      </c>
      <c r="V327" s="189">
        <f t="shared" si="58"/>
        <v>0</v>
      </c>
      <c r="W327" s="158">
        <f t="shared" si="59"/>
        <v>0</v>
      </c>
      <c r="X327" s="99" t="s">
        <v>1661</v>
      </c>
      <c r="Y327" s="197"/>
      <c r="Z327" s="75"/>
      <c r="AA327" s="75"/>
      <c r="AB327" s="75"/>
      <c r="AC327" s="75"/>
      <c r="AD327" s="75"/>
      <c r="AE327" s="75"/>
      <c r="AF327" s="75"/>
      <c r="AG327" s="75"/>
      <c r="AH327" s="75"/>
      <c r="AI327" s="75"/>
      <c r="AJ327" s="75"/>
    </row>
    <row r="328" spans="1:36" ht="16" x14ac:dyDescent="0.2">
      <c r="A328" s="1" t="s">
        <v>992</v>
      </c>
      <c r="B328" s="37" t="s">
        <v>993</v>
      </c>
      <c r="C328" s="94">
        <v>11</v>
      </c>
      <c r="D328" s="37" t="s">
        <v>219</v>
      </c>
      <c r="E328" s="121">
        <v>72693</v>
      </c>
      <c r="F328" s="182">
        <f t="shared" si="50"/>
        <v>46390</v>
      </c>
      <c r="G328" s="94">
        <v>21238</v>
      </c>
      <c r="H328" s="94">
        <v>15148</v>
      </c>
      <c r="I328" s="94">
        <v>7516</v>
      </c>
      <c r="J328" s="94">
        <v>2253</v>
      </c>
      <c r="K328" s="94">
        <v>0</v>
      </c>
      <c r="L328" s="94">
        <v>0</v>
      </c>
      <c r="M328" s="94">
        <v>0</v>
      </c>
      <c r="N328" s="182">
        <v>235</v>
      </c>
      <c r="O328" s="100">
        <f t="shared" si="51"/>
        <v>0.6381632344242224</v>
      </c>
      <c r="P328" s="188">
        <f t="shared" si="52"/>
        <v>0.45781418409139901</v>
      </c>
      <c r="Q328" s="189">
        <f t="shared" si="53"/>
        <v>0.32653589135589567</v>
      </c>
      <c r="R328" s="189">
        <f t="shared" si="54"/>
        <v>0.162017676223324</v>
      </c>
      <c r="S328" s="189">
        <f t="shared" si="55"/>
        <v>4.8566501401164044E-2</v>
      </c>
      <c r="T328" s="189">
        <f t="shared" si="56"/>
        <v>0</v>
      </c>
      <c r="U328" s="189">
        <f t="shared" si="57"/>
        <v>0</v>
      </c>
      <c r="V328" s="189">
        <f t="shared" si="58"/>
        <v>0</v>
      </c>
      <c r="W328" s="158">
        <f t="shared" si="59"/>
        <v>5.0657469282172881E-3</v>
      </c>
      <c r="X328" s="99" t="s">
        <v>1661</v>
      </c>
      <c r="Y328" s="197"/>
      <c r="Z328" s="75"/>
      <c r="AA328" s="75"/>
      <c r="AB328" s="75"/>
      <c r="AC328" s="75"/>
      <c r="AD328" s="75"/>
      <c r="AE328" s="75"/>
      <c r="AF328" s="75"/>
      <c r="AG328" s="75"/>
      <c r="AH328" s="75"/>
      <c r="AI328" s="75"/>
      <c r="AJ328" s="75"/>
    </row>
    <row r="329" spans="1:36" ht="16" x14ac:dyDescent="0.2">
      <c r="A329" s="1" t="s">
        <v>994</v>
      </c>
      <c r="B329" s="37" t="s">
        <v>995</v>
      </c>
      <c r="C329" s="94">
        <v>11</v>
      </c>
      <c r="D329" s="37" t="s">
        <v>274</v>
      </c>
      <c r="E329" s="121">
        <v>65689</v>
      </c>
      <c r="F329" s="182">
        <f t="shared" si="50"/>
        <v>45231</v>
      </c>
      <c r="G329" s="94">
        <v>24687</v>
      </c>
      <c r="H329" s="94">
        <v>7803</v>
      </c>
      <c r="I329" s="94">
        <v>10200</v>
      </c>
      <c r="J329" s="94">
        <v>0</v>
      </c>
      <c r="K329" s="94">
        <v>0</v>
      </c>
      <c r="L329" s="94">
        <v>0</v>
      </c>
      <c r="M329" s="94">
        <v>0</v>
      </c>
      <c r="N329" s="182">
        <v>2541</v>
      </c>
      <c r="O329" s="100">
        <f t="shared" si="51"/>
        <v>0.68856277306702796</v>
      </c>
      <c r="P329" s="188">
        <f t="shared" si="52"/>
        <v>0.54579823572328712</v>
      </c>
      <c r="Q329" s="189">
        <f t="shared" si="53"/>
        <v>0.17251442594680638</v>
      </c>
      <c r="R329" s="189">
        <f t="shared" si="54"/>
        <v>0.22550905352523712</v>
      </c>
      <c r="S329" s="189">
        <f t="shared" si="55"/>
        <v>0</v>
      </c>
      <c r="T329" s="189">
        <f t="shared" si="56"/>
        <v>0</v>
      </c>
      <c r="U329" s="189">
        <f t="shared" si="57"/>
        <v>0</v>
      </c>
      <c r="V329" s="189">
        <f t="shared" si="58"/>
        <v>0</v>
      </c>
      <c r="W329" s="158">
        <f t="shared" si="59"/>
        <v>5.6178284804669361E-2</v>
      </c>
      <c r="X329" s="99" t="s">
        <v>1661</v>
      </c>
      <c r="Y329" s="197"/>
      <c r="Z329" s="75"/>
      <c r="AA329" s="75"/>
      <c r="AB329" s="75"/>
      <c r="AC329" s="75"/>
      <c r="AD329" s="75"/>
      <c r="AE329" s="75"/>
      <c r="AF329" s="75"/>
      <c r="AG329" s="75"/>
      <c r="AH329" s="75"/>
      <c r="AI329" s="75"/>
      <c r="AJ329" s="75"/>
    </row>
    <row r="330" spans="1:36" ht="16" x14ac:dyDescent="0.2">
      <c r="A330" s="1" t="s">
        <v>998</v>
      </c>
      <c r="B330" s="37" t="s">
        <v>1527</v>
      </c>
      <c r="C330" s="94">
        <v>11</v>
      </c>
      <c r="D330" s="37" t="s">
        <v>679</v>
      </c>
      <c r="E330" s="121">
        <v>65061</v>
      </c>
      <c r="F330" s="182">
        <f t="shared" si="50"/>
        <v>41310</v>
      </c>
      <c r="G330" s="94">
        <v>14996</v>
      </c>
      <c r="H330" s="94">
        <v>15974</v>
      </c>
      <c r="I330" s="94">
        <v>6399</v>
      </c>
      <c r="J330" s="94">
        <v>2428</v>
      </c>
      <c r="K330" s="94">
        <v>0</v>
      </c>
      <c r="L330" s="94">
        <v>0</v>
      </c>
      <c r="M330" s="94">
        <v>0</v>
      </c>
      <c r="N330" s="182">
        <v>1513</v>
      </c>
      <c r="O330" s="100">
        <f t="shared" si="51"/>
        <v>0.6349425923364227</v>
      </c>
      <c r="P330" s="188">
        <f t="shared" si="52"/>
        <v>0.36301137739046235</v>
      </c>
      <c r="Q330" s="189">
        <f t="shared" si="53"/>
        <v>0.38668603243766642</v>
      </c>
      <c r="R330" s="189">
        <f t="shared" si="54"/>
        <v>0.15490196078431373</v>
      </c>
      <c r="S330" s="189">
        <f t="shared" si="55"/>
        <v>5.8775114984265311E-2</v>
      </c>
      <c r="T330" s="189">
        <f t="shared" si="56"/>
        <v>0</v>
      </c>
      <c r="U330" s="189">
        <f t="shared" si="57"/>
        <v>0</v>
      </c>
      <c r="V330" s="189">
        <f t="shared" si="58"/>
        <v>0</v>
      </c>
      <c r="W330" s="158">
        <f t="shared" si="59"/>
        <v>3.6625514403292182E-2</v>
      </c>
      <c r="X330" s="99" t="s">
        <v>1679</v>
      </c>
      <c r="Y330" s="197"/>
      <c r="Z330" s="75"/>
      <c r="AA330" s="75"/>
      <c r="AB330" s="75"/>
      <c r="AC330" s="75"/>
      <c r="AD330" s="75"/>
      <c r="AE330" s="75"/>
      <c r="AF330" s="75"/>
      <c r="AG330" s="75"/>
      <c r="AH330" s="75"/>
      <c r="AI330" s="75"/>
      <c r="AJ330" s="75"/>
    </row>
    <row r="331" spans="1:36" ht="16" x14ac:dyDescent="0.2">
      <c r="A331" s="1" t="s">
        <v>1054</v>
      </c>
      <c r="B331" s="37" t="s">
        <v>1055</v>
      </c>
      <c r="C331" s="94">
        <v>11</v>
      </c>
      <c r="D331" s="37" t="s">
        <v>274</v>
      </c>
      <c r="E331" s="121">
        <v>71601</v>
      </c>
      <c r="F331" s="182">
        <f t="shared" si="50"/>
        <v>44211</v>
      </c>
      <c r="G331" s="94">
        <v>13364</v>
      </c>
      <c r="H331" s="94">
        <v>20135</v>
      </c>
      <c r="I331" s="94">
        <v>9196</v>
      </c>
      <c r="J331" s="94">
        <v>0</v>
      </c>
      <c r="K331" s="94">
        <v>0</v>
      </c>
      <c r="L331" s="94">
        <v>0</v>
      </c>
      <c r="M331" s="94">
        <v>0</v>
      </c>
      <c r="N331" s="182">
        <v>1516</v>
      </c>
      <c r="O331" s="100">
        <f t="shared" si="51"/>
        <v>0.61746344324799929</v>
      </c>
      <c r="P331" s="188">
        <f t="shared" si="52"/>
        <v>0.30227771369116285</v>
      </c>
      <c r="Q331" s="189">
        <f t="shared" si="53"/>
        <v>0.45542964420619303</v>
      </c>
      <c r="R331" s="189">
        <f t="shared" si="54"/>
        <v>0.20800253330619076</v>
      </c>
      <c r="S331" s="189">
        <f t="shared" si="55"/>
        <v>0</v>
      </c>
      <c r="T331" s="189">
        <f t="shared" si="56"/>
        <v>0</v>
      </c>
      <c r="U331" s="189">
        <f t="shared" si="57"/>
        <v>0</v>
      </c>
      <c r="V331" s="189">
        <f t="shared" si="58"/>
        <v>0</v>
      </c>
      <c r="W331" s="158">
        <f t="shared" si="59"/>
        <v>3.4290108796453368E-2</v>
      </c>
      <c r="X331" s="99" t="s">
        <v>1661</v>
      </c>
      <c r="Y331" s="197"/>
      <c r="Z331" s="75"/>
      <c r="AA331" s="75"/>
      <c r="AB331" s="75"/>
      <c r="AC331" s="75"/>
      <c r="AD331" s="75"/>
      <c r="AE331" s="75"/>
      <c r="AF331" s="75"/>
      <c r="AG331" s="75"/>
      <c r="AH331" s="75"/>
      <c r="AI331" s="75"/>
      <c r="AJ331" s="75"/>
    </row>
    <row r="332" spans="1:36" ht="16" x14ac:dyDescent="0.2">
      <c r="A332" s="1" t="s">
        <v>1056</v>
      </c>
      <c r="B332" s="37" t="s">
        <v>1057</v>
      </c>
      <c r="C332" s="94">
        <v>11</v>
      </c>
      <c r="D332" s="37" t="s">
        <v>274</v>
      </c>
      <c r="E332" s="121">
        <v>80506</v>
      </c>
      <c r="F332" s="182">
        <f t="shared" si="50"/>
        <v>54874</v>
      </c>
      <c r="G332" s="94">
        <v>19641</v>
      </c>
      <c r="H332" s="94">
        <v>18088</v>
      </c>
      <c r="I332" s="94">
        <v>15094</v>
      </c>
      <c r="J332" s="94">
        <v>1624</v>
      </c>
      <c r="K332" s="94">
        <v>427</v>
      </c>
      <c r="L332" s="94">
        <v>0</v>
      </c>
      <c r="M332" s="94">
        <v>0</v>
      </c>
      <c r="N332" s="182">
        <v>0</v>
      </c>
      <c r="O332" s="100">
        <f t="shared" si="51"/>
        <v>0.68161379276078804</v>
      </c>
      <c r="P332" s="188">
        <f t="shared" si="52"/>
        <v>0.35792907387833944</v>
      </c>
      <c r="Q332" s="189">
        <f t="shared" si="53"/>
        <v>0.32962787476764954</v>
      </c>
      <c r="R332" s="189">
        <f t="shared" si="54"/>
        <v>0.27506651601851512</v>
      </c>
      <c r="S332" s="189">
        <f t="shared" si="55"/>
        <v>2.9595072347559863E-2</v>
      </c>
      <c r="T332" s="189">
        <f t="shared" si="56"/>
        <v>7.7814629879359989E-3</v>
      </c>
      <c r="U332" s="189">
        <f t="shared" si="57"/>
        <v>0</v>
      </c>
      <c r="V332" s="189">
        <f t="shared" si="58"/>
        <v>0</v>
      </c>
      <c r="W332" s="158">
        <f t="shared" si="59"/>
        <v>0</v>
      </c>
      <c r="X332" s="99" t="s">
        <v>1661</v>
      </c>
      <c r="Y332" s="197"/>
      <c r="Z332" s="75"/>
      <c r="AA332" s="75"/>
      <c r="AB332" s="75"/>
      <c r="AC332" s="75"/>
      <c r="AD332" s="75"/>
      <c r="AE332" s="75"/>
      <c r="AF332" s="75"/>
      <c r="AG332" s="75"/>
      <c r="AH332" s="75"/>
      <c r="AI332" s="75"/>
      <c r="AJ332" s="75"/>
    </row>
    <row r="333" spans="1:36" ht="16" x14ac:dyDescent="0.2">
      <c r="A333" s="1" t="s">
        <v>1070</v>
      </c>
      <c r="B333" s="37" t="s">
        <v>1071</v>
      </c>
      <c r="C333" s="94">
        <v>11</v>
      </c>
      <c r="D333" s="37" t="s">
        <v>274</v>
      </c>
      <c r="E333" s="121">
        <v>66538</v>
      </c>
      <c r="F333" s="182">
        <f t="shared" si="50"/>
        <v>43990</v>
      </c>
      <c r="G333" s="94">
        <v>16953</v>
      </c>
      <c r="H333" s="94">
        <v>15962</v>
      </c>
      <c r="I333" s="94">
        <v>8196</v>
      </c>
      <c r="J333" s="94">
        <v>1018</v>
      </c>
      <c r="K333" s="94">
        <v>338</v>
      </c>
      <c r="L333" s="94">
        <v>0</v>
      </c>
      <c r="M333" s="94">
        <v>0</v>
      </c>
      <c r="N333" s="182">
        <v>1523</v>
      </c>
      <c r="O333" s="100">
        <f t="shared" si="51"/>
        <v>0.66112597312813726</v>
      </c>
      <c r="P333" s="188">
        <f t="shared" si="52"/>
        <v>0.38538304160036374</v>
      </c>
      <c r="Q333" s="189">
        <f t="shared" si="53"/>
        <v>0.36285519436235508</v>
      </c>
      <c r="R333" s="189">
        <f t="shared" si="54"/>
        <v>0.18631507160718344</v>
      </c>
      <c r="S333" s="189">
        <f t="shared" si="55"/>
        <v>2.3141623096158217E-2</v>
      </c>
      <c r="T333" s="189">
        <f t="shared" si="56"/>
        <v>7.6835644464651057E-3</v>
      </c>
      <c r="U333" s="189">
        <f t="shared" si="57"/>
        <v>0</v>
      </c>
      <c r="V333" s="189">
        <f t="shared" si="58"/>
        <v>0</v>
      </c>
      <c r="W333" s="158">
        <f t="shared" si="59"/>
        <v>3.4621504887474425E-2</v>
      </c>
      <c r="X333" s="99" t="s">
        <v>1661</v>
      </c>
      <c r="Y333" s="197"/>
      <c r="Z333" s="75"/>
      <c r="AA333" s="75"/>
      <c r="AB333" s="75"/>
      <c r="AC333" s="75"/>
      <c r="AD333" s="75"/>
      <c r="AE333" s="75"/>
      <c r="AF333" s="75"/>
      <c r="AG333" s="75"/>
      <c r="AH333" s="75"/>
      <c r="AI333" s="75"/>
      <c r="AJ333" s="75"/>
    </row>
    <row r="334" spans="1:36" ht="16" x14ac:dyDescent="0.2">
      <c r="A334" s="1" t="s">
        <v>1122</v>
      </c>
      <c r="B334" s="37" t="s">
        <v>1123</v>
      </c>
      <c r="C334" s="94">
        <v>11</v>
      </c>
      <c r="D334" s="37" t="s">
        <v>207</v>
      </c>
      <c r="E334" s="121">
        <v>72831</v>
      </c>
      <c r="F334" s="182">
        <f t="shared" si="50"/>
        <v>48974</v>
      </c>
      <c r="G334" s="94">
        <v>19358</v>
      </c>
      <c r="H334" s="94">
        <v>16376</v>
      </c>
      <c r="I334" s="94">
        <v>9525</v>
      </c>
      <c r="J334" s="94">
        <v>1360</v>
      </c>
      <c r="K334" s="94">
        <v>735</v>
      </c>
      <c r="L334" s="94">
        <v>0</v>
      </c>
      <c r="M334" s="94">
        <v>0</v>
      </c>
      <c r="N334" s="182">
        <v>1620</v>
      </c>
      <c r="O334" s="100">
        <f t="shared" si="51"/>
        <v>0.67243344180362763</v>
      </c>
      <c r="P334" s="188">
        <f t="shared" si="52"/>
        <v>0.39527096010127821</v>
      </c>
      <c r="Q334" s="189">
        <f t="shared" si="53"/>
        <v>0.33438150855556009</v>
      </c>
      <c r="R334" s="189">
        <f t="shared" si="54"/>
        <v>0.19449095438395883</v>
      </c>
      <c r="S334" s="189">
        <f t="shared" si="55"/>
        <v>2.7769837056397271E-2</v>
      </c>
      <c r="T334" s="189">
        <f t="shared" si="56"/>
        <v>1.5007963409155878E-2</v>
      </c>
      <c r="U334" s="189">
        <f t="shared" si="57"/>
        <v>0</v>
      </c>
      <c r="V334" s="189">
        <f t="shared" si="58"/>
        <v>0</v>
      </c>
      <c r="W334" s="158">
        <f t="shared" si="59"/>
        <v>3.3078776493649695E-2</v>
      </c>
      <c r="X334" s="99" t="s">
        <v>1661</v>
      </c>
      <c r="Y334" s="197"/>
      <c r="Z334" s="75"/>
      <c r="AA334" s="75"/>
      <c r="AB334" s="75"/>
      <c r="AC334" s="75"/>
      <c r="AD334" s="75"/>
      <c r="AE334" s="75"/>
      <c r="AF334" s="75"/>
      <c r="AG334" s="75"/>
      <c r="AH334" s="75"/>
      <c r="AI334" s="75"/>
      <c r="AJ334" s="75"/>
    </row>
    <row r="335" spans="1:36" ht="16" x14ac:dyDescent="0.2">
      <c r="A335" s="1" t="s">
        <v>1124</v>
      </c>
      <c r="B335" s="37" t="s">
        <v>1540</v>
      </c>
      <c r="C335" s="94">
        <v>11</v>
      </c>
      <c r="D335" s="37" t="s">
        <v>207</v>
      </c>
      <c r="E335" s="121">
        <v>72171</v>
      </c>
      <c r="F335" s="182">
        <f t="shared" si="50"/>
        <v>50931</v>
      </c>
      <c r="G335" s="94">
        <v>27770</v>
      </c>
      <c r="H335" s="94">
        <v>7613</v>
      </c>
      <c r="I335" s="94">
        <v>11906</v>
      </c>
      <c r="J335" s="94">
        <v>3049</v>
      </c>
      <c r="K335" s="94">
        <v>593</v>
      </c>
      <c r="L335" s="94">
        <v>0</v>
      </c>
      <c r="M335" s="94">
        <v>0</v>
      </c>
      <c r="N335" s="182">
        <v>0</v>
      </c>
      <c r="O335" s="100">
        <f t="shared" si="51"/>
        <v>0.70569896495822426</v>
      </c>
      <c r="P335" s="188">
        <f t="shared" si="52"/>
        <v>0.54524749170446285</v>
      </c>
      <c r="Q335" s="189">
        <f t="shared" si="53"/>
        <v>0.1494767430445112</v>
      </c>
      <c r="R335" s="189">
        <f t="shared" si="54"/>
        <v>0.23376725373544599</v>
      </c>
      <c r="S335" s="189">
        <f t="shared" si="55"/>
        <v>5.9865307965679057E-2</v>
      </c>
      <c r="T335" s="189">
        <f t="shared" si="56"/>
        <v>1.1643203549900847E-2</v>
      </c>
      <c r="U335" s="189">
        <f t="shared" si="57"/>
        <v>0</v>
      </c>
      <c r="V335" s="189">
        <f t="shared" si="58"/>
        <v>0</v>
      </c>
      <c r="W335" s="158">
        <f t="shared" si="59"/>
        <v>0</v>
      </c>
      <c r="X335" s="99" t="s">
        <v>1679</v>
      </c>
      <c r="Y335" s="197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</row>
    <row r="336" spans="1:36" ht="16" x14ac:dyDescent="0.2">
      <c r="A336" s="1" t="s">
        <v>1126</v>
      </c>
      <c r="B336" s="37" t="s">
        <v>1127</v>
      </c>
      <c r="C336" s="94">
        <v>11</v>
      </c>
      <c r="D336" s="37" t="s">
        <v>207</v>
      </c>
      <c r="E336" s="121">
        <v>73270</v>
      </c>
      <c r="F336" s="182">
        <f t="shared" si="50"/>
        <v>54093</v>
      </c>
      <c r="G336" s="94">
        <v>27213</v>
      </c>
      <c r="H336" s="94">
        <v>3661</v>
      </c>
      <c r="I336" s="94">
        <v>20459</v>
      </c>
      <c r="J336" s="94">
        <v>2119</v>
      </c>
      <c r="K336" s="94">
        <v>641</v>
      </c>
      <c r="L336" s="94">
        <v>0</v>
      </c>
      <c r="M336" s="94">
        <v>0</v>
      </c>
      <c r="N336" s="182">
        <v>0</v>
      </c>
      <c r="O336" s="100">
        <f t="shared" si="51"/>
        <v>0.73826941449433603</v>
      </c>
      <c r="P336" s="188">
        <f t="shared" si="52"/>
        <v>0.50307803227774384</v>
      </c>
      <c r="Q336" s="189">
        <f t="shared" si="53"/>
        <v>6.7679736749671857E-2</v>
      </c>
      <c r="R336" s="189">
        <f t="shared" si="54"/>
        <v>0.37821899321538832</v>
      </c>
      <c r="S336" s="189">
        <f t="shared" si="55"/>
        <v>3.9173275654890649E-2</v>
      </c>
      <c r="T336" s="189">
        <f t="shared" si="56"/>
        <v>1.184996210230529E-2</v>
      </c>
      <c r="U336" s="189">
        <f t="shared" si="57"/>
        <v>0</v>
      </c>
      <c r="V336" s="189">
        <f t="shared" si="58"/>
        <v>0</v>
      </c>
      <c r="W336" s="158">
        <f t="shared" si="59"/>
        <v>0</v>
      </c>
      <c r="X336" s="99" t="s">
        <v>1661</v>
      </c>
      <c r="Y336" s="198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</row>
    <row r="337" spans="1:36" ht="16" x14ac:dyDescent="0.2">
      <c r="A337" s="1" t="s">
        <v>1136</v>
      </c>
      <c r="B337" s="37" t="s">
        <v>1137</v>
      </c>
      <c r="C337" s="94">
        <v>11</v>
      </c>
      <c r="D337" s="37" t="s">
        <v>679</v>
      </c>
      <c r="E337" s="121">
        <v>65544</v>
      </c>
      <c r="F337" s="182">
        <f t="shared" si="50"/>
        <v>45968</v>
      </c>
      <c r="G337" s="94">
        <v>21922</v>
      </c>
      <c r="H337" s="94">
        <v>12472</v>
      </c>
      <c r="I337" s="94">
        <v>8019</v>
      </c>
      <c r="J337" s="94">
        <v>2050</v>
      </c>
      <c r="K337" s="94">
        <v>0</v>
      </c>
      <c r="L337" s="94">
        <v>0</v>
      </c>
      <c r="M337" s="94">
        <v>0</v>
      </c>
      <c r="N337" s="182">
        <v>1505</v>
      </c>
      <c r="O337" s="100">
        <f t="shared" si="51"/>
        <v>0.70133040400341751</v>
      </c>
      <c r="P337" s="188">
        <f t="shared" si="52"/>
        <v>0.47689697180647406</v>
      </c>
      <c r="Q337" s="189">
        <f t="shared" si="53"/>
        <v>0.27131917855899756</v>
      </c>
      <c r="R337" s="189">
        <f t="shared" si="54"/>
        <v>0.17444744169857293</v>
      </c>
      <c r="S337" s="189">
        <f t="shared" si="55"/>
        <v>4.4596240863209187E-2</v>
      </c>
      <c r="T337" s="189">
        <f t="shared" si="56"/>
        <v>0</v>
      </c>
      <c r="U337" s="189">
        <f t="shared" si="57"/>
        <v>0</v>
      </c>
      <c r="V337" s="189">
        <f t="shared" si="58"/>
        <v>0</v>
      </c>
      <c r="W337" s="158">
        <f t="shared" si="59"/>
        <v>3.2740167072746261E-2</v>
      </c>
      <c r="X337" s="99" t="s">
        <v>1661</v>
      </c>
      <c r="Y337" s="198"/>
      <c r="Z337" s="199"/>
      <c r="AA337" s="199"/>
      <c r="AB337" s="199"/>
      <c r="AC337" s="199"/>
      <c r="AD337" s="199"/>
      <c r="AE337" s="199"/>
      <c r="AF337" s="199"/>
      <c r="AG337" s="199"/>
      <c r="AH337" s="75"/>
      <c r="AI337" s="75"/>
      <c r="AJ337" s="75"/>
    </row>
    <row r="338" spans="1:36" ht="16" x14ac:dyDescent="0.2">
      <c r="A338" s="1" t="s">
        <v>1142</v>
      </c>
      <c r="B338" s="37" t="s">
        <v>1143</v>
      </c>
      <c r="C338" s="94">
        <v>11</v>
      </c>
      <c r="D338" s="37" t="s">
        <v>207</v>
      </c>
      <c r="E338" s="121">
        <v>76711</v>
      </c>
      <c r="F338" s="182">
        <f t="shared" si="50"/>
        <v>50899</v>
      </c>
      <c r="G338" s="94">
        <v>18793</v>
      </c>
      <c r="H338" s="94">
        <v>7298</v>
      </c>
      <c r="I338" s="94">
        <v>6040</v>
      </c>
      <c r="J338" s="94">
        <v>1498</v>
      </c>
      <c r="K338" s="94">
        <v>0</v>
      </c>
      <c r="L338" s="94">
        <v>0</v>
      </c>
      <c r="M338" s="94">
        <v>16150</v>
      </c>
      <c r="N338" s="182">
        <v>1120</v>
      </c>
      <c r="O338" s="100">
        <f t="shared" si="51"/>
        <v>0.66351631447901871</v>
      </c>
      <c r="P338" s="188">
        <f t="shared" si="52"/>
        <v>0.36922139924163538</v>
      </c>
      <c r="Q338" s="189">
        <f t="shared" si="53"/>
        <v>0.1433819917876579</v>
      </c>
      <c r="R338" s="189">
        <f t="shared" si="54"/>
        <v>0.11866637851431266</v>
      </c>
      <c r="S338" s="189">
        <f t="shared" si="55"/>
        <v>2.9430833611662311E-2</v>
      </c>
      <c r="T338" s="189">
        <f t="shared" si="56"/>
        <v>0</v>
      </c>
      <c r="U338" s="189">
        <f t="shared" si="57"/>
        <v>0</v>
      </c>
      <c r="V338" s="189">
        <f t="shared" si="58"/>
        <v>0.31729503526591879</v>
      </c>
      <c r="W338" s="158">
        <f t="shared" si="59"/>
        <v>2.2004361578812942E-2</v>
      </c>
      <c r="X338" s="99" t="s">
        <v>1661</v>
      </c>
      <c r="Y338" s="198"/>
      <c r="Z338" s="199"/>
      <c r="AA338" s="199"/>
      <c r="AB338" s="199"/>
      <c r="AC338" s="199"/>
      <c r="AD338" s="199"/>
      <c r="AE338" s="199"/>
      <c r="AF338" s="199"/>
      <c r="AG338" s="199"/>
      <c r="AH338" s="75"/>
      <c r="AI338" s="75"/>
      <c r="AJ338" s="75"/>
    </row>
    <row r="339" spans="1:36" ht="16" x14ac:dyDescent="0.2">
      <c r="A339" s="152" t="s">
        <v>1154</v>
      </c>
      <c r="B339" s="38" t="s">
        <v>1545</v>
      </c>
      <c r="C339" s="133">
        <v>12</v>
      </c>
      <c r="D339" s="38" t="s">
        <v>1156</v>
      </c>
      <c r="E339" s="121">
        <v>50789</v>
      </c>
      <c r="F339" s="182">
        <f t="shared" si="50"/>
        <v>30958</v>
      </c>
      <c r="G339" s="133">
        <v>4411</v>
      </c>
      <c r="H339" s="133">
        <v>16073</v>
      </c>
      <c r="I339" s="133">
        <v>5034</v>
      </c>
      <c r="J339" s="133">
        <v>489</v>
      </c>
      <c r="K339" s="133">
        <v>0</v>
      </c>
      <c r="L339" s="133">
        <v>2198</v>
      </c>
      <c r="M339" s="133">
        <v>1276</v>
      </c>
      <c r="N339" s="196">
        <v>1477</v>
      </c>
      <c r="O339" s="183">
        <f t="shared" si="51"/>
        <v>0.60954143613774636</v>
      </c>
      <c r="P339" s="184">
        <f t="shared" si="52"/>
        <v>0.14248336455843399</v>
      </c>
      <c r="Q339" s="185">
        <f t="shared" si="53"/>
        <v>0.51918728600038766</v>
      </c>
      <c r="R339" s="185">
        <f t="shared" si="54"/>
        <v>0.16260740357904258</v>
      </c>
      <c r="S339" s="185">
        <f t="shared" si="55"/>
        <v>1.5795594030622133E-2</v>
      </c>
      <c r="T339" s="185">
        <f t="shared" si="56"/>
        <v>0</v>
      </c>
      <c r="U339" s="185">
        <f t="shared" si="57"/>
        <v>7.0999418567090897E-2</v>
      </c>
      <c r="V339" s="185">
        <f t="shared" si="58"/>
        <v>4.1217132889721557E-2</v>
      </c>
      <c r="W339" s="186">
        <f t="shared" si="59"/>
        <v>4.7709800374701211E-2</v>
      </c>
      <c r="X339" s="99" t="s">
        <v>1679</v>
      </c>
      <c r="Y339" s="197"/>
      <c r="Z339" s="75"/>
      <c r="AA339" s="75"/>
      <c r="AB339" s="75"/>
      <c r="AC339" s="75"/>
      <c r="AD339" s="75"/>
      <c r="AE339" s="75"/>
      <c r="AF339" s="75"/>
      <c r="AG339" s="75"/>
      <c r="AH339" s="75"/>
      <c r="AI339" s="75"/>
      <c r="AJ339" s="75"/>
    </row>
    <row r="340" spans="1:36" ht="16" x14ac:dyDescent="0.2">
      <c r="A340" s="152" t="s">
        <v>1157</v>
      </c>
      <c r="B340" s="37" t="s">
        <v>1158</v>
      </c>
      <c r="C340" s="94">
        <v>12</v>
      </c>
      <c r="D340" s="37" t="s">
        <v>1159</v>
      </c>
      <c r="E340" s="121">
        <v>44593</v>
      </c>
      <c r="F340" s="182">
        <f t="shared" si="50"/>
        <v>29966</v>
      </c>
      <c r="G340" s="94">
        <v>10734</v>
      </c>
      <c r="H340" s="94">
        <v>7336</v>
      </c>
      <c r="I340" s="94">
        <v>5786</v>
      </c>
      <c r="J340" s="94">
        <v>632</v>
      </c>
      <c r="K340" s="94">
        <v>0</v>
      </c>
      <c r="L340" s="94">
        <v>5341</v>
      </c>
      <c r="M340" s="94">
        <v>0</v>
      </c>
      <c r="N340" s="182">
        <v>137</v>
      </c>
      <c r="O340" s="100">
        <f t="shared" si="51"/>
        <v>0.67198887717803246</v>
      </c>
      <c r="P340" s="188">
        <f t="shared" si="52"/>
        <v>0.35820596676233063</v>
      </c>
      <c r="Q340" s="189">
        <f t="shared" si="53"/>
        <v>0.24481078555696456</v>
      </c>
      <c r="R340" s="189">
        <f t="shared" si="54"/>
        <v>0.19308549689648269</v>
      </c>
      <c r="S340" s="189">
        <f t="shared" si="55"/>
        <v>2.1090569311886805E-2</v>
      </c>
      <c r="T340" s="189">
        <f t="shared" si="56"/>
        <v>0</v>
      </c>
      <c r="U340" s="189">
        <f t="shared" si="57"/>
        <v>0.17823533337782821</v>
      </c>
      <c r="V340" s="189">
        <f t="shared" si="58"/>
        <v>0</v>
      </c>
      <c r="W340" s="158">
        <f t="shared" si="59"/>
        <v>4.5718480945071078E-3</v>
      </c>
      <c r="X340" s="99" t="s">
        <v>1661</v>
      </c>
      <c r="Y340" s="197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</row>
    <row r="341" spans="1:36" ht="16" x14ac:dyDescent="0.2">
      <c r="A341" s="152" t="s">
        <v>1160</v>
      </c>
      <c r="B341" s="37" t="s">
        <v>1161</v>
      </c>
      <c r="C341" s="94">
        <v>12</v>
      </c>
      <c r="D341" s="37" t="s">
        <v>1159</v>
      </c>
      <c r="E341" s="121">
        <v>60931</v>
      </c>
      <c r="F341" s="182">
        <f t="shared" si="50"/>
        <v>39923</v>
      </c>
      <c r="G341" s="94">
        <v>12885</v>
      </c>
      <c r="H341" s="94">
        <v>15804</v>
      </c>
      <c r="I341" s="94">
        <v>7308</v>
      </c>
      <c r="J341" s="94">
        <v>1009</v>
      </c>
      <c r="K341" s="94">
        <v>0</v>
      </c>
      <c r="L341" s="94">
        <v>1549</v>
      </c>
      <c r="M341" s="94">
        <v>1368</v>
      </c>
      <c r="N341" s="182">
        <v>0</v>
      </c>
      <c r="O341" s="100">
        <f t="shared" si="51"/>
        <v>0.65521655643268617</v>
      </c>
      <c r="P341" s="188">
        <f t="shared" si="52"/>
        <v>0.32274628660170829</v>
      </c>
      <c r="Q341" s="189">
        <f t="shared" si="53"/>
        <v>0.39586203441625128</v>
      </c>
      <c r="R341" s="189">
        <f t="shared" si="54"/>
        <v>0.18305237582346015</v>
      </c>
      <c r="S341" s="189">
        <f t="shared" si="55"/>
        <v>2.5273651779675877E-2</v>
      </c>
      <c r="T341" s="189">
        <f t="shared" si="56"/>
        <v>0</v>
      </c>
      <c r="U341" s="189">
        <f t="shared" si="57"/>
        <v>3.879968940209904E-2</v>
      </c>
      <c r="V341" s="189">
        <f t="shared" si="58"/>
        <v>3.4265961976805349E-2</v>
      </c>
      <c r="W341" s="158">
        <f t="shared" si="59"/>
        <v>0</v>
      </c>
      <c r="X341" s="99" t="s">
        <v>1661</v>
      </c>
      <c r="Y341" s="197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</row>
    <row r="342" spans="1:36" ht="16" x14ac:dyDescent="0.2">
      <c r="A342" s="152" t="s">
        <v>1162</v>
      </c>
      <c r="B342" s="37" t="s">
        <v>1163</v>
      </c>
      <c r="C342" s="94">
        <v>12</v>
      </c>
      <c r="D342" s="37" t="s">
        <v>1164</v>
      </c>
      <c r="E342" s="121">
        <v>41198</v>
      </c>
      <c r="F342" s="182">
        <f t="shared" si="50"/>
        <v>26078</v>
      </c>
      <c r="G342" s="94">
        <v>4416</v>
      </c>
      <c r="H342" s="94">
        <v>7928</v>
      </c>
      <c r="I342" s="94">
        <v>3666</v>
      </c>
      <c r="J342" s="94">
        <v>685</v>
      </c>
      <c r="K342" s="94">
        <v>0</v>
      </c>
      <c r="L342" s="94">
        <v>9383</v>
      </c>
      <c r="M342" s="94">
        <v>0</v>
      </c>
      <c r="N342" s="182">
        <v>0</v>
      </c>
      <c r="O342" s="100">
        <f t="shared" si="51"/>
        <v>0.63299189281033064</v>
      </c>
      <c r="P342" s="188">
        <f t="shared" si="52"/>
        <v>0.16933813942787024</v>
      </c>
      <c r="Q342" s="189">
        <f t="shared" si="53"/>
        <v>0.3040110437917018</v>
      </c>
      <c r="R342" s="189">
        <f t="shared" si="54"/>
        <v>0.14057826520438685</v>
      </c>
      <c r="S342" s="189">
        <f t="shared" si="55"/>
        <v>2.6267351790781501E-2</v>
      </c>
      <c r="T342" s="189">
        <f t="shared" si="56"/>
        <v>0</v>
      </c>
      <c r="U342" s="189">
        <f t="shared" si="57"/>
        <v>0.3598051997852596</v>
      </c>
      <c r="V342" s="189">
        <f t="shared" si="58"/>
        <v>0</v>
      </c>
      <c r="W342" s="158">
        <f t="shared" si="59"/>
        <v>0</v>
      </c>
      <c r="X342" s="99" t="s">
        <v>1661</v>
      </c>
      <c r="Y342" s="197"/>
      <c r="Z342" s="75"/>
      <c r="AA342" s="75"/>
      <c r="AB342" s="75"/>
      <c r="AC342" s="75"/>
      <c r="AD342" s="75"/>
      <c r="AE342" s="75"/>
      <c r="AF342" s="75"/>
      <c r="AG342" s="75"/>
      <c r="AH342" s="75"/>
      <c r="AI342" s="75"/>
      <c r="AJ342" s="75"/>
    </row>
    <row r="343" spans="1:36" ht="16" x14ac:dyDescent="0.2">
      <c r="A343" s="152" t="s">
        <v>1165</v>
      </c>
      <c r="B343" s="37" t="s">
        <v>1166</v>
      </c>
      <c r="C343" s="94">
        <v>12</v>
      </c>
      <c r="D343" s="37" t="s">
        <v>1167</v>
      </c>
      <c r="E343" s="121">
        <v>52438</v>
      </c>
      <c r="F343" s="182">
        <f t="shared" si="50"/>
        <v>32395</v>
      </c>
      <c r="G343" s="94">
        <v>2265</v>
      </c>
      <c r="H343" s="94">
        <v>16974</v>
      </c>
      <c r="I343" s="94">
        <v>3285</v>
      </c>
      <c r="J343" s="94">
        <v>488</v>
      </c>
      <c r="K343" s="94">
        <v>0</v>
      </c>
      <c r="L343" s="94">
        <v>1333</v>
      </c>
      <c r="M343" s="94">
        <v>6458</v>
      </c>
      <c r="N343" s="182">
        <v>1592</v>
      </c>
      <c r="O343" s="100">
        <f t="shared" si="51"/>
        <v>0.61777718448453411</v>
      </c>
      <c r="P343" s="188">
        <f t="shared" si="52"/>
        <v>6.9918197252662448E-2</v>
      </c>
      <c r="Q343" s="189">
        <f t="shared" si="53"/>
        <v>0.52396974841796573</v>
      </c>
      <c r="R343" s="189">
        <f t="shared" si="54"/>
        <v>0.10140453773730514</v>
      </c>
      <c r="S343" s="189">
        <f t="shared" si="55"/>
        <v>1.5064053094613367E-2</v>
      </c>
      <c r="T343" s="189">
        <f t="shared" si="56"/>
        <v>0</v>
      </c>
      <c r="U343" s="189">
        <f t="shared" si="57"/>
        <v>4.1148325358851677E-2</v>
      </c>
      <c r="V343" s="189">
        <f t="shared" si="58"/>
        <v>0.19935175181355147</v>
      </c>
      <c r="W343" s="158">
        <f t="shared" si="59"/>
        <v>4.9143386325050165E-2</v>
      </c>
      <c r="X343" s="98" t="s">
        <v>1661</v>
      </c>
    </row>
    <row r="344" spans="1:36" ht="16" x14ac:dyDescent="0.2">
      <c r="A344" s="152" t="s">
        <v>1168</v>
      </c>
      <c r="B344" s="37" t="s">
        <v>1546</v>
      </c>
      <c r="C344" s="94">
        <v>12</v>
      </c>
      <c r="D344" s="37" t="s">
        <v>1170</v>
      </c>
      <c r="E344" s="121">
        <v>53589</v>
      </c>
      <c r="F344" s="182">
        <f t="shared" si="50"/>
        <v>38845</v>
      </c>
      <c r="G344" s="94">
        <v>14182</v>
      </c>
      <c r="H344" s="94">
        <v>4096</v>
      </c>
      <c r="I344" s="94">
        <v>17929</v>
      </c>
      <c r="J344" s="94">
        <v>876</v>
      </c>
      <c r="K344" s="94">
        <v>341</v>
      </c>
      <c r="L344" s="94">
        <v>989</v>
      </c>
      <c r="M344" s="94">
        <v>0</v>
      </c>
      <c r="N344" s="182">
        <v>432</v>
      </c>
      <c r="O344" s="100">
        <f t="shared" si="51"/>
        <v>0.72486890966429673</v>
      </c>
      <c r="P344" s="188">
        <f t="shared" si="52"/>
        <v>0.36509203243660704</v>
      </c>
      <c r="Q344" s="189">
        <f t="shared" si="53"/>
        <v>0.10544471617968851</v>
      </c>
      <c r="R344" s="189">
        <f t="shared" si="54"/>
        <v>0.46155232333633672</v>
      </c>
      <c r="S344" s="189">
        <f t="shared" si="55"/>
        <v>2.2551164886085724E-2</v>
      </c>
      <c r="T344" s="189">
        <f t="shared" si="56"/>
        <v>8.7784785686703566E-3</v>
      </c>
      <c r="U344" s="189">
        <f t="shared" si="57"/>
        <v>2.5460162183035141E-2</v>
      </c>
      <c r="V344" s="189">
        <f t="shared" si="58"/>
        <v>0</v>
      </c>
      <c r="W344" s="158">
        <f t="shared" si="59"/>
        <v>1.1121122409576523E-2</v>
      </c>
      <c r="X344" s="98" t="s">
        <v>1679</v>
      </c>
    </row>
    <row r="345" spans="1:36" ht="16" x14ac:dyDescent="0.2">
      <c r="A345" s="152" t="s">
        <v>1171</v>
      </c>
      <c r="B345" s="37" t="s">
        <v>1172</v>
      </c>
      <c r="C345" s="94">
        <v>12</v>
      </c>
      <c r="D345" s="37" t="s">
        <v>1173</v>
      </c>
      <c r="E345" s="121">
        <v>58700</v>
      </c>
      <c r="F345" s="182">
        <f t="shared" si="50"/>
        <v>38347</v>
      </c>
      <c r="G345" s="94">
        <v>11668</v>
      </c>
      <c r="H345" s="94">
        <v>13931</v>
      </c>
      <c r="I345" s="94">
        <v>8658</v>
      </c>
      <c r="J345" s="94">
        <v>801</v>
      </c>
      <c r="K345" s="94">
        <v>0</v>
      </c>
      <c r="L345" s="94">
        <v>2269</v>
      </c>
      <c r="M345" s="94">
        <v>1020</v>
      </c>
      <c r="N345" s="182">
        <v>0</v>
      </c>
      <c r="O345" s="100">
        <f t="shared" si="51"/>
        <v>0.65327086882453156</v>
      </c>
      <c r="P345" s="188">
        <f t="shared" si="52"/>
        <v>0.30427412835423895</v>
      </c>
      <c r="Q345" s="189">
        <f t="shared" si="53"/>
        <v>0.36328787128067386</v>
      </c>
      <c r="R345" s="189">
        <f t="shared" si="54"/>
        <v>0.22578037395363393</v>
      </c>
      <c r="S345" s="189">
        <f t="shared" si="55"/>
        <v>2.0888205074712493E-2</v>
      </c>
      <c r="T345" s="189">
        <f t="shared" si="56"/>
        <v>0</v>
      </c>
      <c r="U345" s="189">
        <f t="shared" si="57"/>
        <v>5.9170208882050747E-2</v>
      </c>
      <c r="V345" s="189">
        <f t="shared" si="58"/>
        <v>2.6599212454690067E-2</v>
      </c>
      <c r="W345" s="158">
        <f t="shared" si="59"/>
        <v>0</v>
      </c>
      <c r="X345" s="98" t="s">
        <v>1661</v>
      </c>
    </row>
    <row r="346" spans="1:36" ht="16" x14ac:dyDescent="0.2">
      <c r="A346" s="152" t="s">
        <v>1174</v>
      </c>
      <c r="B346" s="37" t="s">
        <v>1175</v>
      </c>
      <c r="C346" s="94">
        <v>12</v>
      </c>
      <c r="D346" s="37" t="s">
        <v>1167</v>
      </c>
      <c r="E346" s="121">
        <v>62134</v>
      </c>
      <c r="F346" s="182">
        <f t="shared" si="50"/>
        <v>38692</v>
      </c>
      <c r="G346" s="94">
        <v>6622</v>
      </c>
      <c r="H346" s="94">
        <v>17377</v>
      </c>
      <c r="I346" s="94">
        <v>5688</v>
      </c>
      <c r="J346" s="94">
        <v>910</v>
      </c>
      <c r="K346" s="94">
        <v>0</v>
      </c>
      <c r="L346" s="94">
        <v>6460</v>
      </c>
      <c r="M346" s="94">
        <v>1635</v>
      </c>
      <c r="N346" s="182">
        <v>0</v>
      </c>
      <c r="O346" s="100">
        <f t="shared" si="51"/>
        <v>0.62271864035793612</v>
      </c>
      <c r="P346" s="188">
        <f t="shared" si="52"/>
        <v>0.1711464902305386</v>
      </c>
      <c r="Q346" s="189">
        <f t="shared" si="53"/>
        <v>0.44911092732347774</v>
      </c>
      <c r="R346" s="189">
        <f t="shared" si="54"/>
        <v>0.14700713325752093</v>
      </c>
      <c r="S346" s="189">
        <f t="shared" si="55"/>
        <v>2.3519073710327715E-2</v>
      </c>
      <c r="T346" s="189">
        <f t="shared" si="56"/>
        <v>0</v>
      </c>
      <c r="U346" s="189">
        <f t="shared" si="57"/>
        <v>0.16695957820738136</v>
      </c>
      <c r="V346" s="189">
        <f t="shared" si="58"/>
        <v>4.2256797270753647E-2</v>
      </c>
      <c r="W346" s="158">
        <f t="shared" si="59"/>
        <v>0</v>
      </c>
      <c r="X346" s="98" t="s">
        <v>1661</v>
      </c>
    </row>
    <row r="347" spans="1:36" ht="16" x14ac:dyDescent="0.2">
      <c r="A347" s="152" t="s">
        <v>1176</v>
      </c>
      <c r="B347" s="37" t="s">
        <v>1547</v>
      </c>
      <c r="C347" s="94">
        <v>12</v>
      </c>
      <c r="D347" s="37" t="s">
        <v>1178</v>
      </c>
      <c r="E347" s="121">
        <v>61162</v>
      </c>
      <c r="F347" s="182">
        <f t="shared" si="50"/>
        <v>36151</v>
      </c>
      <c r="G347" s="94">
        <v>7799</v>
      </c>
      <c r="H347" s="94">
        <v>10400</v>
      </c>
      <c r="I347" s="94">
        <v>14976</v>
      </c>
      <c r="J347" s="94">
        <v>765</v>
      </c>
      <c r="K347" s="94">
        <v>575</v>
      </c>
      <c r="L347" s="94">
        <v>1246</v>
      </c>
      <c r="M347" s="94">
        <v>0</v>
      </c>
      <c r="N347" s="182">
        <v>390</v>
      </c>
      <c r="O347" s="100">
        <f t="shared" si="51"/>
        <v>0.59106961839050387</v>
      </c>
      <c r="P347" s="188">
        <f t="shared" si="52"/>
        <v>0.21573400459185085</v>
      </c>
      <c r="Q347" s="189">
        <f t="shared" si="53"/>
        <v>0.28768222179192832</v>
      </c>
      <c r="R347" s="189">
        <f t="shared" si="54"/>
        <v>0.41426239938037673</v>
      </c>
      <c r="S347" s="189">
        <f t="shared" si="55"/>
        <v>2.1161240352963958E-2</v>
      </c>
      <c r="T347" s="189">
        <f t="shared" si="56"/>
        <v>1.5905507454842191E-2</v>
      </c>
      <c r="U347" s="189">
        <f t="shared" si="57"/>
        <v>3.4466543110840638E-2</v>
      </c>
      <c r="V347" s="189">
        <f t="shared" si="58"/>
        <v>0</v>
      </c>
      <c r="W347" s="158">
        <f t="shared" si="59"/>
        <v>1.078808331719731E-2</v>
      </c>
      <c r="X347" s="98" t="s">
        <v>1679</v>
      </c>
    </row>
    <row r="348" spans="1:36" ht="16" x14ac:dyDescent="0.2">
      <c r="A348" s="152" t="s">
        <v>1179</v>
      </c>
      <c r="B348" s="37" t="s">
        <v>1548</v>
      </c>
      <c r="C348" s="94">
        <v>12</v>
      </c>
      <c r="D348" s="37" t="s">
        <v>1178</v>
      </c>
      <c r="E348" s="121">
        <v>65553</v>
      </c>
      <c r="F348" s="182">
        <f t="shared" si="50"/>
        <v>47630</v>
      </c>
      <c r="G348" s="94">
        <v>17860</v>
      </c>
      <c r="H348" s="94">
        <v>17666</v>
      </c>
      <c r="I348" s="94">
        <v>8724</v>
      </c>
      <c r="J348" s="94">
        <v>1130</v>
      </c>
      <c r="K348" s="94">
        <v>362</v>
      </c>
      <c r="L348" s="94">
        <v>1588</v>
      </c>
      <c r="M348" s="94">
        <v>0</v>
      </c>
      <c r="N348" s="182">
        <v>300</v>
      </c>
      <c r="O348" s="100">
        <f t="shared" si="51"/>
        <v>0.72658764663707232</v>
      </c>
      <c r="P348" s="188">
        <f t="shared" si="52"/>
        <v>0.37497375603611172</v>
      </c>
      <c r="Q348" s="189">
        <f t="shared" si="53"/>
        <v>0.37090069284064664</v>
      </c>
      <c r="R348" s="189">
        <f t="shared" si="54"/>
        <v>0.18316187276926307</v>
      </c>
      <c r="S348" s="189">
        <f t="shared" si="55"/>
        <v>2.3724543355028344E-2</v>
      </c>
      <c r="T348" s="189">
        <f t="shared" si="56"/>
        <v>7.6002519420533274E-3</v>
      </c>
      <c r="U348" s="189">
        <f t="shared" si="57"/>
        <v>3.3340331723703549E-2</v>
      </c>
      <c r="V348" s="189">
        <f t="shared" si="58"/>
        <v>0</v>
      </c>
      <c r="W348" s="158">
        <f t="shared" si="59"/>
        <v>6.2985513331933656E-3</v>
      </c>
      <c r="X348" s="98" t="s">
        <v>1679</v>
      </c>
    </row>
    <row r="349" spans="1:36" ht="16" x14ac:dyDescent="0.2">
      <c r="A349" s="152" t="s">
        <v>1181</v>
      </c>
      <c r="B349" s="37" t="s">
        <v>1549</v>
      </c>
      <c r="C349" s="94">
        <v>12</v>
      </c>
      <c r="D349" s="37" t="s">
        <v>1178</v>
      </c>
      <c r="E349" s="121">
        <v>73704</v>
      </c>
      <c r="F349" s="182">
        <f t="shared" si="50"/>
        <v>44369</v>
      </c>
      <c r="G349" s="94">
        <v>12553</v>
      </c>
      <c r="H349" s="94">
        <v>17262</v>
      </c>
      <c r="I349" s="94">
        <v>9875</v>
      </c>
      <c r="J349" s="94">
        <v>1145</v>
      </c>
      <c r="K349" s="94">
        <v>554</v>
      </c>
      <c r="L349" s="94">
        <v>1851</v>
      </c>
      <c r="M349" s="94">
        <v>0</v>
      </c>
      <c r="N349" s="182">
        <v>1129</v>
      </c>
      <c r="O349" s="100">
        <f t="shared" si="51"/>
        <v>0.60198903723000108</v>
      </c>
      <c r="P349" s="188">
        <f t="shared" si="52"/>
        <v>0.2829227613874552</v>
      </c>
      <c r="Q349" s="189">
        <f t="shared" si="53"/>
        <v>0.38905542157812889</v>
      </c>
      <c r="R349" s="189">
        <f t="shared" si="54"/>
        <v>0.22256530460456625</v>
      </c>
      <c r="S349" s="189">
        <f t="shared" si="55"/>
        <v>2.5806306204782619E-2</v>
      </c>
      <c r="T349" s="189">
        <f t="shared" si="56"/>
        <v>1.2486195316549844E-2</v>
      </c>
      <c r="U349" s="189">
        <f t="shared" si="57"/>
        <v>4.1718316842840719E-2</v>
      </c>
      <c r="V349" s="189">
        <f t="shared" si="58"/>
        <v>0</v>
      </c>
      <c r="W349" s="158">
        <f t="shared" si="59"/>
        <v>2.5445694065676486E-2</v>
      </c>
      <c r="X349" s="98" t="s">
        <v>1679</v>
      </c>
    </row>
    <row r="350" spans="1:36" ht="16" x14ac:dyDescent="0.2">
      <c r="A350" s="152" t="s">
        <v>1183</v>
      </c>
      <c r="B350" s="37" t="s">
        <v>1184</v>
      </c>
      <c r="C350" s="94">
        <v>12</v>
      </c>
      <c r="D350" s="37" t="s">
        <v>1178</v>
      </c>
      <c r="E350" s="121">
        <v>62787</v>
      </c>
      <c r="F350" s="182">
        <f t="shared" si="50"/>
        <v>40958</v>
      </c>
      <c r="G350" s="94">
        <v>12143</v>
      </c>
      <c r="H350" s="94">
        <v>16894</v>
      </c>
      <c r="I350" s="94">
        <v>7186</v>
      </c>
      <c r="J350" s="94">
        <v>1117</v>
      </c>
      <c r="K350" s="94">
        <v>750</v>
      </c>
      <c r="L350" s="94">
        <v>2868</v>
      </c>
      <c r="M350" s="94">
        <v>0</v>
      </c>
      <c r="N350" s="182">
        <v>0</v>
      </c>
      <c r="O350" s="100">
        <f t="shared" si="51"/>
        <v>0.65233248920954978</v>
      </c>
      <c r="P350" s="188">
        <f t="shared" si="52"/>
        <v>0.29647443722838029</v>
      </c>
      <c r="Q350" s="189">
        <f t="shared" si="53"/>
        <v>0.41247131207578497</v>
      </c>
      <c r="R350" s="189">
        <f t="shared" si="54"/>
        <v>0.17544801992284781</v>
      </c>
      <c r="S350" s="189">
        <f t="shared" si="55"/>
        <v>2.7271839445285415E-2</v>
      </c>
      <c r="T350" s="189">
        <f t="shared" si="56"/>
        <v>1.8311440988329507E-2</v>
      </c>
      <c r="U350" s="189">
        <f t="shared" si="57"/>
        <v>7.0022950339372045E-2</v>
      </c>
      <c r="V350" s="189">
        <f t="shared" si="58"/>
        <v>0</v>
      </c>
      <c r="W350" s="158">
        <f t="shared" si="59"/>
        <v>0</v>
      </c>
      <c r="X350" s="98" t="s">
        <v>1661</v>
      </c>
    </row>
    <row r="351" spans="1:36" ht="16" x14ac:dyDescent="0.2">
      <c r="A351" s="152" t="s">
        <v>1185</v>
      </c>
      <c r="B351" s="37" t="s">
        <v>1186</v>
      </c>
      <c r="C351" s="94">
        <v>12</v>
      </c>
      <c r="D351" s="37" t="s">
        <v>1187</v>
      </c>
      <c r="E351" s="121">
        <v>52385</v>
      </c>
      <c r="F351" s="182">
        <f t="shared" si="50"/>
        <v>38011</v>
      </c>
      <c r="G351" s="94">
        <v>8506</v>
      </c>
      <c r="H351" s="94">
        <v>10065</v>
      </c>
      <c r="I351" s="94">
        <v>4609</v>
      </c>
      <c r="J351" s="94">
        <v>1285</v>
      </c>
      <c r="K351" s="94">
        <v>0</v>
      </c>
      <c r="L351" s="94">
        <v>13546</v>
      </c>
      <c r="M351" s="94">
        <v>0</v>
      </c>
      <c r="N351" s="182">
        <v>0</v>
      </c>
      <c r="O351" s="100">
        <f t="shared" si="51"/>
        <v>0.72560847570869524</v>
      </c>
      <c r="P351" s="188">
        <f t="shared" si="52"/>
        <v>0.22377732761569019</v>
      </c>
      <c r="Q351" s="189">
        <f t="shared" si="53"/>
        <v>0.26479177080318855</v>
      </c>
      <c r="R351" s="189">
        <f t="shared" si="54"/>
        <v>0.12125437373391913</v>
      </c>
      <c r="S351" s="189">
        <f t="shared" si="55"/>
        <v>3.3806003525295308E-2</v>
      </c>
      <c r="T351" s="189">
        <f t="shared" si="56"/>
        <v>0</v>
      </c>
      <c r="U351" s="189">
        <f t="shared" si="57"/>
        <v>0.3563705243219068</v>
      </c>
      <c r="V351" s="189">
        <f t="shared" si="58"/>
        <v>0</v>
      </c>
      <c r="W351" s="158">
        <f t="shared" si="59"/>
        <v>0</v>
      </c>
      <c r="X351" s="98" t="s">
        <v>1661</v>
      </c>
    </row>
    <row r="352" spans="1:36" ht="16" x14ac:dyDescent="0.2">
      <c r="A352" s="152" t="s">
        <v>1188</v>
      </c>
      <c r="B352" s="37" t="s">
        <v>1189</v>
      </c>
      <c r="C352" s="94">
        <v>12</v>
      </c>
      <c r="D352" s="37" t="s">
        <v>1187</v>
      </c>
      <c r="E352" s="121">
        <v>57519</v>
      </c>
      <c r="F352" s="182">
        <f t="shared" si="50"/>
        <v>40507</v>
      </c>
      <c r="G352" s="94">
        <v>16649</v>
      </c>
      <c r="H352" s="94">
        <v>13226</v>
      </c>
      <c r="I352" s="94">
        <v>4890</v>
      </c>
      <c r="J352" s="94">
        <v>1146</v>
      </c>
      <c r="K352" s="94">
        <v>0</v>
      </c>
      <c r="L352" s="94">
        <v>4232</v>
      </c>
      <c r="M352" s="94">
        <v>0</v>
      </c>
      <c r="N352" s="182">
        <v>364</v>
      </c>
      <c r="O352" s="100">
        <f t="shared" si="51"/>
        <v>0.7042368608633669</v>
      </c>
      <c r="P352" s="188">
        <f t="shared" si="52"/>
        <v>0.41101538005776778</v>
      </c>
      <c r="Q352" s="189">
        <f t="shared" si="53"/>
        <v>0.32651146715382529</v>
      </c>
      <c r="R352" s="189">
        <f t="shared" si="54"/>
        <v>0.12071987557706075</v>
      </c>
      <c r="S352" s="189">
        <f t="shared" si="55"/>
        <v>2.8291406423581109E-2</v>
      </c>
      <c r="T352" s="189">
        <f t="shared" si="56"/>
        <v>0</v>
      </c>
      <c r="U352" s="189">
        <f t="shared" si="57"/>
        <v>0.10447576962006566</v>
      </c>
      <c r="V352" s="189">
        <f t="shared" si="58"/>
        <v>0</v>
      </c>
      <c r="W352" s="158">
        <f t="shared" si="59"/>
        <v>8.9861011676994097E-3</v>
      </c>
      <c r="X352" s="98" t="s">
        <v>1661</v>
      </c>
    </row>
    <row r="353" spans="1:24" ht="16" x14ac:dyDescent="0.2">
      <c r="A353" s="152" t="s">
        <v>1190</v>
      </c>
      <c r="B353" s="37" t="s">
        <v>1191</v>
      </c>
      <c r="C353" s="94">
        <v>12</v>
      </c>
      <c r="D353" s="37" t="s">
        <v>1187</v>
      </c>
      <c r="E353" s="121">
        <v>59043</v>
      </c>
      <c r="F353" s="182">
        <f t="shared" si="50"/>
        <v>38258</v>
      </c>
      <c r="G353" s="94">
        <v>4421</v>
      </c>
      <c r="H353" s="94">
        <v>2210</v>
      </c>
      <c r="I353" s="94">
        <v>19139</v>
      </c>
      <c r="J353" s="94">
        <v>977</v>
      </c>
      <c r="K353" s="94">
        <v>696</v>
      </c>
      <c r="L353" s="94">
        <v>10815</v>
      </c>
      <c r="M353" s="94">
        <v>0</v>
      </c>
      <c r="N353" s="182">
        <v>0</v>
      </c>
      <c r="O353" s="100">
        <f t="shared" si="51"/>
        <v>0.64796842978845925</v>
      </c>
      <c r="P353" s="188">
        <f t="shared" si="52"/>
        <v>0.11555753045114747</v>
      </c>
      <c r="Q353" s="189">
        <f t="shared" si="53"/>
        <v>5.7765696063568406E-2</v>
      </c>
      <c r="R353" s="189">
        <f t="shared" si="54"/>
        <v>0.50026138324010661</v>
      </c>
      <c r="S353" s="189">
        <f t="shared" si="55"/>
        <v>2.5537142558419153E-2</v>
      </c>
      <c r="T353" s="189">
        <f t="shared" si="56"/>
        <v>1.8192273511422448E-2</v>
      </c>
      <c r="U353" s="189">
        <f t="shared" si="57"/>
        <v>0.28268597417533586</v>
      </c>
      <c r="V353" s="189">
        <f t="shared" si="58"/>
        <v>0</v>
      </c>
      <c r="W353" s="158">
        <f t="shared" si="59"/>
        <v>0</v>
      </c>
      <c r="X353" s="98" t="s">
        <v>1661</v>
      </c>
    </row>
    <row r="354" spans="1:24" ht="16" x14ac:dyDescent="0.2">
      <c r="A354" s="152" t="s">
        <v>1192</v>
      </c>
      <c r="B354" s="37" t="s">
        <v>1193</v>
      </c>
      <c r="C354" s="94">
        <v>12</v>
      </c>
      <c r="D354" s="37" t="s">
        <v>1159</v>
      </c>
      <c r="E354" s="121">
        <v>53748</v>
      </c>
      <c r="F354" s="182">
        <f t="shared" si="50"/>
        <v>34681</v>
      </c>
      <c r="G354" s="94">
        <v>10477</v>
      </c>
      <c r="H354" s="94">
        <v>13311</v>
      </c>
      <c r="I354" s="94">
        <v>5965</v>
      </c>
      <c r="J354" s="94">
        <v>819</v>
      </c>
      <c r="K354" s="94">
        <v>0</v>
      </c>
      <c r="L354" s="94">
        <v>3009</v>
      </c>
      <c r="M354" s="94">
        <v>1100</v>
      </c>
      <c r="N354" s="182">
        <v>0</v>
      </c>
      <c r="O354" s="100">
        <f t="shared" si="51"/>
        <v>0.64525191635037582</v>
      </c>
      <c r="P354" s="188">
        <f t="shared" si="52"/>
        <v>0.30209624866641677</v>
      </c>
      <c r="Q354" s="189">
        <f t="shared" si="53"/>
        <v>0.38381246215507048</v>
      </c>
      <c r="R354" s="189">
        <f t="shared" si="54"/>
        <v>0.17199619388137596</v>
      </c>
      <c r="S354" s="189">
        <f t="shared" si="55"/>
        <v>2.3615236008188923E-2</v>
      </c>
      <c r="T354" s="189">
        <f t="shared" si="56"/>
        <v>0</v>
      </c>
      <c r="U354" s="189">
        <f t="shared" si="57"/>
        <v>8.6762204088694103E-2</v>
      </c>
      <c r="V354" s="189">
        <f t="shared" si="58"/>
        <v>3.1717655200253742E-2</v>
      </c>
      <c r="W354" s="158">
        <f t="shared" si="59"/>
        <v>0</v>
      </c>
      <c r="X354" s="98" t="s">
        <v>1661</v>
      </c>
    </row>
    <row r="355" spans="1:24" ht="16" x14ac:dyDescent="0.2">
      <c r="A355" s="152" t="s">
        <v>1194</v>
      </c>
      <c r="B355" s="37" t="s">
        <v>1195</v>
      </c>
      <c r="C355" s="94">
        <v>12</v>
      </c>
      <c r="D355" s="37" t="s">
        <v>1159</v>
      </c>
      <c r="E355" s="121">
        <v>57913</v>
      </c>
      <c r="F355" s="182">
        <f t="shared" si="50"/>
        <v>38111</v>
      </c>
      <c r="G355" s="94">
        <v>15833</v>
      </c>
      <c r="H355" s="94">
        <v>9414</v>
      </c>
      <c r="I355" s="94">
        <v>5801</v>
      </c>
      <c r="J355" s="94">
        <v>864</v>
      </c>
      <c r="K355" s="94">
        <v>0</v>
      </c>
      <c r="L355" s="94">
        <v>5864</v>
      </c>
      <c r="M355" s="94">
        <v>0</v>
      </c>
      <c r="N355" s="182">
        <v>335</v>
      </c>
      <c r="O355" s="100">
        <f t="shared" si="51"/>
        <v>0.65807331687185955</v>
      </c>
      <c r="P355" s="188">
        <f t="shared" si="52"/>
        <v>0.41544435989609302</v>
      </c>
      <c r="Q355" s="189">
        <f t="shared" si="53"/>
        <v>0.2470152974206922</v>
      </c>
      <c r="R355" s="189">
        <f t="shared" si="54"/>
        <v>0.1522132717588098</v>
      </c>
      <c r="S355" s="189">
        <f t="shared" si="55"/>
        <v>2.267062003096219E-2</v>
      </c>
      <c r="T355" s="189">
        <f t="shared" si="56"/>
        <v>0</v>
      </c>
      <c r="U355" s="189">
        <f t="shared" si="57"/>
        <v>0.15386633780273412</v>
      </c>
      <c r="V355" s="189">
        <f t="shared" si="58"/>
        <v>0</v>
      </c>
      <c r="W355" s="158">
        <f t="shared" si="59"/>
        <v>8.7901130907087188E-3</v>
      </c>
      <c r="X355" s="98" t="s">
        <v>1661</v>
      </c>
    </row>
    <row r="356" spans="1:24" ht="16" x14ac:dyDescent="0.2">
      <c r="A356" s="152" t="s">
        <v>1196</v>
      </c>
      <c r="B356" s="37" t="s">
        <v>1197</v>
      </c>
      <c r="C356" s="94">
        <v>12</v>
      </c>
      <c r="D356" s="37" t="s">
        <v>1173</v>
      </c>
      <c r="E356" s="121">
        <v>50656</v>
      </c>
      <c r="F356" s="182">
        <f t="shared" si="50"/>
        <v>29876</v>
      </c>
      <c r="G356" s="94">
        <v>3010</v>
      </c>
      <c r="H356" s="94">
        <v>15681</v>
      </c>
      <c r="I356" s="94">
        <v>4120</v>
      </c>
      <c r="J356" s="94">
        <v>1001</v>
      </c>
      <c r="K356" s="94">
        <v>0</v>
      </c>
      <c r="L356" s="94">
        <v>6064</v>
      </c>
      <c r="M356" s="94">
        <v>0</v>
      </c>
      <c r="N356" s="182">
        <v>0</v>
      </c>
      <c r="O356" s="100">
        <f t="shared" si="51"/>
        <v>0.58978205938092232</v>
      </c>
      <c r="P356" s="188">
        <f t="shared" si="52"/>
        <v>0.10074976569821931</v>
      </c>
      <c r="Q356" s="189">
        <f t="shared" si="53"/>
        <v>0.52486946043647076</v>
      </c>
      <c r="R356" s="189">
        <f t="shared" si="54"/>
        <v>0.13790333377962244</v>
      </c>
      <c r="S356" s="189">
        <f t="shared" si="55"/>
        <v>3.3505154639175257E-2</v>
      </c>
      <c r="T356" s="189">
        <f t="shared" si="56"/>
        <v>0</v>
      </c>
      <c r="U356" s="189">
        <f t="shared" si="57"/>
        <v>0.20297228544651225</v>
      </c>
      <c r="V356" s="189">
        <f t="shared" si="58"/>
        <v>0</v>
      </c>
      <c r="W356" s="158">
        <f t="shared" si="59"/>
        <v>0</v>
      </c>
      <c r="X356" s="98" t="s">
        <v>1661</v>
      </c>
    </row>
    <row r="357" spans="1:24" ht="16" x14ac:dyDescent="0.2">
      <c r="A357" s="152" t="s">
        <v>1198</v>
      </c>
      <c r="B357" s="37" t="s">
        <v>1199</v>
      </c>
      <c r="C357" s="94">
        <v>12</v>
      </c>
      <c r="D357" s="37" t="s">
        <v>1159</v>
      </c>
      <c r="E357" s="121">
        <v>53470</v>
      </c>
      <c r="F357" s="182">
        <f t="shared" si="50"/>
        <v>36984</v>
      </c>
      <c r="G357" s="94">
        <v>12811</v>
      </c>
      <c r="H357" s="94">
        <v>15083</v>
      </c>
      <c r="I357" s="94">
        <v>5747</v>
      </c>
      <c r="J357" s="94">
        <v>655</v>
      </c>
      <c r="K357" s="94">
        <v>0</v>
      </c>
      <c r="L357" s="94">
        <v>1844</v>
      </c>
      <c r="M357" s="94">
        <v>844</v>
      </c>
      <c r="N357" s="182">
        <v>0</v>
      </c>
      <c r="O357" s="100">
        <f t="shared" si="51"/>
        <v>0.69167757621095938</v>
      </c>
      <c r="P357" s="188">
        <f t="shared" si="52"/>
        <v>0.34639303482587064</v>
      </c>
      <c r="Q357" s="189">
        <f t="shared" si="53"/>
        <v>0.40782500540774391</v>
      </c>
      <c r="R357" s="189">
        <f t="shared" si="54"/>
        <v>0.15539152065758166</v>
      </c>
      <c r="S357" s="189">
        <f t="shared" si="55"/>
        <v>1.7710361237291802E-2</v>
      </c>
      <c r="T357" s="189">
        <f t="shared" si="56"/>
        <v>0</v>
      </c>
      <c r="U357" s="189">
        <f t="shared" si="57"/>
        <v>4.9859398658879513E-2</v>
      </c>
      <c r="V357" s="189">
        <f t="shared" si="58"/>
        <v>2.2820679212632491E-2</v>
      </c>
      <c r="W357" s="158">
        <f t="shared" si="59"/>
        <v>0</v>
      </c>
      <c r="X357" s="98" t="s">
        <v>1661</v>
      </c>
    </row>
    <row r="358" spans="1:24" ht="16" x14ac:dyDescent="0.2">
      <c r="A358" s="152" t="s">
        <v>1200</v>
      </c>
      <c r="B358" s="37" t="s">
        <v>1550</v>
      </c>
      <c r="C358" s="94">
        <v>12</v>
      </c>
      <c r="D358" s="37" t="s">
        <v>1164</v>
      </c>
      <c r="E358" s="121">
        <v>45354</v>
      </c>
      <c r="F358" s="182">
        <f t="shared" si="50"/>
        <v>28906</v>
      </c>
      <c r="G358" s="94">
        <v>6447</v>
      </c>
      <c r="H358" s="94">
        <v>4021</v>
      </c>
      <c r="I358" s="94">
        <v>3538</v>
      </c>
      <c r="J358" s="94">
        <v>776</v>
      </c>
      <c r="K358" s="94">
        <v>0</v>
      </c>
      <c r="L358" s="94">
        <v>12814</v>
      </c>
      <c r="M358" s="94">
        <v>1310</v>
      </c>
      <c r="N358" s="182">
        <v>0</v>
      </c>
      <c r="O358" s="100">
        <f t="shared" si="51"/>
        <v>0.63734180006173657</v>
      </c>
      <c r="P358" s="188">
        <f t="shared" si="52"/>
        <v>0.22303328028782951</v>
      </c>
      <c r="Q358" s="189">
        <f t="shared" si="53"/>
        <v>0.13910606794437141</v>
      </c>
      <c r="R358" s="189">
        <f t="shared" si="54"/>
        <v>0.12239673424202588</v>
      </c>
      <c r="S358" s="189">
        <f t="shared" si="55"/>
        <v>2.6845637583892617E-2</v>
      </c>
      <c r="T358" s="189">
        <f t="shared" si="56"/>
        <v>0</v>
      </c>
      <c r="U358" s="189">
        <f t="shared" si="57"/>
        <v>0.44329896907216493</v>
      </c>
      <c r="V358" s="189">
        <f t="shared" si="58"/>
        <v>4.5319310869715627E-2</v>
      </c>
      <c r="W358" s="158">
        <f t="shared" si="59"/>
        <v>0</v>
      </c>
      <c r="X358" s="98" t="s">
        <v>1679</v>
      </c>
    </row>
    <row r="359" spans="1:24" ht="16" x14ac:dyDescent="0.2">
      <c r="A359" s="152" t="s">
        <v>1202</v>
      </c>
      <c r="B359" s="37" t="s">
        <v>1551</v>
      </c>
      <c r="C359" s="94">
        <v>12</v>
      </c>
      <c r="D359" s="37" t="s">
        <v>1156</v>
      </c>
      <c r="E359" s="121">
        <v>61696</v>
      </c>
      <c r="F359" s="182">
        <f t="shared" si="50"/>
        <v>41671</v>
      </c>
      <c r="G359" s="94">
        <v>13333</v>
      </c>
      <c r="H359" s="94">
        <v>16016</v>
      </c>
      <c r="I359" s="94">
        <v>7947</v>
      </c>
      <c r="J359" s="94">
        <v>652</v>
      </c>
      <c r="K359" s="94">
        <v>0</v>
      </c>
      <c r="L359" s="94">
        <v>2760</v>
      </c>
      <c r="M359" s="94">
        <v>963</v>
      </c>
      <c r="N359" s="182">
        <v>0</v>
      </c>
      <c r="O359" s="100">
        <f t="shared" si="51"/>
        <v>0.67542466286307057</v>
      </c>
      <c r="P359" s="188">
        <f t="shared" si="52"/>
        <v>0.31995872429267358</v>
      </c>
      <c r="Q359" s="189">
        <f t="shared" si="53"/>
        <v>0.384344028221065</v>
      </c>
      <c r="R359" s="189">
        <f t="shared" si="54"/>
        <v>0.19070816635069954</v>
      </c>
      <c r="S359" s="189">
        <f t="shared" si="55"/>
        <v>1.5646372777231167E-2</v>
      </c>
      <c r="T359" s="189">
        <f t="shared" si="56"/>
        <v>0</v>
      </c>
      <c r="U359" s="189">
        <f t="shared" si="57"/>
        <v>6.6233111756377333E-2</v>
      </c>
      <c r="V359" s="189">
        <f t="shared" si="58"/>
        <v>2.3109596601953396E-2</v>
      </c>
      <c r="W359" s="158">
        <f t="shared" si="59"/>
        <v>0</v>
      </c>
      <c r="X359" s="98" t="s">
        <v>1679</v>
      </c>
    </row>
    <row r="360" spans="1:24" ht="16" x14ac:dyDescent="0.2">
      <c r="A360" s="152" t="s">
        <v>1204</v>
      </c>
      <c r="B360" s="37" t="s">
        <v>1205</v>
      </c>
      <c r="C360" s="94">
        <v>12</v>
      </c>
      <c r="D360" s="37" t="s">
        <v>1167</v>
      </c>
      <c r="E360" s="121">
        <v>54826</v>
      </c>
      <c r="F360" s="182">
        <f t="shared" si="50"/>
        <v>34690</v>
      </c>
      <c r="G360" s="94">
        <v>4854</v>
      </c>
      <c r="H360" s="94">
        <v>17069</v>
      </c>
      <c r="I360" s="94">
        <v>3597</v>
      </c>
      <c r="J360" s="94">
        <v>936</v>
      </c>
      <c r="K360" s="94">
        <v>0</v>
      </c>
      <c r="L360" s="94">
        <v>4518</v>
      </c>
      <c r="M360" s="94">
        <v>1495</v>
      </c>
      <c r="N360" s="182">
        <v>2221</v>
      </c>
      <c r="O360" s="100">
        <f t="shared" si="51"/>
        <v>0.63272899719111375</v>
      </c>
      <c r="P360" s="188">
        <f t="shared" si="52"/>
        <v>0.13992505044681464</v>
      </c>
      <c r="Q360" s="189">
        <f t="shared" si="53"/>
        <v>0.4920438166618622</v>
      </c>
      <c r="R360" s="189">
        <f t="shared" si="54"/>
        <v>0.10368982415681753</v>
      </c>
      <c r="S360" s="189">
        <f t="shared" si="55"/>
        <v>2.6981839146728165E-2</v>
      </c>
      <c r="T360" s="189">
        <f t="shared" si="56"/>
        <v>0</v>
      </c>
      <c r="U360" s="189">
        <f t="shared" si="57"/>
        <v>0.13023926203516864</v>
      </c>
      <c r="V360" s="189">
        <f t="shared" si="58"/>
        <v>4.3095993081579707E-2</v>
      </c>
      <c r="W360" s="158">
        <f t="shared" si="59"/>
        <v>6.4024214471029114E-2</v>
      </c>
      <c r="X360" s="98" t="s">
        <v>1661</v>
      </c>
    </row>
    <row r="361" spans="1:24" ht="16" x14ac:dyDescent="0.2">
      <c r="A361" s="152" t="s">
        <v>1206</v>
      </c>
      <c r="B361" s="37" t="s">
        <v>1207</v>
      </c>
      <c r="C361" s="94">
        <v>12</v>
      </c>
      <c r="D361" s="37" t="s">
        <v>1187</v>
      </c>
      <c r="E361" s="121">
        <v>55637</v>
      </c>
      <c r="F361" s="182">
        <f t="shared" si="50"/>
        <v>37461</v>
      </c>
      <c r="G361" s="94">
        <v>5381</v>
      </c>
      <c r="H361" s="94">
        <v>15916</v>
      </c>
      <c r="I361" s="94">
        <v>3902</v>
      </c>
      <c r="J361" s="94">
        <v>1047</v>
      </c>
      <c r="K361" s="94">
        <v>0</v>
      </c>
      <c r="L361" s="94">
        <v>11215</v>
      </c>
      <c r="M361" s="94">
        <v>0</v>
      </c>
      <c r="N361" s="182">
        <v>0</v>
      </c>
      <c r="O361" s="100">
        <f t="shared" si="51"/>
        <v>0.67331092618221688</v>
      </c>
      <c r="P361" s="188">
        <f t="shared" si="52"/>
        <v>0.14364272176396786</v>
      </c>
      <c r="Q361" s="189">
        <f t="shared" si="53"/>
        <v>0.424868529937802</v>
      </c>
      <c r="R361" s="189">
        <f t="shared" si="54"/>
        <v>0.10416166146125304</v>
      </c>
      <c r="S361" s="189">
        <f t="shared" si="55"/>
        <v>2.7949067029710898E-2</v>
      </c>
      <c r="T361" s="189">
        <f t="shared" si="56"/>
        <v>0</v>
      </c>
      <c r="U361" s="189">
        <f t="shared" si="57"/>
        <v>0.29937801980726625</v>
      </c>
      <c r="V361" s="189">
        <f t="shared" si="58"/>
        <v>0</v>
      </c>
      <c r="W361" s="158">
        <f t="shared" si="59"/>
        <v>0</v>
      </c>
      <c r="X361" s="98" t="s">
        <v>1661</v>
      </c>
    </row>
    <row r="362" spans="1:24" ht="16" x14ac:dyDescent="0.2">
      <c r="A362" s="152" t="s">
        <v>1208</v>
      </c>
      <c r="B362" s="37" t="s">
        <v>1552</v>
      </c>
      <c r="C362" s="94">
        <v>12</v>
      </c>
      <c r="D362" s="37" t="s">
        <v>1173</v>
      </c>
      <c r="E362" s="121">
        <v>54715</v>
      </c>
      <c r="F362" s="182">
        <f t="shared" si="50"/>
        <v>32076</v>
      </c>
      <c r="G362" s="94">
        <v>2412</v>
      </c>
      <c r="H362" s="94">
        <v>14007</v>
      </c>
      <c r="I362" s="94">
        <v>9951</v>
      </c>
      <c r="J362" s="94">
        <v>872</v>
      </c>
      <c r="K362" s="94">
        <v>0</v>
      </c>
      <c r="L362" s="94">
        <v>1621</v>
      </c>
      <c r="M362" s="94">
        <v>1845</v>
      </c>
      <c r="N362" s="182">
        <v>1368</v>
      </c>
      <c r="O362" s="100">
        <f t="shared" si="51"/>
        <v>0.5862377775747053</v>
      </c>
      <c r="P362" s="188">
        <f t="shared" si="52"/>
        <v>7.5196408529741868E-2</v>
      </c>
      <c r="Q362" s="189">
        <f t="shared" si="53"/>
        <v>0.43668163112607555</v>
      </c>
      <c r="R362" s="189">
        <f t="shared" si="54"/>
        <v>0.31023194912083801</v>
      </c>
      <c r="S362" s="189">
        <f t="shared" si="55"/>
        <v>2.7185434592841999E-2</v>
      </c>
      <c r="T362" s="189">
        <f t="shared" si="56"/>
        <v>0</v>
      </c>
      <c r="U362" s="189">
        <f t="shared" si="57"/>
        <v>5.0536226462152389E-2</v>
      </c>
      <c r="V362" s="189">
        <f t="shared" si="58"/>
        <v>5.7519640852974188E-2</v>
      </c>
      <c r="W362" s="158">
        <f t="shared" si="59"/>
        <v>4.2648709315375982E-2</v>
      </c>
      <c r="X362" s="98" t="s">
        <v>1679</v>
      </c>
    </row>
    <row r="363" spans="1:24" ht="16" x14ac:dyDescent="0.2">
      <c r="A363" s="152" t="s">
        <v>1210</v>
      </c>
      <c r="B363" s="37" t="s">
        <v>1211</v>
      </c>
      <c r="C363" s="94">
        <v>12</v>
      </c>
      <c r="D363" s="37" t="s">
        <v>1167</v>
      </c>
      <c r="E363" s="121">
        <v>62768</v>
      </c>
      <c r="F363" s="182">
        <f t="shared" si="50"/>
        <v>46519</v>
      </c>
      <c r="G363" s="94">
        <v>22466</v>
      </c>
      <c r="H363" s="94">
        <v>12041</v>
      </c>
      <c r="I363" s="94">
        <v>9026</v>
      </c>
      <c r="J363" s="94">
        <v>1126</v>
      </c>
      <c r="K363" s="94">
        <v>587</v>
      </c>
      <c r="L363" s="94">
        <v>1273</v>
      </c>
      <c r="M363" s="94">
        <v>0</v>
      </c>
      <c r="N363" s="182">
        <v>0</v>
      </c>
      <c r="O363" s="100">
        <f t="shared" si="51"/>
        <v>0.7411260514912057</v>
      </c>
      <c r="P363" s="188">
        <f t="shared" si="52"/>
        <v>0.48294245362110105</v>
      </c>
      <c r="Q363" s="189">
        <f t="shared" si="53"/>
        <v>0.2588404737849051</v>
      </c>
      <c r="R363" s="189">
        <f t="shared" si="54"/>
        <v>0.19402824652292611</v>
      </c>
      <c r="S363" s="189">
        <f t="shared" si="55"/>
        <v>2.4205163481588167E-2</v>
      </c>
      <c r="T363" s="189">
        <f t="shared" si="56"/>
        <v>1.261849996775511E-2</v>
      </c>
      <c r="U363" s="189">
        <f t="shared" si="57"/>
        <v>2.7365162621724455E-2</v>
      </c>
      <c r="V363" s="189">
        <f t="shared" si="58"/>
        <v>0</v>
      </c>
      <c r="W363" s="158">
        <f t="shared" si="59"/>
        <v>0</v>
      </c>
      <c r="X363" s="98" t="s">
        <v>1661</v>
      </c>
    </row>
    <row r="364" spans="1:24" ht="16" x14ac:dyDescent="0.2">
      <c r="A364" s="152" t="s">
        <v>1212</v>
      </c>
      <c r="B364" s="37" t="s">
        <v>1213</v>
      </c>
      <c r="C364" s="94">
        <v>12</v>
      </c>
      <c r="D364" s="37" t="s">
        <v>1170</v>
      </c>
      <c r="E364" s="121">
        <v>48730</v>
      </c>
      <c r="F364" s="182">
        <f t="shared" si="50"/>
        <v>33813</v>
      </c>
      <c r="G364" s="94">
        <v>13976</v>
      </c>
      <c r="H364" s="94">
        <v>2407</v>
      </c>
      <c r="I364" s="94">
        <v>12792</v>
      </c>
      <c r="J364" s="94">
        <v>1128</v>
      </c>
      <c r="K364" s="94">
        <v>0</v>
      </c>
      <c r="L364" s="94">
        <v>2802</v>
      </c>
      <c r="M364" s="94">
        <v>0</v>
      </c>
      <c r="N364" s="182">
        <v>708</v>
      </c>
      <c r="O364" s="100">
        <f t="shared" si="51"/>
        <v>0.6938846706341063</v>
      </c>
      <c r="P364" s="188">
        <f t="shared" si="52"/>
        <v>0.41333215035637183</v>
      </c>
      <c r="Q364" s="189">
        <f t="shared" si="53"/>
        <v>7.1185638659687106E-2</v>
      </c>
      <c r="R364" s="189">
        <f t="shared" si="54"/>
        <v>0.37831603229527105</v>
      </c>
      <c r="S364" s="189">
        <f t="shared" si="55"/>
        <v>3.3359950314967614E-2</v>
      </c>
      <c r="T364" s="189">
        <f t="shared" si="56"/>
        <v>0</v>
      </c>
      <c r="U364" s="189">
        <f t="shared" si="57"/>
        <v>8.2867536154733384E-2</v>
      </c>
      <c r="V364" s="189">
        <f t="shared" si="58"/>
        <v>0</v>
      </c>
      <c r="W364" s="158">
        <f t="shared" si="59"/>
        <v>2.0938692218969036E-2</v>
      </c>
      <c r="X364" s="98" t="s">
        <v>1661</v>
      </c>
    </row>
    <row r="365" spans="1:24" ht="16" x14ac:dyDescent="0.2">
      <c r="A365" s="152" t="s">
        <v>1214</v>
      </c>
      <c r="B365" s="37" t="s">
        <v>1553</v>
      </c>
      <c r="C365" s="94">
        <v>12</v>
      </c>
      <c r="D365" s="37" t="s">
        <v>1156</v>
      </c>
      <c r="E365" s="121">
        <v>57186</v>
      </c>
      <c r="F365" s="182">
        <f t="shared" si="50"/>
        <v>37122</v>
      </c>
      <c r="G365" s="94">
        <v>4847</v>
      </c>
      <c r="H365" s="94">
        <v>17172</v>
      </c>
      <c r="I365" s="94">
        <v>5535</v>
      </c>
      <c r="J365" s="94">
        <v>829</v>
      </c>
      <c r="K365" s="94">
        <v>0</v>
      </c>
      <c r="L365" s="94">
        <v>7397</v>
      </c>
      <c r="M365" s="94">
        <v>1342</v>
      </c>
      <c r="N365" s="182">
        <v>0</v>
      </c>
      <c r="O365" s="100">
        <f t="shared" si="51"/>
        <v>0.64914489560381916</v>
      </c>
      <c r="P365" s="188">
        <f t="shared" si="52"/>
        <v>0.13056947362749852</v>
      </c>
      <c r="Q365" s="189">
        <f t="shared" si="53"/>
        <v>0.46258283497656377</v>
      </c>
      <c r="R365" s="189">
        <f t="shared" si="54"/>
        <v>0.14910295781477292</v>
      </c>
      <c r="S365" s="189">
        <f t="shared" si="55"/>
        <v>2.2331770917515221E-2</v>
      </c>
      <c r="T365" s="189">
        <f t="shared" si="56"/>
        <v>0</v>
      </c>
      <c r="U365" s="189">
        <f t="shared" si="57"/>
        <v>0.19926189321696031</v>
      </c>
      <c r="V365" s="189">
        <f t="shared" si="58"/>
        <v>3.6151069446689298E-2</v>
      </c>
      <c r="W365" s="158">
        <f t="shared" si="59"/>
        <v>0</v>
      </c>
      <c r="X365" s="98" t="s">
        <v>1679</v>
      </c>
    </row>
    <row r="366" spans="1:24" ht="16" x14ac:dyDescent="0.2">
      <c r="A366" s="152" t="s">
        <v>1216</v>
      </c>
      <c r="B366" s="37" t="s">
        <v>1217</v>
      </c>
      <c r="C366" s="94">
        <v>12</v>
      </c>
      <c r="D366" s="37" t="s">
        <v>1167</v>
      </c>
      <c r="E366" s="121">
        <v>54437</v>
      </c>
      <c r="F366" s="182">
        <f t="shared" si="50"/>
        <v>34448</v>
      </c>
      <c r="G366" s="94">
        <v>7918</v>
      </c>
      <c r="H366" s="94">
        <v>12744</v>
      </c>
      <c r="I366" s="94">
        <v>11094</v>
      </c>
      <c r="J366" s="94">
        <v>677</v>
      </c>
      <c r="K366" s="94">
        <v>0</v>
      </c>
      <c r="L366" s="94">
        <v>724</v>
      </c>
      <c r="M366" s="94">
        <v>1168</v>
      </c>
      <c r="N366" s="182">
        <v>123</v>
      </c>
      <c r="O366" s="100">
        <f t="shared" si="51"/>
        <v>0.63280489373036719</v>
      </c>
      <c r="P366" s="188">
        <f t="shared" si="52"/>
        <v>0.22985369252206223</v>
      </c>
      <c r="Q366" s="189">
        <f t="shared" si="53"/>
        <v>0.36994890849976775</v>
      </c>
      <c r="R366" s="189">
        <f t="shared" si="54"/>
        <v>0.32205062703204829</v>
      </c>
      <c r="S366" s="189">
        <f t="shared" si="55"/>
        <v>1.9652810032512773E-2</v>
      </c>
      <c r="T366" s="189">
        <f t="shared" si="56"/>
        <v>0</v>
      </c>
      <c r="U366" s="189">
        <f t="shared" si="57"/>
        <v>2.1017185322805387E-2</v>
      </c>
      <c r="V366" s="189">
        <f t="shared" si="58"/>
        <v>3.3906177426846262E-2</v>
      </c>
      <c r="W366" s="158">
        <f t="shared" si="59"/>
        <v>3.570599163957269E-3</v>
      </c>
      <c r="X366" s="98" t="s">
        <v>1661</v>
      </c>
    </row>
    <row r="367" spans="1:24" ht="16" x14ac:dyDescent="0.2">
      <c r="A367" s="152" t="s">
        <v>1218</v>
      </c>
      <c r="B367" s="37" t="s">
        <v>1219</v>
      </c>
      <c r="C367" s="94">
        <v>12</v>
      </c>
      <c r="D367" s="37" t="s">
        <v>1167</v>
      </c>
      <c r="E367" s="121">
        <v>62111</v>
      </c>
      <c r="F367" s="182">
        <f t="shared" si="50"/>
        <v>39720</v>
      </c>
      <c r="G367" s="94">
        <v>12845</v>
      </c>
      <c r="H367" s="94">
        <v>16389</v>
      </c>
      <c r="I367" s="94">
        <v>6587</v>
      </c>
      <c r="J367" s="94">
        <v>1144</v>
      </c>
      <c r="K367" s="94">
        <v>450</v>
      </c>
      <c r="L367" s="94">
        <v>1122</v>
      </c>
      <c r="M367" s="94">
        <v>1183</v>
      </c>
      <c r="N367" s="182">
        <v>0</v>
      </c>
      <c r="O367" s="100">
        <f t="shared" si="51"/>
        <v>0.63950024955321927</v>
      </c>
      <c r="P367" s="188">
        <f t="shared" si="52"/>
        <v>0.3233887210473313</v>
      </c>
      <c r="Q367" s="189">
        <f t="shared" si="53"/>
        <v>0.41261329305135952</v>
      </c>
      <c r="R367" s="189">
        <f t="shared" si="54"/>
        <v>0.16583585095669687</v>
      </c>
      <c r="S367" s="189">
        <f t="shared" si="55"/>
        <v>2.8801611278952668E-2</v>
      </c>
      <c r="T367" s="189">
        <f t="shared" si="56"/>
        <v>1.1329305135951661E-2</v>
      </c>
      <c r="U367" s="189">
        <f t="shared" si="57"/>
        <v>2.8247734138972809E-2</v>
      </c>
      <c r="V367" s="189">
        <f t="shared" si="58"/>
        <v>2.9783484390735145E-2</v>
      </c>
      <c r="W367" s="158">
        <f t="shared" si="59"/>
        <v>0</v>
      </c>
      <c r="X367" s="98" t="s">
        <v>1661</v>
      </c>
    </row>
    <row r="368" spans="1:24" ht="16" x14ac:dyDescent="0.2">
      <c r="A368" s="152" t="s">
        <v>1220</v>
      </c>
      <c r="B368" s="37" t="s">
        <v>1221</v>
      </c>
      <c r="C368" s="94">
        <v>12</v>
      </c>
      <c r="D368" s="37" t="s">
        <v>1173</v>
      </c>
      <c r="E368" s="121">
        <v>55527</v>
      </c>
      <c r="F368" s="182">
        <f t="shared" si="50"/>
        <v>34650</v>
      </c>
      <c r="G368" s="94">
        <v>5398</v>
      </c>
      <c r="H368" s="94">
        <v>18644</v>
      </c>
      <c r="I368" s="94">
        <v>5260</v>
      </c>
      <c r="J368" s="94">
        <v>780</v>
      </c>
      <c r="K368" s="94">
        <v>0</v>
      </c>
      <c r="L368" s="94">
        <v>3326</v>
      </c>
      <c r="M368" s="94">
        <v>1242</v>
      </c>
      <c r="N368" s="182">
        <v>0</v>
      </c>
      <c r="O368" s="100">
        <f t="shared" si="51"/>
        <v>0.62402074666378515</v>
      </c>
      <c r="P368" s="188">
        <f t="shared" si="52"/>
        <v>0.15578643578643578</v>
      </c>
      <c r="Q368" s="189">
        <f t="shared" si="53"/>
        <v>0.53806637806637803</v>
      </c>
      <c r="R368" s="189">
        <f t="shared" si="54"/>
        <v>0.1518037518037518</v>
      </c>
      <c r="S368" s="189">
        <f t="shared" si="55"/>
        <v>2.2510822510822513E-2</v>
      </c>
      <c r="T368" s="189">
        <f t="shared" si="56"/>
        <v>0</v>
      </c>
      <c r="U368" s="189">
        <f t="shared" si="57"/>
        <v>9.5988455988455984E-2</v>
      </c>
      <c r="V368" s="189">
        <f t="shared" si="58"/>
        <v>3.5844155844155845E-2</v>
      </c>
      <c r="W368" s="158">
        <f t="shared" si="59"/>
        <v>0</v>
      </c>
      <c r="X368" s="98" t="s">
        <v>1661</v>
      </c>
    </row>
    <row r="369" spans="1:24" ht="16" x14ac:dyDescent="0.2">
      <c r="A369" s="152" t="s">
        <v>1222</v>
      </c>
      <c r="B369" s="37" t="s">
        <v>1223</v>
      </c>
      <c r="C369" s="94">
        <v>12</v>
      </c>
      <c r="D369" s="37" t="s">
        <v>1173</v>
      </c>
      <c r="E369" s="121">
        <v>58219</v>
      </c>
      <c r="F369" s="182">
        <f t="shared" si="50"/>
        <v>36671</v>
      </c>
      <c r="G369" s="94">
        <v>5932</v>
      </c>
      <c r="H369" s="94">
        <v>14220</v>
      </c>
      <c r="I369" s="94">
        <v>11435</v>
      </c>
      <c r="J369" s="94">
        <v>1229</v>
      </c>
      <c r="K369" s="94">
        <v>361</v>
      </c>
      <c r="L369" s="94">
        <v>2673</v>
      </c>
      <c r="M369" s="94">
        <v>0</v>
      </c>
      <c r="N369" s="182">
        <v>821</v>
      </c>
      <c r="O369" s="100">
        <f t="shared" si="51"/>
        <v>0.62988027963379656</v>
      </c>
      <c r="P369" s="188">
        <f t="shared" si="52"/>
        <v>0.16176270077172697</v>
      </c>
      <c r="Q369" s="189">
        <f t="shared" si="53"/>
        <v>0.38777235417632461</v>
      </c>
      <c r="R369" s="189">
        <f t="shared" si="54"/>
        <v>0.31182678410733278</v>
      </c>
      <c r="S369" s="189">
        <f t="shared" si="55"/>
        <v>3.3514221046603586E-2</v>
      </c>
      <c r="T369" s="189">
        <f t="shared" si="56"/>
        <v>9.8442911292301819E-3</v>
      </c>
      <c r="U369" s="189">
        <f t="shared" si="57"/>
        <v>7.2891385563524314E-2</v>
      </c>
      <c r="V369" s="189">
        <f t="shared" si="58"/>
        <v>0</v>
      </c>
      <c r="W369" s="158">
        <f t="shared" si="59"/>
        <v>2.2388263205257559E-2</v>
      </c>
      <c r="X369" s="98" t="s">
        <v>1661</v>
      </c>
    </row>
    <row r="370" spans="1:24" ht="16" x14ac:dyDescent="0.2">
      <c r="A370" s="152" t="s">
        <v>1224</v>
      </c>
      <c r="B370" s="37" t="s">
        <v>1225</v>
      </c>
      <c r="C370" s="94">
        <v>12</v>
      </c>
      <c r="D370" s="37" t="s">
        <v>1187</v>
      </c>
      <c r="E370" s="121">
        <v>57419</v>
      </c>
      <c r="F370" s="182">
        <f t="shared" si="50"/>
        <v>39602</v>
      </c>
      <c r="G370" s="94">
        <v>16944</v>
      </c>
      <c r="H370" s="94">
        <v>12339</v>
      </c>
      <c r="I370" s="94">
        <v>5759</v>
      </c>
      <c r="J370" s="94">
        <v>906</v>
      </c>
      <c r="K370" s="94">
        <v>0</v>
      </c>
      <c r="L370" s="94">
        <v>3654</v>
      </c>
      <c r="M370" s="94">
        <v>0</v>
      </c>
      <c r="N370" s="182">
        <v>0</v>
      </c>
      <c r="O370" s="100">
        <f t="shared" si="51"/>
        <v>0.68970201501245232</v>
      </c>
      <c r="P370" s="188">
        <f t="shared" si="52"/>
        <v>0.42785717893035707</v>
      </c>
      <c r="Q370" s="189">
        <f t="shared" si="53"/>
        <v>0.31157517297106208</v>
      </c>
      <c r="R370" s="189">
        <f t="shared" si="54"/>
        <v>0.14542194838644512</v>
      </c>
      <c r="S370" s="189">
        <f t="shared" si="55"/>
        <v>2.2877632442805919E-2</v>
      </c>
      <c r="T370" s="189">
        <f t="shared" si="56"/>
        <v>0</v>
      </c>
      <c r="U370" s="189">
        <f t="shared" si="57"/>
        <v>9.2268067269329831E-2</v>
      </c>
      <c r="V370" s="189">
        <f t="shared" si="58"/>
        <v>0</v>
      </c>
      <c r="W370" s="158">
        <f t="shared" si="59"/>
        <v>0</v>
      </c>
      <c r="X370" s="98" t="s">
        <v>1661</v>
      </c>
    </row>
    <row r="371" spans="1:24" ht="16" x14ac:dyDescent="0.2">
      <c r="A371" s="152" t="s">
        <v>1226</v>
      </c>
      <c r="B371" s="37" t="s">
        <v>1227</v>
      </c>
      <c r="C371" s="94">
        <v>12</v>
      </c>
      <c r="D371" s="37" t="s">
        <v>1173</v>
      </c>
      <c r="E371" s="121">
        <v>51554</v>
      </c>
      <c r="F371" s="182">
        <f t="shared" si="50"/>
        <v>31072</v>
      </c>
      <c r="G371" s="94">
        <v>1993</v>
      </c>
      <c r="H371" s="94">
        <v>17183</v>
      </c>
      <c r="I371" s="94">
        <v>3309</v>
      </c>
      <c r="J371" s="94">
        <v>358</v>
      </c>
      <c r="K371" s="94">
        <v>0</v>
      </c>
      <c r="L371" s="94">
        <v>5630</v>
      </c>
      <c r="M371" s="94">
        <v>2599</v>
      </c>
      <c r="N371" s="182">
        <v>0</v>
      </c>
      <c r="O371" s="100">
        <f t="shared" si="51"/>
        <v>0.60270784032276836</v>
      </c>
      <c r="P371" s="188">
        <f t="shared" si="52"/>
        <v>6.4141349124613806E-2</v>
      </c>
      <c r="Q371" s="189">
        <f t="shared" si="53"/>
        <v>0.55300592173017504</v>
      </c>
      <c r="R371" s="189">
        <f t="shared" si="54"/>
        <v>0.10649459320288363</v>
      </c>
      <c r="S371" s="189">
        <f t="shared" si="55"/>
        <v>1.15216271884655E-2</v>
      </c>
      <c r="T371" s="189">
        <f t="shared" si="56"/>
        <v>0</v>
      </c>
      <c r="U371" s="189">
        <f t="shared" si="57"/>
        <v>0.18119207003089599</v>
      </c>
      <c r="V371" s="189">
        <f t="shared" si="58"/>
        <v>8.3644438722966008E-2</v>
      </c>
      <c r="W371" s="158">
        <f t="shared" si="59"/>
        <v>0</v>
      </c>
      <c r="X371" s="98" t="s">
        <v>1661</v>
      </c>
    </row>
    <row r="372" spans="1:24" ht="16" x14ac:dyDescent="0.2">
      <c r="A372" s="152" t="s">
        <v>1228</v>
      </c>
      <c r="B372" s="37" t="s">
        <v>1554</v>
      </c>
      <c r="C372" s="94">
        <v>12</v>
      </c>
      <c r="D372" s="37" t="s">
        <v>1156</v>
      </c>
      <c r="E372" s="121">
        <v>59823</v>
      </c>
      <c r="F372" s="182">
        <f t="shared" si="50"/>
        <v>32676</v>
      </c>
      <c r="G372" s="94">
        <v>4823</v>
      </c>
      <c r="H372" s="94">
        <v>16819</v>
      </c>
      <c r="I372" s="94">
        <v>5981</v>
      </c>
      <c r="J372" s="94">
        <v>839</v>
      </c>
      <c r="K372" s="94">
        <v>318</v>
      </c>
      <c r="L372" s="94">
        <v>2181</v>
      </c>
      <c r="M372" s="94">
        <v>1715</v>
      </c>
      <c r="N372" s="182">
        <v>0</v>
      </c>
      <c r="O372" s="100">
        <f t="shared" si="51"/>
        <v>0.54621132340404188</v>
      </c>
      <c r="P372" s="188">
        <f t="shared" si="52"/>
        <v>0.14760068551842331</v>
      </c>
      <c r="Q372" s="189">
        <f t="shared" si="53"/>
        <v>0.51472028400048964</v>
      </c>
      <c r="R372" s="189">
        <f t="shared" si="54"/>
        <v>0.18303953972334436</v>
      </c>
      <c r="S372" s="189">
        <f t="shared" si="55"/>
        <v>2.5676337372995472E-2</v>
      </c>
      <c r="T372" s="189">
        <f t="shared" si="56"/>
        <v>9.7319133308850538E-3</v>
      </c>
      <c r="U372" s="189">
        <f t="shared" si="57"/>
        <v>6.6746235769372012E-2</v>
      </c>
      <c r="V372" s="189">
        <f t="shared" si="58"/>
        <v>5.2485004284490148E-2</v>
      </c>
      <c r="W372" s="158">
        <f t="shared" si="59"/>
        <v>0</v>
      </c>
      <c r="X372" s="98" t="s">
        <v>1679</v>
      </c>
    </row>
    <row r="373" spans="1:24" ht="16" x14ac:dyDescent="0.2">
      <c r="A373" s="152" t="s">
        <v>1230</v>
      </c>
      <c r="B373" s="37" t="s">
        <v>1231</v>
      </c>
      <c r="C373" s="94">
        <v>12</v>
      </c>
      <c r="D373" s="37" t="s">
        <v>1156</v>
      </c>
      <c r="E373" s="121">
        <v>61334</v>
      </c>
      <c r="F373" s="182">
        <f t="shared" si="50"/>
        <v>35593</v>
      </c>
      <c r="G373" s="94">
        <v>7407</v>
      </c>
      <c r="H373" s="94">
        <v>12335</v>
      </c>
      <c r="I373" s="94">
        <v>11831</v>
      </c>
      <c r="J373" s="94">
        <v>716</v>
      </c>
      <c r="K373" s="94">
        <v>404</v>
      </c>
      <c r="L373" s="94">
        <v>1437</v>
      </c>
      <c r="M373" s="94">
        <v>910</v>
      </c>
      <c r="N373" s="182">
        <v>553</v>
      </c>
      <c r="O373" s="100">
        <f t="shared" si="51"/>
        <v>0.58031434440929985</v>
      </c>
      <c r="P373" s="188">
        <f t="shared" si="52"/>
        <v>0.20810271682634227</v>
      </c>
      <c r="Q373" s="189">
        <f t="shared" si="53"/>
        <v>0.34655690725704491</v>
      </c>
      <c r="R373" s="189">
        <f t="shared" si="54"/>
        <v>0.33239681959935941</v>
      </c>
      <c r="S373" s="189">
        <f t="shared" si="55"/>
        <v>2.0116315005759559E-2</v>
      </c>
      <c r="T373" s="189">
        <f t="shared" si="56"/>
        <v>1.1350546455763773E-2</v>
      </c>
      <c r="U373" s="189">
        <f t="shared" si="57"/>
        <v>4.0373107071615205E-2</v>
      </c>
      <c r="V373" s="189">
        <f t="shared" si="58"/>
        <v>2.5566824937487707E-2</v>
      </c>
      <c r="W373" s="158">
        <f t="shared" si="59"/>
        <v>1.5536762846627146E-2</v>
      </c>
      <c r="X373" s="98" t="s">
        <v>1661</v>
      </c>
    </row>
    <row r="374" spans="1:24" ht="16" x14ac:dyDescent="0.2">
      <c r="A374" s="152" t="s">
        <v>1232</v>
      </c>
      <c r="B374" s="37" t="s">
        <v>1555</v>
      </c>
      <c r="C374" s="94">
        <v>12</v>
      </c>
      <c r="D374" s="37" t="s">
        <v>1167</v>
      </c>
      <c r="E374" s="121">
        <v>61178</v>
      </c>
      <c r="F374" s="182">
        <f t="shared" si="50"/>
        <v>37640</v>
      </c>
      <c r="G374" s="94">
        <v>7541</v>
      </c>
      <c r="H374" s="94">
        <v>16847</v>
      </c>
      <c r="I374" s="94">
        <v>6264</v>
      </c>
      <c r="J374" s="94">
        <v>862</v>
      </c>
      <c r="K374" s="94">
        <v>438</v>
      </c>
      <c r="L374" s="94">
        <v>2005</v>
      </c>
      <c r="M374" s="94">
        <v>1657</v>
      </c>
      <c r="N374" s="182">
        <v>2026</v>
      </c>
      <c r="O374" s="100">
        <f t="shared" si="51"/>
        <v>0.61525384942299521</v>
      </c>
      <c r="P374" s="188">
        <f t="shared" si="52"/>
        <v>0.20034537725823592</v>
      </c>
      <c r="Q374" s="189">
        <f t="shared" si="53"/>
        <v>0.44758235919234857</v>
      </c>
      <c r="R374" s="189">
        <f t="shared" si="54"/>
        <v>0.16641870350690754</v>
      </c>
      <c r="S374" s="189">
        <f t="shared" si="55"/>
        <v>2.2901168969181721E-2</v>
      </c>
      <c r="T374" s="189">
        <f t="shared" si="56"/>
        <v>1.1636556854410202E-2</v>
      </c>
      <c r="U374" s="189">
        <f t="shared" si="57"/>
        <v>5.3267800212539851E-2</v>
      </c>
      <c r="V374" s="189">
        <f t="shared" si="58"/>
        <v>4.4022316684378324E-2</v>
      </c>
      <c r="W374" s="158">
        <f t="shared" si="59"/>
        <v>5.3825717321997875E-2</v>
      </c>
      <c r="X374" s="98" t="s">
        <v>1679</v>
      </c>
    </row>
    <row r="375" spans="1:24" ht="16" x14ac:dyDescent="0.2">
      <c r="A375" s="152" t="s">
        <v>1234</v>
      </c>
      <c r="B375" s="37" t="s">
        <v>1556</v>
      </c>
      <c r="C375" s="94">
        <v>12</v>
      </c>
      <c r="D375" s="37" t="s">
        <v>1159</v>
      </c>
      <c r="E375" s="121">
        <v>55781</v>
      </c>
      <c r="F375" s="182">
        <f t="shared" si="50"/>
        <v>35534</v>
      </c>
      <c r="G375" s="94">
        <v>12508</v>
      </c>
      <c r="H375" s="94">
        <v>15017</v>
      </c>
      <c r="I375" s="94">
        <v>4472</v>
      </c>
      <c r="J375" s="94">
        <v>515</v>
      </c>
      <c r="K375" s="94">
        <v>0</v>
      </c>
      <c r="L375" s="94">
        <v>2068</v>
      </c>
      <c r="M375" s="94">
        <v>827</v>
      </c>
      <c r="N375" s="182">
        <v>127</v>
      </c>
      <c r="O375" s="100">
        <f t="shared" si="51"/>
        <v>0.63702694465857546</v>
      </c>
      <c r="P375" s="188">
        <f t="shared" si="52"/>
        <v>0.35200090054595601</v>
      </c>
      <c r="Q375" s="189">
        <f t="shared" si="53"/>
        <v>0.42260933190746891</v>
      </c>
      <c r="R375" s="189">
        <f t="shared" si="54"/>
        <v>0.12585129734901784</v>
      </c>
      <c r="S375" s="189">
        <f t="shared" si="55"/>
        <v>1.4493161479146732E-2</v>
      </c>
      <c r="T375" s="189">
        <f t="shared" si="56"/>
        <v>0</v>
      </c>
      <c r="U375" s="189">
        <f t="shared" si="57"/>
        <v>5.8197782405583383E-2</v>
      </c>
      <c r="V375" s="189">
        <f t="shared" si="58"/>
        <v>2.3273484550008442E-2</v>
      </c>
      <c r="W375" s="158">
        <f t="shared" si="59"/>
        <v>3.5740417628187088E-3</v>
      </c>
      <c r="X375" s="98" t="s">
        <v>1679</v>
      </c>
    </row>
    <row r="376" spans="1:24" ht="16" x14ac:dyDescent="0.2">
      <c r="A376" s="152" t="s">
        <v>1236</v>
      </c>
      <c r="B376" s="37" t="s">
        <v>1237</v>
      </c>
      <c r="C376" s="94">
        <v>12</v>
      </c>
      <c r="D376" s="37" t="s">
        <v>1178</v>
      </c>
      <c r="E376" s="121">
        <v>70262</v>
      </c>
      <c r="F376" s="182">
        <f t="shared" si="50"/>
        <v>48667</v>
      </c>
      <c r="G376" s="94">
        <v>20341</v>
      </c>
      <c r="H376" s="94">
        <v>16034</v>
      </c>
      <c r="I376" s="94">
        <v>7403</v>
      </c>
      <c r="J376" s="94">
        <v>1529</v>
      </c>
      <c r="K376" s="94">
        <v>457</v>
      </c>
      <c r="L376" s="94">
        <v>2667</v>
      </c>
      <c r="M376" s="94">
        <v>0</v>
      </c>
      <c r="N376" s="182">
        <v>236</v>
      </c>
      <c r="O376" s="100">
        <f t="shared" si="51"/>
        <v>0.692650365773818</v>
      </c>
      <c r="P376" s="188">
        <f t="shared" si="52"/>
        <v>0.41796289066513242</v>
      </c>
      <c r="Q376" s="189">
        <f t="shared" si="53"/>
        <v>0.32946349682536419</v>
      </c>
      <c r="R376" s="189">
        <f t="shared" si="54"/>
        <v>0.1521153964698872</v>
      </c>
      <c r="S376" s="189">
        <f t="shared" si="55"/>
        <v>3.1417593030184723E-2</v>
      </c>
      <c r="T376" s="189">
        <f t="shared" si="56"/>
        <v>9.3903466414613605E-3</v>
      </c>
      <c r="U376" s="189">
        <f t="shared" si="57"/>
        <v>5.4800994513736205E-2</v>
      </c>
      <c r="V376" s="189">
        <f t="shared" si="58"/>
        <v>0</v>
      </c>
      <c r="W376" s="158">
        <f t="shared" si="59"/>
        <v>4.849281854233875E-3</v>
      </c>
      <c r="X376" s="98" t="s">
        <v>1661</v>
      </c>
    </row>
    <row r="377" spans="1:24" ht="16" x14ac:dyDescent="0.2">
      <c r="A377" s="152" t="s">
        <v>1238</v>
      </c>
      <c r="B377" s="37" t="s">
        <v>1239</v>
      </c>
      <c r="C377" s="94">
        <v>12</v>
      </c>
      <c r="D377" s="37" t="s">
        <v>1159</v>
      </c>
      <c r="E377" s="121">
        <v>50872</v>
      </c>
      <c r="F377" s="182">
        <f t="shared" si="50"/>
        <v>32976</v>
      </c>
      <c r="G377" s="94">
        <v>8375</v>
      </c>
      <c r="H377" s="94">
        <v>12161</v>
      </c>
      <c r="I377" s="94">
        <v>8503</v>
      </c>
      <c r="J377" s="94">
        <v>774</v>
      </c>
      <c r="K377" s="94">
        <v>0</v>
      </c>
      <c r="L377" s="94">
        <v>2029</v>
      </c>
      <c r="M377" s="94">
        <v>1134</v>
      </c>
      <c r="N377" s="182">
        <v>0</v>
      </c>
      <c r="O377" s="100">
        <f t="shared" si="51"/>
        <v>0.64821512816480575</v>
      </c>
      <c r="P377" s="188">
        <f t="shared" si="52"/>
        <v>0.25397258612324114</v>
      </c>
      <c r="Q377" s="189">
        <f t="shared" si="53"/>
        <v>0.36878335759340125</v>
      </c>
      <c r="R377" s="189">
        <f t="shared" si="54"/>
        <v>0.25785419699175155</v>
      </c>
      <c r="S377" s="189">
        <f t="shared" si="55"/>
        <v>2.3471615720524017E-2</v>
      </c>
      <c r="T377" s="189">
        <f t="shared" si="56"/>
        <v>0</v>
      </c>
      <c r="U377" s="189">
        <f t="shared" si="57"/>
        <v>6.1529597282872391E-2</v>
      </c>
      <c r="V377" s="189">
        <f t="shared" si="58"/>
        <v>3.4388646288209604E-2</v>
      </c>
      <c r="W377" s="158">
        <f t="shared" si="59"/>
        <v>0</v>
      </c>
      <c r="X377" s="98" t="s">
        <v>1661</v>
      </c>
    </row>
    <row r="378" spans="1:24" ht="16" x14ac:dyDescent="0.2">
      <c r="A378" s="152" t="s">
        <v>1240</v>
      </c>
      <c r="B378" s="37" t="s">
        <v>1241</v>
      </c>
      <c r="C378" s="94">
        <v>12</v>
      </c>
      <c r="D378" s="37" t="s">
        <v>1164</v>
      </c>
      <c r="E378" s="121">
        <v>50075</v>
      </c>
      <c r="F378" s="182">
        <f t="shared" si="50"/>
        <v>34444</v>
      </c>
      <c r="G378" s="94">
        <v>7744</v>
      </c>
      <c r="H378" s="94">
        <v>11490</v>
      </c>
      <c r="I378" s="94">
        <v>2592</v>
      </c>
      <c r="J378" s="94">
        <v>1201</v>
      </c>
      <c r="K378" s="94">
        <v>0</v>
      </c>
      <c r="L378" s="94">
        <v>9029</v>
      </c>
      <c r="M378" s="94">
        <v>2225</v>
      </c>
      <c r="N378" s="182">
        <v>163</v>
      </c>
      <c r="O378" s="100">
        <f t="shared" si="51"/>
        <v>0.68784822765851228</v>
      </c>
      <c r="P378" s="188">
        <f t="shared" si="52"/>
        <v>0.22482870746719313</v>
      </c>
      <c r="Q378" s="189">
        <f t="shared" si="53"/>
        <v>0.33358494948321915</v>
      </c>
      <c r="R378" s="189">
        <f t="shared" si="54"/>
        <v>7.5252583904308445E-2</v>
      </c>
      <c r="S378" s="189">
        <f t="shared" si="55"/>
        <v>3.4868191847636745E-2</v>
      </c>
      <c r="T378" s="189">
        <f t="shared" si="56"/>
        <v>0</v>
      </c>
      <c r="U378" s="189">
        <f t="shared" si="57"/>
        <v>0.26213564045987692</v>
      </c>
      <c r="V378" s="189">
        <f t="shared" si="58"/>
        <v>6.4597607711067234E-2</v>
      </c>
      <c r="W378" s="158">
        <f t="shared" si="59"/>
        <v>4.7323191266984092E-3</v>
      </c>
      <c r="X378" s="98" t="s">
        <v>1661</v>
      </c>
    </row>
    <row r="379" spans="1:24" ht="16" x14ac:dyDescent="0.2">
      <c r="A379" s="1" t="s">
        <v>72</v>
      </c>
      <c r="B379" s="38" t="s">
        <v>73</v>
      </c>
      <c r="C379" s="133">
        <v>13</v>
      </c>
      <c r="D379" s="38" t="s">
        <v>74</v>
      </c>
      <c r="E379" s="121">
        <v>68491</v>
      </c>
      <c r="F379" s="182">
        <f t="shared" si="50"/>
        <v>45102</v>
      </c>
      <c r="G379" s="133">
        <v>17546</v>
      </c>
      <c r="H379" s="133">
        <v>16193</v>
      </c>
      <c r="I379" s="133">
        <v>8957</v>
      </c>
      <c r="J379" s="133">
        <v>1136</v>
      </c>
      <c r="K379" s="133">
        <v>393</v>
      </c>
      <c r="L379" s="133">
        <v>0</v>
      </c>
      <c r="M379" s="133">
        <v>0</v>
      </c>
      <c r="N379" s="196">
        <v>877</v>
      </c>
      <c r="O379" s="183">
        <f t="shared" si="51"/>
        <v>0.65850987721014442</v>
      </c>
      <c r="P379" s="184">
        <f t="shared" si="52"/>
        <v>0.3890293113387433</v>
      </c>
      <c r="Q379" s="185">
        <f t="shared" si="53"/>
        <v>0.3590306416566893</v>
      </c>
      <c r="R379" s="185">
        <f t="shared" si="54"/>
        <v>0.19859429737040485</v>
      </c>
      <c r="S379" s="185">
        <f t="shared" si="55"/>
        <v>2.5187353110726798E-2</v>
      </c>
      <c r="T379" s="185">
        <f t="shared" si="56"/>
        <v>8.7135825462285495E-3</v>
      </c>
      <c r="U379" s="185">
        <f t="shared" si="57"/>
        <v>0</v>
      </c>
      <c r="V379" s="185">
        <f t="shared" si="58"/>
        <v>0</v>
      </c>
      <c r="W379" s="186">
        <f t="shared" si="59"/>
        <v>1.944481397720722E-2</v>
      </c>
      <c r="X379" s="98" t="s">
        <v>1661</v>
      </c>
    </row>
    <row r="380" spans="1:24" ht="16" x14ac:dyDescent="0.2">
      <c r="A380" s="1" t="s">
        <v>75</v>
      </c>
      <c r="B380" s="37" t="s">
        <v>76</v>
      </c>
      <c r="C380" s="94">
        <v>13</v>
      </c>
      <c r="D380" s="37" t="s">
        <v>74</v>
      </c>
      <c r="E380" s="121">
        <v>76023</v>
      </c>
      <c r="F380" s="182">
        <f t="shared" si="50"/>
        <v>54897</v>
      </c>
      <c r="G380" s="94">
        <v>28815</v>
      </c>
      <c r="H380" s="94">
        <v>8108</v>
      </c>
      <c r="I380" s="94">
        <v>13663</v>
      </c>
      <c r="J380" s="94">
        <v>2826</v>
      </c>
      <c r="K380" s="94">
        <v>773</v>
      </c>
      <c r="L380" s="94">
        <v>0</v>
      </c>
      <c r="M380" s="94">
        <v>0</v>
      </c>
      <c r="N380" s="182">
        <v>712</v>
      </c>
      <c r="O380" s="100">
        <f t="shared" si="51"/>
        <v>0.72211041395367193</v>
      </c>
      <c r="P380" s="188">
        <f t="shared" si="52"/>
        <v>0.52489207060495113</v>
      </c>
      <c r="Q380" s="189">
        <f t="shared" si="53"/>
        <v>0.14769477384920851</v>
      </c>
      <c r="R380" s="189">
        <f t="shared" si="54"/>
        <v>0.24888427418620326</v>
      </c>
      <c r="S380" s="189">
        <f t="shared" si="55"/>
        <v>5.1478222853707852E-2</v>
      </c>
      <c r="T380" s="189">
        <f t="shared" si="56"/>
        <v>1.4080915168406288E-2</v>
      </c>
      <c r="U380" s="189">
        <f t="shared" si="57"/>
        <v>0</v>
      </c>
      <c r="V380" s="189">
        <f t="shared" si="58"/>
        <v>0</v>
      </c>
      <c r="W380" s="158">
        <f t="shared" si="59"/>
        <v>1.2969743337522998E-2</v>
      </c>
      <c r="X380" s="98" t="s">
        <v>1661</v>
      </c>
    </row>
    <row r="381" spans="1:24" ht="16" x14ac:dyDescent="0.2">
      <c r="A381" s="1" t="s">
        <v>77</v>
      </c>
      <c r="B381" s="37" t="s">
        <v>78</v>
      </c>
      <c r="C381" s="94">
        <v>13</v>
      </c>
      <c r="D381" s="37" t="s">
        <v>74</v>
      </c>
      <c r="E381" s="121">
        <v>78060</v>
      </c>
      <c r="F381" s="182">
        <f t="shared" si="50"/>
        <v>55552</v>
      </c>
      <c r="G381" s="94">
        <v>30989</v>
      </c>
      <c r="H381" s="94">
        <v>8957</v>
      </c>
      <c r="I381" s="94">
        <v>12047</v>
      </c>
      <c r="J381" s="94">
        <v>2294</v>
      </c>
      <c r="K381" s="94">
        <v>0</v>
      </c>
      <c r="L381" s="94">
        <v>0</v>
      </c>
      <c r="M381" s="94">
        <v>0</v>
      </c>
      <c r="N381" s="182">
        <v>1265</v>
      </c>
      <c r="O381" s="100">
        <f t="shared" si="51"/>
        <v>0.71165769920573918</v>
      </c>
      <c r="P381" s="188">
        <f t="shared" si="52"/>
        <v>0.55783770161290325</v>
      </c>
      <c r="Q381" s="189">
        <f t="shared" si="53"/>
        <v>0.16123631912442396</v>
      </c>
      <c r="R381" s="189">
        <f t="shared" si="54"/>
        <v>0.21685987903225806</v>
      </c>
      <c r="S381" s="189">
        <f t="shared" si="55"/>
        <v>4.1294642857142856E-2</v>
      </c>
      <c r="T381" s="189">
        <f t="shared" si="56"/>
        <v>0</v>
      </c>
      <c r="U381" s="189">
        <f t="shared" si="57"/>
        <v>0</v>
      </c>
      <c r="V381" s="189">
        <f t="shared" si="58"/>
        <v>0</v>
      </c>
      <c r="W381" s="158">
        <f t="shared" si="59"/>
        <v>2.2771457373271891E-2</v>
      </c>
      <c r="X381" s="98" t="s">
        <v>1661</v>
      </c>
    </row>
    <row r="382" spans="1:24" ht="16" x14ac:dyDescent="0.2">
      <c r="A382" s="1" t="s">
        <v>79</v>
      </c>
      <c r="B382" s="37" t="s">
        <v>80</v>
      </c>
      <c r="C382" s="94">
        <v>13</v>
      </c>
      <c r="D382" s="37" t="s">
        <v>74</v>
      </c>
      <c r="E382" s="121">
        <v>76559</v>
      </c>
      <c r="F382" s="182">
        <f t="shared" si="50"/>
        <v>50774</v>
      </c>
      <c r="G382" s="94">
        <v>26815</v>
      </c>
      <c r="H382" s="94">
        <v>9948</v>
      </c>
      <c r="I382" s="94">
        <v>10166</v>
      </c>
      <c r="J382" s="94">
        <v>2142</v>
      </c>
      <c r="K382" s="94">
        <v>0</v>
      </c>
      <c r="L382" s="94">
        <v>0</v>
      </c>
      <c r="M382" s="94">
        <v>0</v>
      </c>
      <c r="N382" s="182">
        <v>1703</v>
      </c>
      <c r="O382" s="100">
        <f t="shared" si="51"/>
        <v>0.663200930001698</v>
      </c>
      <c r="P382" s="188">
        <f t="shared" si="52"/>
        <v>0.5281246307165085</v>
      </c>
      <c r="Q382" s="189">
        <f t="shared" si="53"/>
        <v>0.19592704927718912</v>
      </c>
      <c r="R382" s="189">
        <f t="shared" si="54"/>
        <v>0.20022058533895301</v>
      </c>
      <c r="S382" s="189">
        <f t="shared" si="55"/>
        <v>4.2186946074762671E-2</v>
      </c>
      <c r="T382" s="189">
        <f t="shared" si="56"/>
        <v>0</v>
      </c>
      <c r="U382" s="189">
        <f t="shared" si="57"/>
        <v>0</v>
      </c>
      <c r="V382" s="189">
        <f t="shared" si="58"/>
        <v>0</v>
      </c>
      <c r="W382" s="158">
        <f t="shared" si="59"/>
        <v>3.3540788592586759E-2</v>
      </c>
      <c r="X382" s="98" t="s">
        <v>1661</v>
      </c>
    </row>
    <row r="383" spans="1:24" ht="16" x14ac:dyDescent="0.2">
      <c r="A383" s="1" t="s">
        <v>200</v>
      </c>
      <c r="B383" s="37" t="s">
        <v>201</v>
      </c>
      <c r="C383" s="94">
        <v>13</v>
      </c>
      <c r="D383" s="37" t="s">
        <v>202</v>
      </c>
      <c r="E383" s="121">
        <v>73168</v>
      </c>
      <c r="F383" s="182">
        <f t="shared" si="50"/>
        <v>52676</v>
      </c>
      <c r="G383" s="94">
        <v>24338</v>
      </c>
      <c r="H383" s="94">
        <v>7287</v>
      </c>
      <c r="I383" s="94">
        <v>17046</v>
      </c>
      <c r="J383" s="94">
        <v>2382</v>
      </c>
      <c r="K383" s="94">
        <v>752</v>
      </c>
      <c r="L383" s="94">
        <v>0</v>
      </c>
      <c r="M383" s="94">
        <v>0</v>
      </c>
      <c r="N383" s="182">
        <v>871</v>
      </c>
      <c r="O383" s="100">
        <f t="shared" si="51"/>
        <v>0.71993221080253667</v>
      </c>
      <c r="P383" s="188">
        <f t="shared" si="52"/>
        <v>0.46203204495405875</v>
      </c>
      <c r="Q383" s="189">
        <f t="shared" si="53"/>
        <v>0.13833624420988685</v>
      </c>
      <c r="R383" s="189">
        <f t="shared" si="54"/>
        <v>0.32360088085655708</v>
      </c>
      <c r="S383" s="189">
        <f t="shared" si="55"/>
        <v>4.5219834459716002E-2</v>
      </c>
      <c r="T383" s="189">
        <f t="shared" si="56"/>
        <v>1.4275951097273901E-2</v>
      </c>
      <c r="U383" s="189">
        <f t="shared" si="57"/>
        <v>0</v>
      </c>
      <c r="V383" s="189">
        <f t="shared" si="58"/>
        <v>0</v>
      </c>
      <c r="W383" s="158">
        <f t="shared" si="59"/>
        <v>1.6535044422507403E-2</v>
      </c>
      <c r="X383" s="98" t="s">
        <v>1661</v>
      </c>
    </row>
    <row r="384" spans="1:24" ht="16" x14ac:dyDescent="0.2">
      <c r="A384" s="1" t="s">
        <v>224</v>
      </c>
      <c r="B384" s="37" t="s">
        <v>1439</v>
      </c>
      <c r="C384" s="94">
        <v>13</v>
      </c>
      <c r="D384" s="37" t="s">
        <v>226</v>
      </c>
      <c r="E384" s="121">
        <v>84727</v>
      </c>
      <c r="F384" s="182">
        <f t="shared" si="50"/>
        <v>58718</v>
      </c>
      <c r="G384" s="94">
        <v>27899</v>
      </c>
      <c r="H384" s="94">
        <v>9776</v>
      </c>
      <c r="I384" s="94">
        <v>15519</v>
      </c>
      <c r="J384" s="94">
        <v>3003</v>
      </c>
      <c r="K384" s="94">
        <v>2521</v>
      </c>
      <c r="L384" s="94">
        <v>0</v>
      </c>
      <c r="M384" s="94">
        <v>0</v>
      </c>
      <c r="N384" s="182">
        <v>0</v>
      </c>
      <c r="O384" s="100">
        <f t="shared" si="51"/>
        <v>0.69302583592007272</v>
      </c>
      <c r="P384" s="188">
        <f t="shared" si="52"/>
        <v>0.47513539289485335</v>
      </c>
      <c r="Q384" s="189">
        <f t="shared" si="53"/>
        <v>0.16649068428761199</v>
      </c>
      <c r="R384" s="189">
        <f t="shared" si="54"/>
        <v>0.26429714908545932</v>
      </c>
      <c r="S384" s="189">
        <f t="shared" si="55"/>
        <v>5.1142750093668039E-2</v>
      </c>
      <c r="T384" s="189">
        <f t="shared" si="56"/>
        <v>4.2934023638407301E-2</v>
      </c>
      <c r="U384" s="189">
        <f t="shared" si="57"/>
        <v>0</v>
      </c>
      <c r="V384" s="189">
        <f t="shared" si="58"/>
        <v>0</v>
      </c>
      <c r="W384" s="158">
        <f t="shared" si="59"/>
        <v>0</v>
      </c>
      <c r="X384" s="98" t="s">
        <v>1679</v>
      </c>
    </row>
    <row r="385" spans="1:24" ht="16" x14ac:dyDescent="0.2">
      <c r="A385" s="1" t="s">
        <v>234</v>
      </c>
      <c r="B385" s="37" t="s">
        <v>1440</v>
      </c>
      <c r="C385" s="94">
        <v>13</v>
      </c>
      <c r="D385" s="37" t="s">
        <v>236</v>
      </c>
      <c r="E385" s="121">
        <v>77081</v>
      </c>
      <c r="F385" s="182">
        <f t="shared" si="50"/>
        <v>50130</v>
      </c>
      <c r="G385" s="94">
        <v>12829</v>
      </c>
      <c r="H385" s="94">
        <v>12174</v>
      </c>
      <c r="I385" s="94">
        <v>19621</v>
      </c>
      <c r="J385" s="94">
        <v>1195</v>
      </c>
      <c r="K385" s="94">
        <v>3804</v>
      </c>
      <c r="L385" s="94">
        <v>0</v>
      </c>
      <c r="M385" s="94">
        <v>0</v>
      </c>
      <c r="N385" s="182">
        <v>507</v>
      </c>
      <c r="O385" s="100">
        <f t="shared" si="51"/>
        <v>0.65035482155135504</v>
      </c>
      <c r="P385" s="188">
        <f t="shared" si="52"/>
        <v>0.25591462198284459</v>
      </c>
      <c r="Q385" s="189">
        <f t="shared" si="53"/>
        <v>0.24284859365649311</v>
      </c>
      <c r="R385" s="189">
        <f t="shared" si="54"/>
        <v>0.39140235387991223</v>
      </c>
      <c r="S385" s="189">
        <f t="shared" si="55"/>
        <v>2.3838021145022939E-2</v>
      </c>
      <c r="T385" s="189">
        <f t="shared" si="56"/>
        <v>7.5882704967085574E-2</v>
      </c>
      <c r="U385" s="189">
        <f t="shared" si="57"/>
        <v>0</v>
      </c>
      <c r="V385" s="189">
        <f t="shared" si="58"/>
        <v>0</v>
      </c>
      <c r="W385" s="158">
        <f t="shared" si="59"/>
        <v>1.0113704368641532E-2</v>
      </c>
      <c r="X385" s="98" t="s">
        <v>1679</v>
      </c>
    </row>
    <row r="386" spans="1:24" ht="16" x14ac:dyDescent="0.2">
      <c r="A386" s="1" t="s">
        <v>237</v>
      </c>
      <c r="B386" s="37" t="s">
        <v>238</v>
      </c>
      <c r="C386" s="94">
        <v>13</v>
      </c>
      <c r="D386" s="37" t="s">
        <v>236</v>
      </c>
      <c r="E386" s="121">
        <v>73224</v>
      </c>
      <c r="F386" s="182">
        <f t="shared" si="50"/>
        <v>52064</v>
      </c>
      <c r="G386" s="94">
        <v>26862</v>
      </c>
      <c r="H386" s="94">
        <v>9274</v>
      </c>
      <c r="I386" s="94">
        <v>10437</v>
      </c>
      <c r="J386" s="94">
        <v>2991</v>
      </c>
      <c r="K386" s="94">
        <v>0</v>
      </c>
      <c r="L386" s="94">
        <v>0</v>
      </c>
      <c r="M386" s="94">
        <v>0</v>
      </c>
      <c r="N386" s="182">
        <v>2500</v>
      </c>
      <c r="O386" s="100">
        <f t="shared" si="51"/>
        <v>0.71102370807385562</v>
      </c>
      <c r="P386" s="188">
        <f t="shared" si="52"/>
        <v>0.51594191763982789</v>
      </c>
      <c r="Q386" s="189">
        <f t="shared" si="53"/>
        <v>0.17812692071296865</v>
      </c>
      <c r="R386" s="189">
        <f t="shared" si="54"/>
        <v>0.20046481253841425</v>
      </c>
      <c r="S386" s="189">
        <f t="shared" si="55"/>
        <v>5.7448524892440074E-2</v>
      </c>
      <c r="T386" s="189">
        <f t="shared" si="56"/>
        <v>0</v>
      </c>
      <c r="U386" s="189">
        <f t="shared" si="57"/>
        <v>0</v>
      </c>
      <c r="V386" s="189">
        <f t="shared" si="58"/>
        <v>0</v>
      </c>
      <c r="W386" s="158">
        <f t="shared" si="59"/>
        <v>4.8017824216349106E-2</v>
      </c>
      <c r="X386" s="98" t="s">
        <v>1661</v>
      </c>
    </row>
    <row r="387" spans="1:24" ht="16" x14ac:dyDescent="0.2">
      <c r="A387" s="1" t="s">
        <v>239</v>
      </c>
      <c r="B387" s="37" t="s">
        <v>240</v>
      </c>
      <c r="C387" s="94">
        <v>13</v>
      </c>
      <c r="D387" s="37" t="s">
        <v>236</v>
      </c>
      <c r="E387" s="121">
        <v>88857</v>
      </c>
      <c r="F387" s="182">
        <f t="shared" si="50"/>
        <v>58283</v>
      </c>
      <c r="G387" s="94">
        <v>29425</v>
      </c>
      <c r="H387" s="94">
        <v>9877</v>
      </c>
      <c r="I387" s="94">
        <v>12748</v>
      </c>
      <c r="J387" s="94">
        <v>4826</v>
      </c>
      <c r="K387" s="94">
        <v>0</v>
      </c>
      <c r="L387" s="94">
        <v>0</v>
      </c>
      <c r="M387" s="94">
        <v>0</v>
      </c>
      <c r="N387" s="182">
        <v>1407</v>
      </c>
      <c r="O387" s="100">
        <f t="shared" si="51"/>
        <v>0.65591906096312047</v>
      </c>
      <c r="P387" s="188">
        <f t="shared" si="52"/>
        <v>0.50486419710721819</v>
      </c>
      <c r="Q387" s="189">
        <f t="shared" si="53"/>
        <v>0.16946622514283755</v>
      </c>
      <c r="R387" s="189">
        <f t="shared" si="54"/>
        <v>0.21872587203815863</v>
      </c>
      <c r="S387" s="189">
        <f t="shared" si="55"/>
        <v>8.2802875624109942E-2</v>
      </c>
      <c r="T387" s="189">
        <f t="shared" si="56"/>
        <v>0</v>
      </c>
      <c r="U387" s="189">
        <f t="shared" si="57"/>
        <v>0</v>
      </c>
      <c r="V387" s="189">
        <f t="shared" si="58"/>
        <v>0</v>
      </c>
      <c r="W387" s="158">
        <f t="shared" si="59"/>
        <v>2.414083008767565E-2</v>
      </c>
      <c r="X387" s="98" t="s">
        <v>1661</v>
      </c>
    </row>
    <row r="388" spans="1:24" ht="16" x14ac:dyDescent="0.2">
      <c r="A388" s="1" t="s">
        <v>241</v>
      </c>
      <c r="B388" s="37" t="s">
        <v>1441</v>
      </c>
      <c r="C388" s="94">
        <v>13</v>
      </c>
      <c r="D388" s="37" t="s">
        <v>236</v>
      </c>
      <c r="E388" s="121">
        <v>78995</v>
      </c>
      <c r="F388" s="182">
        <f t="shared" si="50"/>
        <v>59056</v>
      </c>
      <c r="G388" s="94">
        <v>27995</v>
      </c>
      <c r="H388" s="94">
        <v>6024</v>
      </c>
      <c r="I388" s="94">
        <v>20157</v>
      </c>
      <c r="J388" s="94">
        <v>1873</v>
      </c>
      <c r="K388" s="94">
        <v>1039</v>
      </c>
      <c r="L388" s="94">
        <v>0</v>
      </c>
      <c r="M388" s="94">
        <v>0</v>
      </c>
      <c r="N388" s="182">
        <v>1968</v>
      </c>
      <c r="O388" s="100">
        <f t="shared" si="51"/>
        <v>0.74759161972276722</v>
      </c>
      <c r="P388" s="188">
        <f t="shared" si="52"/>
        <v>0.47404158764562448</v>
      </c>
      <c r="Q388" s="189">
        <f t="shared" si="53"/>
        <v>0.1020048767271742</v>
      </c>
      <c r="R388" s="189">
        <f t="shared" si="54"/>
        <v>0.34132010295312926</v>
      </c>
      <c r="S388" s="189">
        <f t="shared" si="55"/>
        <v>3.1715659712814953E-2</v>
      </c>
      <c r="T388" s="189">
        <f t="shared" si="56"/>
        <v>1.7593470604172309E-2</v>
      </c>
      <c r="U388" s="189">
        <f t="shared" si="57"/>
        <v>0</v>
      </c>
      <c r="V388" s="189">
        <f t="shared" si="58"/>
        <v>0</v>
      </c>
      <c r="W388" s="158">
        <f t="shared" si="59"/>
        <v>3.3324302357084799E-2</v>
      </c>
      <c r="X388" s="98" t="s">
        <v>1679</v>
      </c>
    </row>
    <row r="389" spans="1:24" ht="16" x14ac:dyDescent="0.2">
      <c r="A389" s="1" t="s">
        <v>243</v>
      </c>
      <c r="B389" s="37" t="s">
        <v>1442</v>
      </c>
      <c r="C389" s="94">
        <v>13</v>
      </c>
      <c r="D389" s="37" t="s">
        <v>236</v>
      </c>
      <c r="E389" s="121">
        <v>83068</v>
      </c>
      <c r="F389" s="182">
        <f t="shared" si="50"/>
        <v>57602</v>
      </c>
      <c r="G389" s="94">
        <v>27629</v>
      </c>
      <c r="H389" s="94">
        <v>4380</v>
      </c>
      <c r="I389" s="94">
        <v>21683</v>
      </c>
      <c r="J389" s="94">
        <v>2138</v>
      </c>
      <c r="K389" s="94">
        <v>766</v>
      </c>
      <c r="L389" s="94">
        <v>0</v>
      </c>
      <c r="M389" s="94">
        <v>0</v>
      </c>
      <c r="N389" s="182">
        <v>1006</v>
      </c>
      <c r="O389" s="100">
        <f t="shared" si="51"/>
        <v>0.69343188712861747</v>
      </c>
      <c r="P389" s="188">
        <f t="shared" si="52"/>
        <v>0.47965348425401894</v>
      </c>
      <c r="Q389" s="189">
        <f t="shared" si="53"/>
        <v>7.6039026422693654E-2</v>
      </c>
      <c r="R389" s="189">
        <f t="shared" si="54"/>
        <v>0.37642790180896496</v>
      </c>
      <c r="S389" s="189">
        <f t="shared" si="55"/>
        <v>3.711676677893129E-2</v>
      </c>
      <c r="T389" s="189">
        <f t="shared" si="56"/>
        <v>1.3298149369813548E-2</v>
      </c>
      <c r="U389" s="189">
        <f t="shared" si="57"/>
        <v>0</v>
      </c>
      <c r="V389" s="189">
        <f t="shared" si="58"/>
        <v>0</v>
      </c>
      <c r="W389" s="158">
        <f t="shared" si="59"/>
        <v>1.7464671365577583E-2</v>
      </c>
      <c r="X389" s="98" t="s">
        <v>1679</v>
      </c>
    </row>
    <row r="390" spans="1:24" ht="16" x14ac:dyDescent="0.2">
      <c r="A390" s="1" t="s">
        <v>307</v>
      </c>
      <c r="B390" s="37" t="s">
        <v>1450</v>
      </c>
      <c r="C390" s="94">
        <v>13</v>
      </c>
      <c r="D390" s="37" t="s">
        <v>309</v>
      </c>
      <c r="E390" s="121">
        <v>78305</v>
      </c>
      <c r="F390" s="182">
        <f t="shared" ref="F390:F453" si="60">SUM(G390:N390)</f>
        <v>54236</v>
      </c>
      <c r="G390" s="94">
        <v>22886</v>
      </c>
      <c r="H390" s="94">
        <v>20991</v>
      </c>
      <c r="I390" s="94">
        <v>7834</v>
      </c>
      <c r="J390" s="94">
        <v>0</v>
      </c>
      <c r="K390" s="94">
        <v>0</v>
      </c>
      <c r="L390" s="94">
        <v>0</v>
      </c>
      <c r="M390" s="94">
        <v>0</v>
      </c>
      <c r="N390" s="182">
        <v>2525</v>
      </c>
      <c r="O390" s="100">
        <f t="shared" ref="O390:O453" si="61">SUM(G390:N390)/E390</f>
        <v>0.69262499201838967</v>
      </c>
      <c r="P390" s="188">
        <f t="shared" ref="P390:P453" si="62">G390/F390</f>
        <v>0.42197064680286156</v>
      </c>
      <c r="Q390" s="189">
        <f t="shared" ref="Q390:Q453" si="63">H390/F390</f>
        <v>0.3870307544804189</v>
      </c>
      <c r="R390" s="189">
        <f t="shared" ref="R390:R453" si="64">I390/F390</f>
        <v>0.14444280551663102</v>
      </c>
      <c r="S390" s="189">
        <f t="shared" ref="S390:S453" si="65">J390/F390</f>
        <v>0</v>
      </c>
      <c r="T390" s="189">
        <f t="shared" ref="T390:T453" si="66">K390/F390</f>
        <v>0</v>
      </c>
      <c r="U390" s="189">
        <f t="shared" ref="U390:U453" si="67">L390/F390</f>
        <v>0</v>
      </c>
      <c r="V390" s="189">
        <f t="shared" ref="V390:V453" si="68">M390/F390</f>
        <v>0</v>
      </c>
      <c r="W390" s="158">
        <f t="shared" ref="W390:W453" si="69">N390/F390</f>
        <v>4.6555793200088499E-2</v>
      </c>
      <c r="X390" s="98" t="s">
        <v>1679</v>
      </c>
    </row>
    <row r="391" spans="1:24" ht="16" x14ac:dyDescent="0.2">
      <c r="A391" s="1" t="s">
        <v>340</v>
      </c>
      <c r="B391" s="37" t="s">
        <v>341</v>
      </c>
      <c r="C391" s="94">
        <v>13</v>
      </c>
      <c r="D391" s="37" t="s">
        <v>309</v>
      </c>
      <c r="E391" s="121">
        <v>71451</v>
      </c>
      <c r="F391" s="182">
        <f t="shared" si="60"/>
        <v>51774</v>
      </c>
      <c r="G391" s="94">
        <v>29252</v>
      </c>
      <c r="H391" s="94">
        <v>8168</v>
      </c>
      <c r="I391" s="94">
        <v>10064</v>
      </c>
      <c r="J391" s="94">
        <v>2333</v>
      </c>
      <c r="K391" s="94">
        <v>770</v>
      </c>
      <c r="L391" s="94">
        <v>0</v>
      </c>
      <c r="M391" s="94">
        <v>0</v>
      </c>
      <c r="N391" s="182">
        <v>1187</v>
      </c>
      <c r="O391" s="100">
        <f t="shared" si="61"/>
        <v>0.72460847293949704</v>
      </c>
      <c r="P391" s="188">
        <f t="shared" si="62"/>
        <v>0.56499401243867575</v>
      </c>
      <c r="Q391" s="189">
        <f t="shared" si="63"/>
        <v>0.15776258353613784</v>
      </c>
      <c r="R391" s="189">
        <f t="shared" si="64"/>
        <v>0.19438328118360568</v>
      </c>
      <c r="S391" s="189">
        <f t="shared" si="65"/>
        <v>4.5061227643218606E-2</v>
      </c>
      <c r="T391" s="189">
        <f t="shared" si="66"/>
        <v>1.4872329740796539E-2</v>
      </c>
      <c r="U391" s="189">
        <f t="shared" si="67"/>
        <v>0</v>
      </c>
      <c r="V391" s="189">
        <f t="shared" si="68"/>
        <v>0</v>
      </c>
      <c r="W391" s="158">
        <f t="shared" si="69"/>
        <v>2.2926565457565575E-2</v>
      </c>
      <c r="X391" s="98" t="s">
        <v>1661</v>
      </c>
    </row>
    <row r="392" spans="1:24" ht="16" x14ac:dyDescent="0.2">
      <c r="A392" s="1" t="s">
        <v>481</v>
      </c>
      <c r="B392" s="37" t="s">
        <v>482</v>
      </c>
      <c r="C392" s="94">
        <v>13</v>
      </c>
      <c r="D392" s="37" t="s">
        <v>202</v>
      </c>
      <c r="E392" s="121">
        <v>70315</v>
      </c>
      <c r="F392" s="182">
        <f t="shared" si="60"/>
        <v>43057</v>
      </c>
      <c r="G392" s="94">
        <v>18571</v>
      </c>
      <c r="H392" s="94">
        <v>14295</v>
      </c>
      <c r="I392" s="94">
        <v>6188</v>
      </c>
      <c r="J392" s="94">
        <v>2066</v>
      </c>
      <c r="K392" s="94">
        <v>416</v>
      </c>
      <c r="L392" s="94">
        <v>0</v>
      </c>
      <c r="M392" s="94">
        <v>0</v>
      </c>
      <c r="N392" s="182">
        <v>1521</v>
      </c>
      <c r="O392" s="100">
        <f t="shared" si="61"/>
        <v>0.61234444997511195</v>
      </c>
      <c r="P392" s="188">
        <f t="shared" si="62"/>
        <v>0.43131198179157859</v>
      </c>
      <c r="Q392" s="189">
        <f t="shared" si="63"/>
        <v>0.33200176510207402</v>
      </c>
      <c r="R392" s="189">
        <f t="shared" si="64"/>
        <v>0.14371646886685091</v>
      </c>
      <c r="S392" s="189">
        <f t="shared" si="65"/>
        <v>4.7982906379914994E-2</v>
      </c>
      <c r="T392" s="189">
        <f t="shared" si="66"/>
        <v>9.661611352393339E-3</v>
      </c>
      <c r="U392" s="189">
        <f t="shared" si="67"/>
        <v>0</v>
      </c>
      <c r="V392" s="189">
        <f t="shared" si="68"/>
        <v>0</v>
      </c>
      <c r="W392" s="158">
        <f t="shared" si="69"/>
        <v>3.5325266507188147E-2</v>
      </c>
      <c r="X392" s="98" t="s">
        <v>1661</v>
      </c>
    </row>
    <row r="393" spans="1:24" ht="16" x14ac:dyDescent="0.2">
      <c r="A393" s="1" t="s">
        <v>587</v>
      </c>
      <c r="B393" s="37" t="s">
        <v>588</v>
      </c>
      <c r="C393" s="94">
        <v>13</v>
      </c>
      <c r="D393" s="37" t="s">
        <v>236</v>
      </c>
      <c r="E393" s="121">
        <v>83557</v>
      </c>
      <c r="F393" s="182">
        <f t="shared" si="60"/>
        <v>54266</v>
      </c>
      <c r="G393" s="94">
        <v>26516</v>
      </c>
      <c r="H393" s="94">
        <v>5982</v>
      </c>
      <c r="I393" s="94">
        <v>15697</v>
      </c>
      <c r="J393" s="94">
        <v>3258</v>
      </c>
      <c r="K393" s="94">
        <v>652</v>
      </c>
      <c r="L393" s="94">
        <v>0</v>
      </c>
      <c r="M393" s="94">
        <v>0</v>
      </c>
      <c r="N393" s="182">
        <v>2161</v>
      </c>
      <c r="O393" s="100">
        <f t="shared" si="61"/>
        <v>0.64944887920820515</v>
      </c>
      <c r="P393" s="188">
        <f t="shared" si="62"/>
        <v>0.48863008145063208</v>
      </c>
      <c r="Q393" s="189">
        <f t="shared" si="63"/>
        <v>0.11023476946891239</v>
      </c>
      <c r="R393" s="189">
        <f t="shared" si="64"/>
        <v>0.28926031032322264</v>
      </c>
      <c r="S393" s="189">
        <f t="shared" si="65"/>
        <v>6.0037592599417683E-2</v>
      </c>
      <c r="T393" s="189">
        <f t="shared" si="66"/>
        <v>1.2014889617808572E-2</v>
      </c>
      <c r="U393" s="189">
        <f t="shared" si="67"/>
        <v>0</v>
      </c>
      <c r="V393" s="189">
        <f t="shared" si="68"/>
        <v>0</v>
      </c>
      <c r="W393" s="158">
        <f t="shared" si="69"/>
        <v>3.9822356540006633E-2</v>
      </c>
      <c r="X393" s="98" t="s">
        <v>1661</v>
      </c>
    </row>
    <row r="394" spans="1:24" ht="16" x14ac:dyDescent="0.2">
      <c r="A394" s="1" t="s">
        <v>596</v>
      </c>
      <c r="B394" s="37" t="s">
        <v>597</v>
      </c>
      <c r="C394" s="94">
        <v>13</v>
      </c>
      <c r="D394" s="37" t="s">
        <v>226</v>
      </c>
      <c r="E394" s="121">
        <v>78371</v>
      </c>
      <c r="F394" s="182">
        <f t="shared" si="60"/>
        <v>46941</v>
      </c>
      <c r="G394" s="94">
        <v>18371</v>
      </c>
      <c r="H394" s="94">
        <v>16292</v>
      </c>
      <c r="I394" s="94">
        <v>8556</v>
      </c>
      <c r="J394" s="94">
        <v>1365</v>
      </c>
      <c r="K394" s="94">
        <v>775</v>
      </c>
      <c r="L394" s="94">
        <v>0</v>
      </c>
      <c r="M394" s="94">
        <v>0</v>
      </c>
      <c r="N394" s="182">
        <v>1582</v>
      </c>
      <c r="O394" s="100">
        <f t="shared" si="61"/>
        <v>0.59895879853517242</v>
      </c>
      <c r="P394" s="188">
        <f t="shared" si="62"/>
        <v>0.39136362668030078</v>
      </c>
      <c r="Q394" s="189">
        <f t="shared" si="63"/>
        <v>0.34707398649368354</v>
      </c>
      <c r="R394" s="189">
        <f t="shared" si="64"/>
        <v>0.18227136192241325</v>
      </c>
      <c r="S394" s="189">
        <f t="shared" si="65"/>
        <v>2.9079056688183037E-2</v>
      </c>
      <c r="T394" s="189">
        <f t="shared" si="66"/>
        <v>1.6510087130653373E-2</v>
      </c>
      <c r="U394" s="189">
        <f t="shared" si="67"/>
        <v>0</v>
      </c>
      <c r="V394" s="189">
        <f t="shared" si="68"/>
        <v>0</v>
      </c>
      <c r="W394" s="158">
        <f t="shared" si="69"/>
        <v>3.3701881084765982E-2</v>
      </c>
      <c r="X394" s="98" t="s">
        <v>1661</v>
      </c>
    </row>
    <row r="395" spans="1:24" ht="16" x14ac:dyDescent="0.2">
      <c r="A395" s="1" t="s">
        <v>615</v>
      </c>
      <c r="B395" s="37" t="s">
        <v>616</v>
      </c>
      <c r="C395" s="94">
        <v>13</v>
      </c>
      <c r="D395" s="37" t="s">
        <v>309</v>
      </c>
      <c r="E395" s="121">
        <v>68837</v>
      </c>
      <c r="F395" s="182">
        <f t="shared" si="60"/>
        <v>47328</v>
      </c>
      <c r="G395" s="94">
        <v>23247</v>
      </c>
      <c r="H395" s="94">
        <v>14153</v>
      </c>
      <c r="I395" s="94">
        <v>7498</v>
      </c>
      <c r="J395" s="94">
        <v>0</v>
      </c>
      <c r="K395" s="94">
        <v>0</v>
      </c>
      <c r="L395" s="94">
        <v>0</v>
      </c>
      <c r="M395" s="94">
        <v>0</v>
      </c>
      <c r="N395" s="182">
        <v>2430</v>
      </c>
      <c r="O395" s="100">
        <f t="shared" si="61"/>
        <v>0.68753722561994279</v>
      </c>
      <c r="P395" s="188">
        <f t="shared" si="62"/>
        <v>0.49118914807302233</v>
      </c>
      <c r="Q395" s="189">
        <f t="shared" si="63"/>
        <v>0.29904073698444894</v>
      </c>
      <c r="R395" s="189">
        <f t="shared" si="64"/>
        <v>0.15842630155510479</v>
      </c>
      <c r="S395" s="189">
        <f t="shared" si="65"/>
        <v>0</v>
      </c>
      <c r="T395" s="189">
        <f t="shared" si="66"/>
        <v>0</v>
      </c>
      <c r="U395" s="189">
        <f t="shared" si="67"/>
        <v>0</v>
      </c>
      <c r="V395" s="189">
        <f t="shared" si="68"/>
        <v>0</v>
      </c>
      <c r="W395" s="158">
        <f t="shared" si="69"/>
        <v>5.1343813387423935E-2</v>
      </c>
      <c r="X395" s="98" t="s">
        <v>1661</v>
      </c>
    </row>
    <row r="396" spans="1:24" ht="16" x14ac:dyDescent="0.2">
      <c r="A396" s="1" t="s">
        <v>680</v>
      </c>
      <c r="B396" s="37" t="s">
        <v>681</v>
      </c>
      <c r="C396" s="94">
        <v>13</v>
      </c>
      <c r="D396" s="37" t="s">
        <v>74</v>
      </c>
      <c r="E396" s="121">
        <v>65062</v>
      </c>
      <c r="F396" s="182">
        <f t="shared" si="60"/>
        <v>43018</v>
      </c>
      <c r="G396" s="94">
        <v>13672</v>
      </c>
      <c r="H396" s="94">
        <v>21192</v>
      </c>
      <c r="I396" s="94">
        <v>4784</v>
      </c>
      <c r="J396" s="94">
        <v>1564</v>
      </c>
      <c r="K396" s="94">
        <v>490</v>
      </c>
      <c r="L396" s="94">
        <v>0</v>
      </c>
      <c r="M396" s="94">
        <v>0</v>
      </c>
      <c r="N396" s="182">
        <v>1316</v>
      </c>
      <c r="O396" s="100">
        <f t="shared" si="61"/>
        <v>0.66118471611693463</v>
      </c>
      <c r="P396" s="188">
        <f t="shared" si="62"/>
        <v>0.31782044725463759</v>
      </c>
      <c r="Q396" s="189">
        <f t="shared" si="63"/>
        <v>0.49263099167790225</v>
      </c>
      <c r="R396" s="189">
        <f t="shared" si="64"/>
        <v>0.11120926123948115</v>
      </c>
      <c r="S396" s="189">
        <f t="shared" si="65"/>
        <v>3.6356873866753452E-2</v>
      </c>
      <c r="T396" s="189">
        <f t="shared" si="66"/>
        <v>1.1390580687154215E-2</v>
      </c>
      <c r="U396" s="189">
        <f t="shared" si="67"/>
        <v>0</v>
      </c>
      <c r="V396" s="189">
        <f t="shared" si="68"/>
        <v>0</v>
      </c>
      <c r="W396" s="158">
        <f t="shared" si="69"/>
        <v>3.0591845274071321E-2</v>
      </c>
      <c r="X396" s="98" t="s">
        <v>1661</v>
      </c>
    </row>
    <row r="397" spans="1:24" ht="16" x14ac:dyDescent="0.2">
      <c r="A397" s="1" t="s">
        <v>682</v>
      </c>
      <c r="B397" s="37" t="s">
        <v>683</v>
      </c>
      <c r="C397" s="94">
        <v>13</v>
      </c>
      <c r="D397" s="37" t="s">
        <v>74</v>
      </c>
      <c r="E397" s="121">
        <v>59962</v>
      </c>
      <c r="F397" s="182">
        <f t="shared" si="60"/>
        <v>42216</v>
      </c>
      <c r="G397" s="94">
        <v>12396</v>
      </c>
      <c r="H397" s="94">
        <v>14725</v>
      </c>
      <c r="I397" s="94">
        <v>9567</v>
      </c>
      <c r="J397" s="94">
        <v>975</v>
      </c>
      <c r="K397" s="94">
        <v>366</v>
      </c>
      <c r="L397" s="94">
        <v>0</v>
      </c>
      <c r="M397" s="94">
        <v>0</v>
      </c>
      <c r="N397" s="182">
        <v>4187</v>
      </c>
      <c r="O397" s="100">
        <f t="shared" si="61"/>
        <v>0.70404589573396481</v>
      </c>
      <c r="P397" s="188">
        <f t="shared" si="62"/>
        <v>0.29363274587833998</v>
      </c>
      <c r="Q397" s="189">
        <f t="shared" si="63"/>
        <v>0.34880140231191964</v>
      </c>
      <c r="R397" s="189">
        <f t="shared" si="64"/>
        <v>0.22662023877202955</v>
      </c>
      <c r="S397" s="189">
        <f t="shared" si="65"/>
        <v>2.30955088118249E-2</v>
      </c>
      <c r="T397" s="189">
        <f t="shared" si="66"/>
        <v>8.6696986924388857E-3</v>
      </c>
      <c r="U397" s="189">
        <f t="shared" si="67"/>
        <v>0</v>
      </c>
      <c r="V397" s="189">
        <f t="shared" si="68"/>
        <v>0</v>
      </c>
      <c r="W397" s="158">
        <f t="shared" si="69"/>
        <v>9.9180405533447036E-2</v>
      </c>
      <c r="X397" s="98" t="s">
        <v>1661</v>
      </c>
    </row>
    <row r="398" spans="1:24" ht="16" x14ac:dyDescent="0.2">
      <c r="A398" s="1" t="s">
        <v>741</v>
      </c>
      <c r="B398" s="37" t="s">
        <v>742</v>
      </c>
      <c r="C398" s="94">
        <v>13</v>
      </c>
      <c r="D398" s="37" t="s">
        <v>202</v>
      </c>
      <c r="E398" s="121">
        <v>74260</v>
      </c>
      <c r="F398" s="182">
        <f t="shared" si="60"/>
        <v>50765</v>
      </c>
      <c r="G398" s="94">
        <v>25123</v>
      </c>
      <c r="H398" s="94">
        <v>8857</v>
      </c>
      <c r="I398" s="94">
        <v>11267</v>
      </c>
      <c r="J398" s="94">
        <v>2800</v>
      </c>
      <c r="K398" s="94">
        <v>1457</v>
      </c>
      <c r="L398" s="94">
        <v>0</v>
      </c>
      <c r="M398" s="94">
        <v>0</v>
      </c>
      <c r="N398" s="182">
        <v>1261</v>
      </c>
      <c r="O398" s="100">
        <f t="shared" si="61"/>
        <v>0.68361163479666043</v>
      </c>
      <c r="P398" s="188">
        <f t="shared" si="62"/>
        <v>0.49488821038116815</v>
      </c>
      <c r="Q398" s="189">
        <f t="shared" si="63"/>
        <v>0.17447059982271249</v>
      </c>
      <c r="R398" s="189">
        <f t="shared" si="64"/>
        <v>0.22194425293016842</v>
      </c>
      <c r="S398" s="189">
        <f t="shared" si="65"/>
        <v>5.515611149413966E-2</v>
      </c>
      <c r="T398" s="189">
        <f t="shared" si="66"/>
        <v>2.8700876588200534E-2</v>
      </c>
      <c r="U398" s="189">
        <f t="shared" si="67"/>
        <v>0</v>
      </c>
      <c r="V398" s="189">
        <f t="shared" si="68"/>
        <v>0</v>
      </c>
      <c r="W398" s="158">
        <f t="shared" si="69"/>
        <v>2.4839948783610757E-2</v>
      </c>
      <c r="X398" s="98" t="s">
        <v>1661</v>
      </c>
    </row>
    <row r="399" spans="1:24" ht="16" x14ac:dyDescent="0.2">
      <c r="A399" s="1" t="s">
        <v>743</v>
      </c>
      <c r="B399" s="37" t="s">
        <v>744</v>
      </c>
      <c r="C399" s="94">
        <v>13</v>
      </c>
      <c r="D399" s="37" t="s">
        <v>202</v>
      </c>
      <c r="E399" s="121">
        <v>67841</v>
      </c>
      <c r="F399" s="182">
        <f t="shared" si="60"/>
        <v>49661</v>
      </c>
      <c r="G399" s="94">
        <v>15928</v>
      </c>
      <c r="H399" s="94">
        <v>2896</v>
      </c>
      <c r="I399" s="94">
        <v>27554</v>
      </c>
      <c r="J399" s="94">
        <v>2680</v>
      </c>
      <c r="K399" s="94">
        <v>508</v>
      </c>
      <c r="L399" s="94">
        <v>0</v>
      </c>
      <c r="M399" s="94">
        <v>0</v>
      </c>
      <c r="N399" s="182">
        <v>95</v>
      </c>
      <c r="O399" s="100">
        <f t="shared" si="61"/>
        <v>0.73202045960407425</v>
      </c>
      <c r="P399" s="188">
        <f t="shared" si="62"/>
        <v>0.32073458045548819</v>
      </c>
      <c r="Q399" s="189">
        <f t="shared" si="63"/>
        <v>5.8315378264634218E-2</v>
      </c>
      <c r="R399" s="189">
        <f t="shared" si="64"/>
        <v>0.55484182759106748</v>
      </c>
      <c r="S399" s="189">
        <f t="shared" si="65"/>
        <v>5.396588872555929E-2</v>
      </c>
      <c r="T399" s="189">
        <f t="shared" si="66"/>
        <v>1.0229355027083628E-2</v>
      </c>
      <c r="U399" s="189">
        <f t="shared" si="67"/>
        <v>0</v>
      </c>
      <c r="V399" s="189">
        <f t="shared" si="68"/>
        <v>0</v>
      </c>
      <c r="W399" s="158">
        <f t="shared" si="69"/>
        <v>1.9129699361672137E-3</v>
      </c>
      <c r="X399" s="98" t="s">
        <v>1661</v>
      </c>
    </row>
    <row r="400" spans="1:24" ht="16" x14ac:dyDescent="0.2">
      <c r="A400" s="1" t="s">
        <v>745</v>
      </c>
      <c r="B400" s="37" t="s">
        <v>746</v>
      </c>
      <c r="C400" s="94">
        <v>13</v>
      </c>
      <c r="D400" s="37" t="s">
        <v>202</v>
      </c>
      <c r="E400" s="121">
        <v>73207</v>
      </c>
      <c r="F400" s="182">
        <f t="shared" si="60"/>
        <v>47800</v>
      </c>
      <c r="G400" s="94">
        <v>25916</v>
      </c>
      <c r="H400" s="94">
        <v>6353</v>
      </c>
      <c r="I400" s="94">
        <v>11106</v>
      </c>
      <c r="J400" s="94">
        <v>1841</v>
      </c>
      <c r="K400" s="94">
        <v>745</v>
      </c>
      <c r="L400" s="94">
        <v>0</v>
      </c>
      <c r="M400" s="94">
        <v>0</v>
      </c>
      <c r="N400" s="182">
        <v>1839</v>
      </c>
      <c r="O400" s="100">
        <f t="shared" si="61"/>
        <v>0.65294302457415276</v>
      </c>
      <c r="P400" s="188">
        <f t="shared" si="62"/>
        <v>0.5421757322175732</v>
      </c>
      <c r="Q400" s="189">
        <f t="shared" si="63"/>
        <v>0.13290794979079498</v>
      </c>
      <c r="R400" s="189">
        <f t="shared" si="64"/>
        <v>0.23234309623430963</v>
      </c>
      <c r="S400" s="189">
        <f t="shared" si="65"/>
        <v>3.8514644351464435E-2</v>
      </c>
      <c r="T400" s="189">
        <f t="shared" si="66"/>
        <v>1.5585774058577405E-2</v>
      </c>
      <c r="U400" s="189">
        <f t="shared" si="67"/>
        <v>0</v>
      </c>
      <c r="V400" s="189">
        <f t="shared" si="68"/>
        <v>0</v>
      </c>
      <c r="W400" s="158">
        <f t="shared" si="69"/>
        <v>3.8472803347280336E-2</v>
      </c>
      <c r="X400" s="98" t="s">
        <v>1661</v>
      </c>
    </row>
    <row r="401" spans="1:24" ht="16" x14ac:dyDescent="0.2">
      <c r="A401" s="1" t="s">
        <v>747</v>
      </c>
      <c r="B401" s="37" t="s">
        <v>748</v>
      </c>
      <c r="C401" s="94">
        <v>13</v>
      </c>
      <c r="D401" s="37" t="s">
        <v>202</v>
      </c>
      <c r="E401" s="121">
        <v>76165</v>
      </c>
      <c r="F401" s="182">
        <f t="shared" si="60"/>
        <v>54993</v>
      </c>
      <c r="G401" s="94">
        <v>27133</v>
      </c>
      <c r="H401" s="94">
        <v>7252</v>
      </c>
      <c r="I401" s="94">
        <v>16193</v>
      </c>
      <c r="J401" s="94">
        <v>2329</v>
      </c>
      <c r="K401" s="94">
        <v>1000</v>
      </c>
      <c r="L401" s="94">
        <v>0</v>
      </c>
      <c r="M401" s="94">
        <v>0</v>
      </c>
      <c r="N401" s="182">
        <v>1086</v>
      </c>
      <c r="O401" s="100">
        <f t="shared" si="61"/>
        <v>0.7220245519595615</v>
      </c>
      <c r="P401" s="188">
        <f t="shared" si="62"/>
        <v>0.49339006782681433</v>
      </c>
      <c r="Q401" s="189">
        <f t="shared" si="63"/>
        <v>0.13187132907824634</v>
      </c>
      <c r="R401" s="189">
        <f t="shared" si="64"/>
        <v>0.29445565799283546</v>
      </c>
      <c r="S401" s="189">
        <f t="shared" si="65"/>
        <v>4.2350844652955834E-2</v>
      </c>
      <c r="T401" s="189">
        <f t="shared" si="66"/>
        <v>1.8184132525957849E-2</v>
      </c>
      <c r="U401" s="189">
        <f t="shared" si="67"/>
        <v>0</v>
      </c>
      <c r="V401" s="189">
        <f t="shared" si="68"/>
        <v>0</v>
      </c>
      <c r="W401" s="158">
        <f t="shared" si="69"/>
        <v>1.9747967923190224E-2</v>
      </c>
      <c r="X401" s="98" t="s">
        <v>1661</v>
      </c>
    </row>
    <row r="402" spans="1:24" ht="16" x14ac:dyDescent="0.2">
      <c r="A402" s="1" t="s">
        <v>749</v>
      </c>
      <c r="B402" s="37" t="s">
        <v>750</v>
      </c>
      <c r="C402" s="94">
        <v>13</v>
      </c>
      <c r="D402" s="37" t="s">
        <v>202</v>
      </c>
      <c r="E402" s="121">
        <v>74298</v>
      </c>
      <c r="F402" s="182">
        <f t="shared" si="60"/>
        <v>49150</v>
      </c>
      <c r="G402" s="94">
        <v>23753</v>
      </c>
      <c r="H402" s="94">
        <v>9119</v>
      </c>
      <c r="I402" s="94">
        <v>10613</v>
      </c>
      <c r="J402" s="94">
        <v>3061</v>
      </c>
      <c r="K402" s="94">
        <v>830</v>
      </c>
      <c r="L402" s="94">
        <v>0</v>
      </c>
      <c r="M402" s="94">
        <v>0</v>
      </c>
      <c r="N402" s="182">
        <v>1774</v>
      </c>
      <c r="O402" s="100">
        <f t="shared" si="61"/>
        <v>0.6615252092923094</v>
      </c>
      <c r="P402" s="188">
        <f t="shared" si="62"/>
        <v>0.48327568667344861</v>
      </c>
      <c r="Q402" s="189">
        <f t="shared" si="63"/>
        <v>0.18553407934893185</v>
      </c>
      <c r="R402" s="189">
        <f t="shared" si="64"/>
        <v>0.21593082400813834</v>
      </c>
      <c r="S402" s="189">
        <f t="shared" si="65"/>
        <v>6.2278738555442525E-2</v>
      </c>
      <c r="T402" s="189">
        <f t="shared" si="66"/>
        <v>1.688708036622584E-2</v>
      </c>
      <c r="U402" s="189">
        <f t="shared" si="67"/>
        <v>0</v>
      </c>
      <c r="V402" s="189">
        <f t="shared" si="68"/>
        <v>0</v>
      </c>
      <c r="W402" s="158">
        <f t="shared" si="69"/>
        <v>3.6093591047812817E-2</v>
      </c>
      <c r="X402" s="98" t="s">
        <v>1661</v>
      </c>
    </row>
    <row r="403" spans="1:24" ht="16" x14ac:dyDescent="0.2">
      <c r="A403" s="1" t="s">
        <v>753</v>
      </c>
      <c r="B403" s="37" t="s">
        <v>754</v>
      </c>
      <c r="C403" s="94">
        <v>13</v>
      </c>
      <c r="D403" s="37" t="s">
        <v>309</v>
      </c>
      <c r="E403" s="121">
        <v>64230</v>
      </c>
      <c r="F403" s="182">
        <f t="shared" si="60"/>
        <v>40271</v>
      </c>
      <c r="G403" s="94">
        <v>13735</v>
      </c>
      <c r="H403" s="94">
        <v>11799</v>
      </c>
      <c r="I403" s="94">
        <v>11250</v>
      </c>
      <c r="J403" s="94">
        <v>1238</v>
      </c>
      <c r="K403" s="94">
        <v>443</v>
      </c>
      <c r="L403" s="94">
        <v>0</v>
      </c>
      <c r="M403" s="94">
        <v>0</v>
      </c>
      <c r="N403" s="182">
        <v>1806</v>
      </c>
      <c r="O403" s="100">
        <f t="shared" si="61"/>
        <v>0.62698116145103533</v>
      </c>
      <c r="P403" s="188">
        <f t="shared" si="62"/>
        <v>0.34106428943905043</v>
      </c>
      <c r="Q403" s="189">
        <f t="shared" si="63"/>
        <v>0.29298999279878823</v>
      </c>
      <c r="R403" s="189">
        <f t="shared" si="64"/>
        <v>0.27935735392714361</v>
      </c>
      <c r="S403" s="189">
        <f t="shared" si="65"/>
        <v>3.0741724814382559E-2</v>
      </c>
      <c r="T403" s="189">
        <f t="shared" si="66"/>
        <v>1.1000471803531076E-2</v>
      </c>
      <c r="U403" s="189">
        <f t="shared" si="67"/>
        <v>0</v>
      </c>
      <c r="V403" s="189">
        <f t="shared" si="68"/>
        <v>0</v>
      </c>
      <c r="W403" s="158">
        <f t="shared" si="69"/>
        <v>4.4846167217104119E-2</v>
      </c>
      <c r="X403" s="98" t="s">
        <v>1661</v>
      </c>
    </row>
    <row r="404" spans="1:24" ht="16" x14ac:dyDescent="0.2">
      <c r="A404" s="1" t="s">
        <v>755</v>
      </c>
      <c r="B404" s="37" t="s">
        <v>1502</v>
      </c>
      <c r="C404" s="94">
        <v>13</v>
      </c>
      <c r="D404" s="37" t="s">
        <v>309</v>
      </c>
      <c r="E404" s="121">
        <v>66923</v>
      </c>
      <c r="F404" s="182">
        <f t="shared" si="60"/>
        <v>38978</v>
      </c>
      <c r="G404" s="94">
        <v>15917</v>
      </c>
      <c r="H404" s="94">
        <v>9913</v>
      </c>
      <c r="I404" s="94">
        <v>7579</v>
      </c>
      <c r="J404" s="94">
        <v>1897</v>
      </c>
      <c r="K404" s="94">
        <v>363</v>
      </c>
      <c r="L404" s="94">
        <v>0</v>
      </c>
      <c r="M404" s="94">
        <v>0</v>
      </c>
      <c r="N404" s="182">
        <v>3309</v>
      </c>
      <c r="O404" s="100">
        <f t="shared" si="61"/>
        <v>0.58243055451787873</v>
      </c>
      <c r="P404" s="188">
        <f t="shared" si="62"/>
        <v>0.40835856123967368</v>
      </c>
      <c r="Q404" s="189">
        <f t="shared" si="63"/>
        <v>0.25432295140848682</v>
      </c>
      <c r="R404" s="189">
        <f t="shared" si="64"/>
        <v>0.1944430191390015</v>
      </c>
      <c r="S404" s="189">
        <f t="shared" si="65"/>
        <v>4.8668479655190104E-2</v>
      </c>
      <c r="T404" s="189">
        <f t="shared" si="66"/>
        <v>9.3129457642772851E-3</v>
      </c>
      <c r="U404" s="189">
        <f t="shared" si="67"/>
        <v>0</v>
      </c>
      <c r="V404" s="189">
        <f t="shared" si="68"/>
        <v>0</v>
      </c>
      <c r="W404" s="158">
        <f t="shared" si="69"/>
        <v>8.4894042793370622E-2</v>
      </c>
      <c r="X404" s="98" t="s">
        <v>1679</v>
      </c>
    </row>
    <row r="405" spans="1:24" ht="16" x14ac:dyDescent="0.2">
      <c r="A405" s="1" t="s">
        <v>757</v>
      </c>
      <c r="B405" s="37" t="s">
        <v>758</v>
      </c>
      <c r="C405" s="94">
        <v>13</v>
      </c>
      <c r="D405" s="37" t="s">
        <v>309</v>
      </c>
      <c r="E405" s="121">
        <v>82032</v>
      </c>
      <c r="F405" s="182">
        <f t="shared" si="60"/>
        <v>59890</v>
      </c>
      <c r="G405" s="94">
        <v>33081</v>
      </c>
      <c r="H405" s="94">
        <v>10380</v>
      </c>
      <c r="I405" s="94">
        <v>12603</v>
      </c>
      <c r="J405" s="94">
        <v>2406</v>
      </c>
      <c r="K405" s="94">
        <v>685</v>
      </c>
      <c r="L405" s="94">
        <v>0</v>
      </c>
      <c r="M405" s="94">
        <v>0</v>
      </c>
      <c r="N405" s="182">
        <v>735</v>
      </c>
      <c r="O405" s="100">
        <f t="shared" si="61"/>
        <v>0.73008094402184509</v>
      </c>
      <c r="P405" s="188">
        <f t="shared" si="62"/>
        <v>0.55236266488562369</v>
      </c>
      <c r="Q405" s="189">
        <f t="shared" si="63"/>
        <v>0.17331774920687928</v>
      </c>
      <c r="R405" s="189">
        <f t="shared" si="64"/>
        <v>0.21043579896476874</v>
      </c>
      <c r="S405" s="189">
        <f t="shared" si="65"/>
        <v>4.017365169477375E-2</v>
      </c>
      <c r="T405" s="189">
        <f t="shared" si="66"/>
        <v>1.1437635665386543E-2</v>
      </c>
      <c r="U405" s="189">
        <f t="shared" si="67"/>
        <v>0</v>
      </c>
      <c r="V405" s="189">
        <f t="shared" si="68"/>
        <v>0</v>
      </c>
      <c r="W405" s="158">
        <f t="shared" si="69"/>
        <v>1.2272499582568042E-2</v>
      </c>
      <c r="X405" s="98" t="s">
        <v>1661</v>
      </c>
    </row>
    <row r="406" spans="1:24" ht="16" x14ac:dyDescent="0.2">
      <c r="A406" s="1" t="s">
        <v>759</v>
      </c>
      <c r="B406" s="37" t="s">
        <v>760</v>
      </c>
      <c r="C406" s="94">
        <v>13</v>
      </c>
      <c r="D406" s="37" t="s">
        <v>202</v>
      </c>
      <c r="E406" s="121">
        <v>65258</v>
      </c>
      <c r="F406" s="182">
        <f t="shared" si="60"/>
        <v>42573</v>
      </c>
      <c r="G406" s="94">
        <v>17280</v>
      </c>
      <c r="H406" s="94">
        <v>13379</v>
      </c>
      <c r="I406" s="94">
        <v>7783</v>
      </c>
      <c r="J406" s="94">
        <v>1878</v>
      </c>
      <c r="K406" s="94">
        <v>1245</v>
      </c>
      <c r="L406" s="94">
        <v>0</v>
      </c>
      <c r="M406" s="94">
        <v>0</v>
      </c>
      <c r="N406" s="182">
        <v>1008</v>
      </c>
      <c r="O406" s="100">
        <f t="shared" si="61"/>
        <v>0.65237978485396431</v>
      </c>
      <c r="P406" s="188">
        <f t="shared" si="62"/>
        <v>0.40589105771263478</v>
      </c>
      <c r="Q406" s="189">
        <f t="shared" si="63"/>
        <v>0.31426021187137387</v>
      </c>
      <c r="R406" s="189">
        <f t="shared" si="64"/>
        <v>0.18281539943156461</v>
      </c>
      <c r="S406" s="189">
        <f t="shared" si="65"/>
        <v>4.4112465647241209E-2</v>
      </c>
      <c r="T406" s="189">
        <f t="shared" si="66"/>
        <v>2.9243886970615179E-2</v>
      </c>
      <c r="U406" s="189">
        <f t="shared" si="67"/>
        <v>0</v>
      </c>
      <c r="V406" s="189">
        <f t="shared" si="68"/>
        <v>0</v>
      </c>
      <c r="W406" s="158">
        <f t="shared" si="69"/>
        <v>2.3676978366570362E-2</v>
      </c>
      <c r="X406" s="98" t="s">
        <v>1661</v>
      </c>
    </row>
    <row r="407" spans="1:24" ht="16" x14ac:dyDescent="0.2">
      <c r="A407" s="1" t="s">
        <v>761</v>
      </c>
      <c r="B407" s="37" t="s">
        <v>1503</v>
      </c>
      <c r="C407" s="94">
        <v>13</v>
      </c>
      <c r="D407" s="37" t="s">
        <v>202</v>
      </c>
      <c r="E407" s="121">
        <v>73649</v>
      </c>
      <c r="F407" s="182">
        <f t="shared" si="60"/>
        <v>47551</v>
      </c>
      <c r="G407" s="94">
        <v>10902</v>
      </c>
      <c r="H407" s="94">
        <v>13650</v>
      </c>
      <c r="I407" s="94">
        <v>13960</v>
      </c>
      <c r="J407" s="94">
        <v>1145</v>
      </c>
      <c r="K407" s="94">
        <v>7095</v>
      </c>
      <c r="L407" s="94">
        <v>0</v>
      </c>
      <c r="M407" s="94">
        <v>0</v>
      </c>
      <c r="N407" s="182">
        <v>799</v>
      </c>
      <c r="O407" s="100">
        <f t="shared" si="61"/>
        <v>0.64564352537033765</v>
      </c>
      <c r="P407" s="188">
        <f t="shared" si="62"/>
        <v>0.22926962629597694</v>
      </c>
      <c r="Q407" s="189">
        <f t="shared" si="63"/>
        <v>0.28706020903871632</v>
      </c>
      <c r="R407" s="189">
        <f t="shared" si="64"/>
        <v>0.2935795251414271</v>
      </c>
      <c r="S407" s="189">
        <f t="shared" si="65"/>
        <v>2.4079409476141407E-2</v>
      </c>
      <c r="T407" s="189">
        <f t="shared" si="66"/>
        <v>0.1492082185442998</v>
      </c>
      <c r="U407" s="189">
        <f t="shared" si="67"/>
        <v>0</v>
      </c>
      <c r="V407" s="189">
        <f t="shared" si="68"/>
        <v>0</v>
      </c>
      <c r="W407" s="158">
        <f t="shared" si="69"/>
        <v>1.6803011503438412E-2</v>
      </c>
      <c r="X407" s="98" t="s">
        <v>1679</v>
      </c>
    </row>
    <row r="408" spans="1:24" ht="16" x14ac:dyDescent="0.2">
      <c r="A408" s="1" t="s">
        <v>789</v>
      </c>
      <c r="B408" s="37" t="s">
        <v>790</v>
      </c>
      <c r="C408" s="94">
        <v>13</v>
      </c>
      <c r="D408" s="37" t="s">
        <v>236</v>
      </c>
      <c r="E408" s="121">
        <v>70316</v>
      </c>
      <c r="F408" s="182">
        <f t="shared" si="60"/>
        <v>44927</v>
      </c>
      <c r="G408" s="94">
        <v>18133</v>
      </c>
      <c r="H408" s="94">
        <v>13272</v>
      </c>
      <c r="I408" s="94">
        <v>8816</v>
      </c>
      <c r="J408" s="94">
        <v>3007</v>
      </c>
      <c r="K408" s="94">
        <v>523</v>
      </c>
      <c r="L408" s="94">
        <v>0</v>
      </c>
      <c r="M408" s="94">
        <v>0</v>
      </c>
      <c r="N408" s="182">
        <v>1176</v>
      </c>
      <c r="O408" s="100">
        <f t="shared" si="61"/>
        <v>0.63892997326355305</v>
      </c>
      <c r="P408" s="188">
        <f t="shared" si="62"/>
        <v>0.40361030115520735</v>
      </c>
      <c r="Q408" s="189">
        <f t="shared" si="63"/>
        <v>0.29541255814988759</v>
      </c>
      <c r="R408" s="189">
        <f t="shared" si="64"/>
        <v>0.19622943886749616</v>
      </c>
      <c r="S408" s="189">
        <f t="shared" si="65"/>
        <v>6.6930798851470158E-2</v>
      </c>
      <c r="T408" s="189">
        <f t="shared" si="66"/>
        <v>1.1641106684176552E-2</v>
      </c>
      <c r="U408" s="189">
        <f t="shared" si="67"/>
        <v>0</v>
      </c>
      <c r="V408" s="189">
        <f t="shared" si="68"/>
        <v>0</v>
      </c>
      <c r="W408" s="158">
        <f t="shared" si="69"/>
        <v>2.6175796291762192E-2</v>
      </c>
      <c r="X408" s="98" t="s">
        <v>1661</v>
      </c>
    </row>
    <row r="409" spans="1:24" ht="16" x14ac:dyDescent="0.2">
      <c r="A409" s="1" t="s">
        <v>966</v>
      </c>
      <c r="B409" s="37" t="s">
        <v>967</v>
      </c>
      <c r="C409" s="94">
        <v>13</v>
      </c>
      <c r="D409" s="37" t="s">
        <v>226</v>
      </c>
      <c r="E409" s="121">
        <v>75848</v>
      </c>
      <c r="F409" s="182">
        <f t="shared" si="60"/>
        <v>53420</v>
      </c>
      <c r="G409" s="94">
        <v>27125</v>
      </c>
      <c r="H409" s="94">
        <v>8636</v>
      </c>
      <c r="I409" s="94">
        <v>13339</v>
      </c>
      <c r="J409" s="94">
        <v>2361</v>
      </c>
      <c r="K409" s="94">
        <v>1452</v>
      </c>
      <c r="L409" s="94">
        <v>0</v>
      </c>
      <c r="M409" s="94">
        <v>0</v>
      </c>
      <c r="N409" s="182">
        <v>507</v>
      </c>
      <c r="O409" s="100">
        <f t="shared" si="61"/>
        <v>0.70430334352916357</v>
      </c>
      <c r="P409" s="188">
        <f t="shared" si="62"/>
        <v>0.50776862598277794</v>
      </c>
      <c r="Q409" s="189">
        <f t="shared" si="63"/>
        <v>0.16166229876450766</v>
      </c>
      <c r="R409" s="189">
        <f t="shared" si="64"/>
        <v>0.24970048670909772</v>
      </c>
      <c r="S409" s="189">
        <f t="shared" si="65"/>
        <v>4.4196929988768251E-2</v>
      </c>
      <c r="T409" s="189">
        <f t="shared" si="66"/>
        <v>2.7180831149382252E-2</v>
      </c>
      <c r="U409" s="189">
        <f t="shared" si="67"/>
        <v>0</v>
      </c>
      <c r="V409" s="189">
        <f t="shared" si="68"/>
        <v>0</v>
      </c>
      <c r="W409" s="158">
        <f t="shared" si="69"/>
        <v>9.4908274054661176E-3</v>
      </c>
      <c r="X409" s="98" t="s">
        <v>1661</v>
      </c>
    </row>
    <row r="410" spans="1:24" ht="16" x14ac:dyDescent="0.2">
      <c r="A410" s="1" t="s">
        <v>968</v>
      </c>
      <c r="B410" s="37" t="s">
        <v>969</v>
      </c>
      <c r="C410" s="94">
        <v>13</v>
      </c>
      <c r="D410" s="37" t="s">
        <v>226</v>
      </c>
      <c r="E410" s="121">
        <v>76687</v>
      </c>
      <c r="F410" s="182">
        <f t="shared" si="60"/>
        <v>54893</v>
      </c>
      <c r="G410" s="94">
        <v>25475</v>
      </c>
      <c r="H410" s="94">
        <v>8812</v>
      </c>
      <c r="I410" s="94">
        <v>16347</v>
      </c>
      <c r="J410" s="94">
        <v>3156</v>
      </c>
      <c r="K410" s="94">
        <v>1103</v>
      </c>
      <c r="L410" s="94">
        <v>0</v>
      </c>
      <c r="M410" s="94">
        <v>0</v>
      </c>
      <c r="N410" s="182">
        <v>0</v>
      </c>
      <c r="O410" s="100">
        <f t="shared" si="61"/>
        <v>0.71580580802482818</v>
      </c>
      <c r="P410" s="188">
        <f t="shared" si="62"/>
        <v>0.46408467381997703</v>
      </c>
      <c r="Q410" s="189">
        <f t="shared" si="63"/>
        <v>0.16053048658298871</v>
      </c>
      <c r="R410" s="189">
        <f t="shared" si="64"/>
        <v>0.2977975333831272</v>
      </c>
      <c r="S410" s="189">
        <f t="shared" si="65"/>
        <v>5.7493669502486654E-2</v>
      </c>
      <c r="T410" s="189">
        <f t="shared" si="66"/>
        <v>2.00936367114204E-2</v>
      </c>
      <c r="U410" s="189">
        <f t="shared" si="67"/>
        <v>0</v>
      </c>
      <c r="V410" s="189">
        <f t="shared" si="68"/>
        <v>0</v>
      </c>
      <c r="W410" s="158">
        <f t="shared" si="69"/>
        <v>0</v>
      </c>
      <c r="X410" s="98" t="s">
        <v>1661</v>
      </c>
    </row>
    <row r="411" spans="1:24" ht="16" x14ac:dyDescent="0.2">
      <c r="A411" s="1" t="s">
        <v>970</v>
      </c>
      <c r="B411" s="37" t="s">
        <v>1524</v>
      </c>
      <c r="C411" s="94">
        <v>13</v>
      </c>
      <c r="D411" s="37" t="s">
        <v>226</v>
      </c>
      <c r="E411" s="121">
        <v>72498</v>
      </c>
      <c r="F411" s="182">
        <f t="shared" si="60"/>
        <v>51416</v>
      </c>
      <c r="G411" s="94">
        <v>24550</v>
      </c>
      <c r="H411" s="94">
        <v>7368</v>
      </c>
      <c r="I411" s="94">
        <v>15861</v>
      </c>
      <c r="J411" s="94">
        <v>3637</v>
      </c>
      <c r="K411" s="94">
        <v>0</v>
      </c>
      <c r="L411" s="94">
        <v>0</v>
      </c>
      <c r="M411" s="94">
        <v>0</v>
      </c>
      <c r="N411" s="182">
        <v>0</v>
      </c>
      <c r="O411" s="100">
        <f t="shared" si="61"/>
        <v>0.70920577119368811</v>
      </c>
      <c r="P411" s="188">
        <f t="shared" si="62"/>
        <v>0.47747782791348997</v>
      </c>
      <c r="Q411" s="189">
        <f t="shared" si="63"/>
        <v>0.14330169597012604</v>
      </c>
      <c r="R411" s="189">
        <f t="shared" si="64"/>
        <v>0.30848374046989263</v>
      </c>
      <c r="S411" s="189">
        <f t="shared" si="65"/>
        <v>7.0736735646491369E-2</v>
      </c>
      <c r="T411" s="189">
        <f t="shared" si="66"/>
        <v>0</v>
      </c>
      <c r="U411" s="189">
        <f t="shared" si="67"/>
        <v>0</v>
      </c>
      <c r="V411" s="189">
        <f t="shared" si="68"/>
        <v>0</v>
      </c>
      <c r="W411" s="158">
        <f t="shared" si="69"/>
        <v>0</v>
      </c>
      <c r="X411" s="98" t="s">
        <v>1679</v>
      </c>
    </row>
    <row r="412" spans="1:24" ht="16" x14ac:dyDescent="0.2">
      <c r="A412" s="1" t="s">
        <v>972</v>
      </c>
      <c r="B412" s="37" t="s">
        <v>973</v>
      </c>
      <c r="C412" s="94">
        <v>13</v>
      </c>
      <c r="D412" s="37" t="s">
        <v>226</v>
      </c>
      <c r="E412" s="121">
        <v>74413</v>
      </c>
      <c r="F412" s="182">
        <f t="shared" si="60"/>
        <v>48089</v>
      </c>
      <c r="G412" s="94">
        <v>24312</v>
      </c>
      <c r="H412" s="94">
        <v>7089</v>
      </c>
      <c r="I412" s="94">
        <v>11262</v>
      </c>
      <c r="J412" s="94">
        <v>3085</v>
      </c>
      <c r="K412" s="94">
        <v>0</v>
      </c>
      <c r="L412" s="94">
        <v>0</v>
      </c>
      <c r="M412" s="94">
        <v>0</v>
      </c>
      <c r="N412" s="182">
        <v>2341</v>
      </c>
      <c r="O412" s="100">
        <f t="shared" si="61"/>
        <v>0.64624460779702475</v>
      </c>
      <c r="P412" s="188">
        <f t="shared" si="62"/>
        <v>0.50556260267420827</v>
      </c>
      <c r="Q412" s="189">
        <f t="shared" si="63"/>
        <v>0.14741416956060638</v>
      </c>
      <c r="R412" s="189">
        <f t="shared" si="64"/>
        <v>0.23419077127825491</v>
      </c>
      <c r="S412" s="189">
        <f t="shared" si="65"/>
        <v>6.4151885046476329E-2</v>
      </c>
      <c r="T412" s="189">
        <f t="shared" si="66"/>
        <v>0</v>
      </c>
      <c r="U412" s="189">
        <f t="shared" si="67"/>
        <v>0</v>
      </c>
      <c r="V412" s="189">
        <f t="shared" si="68"/>
        <v>0</v>
      </c>
      <c r="W412" s="158">
        <f t="shared" si="69"/>
        <v>4.8680571440454158E-2</v>
      </c>
      <c r="X412" s="98" t="s">
        <v>1661</v>
      </c>
    </row>
    <row r="413" spans="1:24" ht="16" x14ac:dyDescent="0.2">
      <c r="A413" s="1" t="s">
        <v>1066</v>
      </c>
      <c r="B413" s="37" t="s">
        <v>1067</v>
      </c>
      <c r="C413" s="94">
        <v>13</v>
      </c>
      <c r="D413" s="37" t="s">
        <v>226</v>
      </c>
      <c r="E413" s="121">
        <v>78532</v>
      </c>
      <c r="F413" s="182">
        <f t="shared" si="60"/>
        <v>51141</v>
      </c>
      <c r="G413" s="94">
        <v>20571</v>
      </c>
      <c r="H413" s="94">
        <v>19802</v>
      </c>
      <c r="I413" s="94">
        <v>6811</v>
      </c>
      <c r="J413" s="94">
        <v>2684</v>
      </c>
      <c r="K413" s="94">
        <v>1167</v>
      </c>
      <c r="L413" s="94">
        <v>0</v>
      </c>
      <c r="M413" s="94">
        <v>0</v>
      </c>
      <c r="N413" s="182">
        <v>106</v>
      </c>
      <c r="O413" s="100">
        <f t="shared" si="61"/>
        <v>0.65121224469006267</v>
      </c>
      <c r="P413" s="188">
        <f t="shared" si="62"/>
        <v>0.40224086349504312</v>
      </c>
      <c r="Q413" s="189">
        <f t="shared" si="63"/>
        <v>0.38720400461469273</v>
      </c>
      <c r="R413" s="189">
        <f t="shared" si="64"/>
        <v>0.13318081382843511</v>
      </c>
      <c r="S413" s="189">
        <f t="shared" si="65"/>
        <v>5.2482352711131969E-2</v>
      </c>
      <c r="T413" s="189">
        <f t="shared" si="66"/>
        <v>2.2819264386695605E-2</v>
      </c>
      <c r="U413" s="189">
        <f t="shared" si="67"/>
        <v>0</v>
      </c>
      <c r="V413" s="189">
        <f t="shared" si="68"/>
        <v>0</v>
      </c>
      <c r="W413" s="158">
        <f t="shared" si="69"/>
        <v>2.0727009640014861E-3</v>
      </c>
      <c r="X413" s="98" t="s">
        <v>1661</v>
      </c>
    </row>
    <row r="414" spans="1:24" ht="16" x14ac:dyDescent="0.2">
      <c r="A414" s="1" t="s">
        <v>1072</v>
      </c>
      <c r="B414" s="37" t="s">
        <v>1073</v>
      </c>
      <c r="C414" s="94">
        <v>13</v>
      </c>
      <c r="D414" s="37" t="s">
        <v>309</v>
      </c>
      <c r="E414" s="121">
        <v>76857</v>
      </c>
      <c r="F414" s="182">
        <f t="shared" si="60"/>
        <v>51661</v>
      </c>
      <c r="G414" s="94">
        <v>24918</v>
      </c>
      <c r="H414" s="94">
        <v>13131</v>
      </c>
      <c r="I414" s="94">
        <v>8848</v>
      </c>
      <c r="J414" s="94">
        <v>1636</v>
      </c>
      <c r="K414" s="94">
        <v>480</v>
      </c>
      <c r="L414" s="94">
        <v>0</v>
      </c>
      <c r="M414" s="94">
        <v>0</v>
      </c>
      <c r="N414" s="182">
        <v>2648</v>
      </c>
      <c r="O414" s="100">
        <f t="shared" si="61"/>
        <v>0.6721703943687628</v>
      </c>
      <c r="P414" s="188">
        <f t="shared" si="62"/>
        <v>0.4823367724202009</v>
      </c>
      <c r="Q414" s="189">
        <f t="shared" si="63"/>
        <v>0.25417626449352509</v>
      </c>
      <c r="R414" s="189">
        <f t="shared" si="64"/>
        <v>0.17127039739842434</v>
      </c>
      <c r="S414" s="189">
        <f t="shared" si="65"/>
        <v>3.1667989392384972E-2</v>
      </c>
      <c r="T414" s="189">
        <f t="shared" si="66"/>
        <v>9.2913416310175957E-3</v>
      </c>
      <c r="U414" s="189">
        <f t="shared" si="67"/>
        <v>0</v>
      </c>
      <c r="V414" s="189">
        <f t="shared" si="68"/>
        <v>0</v>
      </c>
      <c r="W414" s="158">
        <f t="shared" si="69"/>
        <v>5.1257234664447066E-2</v>
      </c>
      <c r="X414" s="98" t="s">
        <v>1661</v>
      </c>
    </row>
    <row r="415" spans="1:24" ht="16" x14ac:dyDescent="0.2">
      <c r="A415" s="1" t="s">
        <v>32</v>
      </c>
      <c r="B415" s="38" t="s">
        <v>33</v>
      </c>
      <c r="C415" s="133">
        <v>14</v>
      </c>
      <c r="D415" s="38" t="s">
        <v>34</v>
      </c>
      <c r="E415" s="121">
        <v>77934</v>
      </c>
      <c r="F415" s="182">
        <f t="shared" si="60"/>
        <v>53162</v>
      </c>
      <c r="G415" s="133">
        <v>27736</v>
      </c>
      <c r="H415" s="133">
        <v>6695</v>
      </c>
      <c r="I415" s="133">
        <v>15118</v>
      </c>
      <c r="J415" s="133">
        <v>3613</v>
      </c>
      <c r="K415" s="133">
        <v>0</v>
      </c>
      <c r="L415" s="133">
        <v>0</v>
      </c>
      <c r="M415" s="133">
        <v>0</v>
      </c>
      <c r="N415" s="196">
        <v>0</v>
      </c>
      <c r="O415" s="183">
        <f t="shared" si="61"/>
        <v>0.68214129904791232</v>
      </c>
      <c r="P415" s="184">
        <f t="shared" si="62"/>
        <v>0.5217260449193033</v>
      </c>
      <c r="Q415" s="185">
        <f t="shared" si="63"/>
        <v>0.12593581881795268</v>
      </c>
      <c r="R415" s="185">
        <f t="shared" si="64"/>
        <v>0.28437605808660321</v>
      </c>
      <c r="S415" s="185">
        <f t="shared" si="65"/>
        <v>6.7962078176140847E-2</v>
      </c>
      <c r="T415" s="185">
        <f t="shared" si="66"/>
        <v>0</v>
      </c>
      <c r="U415" s="185">
        <f t="shared" si="67"/>
        <v>0</v>
      </c>
      <c r="V415" s="185">
        <f t="shared" si="68"/>
        <v>0</v>
      </c>
      <c r="W415" s="186">
        <f t="shared" si="69"/>
        <v>0</v>
      </c>
      <c r="X415" s="98" t="s">
        <v>1661</v>
      </c>
    </row>
    <row r="416" spans="1:24" ht="16" x14ac:dyDescent="0.2">
      <c r="A416" s="1" t="s">
        <v>49</v>
      </c>
      <c r="B416" s="37" t="s">
        <v>50</v>
      </c>
      <c r="C416" s="94">
        <v>14</v>
      </c>
      <c r="D416" s="37" t="s">
        <v>51</v>
      </c>
      <c r="E416" s="121">
        <v>65482</v>
      </c>
      <c r="F416" s="182">
        <f t="shared" si="60"/>
        <v>41569</v>
      </c>
      <c r="G416" s="94">
        <v>21922</v>
      </c>
      <c r="H416" s="94">
        <v>9584</v>
      </c>
      <c r="I416" s="94">
        <v>6538</v>
      </c>
      <c r="J416" s="94">
        <v>1591</v>
      </c>
      <c r="K416" s="94">
        <v>0</v>
      </c>
      <c r="L416" s="94">
        <v>0</v>
      </c>
      <c r="M416" s="94">
        <v>1934</v>
      </c>
      <c r="N416" s="182">
        <v>0</v>
      </c>
      <c r="O416" s="100">
        <f t="shared" si="61"/>
        <v>0.63481567453651389</v>
      </c>
      <c r="P416" s="188">
        <f t="shared" si="62"/>
        <v>0.52736414154778799</v>
      </c>
      <c r="Q416" s="189">
        <f t="shared" si="63"/>
        <v>0.23055642425846185</v>
      </c>
      <c r="R416" s="189">
        <f t="shared" si="64"/>
        <v>0.15728066588082465</v>
      </c>
      <c r="S416" s="189">
        <f t="shared" si="65"/>
        <v>3.8273713584642405E-2</v>
      </c>
      <c r="T416" s="189">
        <f t="shared" si="66"/>
        <v>0</v>
      </c>
      <c r="U416" s="189">
        <f t="shared" si="67"/>
        <v>0</v>
      </c>
      <c r="V416" s="189">
        <f t="shared" si="68"/>
        <v>4.6525054728283097E-2</v>
      </c>
      <c r="W416" s="158">
        <f t="shared" si="69"/>
        <v>0</v>
      </c>
      <c r="X416" s="98" t="s">
        <v>1661</v>
      </c>
    </row>
    <row r="417" spans="1:24" ht="16" x14ac:dyDescent="0.2">
      <c r="A417" s="1" t="s">
        <v>52</v>
      </c>
      <c r="B417" s="37" t="s">
        <v>53</v>
      </c>
      <c r="C417" s="94">
        <v>14</v>
      </c>
      <c r="D417" s="37" t="s">
        <v>51</v>
      </c>
      <c r="E417" s="121">
        <v>71815</v>
      </c>
      <c r="F417" s="182">
        <f t="shared" si="60"/>
        <v>44735</v>
      </c>
      <c r="G417" s="94">
        <v>19624</v>
      </c>
      <c r="H417" s="94">
        <v>13852</v>
      </c>
      <c r="I417" s="94">
        <v>5977</v>
      </c>
      <c r="J417" s="94">
        <v>2639</v>
      </c>
      <c r="K417" s="94">
        <v>0</v>
      </c>
      <c r="L417" s="94">
        <v>0</v>
      </c>
      <c r="M417" s="94">
        <v>0</v>
      </c>
      <c r="N417" s="182">
        <v>2643</v>
      </c>
      <c r="O417" s="100">
        <f t="shared" si="61"/>
        <v>0.62292000278493354</v>
      </c>
      <c r="P417" s="188">
        <f t="shared" si="62"/>
        <v>0.43867218061920199</v>
      </c>
      <c r="Q417" s="189">
        <f t="shared" si="63"/>
        <v>0.30964569129317088</v>
      </c>
      <c r="R417" s="189">
        <f t="shared" si="64"/>
        <v>0.13360903096009835</v>
      </c>
      <c r="S417" s="189">
        <f t="shared" si="65"/>
        <v>5.8991840840505197E-2</v>
      </c>
      <c r="T417" s="189">
        <f t="shared" si="66"/>
        <v>0</v>
      </c>
      <c r="U417" s="189">
        <f t="shared" si="67"/>
        <v>0</v>
      </c>
      <c r="V417" s="189">
        <f t="shared" si="68"/>
        <v>0</v>
      </c>
      <c r="W417" s="158">
        <f t="shared" si="69"/>
        <v>5.9081256287023584E-2</v>
      </c>
      <c r="X417" s="98" t="s">
        <v>1661</v>
      </c>
    </row>
    <row r="418" spans="1:24" ht="16" x14ac:dyDescent="0.2">
      <c r="A418" s="1" t="s">
        <v>67</v>
      </c>
      <c r="B418" s="37" t="s">
        <v>68</v>
      </c>
      <c r="C418" s="94">
        <v>14</v>
      </c>
      <c r="D418" s="37" t="s">
        <v>34</v>
      </c>
      <c r="E418" s="121">
        <v>74982</v>
      </c>
      <c r="F418" s="182">
        <f t="shared" si="60"/>
        <v>52490</v>
      </c>
      <c r="G418" s="94">
        <v>32053</v>
      </c>
      <c r="H418" s="94">
        <v>6135</v>
      </c>
      <c r="I418" s="94">
        <v>10271</v>
      </c>
      <c r="J418" s="94">
        <v>2597</v>
      </c>
      <c r="K418" s="94">
        <v>768</v>
      </c>
      <c r="L418" s="94">
        <v>0</v>
      </c>
      <c r="M418" s="94">
        <v>0</v>
      </c>
      <c r="N418" s="182">
        <v>666</v>
      </c>
      <c r="O418" s="100">
        <f t="shared" si="61"/>
        <v>0.7000346749886639</v>
      </c>
      <c r="P418" s="188">
        <f t="shared" si="62"/>
        <v>0.61064964755191464</v>
      </c>
      <c r="Q418" s="189">
        <f t="shared" si="63"/>
        <v>0.11687940560106687</v>
      </c>
      <c r="R418" s="189">
        <f t="shared" si="64"/>
        <v>0.19567536673652125</v>
      </c>
      <c r="S418" s="189">
        <f t="shared" si="65"/>
        <v>4.9476090683939801E-2</v>
      </c>
      <c r="T418" s="189">
        <f t="shared" si="66"/>
        <v>1.4631358353972185E-2</v>
      </c>
      <c r="U418" s="189">
        <f t="shared" si="67"/>
        <v>0</v>
      </c>
      <c r="V418" s="189">
        <f t="shared" si="68"/>
        <v>0</v>
      </c>
      <c r="W418" s="158">
        <f t="shared" si="69"/>
        <v>1.2688131072585254E-2</v>
      </c>
      <c r="X418" s="98" t="s">
        <v>1661</v>
      </c>
    </row>
    <row r="419" spans="1:24" ht="16" x14ac:dyDescent="0.2">
      <c r="A419" s="1" t="s">
        <v>171</v>
      </c>
      <c r="B419" s="37" t="s">
        <v>1433</v>
      </c>
      <c r="C419" s="94">
        <v>14</v>
      </c>
      <c r="D419" s="37" t="s">
        <v>51</v>
      </c>
      <c r="E419" s="121">
        <v>71162</v>
      </c>
      <c r="F419" s="182">
        <f t="shared" si="60"/>
        <v>49203</v>
      </c>
      <c r="G419" s="94">
        <v>25901</v>
      </c>
      <c r="H419" s="94">
        <v>9780</v>
      </c>
      <c r="I419" s="94">
        <v>9247</v>
      </c>
      <c r="J419" s="94">
        <v>2477</v>
      </c>
      <c r="K419" s="94">
        <v>718</v>
      </c>
      <c r="L419" s="94">
        <v>0</v>
      </c>
      <c r="M419" s="94">
        <v>0</v>
      </c>
      <c r="N419" s="182">
        <v>1080</v>
      </c>
      <c r="O419" s="100">
        <f t="shared" si="61"/>
        <v>0.69142238835333469</v>
      </c>
      <c r="P419" s="188">
        <f t="shared" si="62"/>
        <v>0.52641099119972357</v>
      </c>
      <c r="Q419" s="189">
        <f t="shared" si="63"/>
        <v>0.1987683677824523</v>
      </c>
      <c r="R419" s="189">
        <f t="shared" si="64"/>
        <v>0.18793569497794849</v>
      </c>
      <c r="S419" s="189">
        <f t="shared" si="65"/>
        <v>5.0342458793163021E-2</v>
      </c>
      <c r="T419" s="189">
        <f t="shared" si="66"/>
        <v>1.4592606141901917E-2</v>
      </c>
      <c r="U419" s="189">
        <f t="shared" si="67"/>
        <v>0</v>
      </c>
      <c r="V419" s="189">
        <f t="shared" si="68"/>
        <v>0</v>
      </c>
      <c r="W419" s="158">
        <f t="shared" si="69"/>
        <v>2.1949881104810682E-2</v>
      </c>
      <c r="X419" s="98" t="s">
        <v>1679</v>
      </c>
    </row>
    <row r="420" spans="1:24" ht="16" x14ac:dyDescent="0.2">
      <c r="A420" s="1" t="s">
        <v>181</v>
      </c>
      <c r="B420" s="37" t="s">
        <v>182</v>
      </c>
      <c r="C420" s="94">
        <v>14</v>
      </c>
      <c r="D420" s="37" t="s">
        <v>51</v>
      </c>
      <c r="E420" s="121">
        <v>73224</v>
      </c>
      <c r="F420" s="182">
        <f t="shared" si="60"/>
        <v>50592</v>
      </c>
      <c r="G420" s="94">
        <v>28793</v>
      </c>
      <c r="H420" s="94">
        <v>4992</v>
      </c>
      <c r="I420" s="94">
        <v>11872</v>
      </c>
      <c r="J420" s="94">
        <v>2037</v>
      </c>
      <c r="K420" s="94">
        <v>584</v>
      </c>
      <c r="L420" s="94">
        <v>0</v>
      </c>
      <c r="M420" s="94">
        <v>0</v>
      </c>
      <c r="N420" s="182">
        <v>2314</v>
      </c>
      <c r="O420" s="100">
        <f t="shared" si="61"/>
        <v>0.69092100950508029</v>
      </c>
      <c r="P420" s="188">
        <f t="shared" si="62"/>
        <v>0.5691216002530044</v>
      </c>
      <c r="Q420" s="189">
        <f t="shared" si="63"/>
        <v>9.8671726755218223E-2</v>
      </c>
      <c r="R420" s="189">
        <f t="shared" si="64"/>
        <v>0.23466160657811511</v>
      </c>
      <c r="S420" s="189">
        <f t="shared" si="65"/>
        <v>4.0263282732447815E-2</v>
      </c>
      <c r="T420" s="189">
        <f t="shared" si="66"/>
        <v>1.1543327008222644E-2</v>
      </c>
      <c r="U420" s="189">
        <f t="shared" si="67"/>
        <v>0</v>
      </c>
      <c r="V420" s="189">
        <f t="shared" si="68"/>
        <v>0</v>
      </c>
      <c r="W420" s="158">
        <f t="shared" si="69"/>
        <v>4.5738456672991777E-2</v>
      </c>
      <c r="X420" s="98" t="s">
        <v>1661</v>
      </c>
    </row>
    <row r="421" spans="1:24" ht="16" x14ac:dyDescent="0.2">
      <c r="A421" s="1" t="s">
        <v>208</v>
      </c>
      <c r="B421" s="37" t="s">
        <v>209</v>
      </c>
      <c r="C421" s="94">
        <v>14</v>
      </c>
      <c r="D421" s="37" t="s">
        <v>210</v>
      </c>
      <c r="E421" s="121">
        <v>71391</v>
      </c>
      <c r="F421" s="182">
        <f t="shared" si="60"/>
        <v>45658</v>
      </c>
      <c r="G421" s="94">
        <v>26844</v>
      </c>
      <c r="H421" s="94">
        <v>8040</v>
      </c>
      <c r="I421" s="94">
        <v>6107</v>
      </c>
      <c r="J421" s="94">
        <v>1890</v>
      </c>
      <c r="K421" s="94">
        <v>0</v>
      </c>
      <c r="L421" s="94">
        <v>0</v>
      </c>
      <c r="M421" s="94">
        <v>0</v>
      </c>
      <c r="N421" s="182">
        <v>2777</v>
      </c>
      <c r="O421" s="100">
        <f t="shared" si="61"/>
        <v>0.6395484024596938</v>
      </c>
      <c r="P421" s="188">
        <f t="shared" si="62"/>
        <v>0.58793639668842257</v>
      </c>
      <c r="Q421" s="189">
        <f t="shared" si="63"/>
        <v>0.17609181304481142</v>
      </c>
      <c r="R421" s="189">
        <f t="shared" si="64"/>
        <v>0.13375531122694817</v>
      </c>
      <c r="S421" s="189">
        <f t="shared" si="65"/>
        <v>4.1394717245608656E-2</v>
      </c>
      <c r="T421" s="189">
        <f t="shared" si="66"/>
        <v>0</v>
      </c>
      <c r="U421" s="189">
        <f t="shared" si="67"/>
        <v>0</v>
      </c>
      <c r="V421" s="189">
        <f t="shared" si="68"/>
        <v>0</v>
      </c>
      <c r="W421" s="158">
        <f t="shared" si="69"/>
        <v>6.0821761794209117E-2</v>
      </c>
      <c r="X421" s="98" t="s">
        <v>1661</v>
      </c>
    </row>
    <row r="422" spans="1:24" ht="16" x14ac:dyDescent="0.2">
      <c r="A422" s="1" t="s">
        <v>213</v>
      </c>
      <c r="B422" s="37" t="s">
        <v>214</v>
      </c>
      <c r="C422" s="94">
        <v>14</v>
      </c>
      <c r="D422" s="37" t="s">
        <v>34</v>
      </c>
      <c r="E422" s="121">
        <v>74996</v>
      </c>
      <c r="F422" s="182">
        <f t="shared" si="60"/>
        <v>48335</v>
      </c>
      <c r="G422" s="94">
        <v>22860</v>
      </c>
      <c r="H422" s="94">
        <v>0</v>
      </c>
      <c r="I422" s="94">
        <v>0</v>
      </c>
      <c r="J422" s="94">
        <v>8401</v>
      </c>
      <c r="K422" s="94">
        <v>0</v>
      </c>
      <c r="L422" s="94">
        <v>0</v>
      </c>
      <c r="M422" s="94">
        <v>10331</v>
      </c>
      <c r="N422" s="182">
        <v>6743</v>
      </c>
      <c r="O422" s="100">
        <f t="shared" si="61"/>
        <v>0.6445010400554696</v>
      </c>
      <c r="P422" s="188">
        <f t="shared" si="62"/>
        <v>0.47294920864797768</v>
      </c>
      <c r="Q422" s="189">
        <f t="shared" si="63"/>
        <v>0</v>
      </c>
      <c r="R422" s="189">
        <f t="shared" si="64"/>
        <v>0</v>
      </c>
      <c r="S422" s="189">
        <f t="shared" si="65"/>
        <v>0.17380779973104377</v>
      </c>
      <c r="T422" s="189">
        <f t="shared" si="66"/>
        <v>0</v>
      </c>
      <c r="U422" s="189">
        <f t="shared" si="67"/>
        <v>0</v>
      </c>
      <c r="V422" s="189">
        <f t="shared" si="68"/>
        <v>0.21373745732905761</v>
      </c>
      <c r="W422" s="158">
        <f t="shared" si="69"/>
        <v>0.13950553429192097</v>
      </c>
      <c r="X422" s="98" t="s">
        <v>1661</v>
      </c>
    </row>
    <row r="423" spans="1:24" ht="16" x14ac:dyDescent="0.2">
      <c r="A423" s="1" t="s">
        <v>254</v>
      </c>
      <c r="B423" s="37" t="s">
        <v>255</v>
      </c>
      <c r="C423" s="94">
        <v>14</v>
      </c>
      <c r="D423" s="37" t="s">
        <v>51</v>
      </c>
      <c r="E423" s="121">
        <v>67284</v>
      </c>
      <c r="F423" s="182">
        <f t="shared" si="60"/>
        <v>45026</v>
      </c>
      <c r="G423" s="94">
        <v>19806</v>
      </c>
      <c r="H423" s="94">
        <v>6609</v>
      </c>
      <c r="I423" s="94">
        <v>4232</v>
      </c>
      <c r="J423" s="94">
        <v>0</v>
      </c>
      <c r="K423" s="94">
        <v>0</v>
      </c>
      <c r="L423" s="94">
        <v>0</v>
      </c>
      <c r="M423" s="94">
        <v>12174</v>
      </c>
      <c r="N423" s="182">
        <v>2205</v>
      </c>
      <c r="O423" s="100">
        <f t="shared" si="61"/>
        <v>0.66919327031686582</v>
      </c>
      <c r="P423" s="188">
        <f t="shared" si="62"/>
        <v>0.43987918091769201</v>
      </c>
      <c r="Q423" s="189">
        <f t="shared" si="63"/>
        <v>0.14678185937014171</v>
      </c>
      <c r="R423" s="189">
        <f t="shared" si="64"/>
        <v>9.399013903078221E-2</v>
      </c>
      <c r="S423" s="189">
        <f t="shared" si="65"/>
        <v>0</v>
      </c>
      <c r="T423" s="189">
        <f t="shared" si="66"/>
        <v>0</v>
      </c>
      <c r="U423" s="189">
        <f t="shared" si="67"/>
        <v>0</v>
      </c>
      <c r="V423" s="189">
        <f t="shared" si="68"/>
        <v>0.2703771154444099</v>
      </c>
      <c r="W423" s="158">
        <f t="shared" si="69"/>
        <v>4.8971705236974195E-2</v>
      </c>
      <c r="X423" s="98" t="s">
        <v>1661</v>
      </c>
    </row>
    <row r="424" spans="1:24" ht="16" x14ac:dyDescent="0.2">
      <c r="A424" s="1" t="s">
        <v>262</v>
      </c>
      <c r="B424" s="37" t="s">
        <v>263</v>
      </c>
      <c r="C424" s="94">
        <v>14</v>
      </c>
      <c r="D424" s="37" t="s">
        <v>51</v>
      </c>
      <c r="E424" s="121">
        <v>77529</v>
      </c>
      <c r="F424" s="182">
        <f t="shared" si="60"/>
        <v>54593</v>
      </c>
      <c r="G424" s="94">
        <v>25207</v>
      </c>
      <c r="H424" s="94">
        <v>5980</v>
      </c>
      <c r="I424" s="94">
        <v>20097</v>
      </c>
      <c r="J424" s="94">
        <v>1527</v>
      </c>
      <c r="K424" s="94">
        <v>476</v>
      </c>
      <c r="L424" s="94">
        <v>0</v>
      </c>
      <c r="M424" s="94">
        <v>0</v>
      </c>
      <c r="N424" s="182">
        <v>1306</v>
      </c>
      <c r="O424" s="100">
        <f t="shared" si="61"/>
        <v>0.70416231345689995</v>
      </c>
      <c r="P424" s="188">
        <f t="shared" si="62"/>
        <v>0.4617258622900372</v>
      </c>
      <c r="Q424" s="189">
        <f t="shared" si="63"/>
        <v>0.10953785283827597</v>
      </c>
      <c r="R424" s="189">
        <f t="shared" si="64"/>
        <v>0.36812411847672777</v>
      </c>
      <c r="S424" s="189">
        <f t="shared" si="65"/>
        <v>2.7970618943820635E-2</v>
      </c>
      <c r="T424" s="189">
        <f t="shared" si="66"/>
        <v>8.7190665469932035E-3</v>
      </c>
      <c r="U424" s="189">
        <f t="shared" si="67"/>
        <v>0</v>
      </c>
      <c r="V424" s="189">
        <f t="shared" si="68"/>
        <v>0</v>
      </c>
      <c r="W424" s="158">
        <f t="shared" si="69"/>
        <v>2.392248090414522E-2</v>
      </c>
      <c r="X424" s="98" t="s">
        <v>1661</v>
      </c>
    </row>
    <row r="425" spans="1:24" ht="16" x14ac:dyDescent="0.2">
      <c r="A425" s="1" t="s">
        <v>270</v>
      </c>
      <c r="B425" s="37" t="s">
        <v>271</v>
      </c>
      <c r="C425" s="94">
        <v>14</v>
      </c>
      <c r="D425" s="37" t="s">
        <v>34</v>
      </c>
      <c r="E425" s="121">
        <v>70333</v>
      </c>
      <c r="F425" s="182">
        <f t="shared" si="60"/>
        <v>52444</v>
      </c>
      <c r="G425" s="94">
        <v>31658</v>
      </c>
      <c r="H425" s="94">
        <v>2942</v>
      </c>
      <c r="I425" s="94">
        <v>14948</v>
      </c>
      <c r="J425" s="94">
        <v>2129</v>
      </c>
      <c r="K425" s="94">
        <v>767</v>
      </c>
      <c r="L425" s="94">
        <v>0</v>
      </c>
      <c r="M425" s="94">
        <v>0</v>
      </c>
      <c r="N425" s="182">
        <v>0</v>
      </c>
      <c r="O425" s="100">
        <f t="shared" si="61"/>
        <v>0.74565282299916114</v>
      </c>
      <c r="P425" s="188">
        <f t="shared" si="62"/>
        <v>0.60365342079170159</v>
      </c>
      <c r="Q425" s="189">
        <f t="shared" si="63"/>
        <v>5.6097933033330792E-2</v>
      </c>
      <c r="R425" s="189">
        <f t="shared" si="64"/>
        <v>0.28502783921897645</v>
      </c>
      <c r="S425" s="189">
        <f t="shared" si="65"/>
        <v>4.0595683014262834E-2</v>
      </c>
      <c r="T425" s="189">
        <f t="shared" si="66"/>
        <v>1.4625123941728319E-2</v>
      </c>
      <c r="U425" s="189">
        <f t="shared" si="67"/>
        <v>0</v>
      </c>
      <c r="V425" s="189">
        <f t="shared" si="68"/>
        <v>0</v>
      </c>
      <c r="W425" s="158">
        <f t="shared" si="69"/>
        <v>0</v>
      </c>
      <c r="X425" s="98" t="s">
        <v>1661</v>
      </c>
    </row>
    <row r="426" spans="1:24" ht="16" x14ac:dyDescent="0.2">
      <c r="A426" s="1" t="s">
        <v>295</v>
      </c>
      <c r="B426" s="37" t="s">
        <v>296</v>
      </c>
      <c r="C426" s="94">
        <v>14</v>
      </c>
      <c r="D426" s="37" t="s">
        <v>51</v>
      </c>
      <c r="E426" s="121">
        <v>67194</v>
      </c>
      <c r="F426" s="182">
        <f t="shared" si="60"/>
        <v>43123</v>
      </c>
      <c r="G426" s="94">
        <v>22867</v>
      </c>
      <c r="H426" s="94">
        <v>10799</v>
      </c>
      <c r="I426" s="94">
        <v>5577</v>
      </c>
      <c r="J426" s="94">
        <v>0</v>
      </c>
      <c r="K426" s="94">
        <v>535</v>
      </c>
      <c r="L426" s="94">
        <v>0</v>
      </c>
      <c r="M426" s="94">
        <v>0</v>
      </c>
      <c r="N426" s="182">
        <v>3345</v>
      </c>
      <c r="O426" s="100">
        <f t="shared" si="61"/>
        <v>0.6417686102925857</v>
      </c>
      <c r="P426" s="188">
        <f t="shared" si="62"/>
        <v>0.53027386777357788</v>
      </c>
      <c r="Q426" s="189">
        <f t="shared" si="63"/>
        <v>0.2504232080328363</v>
      </c>
      <c r="R426" s="189">
        <f t="shared" si="64"/>
        <v>0.12932773693852467</v>
      </c>
      <c r="S426" s="189">
        <f t="shared" si="65"/>
        <v>0</v>
      </c>
      <c r="T426" s="189">
        <f t="shared" si="66"/>
        <v>1.2406372469447858E-2</v>
      </c>
      <c r="U426" s="189">
        <f t="shared" si="67"/>
        <v>0</v>
      </c>
      <c r="V426" s="189">
        <f t="shared" si="68"/>
        <v>0</v>
      </c>
      <c r="W426" s="158">
        <f t="shared" si="69"/>
        <v>7.7568814785613241E-2</v>
      </c>
      <c r="X426" s="98" t="s">
        <v>1661</v>
      </c>
    </row>
    <row r="427" spans="1:24" ht="16" x14ac:dyDescent="0.2">
      <c r="A427" s="1" t="s">
        <v>299</v>
      </c>
      <c r="B427" s="37" t="s">
        <v>1449</v>
      </c>
      <c r="C427" s="94">
        <v>14</v>
      </c>
      <c r="D427" s="37" t="s">
        <v>51</v>
      </c>
      <c r="E427" s="121">
        <v>74062</v>
      </c>
      <c r="F427" s="182">
        <f t="shared" si="60"/>
        <v>46139</v>
      </c>
      <c r="G427" s="94">
        <v>15169</v>
      </c>
      <c r="H427" s="94">
        <v>5680</v>
      </c>
      <c r="I427" s="94">
        <v>22151</v>
      </c>
      <c r="J427" s="94">
        <v>1350</v>
      </c>
      <c r="K427" s="94">
        <v>694</v>
      </c>
      <c r="L427" s="94">
        <v>0</v>
      </c>
      <c r="M427" s="94">
        <v>0</v>
      </c>
      <c r="N427" s="182">
        <v>1095</v>
      </c>
      <c r="O427" s="100">
        <f t="shared" si="61"/>
        <v>0.62297804542140367</v>
      </c>
      <c r="P427" s="188">
        <f t="shared" si="62"/>
        <v>0.32876742018682675</v>
      </c>
      <c r="Q427" s="189">
        <f t="shared" si="63"/>
        <v>0.12310626584884804</v>
      </c>
      <c r="R427" s="189">
        <f t="shared" si="64"/>
        <v>0.48009276317215371</v>
      </c>
      <c r="S427" s="189">
        <f t="shared" si="65"/>
        <v>2.9259411777455082E-2</v>
      </c>
      <c r="T427" s="189">
        <f t="shared" si="66"/>
        <v>1.5041505017447278E-2</v>
      </c>
      <c r="U427" s="189">
        <f t="shared" si="67"/>
        <v>0</v>
      </c>
      <c r="V427" s="189">
        <f t="shared" si="68"/>
        <v>0</v>
      </c>
      <c r="W427" s="158">
        <f t="shared" si="69"/>
        <v>2.3732633997269121E-2</v>
      </c>
      <c r="X427" s="98" t="s">
        <v>1679</v>
      </c>
    </row>
    <row r="428" spans="1:24" ht="16" x14ac:dyDescent="0.2">
      <c r="A428" s="1" t="s">
        <v>432</v>
      </c>
      <c r="B428" s="37" t="s">
        <v>433</v>
      </c>
      <c r="C428" s="94">
        <v>14</v>
      </c>
      <c r="D428" s="37" t="s">
        <v>51</v>
      </c>
      <c r="E428" s="121">
        <v>72198</v>
      </c>
      <c r="F428" s="182">
        <f t="shared" si="60"/>
        <v>46584</v>
      </c>
      <c r="G428" s="94">
        <v>25148</v>
      </c>
      <c r="H428" s="94">
        <v>6641</v>
      </c>
      <c r="I428" s="94">
        <v>10017</v>
      </c>
      <c r="J428" s="94">
        <v>1852</v>
      </c>
      <c r="K428" s="94">
        <v>659</v>
      </c>
      <c r="L428" s="94">
        <v>0</v>
      </c>
      <c r="M428" s="94">
        <v>0</v>
      </c>
      <c r="N428" s="182">
        <v>2267</v>
      </c>
      <c r="O428" s="100">
        <f t="shared" si="61"/>
        <v>0.64522562951882323</v>
      </c>
      <c r="P428" s="188">
        <f t="shared" si="62"/>
        <v>0.53984200583891462</v>
      </c>
      <c r="Q428" s="189">
        <f t="shared" si="63"/>
        <v>0.14255967714236648</v>
      </c>
      <c r="R428" s="189">
        <f t="shared" si="64"/>
        <v>0.21503091190108192</v>
      </c>
      <c r="S428" s="189">
        <f t="shared" si="65"/>
        <v>3.9756139447020437E-2</v>
      </c>
      <c r="T428" s="189">
        <f t="shared" si="66"/>
        <v>1.4146488064571527E-2</v>
      </c>
      <c r="U428" s="189">
        <f t="shared" si="67"/>
        <v>0</v>
      </c>
      <c r="V428" s="189">
        <f t="shared" si="68"/>
        <v>0</v>
      </c>
      <c r="W428" s="158">
        <f t="shared" si="69"/>
        <v>4.8664777606044991E-2</v>
      </c>
      <c r="X428" s="98" t="s">
        <v>1661</v>
      </c>
    </row>
    <row r="429" spans="1:24" ht="16" x14ac:dyDescent="0.2">
      <c r="A429" s="1" t="s">
        <v>513</v>
      </c>
      <c r="B429" s="37" t="s">
        <v>514</v>
      </c>
      <c r="C429" s="94">
        <v>14</v>
      </c>
      <c r="D429" s="37" t="s">
        <v>51</v>
      </c>
      <c r="E429" s="121">
        <v>67439</v>
      </c>
      <c r="F429" s="182">
        <f t="shared" si="60"/>
        <v>43878</v>
      </c>
      <c r="G429" s="94">
        <v>19691</v>
      </c>
      <c r="H429" s="94">
        <v>14766</v>
      </c>
      <c r="I429" s="94">
        <v>5990</v>
      </c>
      <c r="J429" s="94">
        <v>1591</v>
      </c>
      <c r="K429" s="94">
        <v>0</v>
      </c>
      <c r="L429" s="94">
        <v>0</v>
      </c>
      <c r="M429" s="94">
        <v>0</v>
      </c>
      <c r="N429" s="182">
        <v>1840</v>
      </c>
      <c r="O429" s="100">
        <f t="shared" si="61"/>
        <v>0.65063242337519833</v>
      </c>
      <c r="P429" s="188">
        <f t="shared" si="62"/>
        <v>0.44876703587219108</v>
      </c>
      <c r="Q429" s="189">
        <f t="shared" si="63"/>
        <v>0.33652399835908658</v>
      </c>
      <c r="R429" s="189">
        <f t="shared" si="64"/>
        <v>0.13651488217329869</v>
      </c>
      <c r="S429" s="189">
        <f t="shared" si="65"/>
        <v>3.6259628971238432E-2</v>
      </c>
      <c r="T429" s="189">
        <f t="shared" si="66"/>
        <v>0</v>
      </c>
      <c r="U429" s="189">
        <f t="shared" si="67"/>
        <v>0</v>
      </c>
      <c r="V429" s="189">
        <f t="shared" si="68"/>
        <v>0</v>
      </c>
      <c r="W429" s="158">
        <f t="shared" si="69"/>
        <v>4.1934454624185241E-2</v>
      </c>
      <c r="X429" s="98" t="s">
        <v>1661</v>
      </c>
    </row>
    <row r="430" spans="1:24" ht="16" x14ac:dyDescent="0.2">
      <c r="A430" s="1" t="s">
        <v>526</v>
      </c>
      <c r="B430" s="37" t="s">
        <v>527</v>
      </c>
      <c r="C430" s="94">
        <v>14</v>
      </c>
      <c r="D430" s="37" t="s">
        <v>51</v>
      </c>
      <c r="E430" s="121">
        <v>70743</v>
      </c>
      <c r="F430" s="182">
        <f t="shared" si="60"/>
        <v>49000</v>
      </c>
      <c r="G430" s="94">
        <v>23001</v>
      </c>
      <c r="H430" s="94">
        <v>9774</v>
      </c>
      <c r="I430" s="94">
        <v>11554</v>
      </c>
      <c r="J430" s="94">
        <v>2527</v>
      </c>
      <c r="K430" s="94">
        <v>909</v>
      </c>
      <c r="L430" s="94">
        <v>0</v>
      </c>
      <c r="M430" s="94">
        <v>0</v>
      </c>
      <c r="N430" s="182">
        <v>1235</v>
      </c>
      <c r="O430" s="100">
        <f t="shared" si="61"/>
        <v>0.69264803584806978</v>
      </c>
      <c r="P430" s="188">
        <f t="shared" si="62"/>
        <v>0.4694081632653061</v>
      </c>
      <c r="Q430" s="189">
        <f t="shared" si="63"/>
        <v>0.19946938775510203</v>
      </c>
      <c r="R430" s="189">
        <f t="shared" si="64"/>
        <v>0.23579591836734695</v>
      </c>
      <c r="S430" s="189">
        <f t="shared" si="65"/>
        <v>5.1571428571428574E-2</v>
      </c>
      <c r="T430" s="189">
        <f t="shared" si="66"/>
        <v>1.8551020408163265E-2</v>
      </c>
      <c r="U430" s="189">
        <f t="shared" si="67"/>
        <v>0</v>
      </c>
      <c r="V430" s="189">
        <f t="shared" si="68"/>
        <v>0</v>
      </c>
      <c r="W430" s="158">
        <f t="shared" si="69"/>
        <v>2.5204081632653062E-2</v>
      </c>
      <c r="X430" s="98" t="s">
        <v>1661</v>
      </c>
    </row>
    <row r="431" spans="1:24" ht="16" x14ac:dyDescent="0.2">
      <c r="A431" s="1" t="s">
        <v>537</v>
      </c>
      <c r="B431" s="37" t="s">
        <v>538</v>
      </c>
      <c r="C431" s="94">
        <v>14</v>
      </c>
      <c r="D431" s="37" t="s">
        <v>210</v>
      </c>
      <c r="E431" s="121">
        <v>72754</v>
      </c>
      <c r="F431" s="182">
        <f t="shared" si="60"/>
        <v>49471</v>
      </c>
      <c r="G431" s="94">
        <v>24721</v>
      </c>
      <c r="H431" s="94">
        <v>10295</v>
      </c>
      <c r="I431" s="94">
        <v>11315</v>
      </c>
      <c r="J431" s="94">
        <v>1254</v>
      </c>
      <c r="K431" s="94">
        <v>0</v>
      </c>
      <c r="L431" s="94">
        <v>0</v>
      </c>
      <c r="M431" s="94">
        <v>0</v>
      </c>
      <c r="N431" s="182">
        <v>1886</v>
      </c>
      <c r="O431" s="100">
        <f t="shared" si="61"/>
        <v>0.67997635868818207</v>
      </c>
      <c r="P431" s="188">
        <f t="shared" si="62"/>
        <v>0.49970689899132825</v>
      </c>
      <c r="Q431" s="189">
        <f t="shared" si="63"/>
        <v>0.20810171615694043</v>
      </c>
      <c r="R431" s="189">
        <f t="shared" si="64"/>
        <v>0.22871985607729781</v>
      </c>
      <c r="S431" s="189">
        <f t="shared" si="65"/>
        <v>2.5348183784439367E-2</v>
      </c>
      <c r="T431" s="189">
        <f t="shared" si="66"/>
        <v>0</v>
      </c>
      <c r="U431" s="189">
        <f t="shared" si="67"/>
        <v>0</v>
      </c>
      <c r="V431" s="189">
        <f t="shared" si="68"/>
        <v>0</v>
      </c>
      <c r="W431" s="158">
        <f t="shared" si="69"/>
        <v>3.8123344989994139E-2</v>
      </c>
      <c r="X431" s="98" t="s">
        <v>1661</v>
      </c>
    </row>
    <row r="432" spans="1:24" ht="16" x14ac:dyDescent="0.2">
      <c r="A432" s="1" t="s">
        <v>549</v>
      </c>
      <c r="B432" s="37" t="s">
        <v>550</v>
      </c>
      <c r="C432" s="94">
        <v>14</v>
      </c>
      <c r="D432" s="37" t="s">
        <v>210</v>
      </c>
      <c r="E432" s="121">
        <v>78459</v>
      </c>
      <c r="F432" s="182">
        <f t="shared" si="60"/>
        <v>55377</v>
      </c>
      <c r="G432" s="94">
        <v>29810</v>
      </c>
      <c r="H432" s="94">
        <v>7620</v>
      </c>
      <c r="I432" s="94">
        <v>14373</v>
      </c>
      <c r="J432" s="94">
        <v>1716</v>
      </c>
      <c r="K432" s="94">
        <v>0</v>
      </c>
      <c r="L432" s="94">
        <v>0</v>
      </c>
      <c r="M432" s="94">
        <v>0</v>
      </c>
      <c r="N432" s="182">
        <v>1858</v>
      </c>
      <c r="O432" s="100">
        <f t="shared" si="61"/>
        <v>0.70580812908652923</v>
      </c>
      <c r="P432" s="188">
        <f t="shared" si="62"/>
        <v>0.53831012875381479</v>
      </c>
      <c r="Q432" s="189">
        <f t="shared" si="63"/>
        <v>0.13760225364320927</v>
      </c>
      <c r="R432" s="189">
        <f t="shared" si="64"/>
        <v>0.25954818787583295</v>
      </c>
      <c r="S432" s="189">
        <f t="shared" si="65"/>
        <v>3.0987594127525869E-2</v>
      </c>
      <c r="T432" s="189">
        <f t="shared" si="66"/>
        <v>0</v>
      </c>
      <c r="U432" s="189">
        <f t="shared" si="67"/>
        <v>0</v>
      </c>
      <c r="V432" s="189">
        <f t="shared" si="68"/>
        <v>0</v>
      </c>
      <c r="W432" s="158">
        <f t="shared" si="69"/>
        <v>3.355183559961717E-2</v>
      </c>
      <c r="X432" s="98" t="s">
        <v>1661</v>
      </c>
    </row>
    <row r="433" spans="1:24" ht="16" x14ac:dyDescent="0.2">
      <c r="A433" s="1" t="s">
        <v>551</v>
      </c>
      <c r="B433" s="37" t="s">
        <v>552</v>
      </c>
      <c r="C433" s="94">
        <v>14</v>
      </c>
      <c r="D433" s="37" t="s">
        <v>210</v>
      </c>
      <c r="E433" s="121">
        <v>72200</v>
      </c>
      <c r="F433" s="182">
        <f t="shared" si="60"/>
        <v>50425</v>
      </c>
      <c r="G433" s="94">
        <v>26995</v>
      </c>
      <c r="H433" s="94">
        <v>8291</v>
      </c>
      <c r="I433" s="94">
        <v>11801</v>
      </c>
      <c r="J433" s="94">
        <v>2075</v>
      </c>
      <c r="K433" s="94">
        <v>875</v>
      </c>
      <c r="L433" s="94">
        <v>0</v>
      </c>
      <c r="M433" s="94">
        <v>0</v>
      </c>
      <c r="N433" s="182">
        <v>388</v>
      </c>
      <c r="O433" s="100">
        <f t="shared" si="61"/>
        <v>0.69840720221606645</v>
      </c>
      <c r="P433" s="188">
        <f t="shared" si="62"/>
        <v>0.53534952900347055</v>
      </c>
      <c r="Q433" s="189">
        <f t="shared" si="63"/>
        <v>0.16442240951908776</v>
      </c>
      <c r="R433" s="189">
        <f t="shared" si="64"/>
        <v>0.23403073872087257</v>
      </c>
      <c r="S433" s="189">
        <f t="shared" si="65"/>
        <v>4.1150223103619238E-2</v>
      </c>
      <c r="T433" s="189">
        <f t="shared" si="66"/>
        <v>1.7352503718393655E-2</v>
      </c>
      <c r="U433" s="189">
        <f t="shared" si="67"/>
        <v>0</v>
      </c>
      <c r="V433" s="189">
        <f t="shared" si="68"/>
        <v>0</v>
      </c>
      <c r="W433" s="158">
        <f t="shared" si="69"/>
        <v>7.694595934556272E-3</v>
      </c>
      <c r="X433" s="98" t="s">
        <v>1661</v>
      </c>
    </row>
    <row r="434" spans="1:24" ht="16" x14ac:dyDescent="0.2">
      <c r="A434" s="1" t="s">
        <v>553</v>
      </c>
      <c r="B434" s="37" t="s">
        <v>554</v>
      </c>
      <c r="C434" s="94">
        <v>14</v>
      </c>
      <c r="D434" s="37" t="s">
        <v>210</v>
      </c>
      <c r="E434" s="121">
        <v>78248</v>
      </c>
      <c r="F434" s="182">
        <f t="shared" si="60"/>
        <v>56750</v>
      </c>
      <c r="G434" s="94">
        <v>30773</v>
      </c>
      <c r="H434" s="94">
        <v>6526</v>
      </c>
      <c r="I434" s="94">
        <v>15853</v>
      </c>
      <c r="J434" s="94">
        <v>1450</v>
      </c>
      <c r="K434" s="94">
        <v>0</v>
      </c>
      <c r="L434" s="94">
        <v>0</v>
      </c>
      <c r="M434" s="94">
        <v>0</v>
      </c>
      <c r="N434" s="182">
        <v>2148</v>
      </c>
      <c r="O434" s="100">
        <f t="shared" si="61"/>
        <v>0.72525815356303036</v>
      </c>
      <c r="P434" s="188">
        <f t="shared" si="62"/>
        <v>0.54225550660792954</v>
      </c>
      <c r="Q434" s="189">
        <f t="shared" si="63"/>
        <v>0.11499559471365639</v>
      </c>
      <c r="R434" s="189">
        <f t="shared" si="64"/>
        <v>0.27934801762114536</v>
      </c>
      <c r="S434" s="189">
        <f t="shared" si="65"/>
        <v>2.5550660792951541E-2</v>
      </c>
      <c r="T434" s="189">
        <f t="shared" si="66"/>
        <v>0</v>
      </c>
      <c r="U434" s="189">
        <f t="shared" si="67"/>
        <v>0</v>
      </c>
      <c r="V434" s="189">
        <f t="shared" si="68"/>
        <v>0</v>
      </c>
      <c r="W434" s="158">
        <f t="shared" si="69"/>
        <v>3.7850220264317183E-2</v>
      </c>
      <c r="X434" s="98" t="s">
        <v>1661</v>
      </c>
    </row>
    <row r="435" spans="1:24" ht="16" x14ac:dyDescent="0.2">
      <c r="A435" s="1" t="s">
        <v>555</v>
      </c>
      <c r="B435" s="37" t="s">
        <v>1481</v>
      </c>
      <c r="C435" s="94">
        <v>14</v>
      </c>
      <c r="D435" s="37" t="s">
        <v>210</v>
      </c>
      <c r="E435" s="121">
        <v>73062</v>
      </c>
      <c r="F435" s="182">
        <f t="shared" si="60"/>
        <v>47270</v>
      </c>
      <c r="G435" s="94">
        <v>26476</v>
      </c>
      <c r="H435" s="94">
        <v>8871</v>
      </c>
      <c r="I435" s="94">
        <v>8210</v>
      </c>
      <c r="J435" s="94">
        <v>1712</v>
      </c>
      <c r="K435" s="94">
        <v>604</v>
      </c>
      <c r="L435" s="94">
        <v>0</v>
      </c>
      <c r="M435" s="94">
        <v>0</v>
      </c>
      <c r="N435" s="182">
        <v>1397</v>
      </c>
      <c r="O435" s="100">
        <f t="shared" si="61"/>
        <v>0.64698475267580957</v>
      </c>
      <c r="P435" s="188">
        <f t="shared" si="62"/>
        <v>0.56010154431986459</v>
      </c>
      <c r="Q435" s="189">
        <f t="shared" si="63"/>
        <v>0.18766659614977788</v>
      </c>
      <c r="R435" s="189">
        <f t="shared" si="64"/>
        <v>0.17368309710175586</v>
      </c>
      <c r="S435" s="189">
        <f t="shared" si="65"/>
        <v>3.6217474085043368E-2</v>
      </c>
      <c r="T435" s="189">
        <f t="shared" si="66"/>
        <v>1.2777660249629787E-2</v>
      </c>
      <c r="U435" s="189">
        <f t="shared" si="67"/>
        <v>0</v>
      </c>
      <c r="V435" s="189">
        <f t="shared" si="68"/>
        <v>0</v>
      </c>
      <c r="W435" s="158">
        <f t="shared" si="69"/>
        <v>2.9553628093928495E-2</v>
      </c>
      <c r="X435" s="98" t="s">
        <v>1679</v>
      </c>
    </row>
    <row r="436" spans="1:24" ht="16" x14ac:dyDescent="0.2">
      <c r="A436" s="1" t="s">
        <v>563</v>
      </c>
      <c r="B436" s="37" t="s">
        <v>564</v>
      </c>
      <c r="C436" s="94">
        <v>14</v>
      </c>
      <c r="D436" s="37" t="s">
        <v>210</v>
      </c>
      <c r="E436" s="121">
        <v>73851</v>
      </c>
      <c r="F436" s="182">
        <f t="shared" si="60"/>
        <v>54707</v>
      </c>
      <c r="G436" s="94">
        <v>29869</v>
      </c>
      <c r="H436" s="94">
        <v>7413</v>
      </c>
      <c r="I436" s="94">
        <v>14598</v>
      </c>
      <c r="J436" s="94">
        <v>1663</v>
      </c>
      <c r="K436" s="94">
        <v>807</v>
      </c>
      <c r="L436" s="94">
        <v>0</v>
      </c>
      <c r="M436" s="94">
        <v>0</v>
      </c>
      <c r="N436" s="182">
        <v>357</v>
      </c>
      <c r="O436" s="100">
        <f t="shared" si="61"/>
        <v>0.74077534495132091</v>
      </c>
      <c r="P436" s="188">
        <f t="shared" si="62"/>
        <v>0.54598131866123167</v>
      </c>
      <c r="Q436" s="189">
        <f t="shared" si="63"/>
        <v>0.13550368325808398</v>
      </c>
      <c r="R436" s="189">
        <f t="shared" si="64"/>
        <v>0.26683970972636045</v>
      </c>
      <c r="S436" s="189">
        <f t="shared" si="65"/>
        <v>3.0398303690569763E-2</v>
      </c>
      <c r="T436" s="189">
        <f t="shared" si="66"/>
        <v>1.4751311532345037E-2</v>
      </c>
      <c r="U436" s="189">
        <f t="shared" si="67"/>
        <v>0</v>
      </c>
      <c r="V436" s="189">
        <f t="shared" si="68"/>
        <v>0</v>
      </c>
      <c r="W436" s="158">
        <f t="shared" si="69"/>
        <v>6.5256731314091432E-3</v>
      </c>
      <c r="X436" s="98" t="s">
        <v>1661</v>
      </c>
    </row>
    <row r="437" spans="1:24" ht="16" x14ac:dyDescent="0.2">
      <c r="A437" s="1" t="s">
        <v>692</v>
      </c>
      <c r="B437" s="37" t="s">
        <v>693</v>
      </c>
      <c r="C437" s="94">
        <v>14</v>
      </c>
      <c r="D437" s="37" t="s">
        <v>51</v>
      </c>
      <c r="E437" s="121">
        <v>68861</v>
      </c>
      <c r="F437" s="182">
        <f t="shared" si="60"/>
        <v>47895</v>
      </c>
      <c r="G437" s="94">
        <v>28661</v>
      </c>
      <c r="H437" s="94">
        <v>6070</v>
      </c>
      <c r="I437" s="94">
        <v>9254</v>
      </c>
      <c r="J437" s="94">
        <v>2446</v>
      </c>
      <c r="K437" s="94">
        <v>0</v>
      </c>
      <c r="L437" s="94">
        <v>0</v>
      </c>
      <c r="M437" s="94">
        <v>0</v>
      </c>
      <c r="N437" s="182">
        <v>1464</v>
      </c>
      <c r="O437" s="100">
        <f t="shared" si="61"/>
        <v>0.69553157810662058</v>
      </c>
      <c r="P437" s="188">
        <f t="shared" si="62"/>
        <v>0.59841319553189265</v>
      </c>
      <c r="Q437" s="189">
        <f t="shared" si="63"/>
        <v>0.12673556738699238</v>
      </c>
      <c r="R437" s="189">
        <f t="shared" si="64"/>
        <v>0.19321432299822527</v>
      </c>
      <c r="S437" s="189">
        <f t="shared" si="65"/>
        <v>5.1070049065664473E-2</v>
      </c>
      <c r="T437" s="189">
        <f t="shared" si="66"/>
        <v>0</v>
      </c>
      <c r="U437" s="189">
        <f t="shared" si="67"/>
        <v>0</v>
      </c>
      <c r="V437" s="189">
        <f t="shared" si="68"/>
        <v>0</v>
      </c>
      <c r="W437" s="158">
        <f t="shared" si="69"/>
        <v>3.0566865017225182E-2</v>
      </c>
      <c r="X437" s="98" t="s">
        <v>1661</v>
      </c>
    </row>
    <row r="438" spans="1:24" ht="16" x14ac:dyDescent="0.2">
      <c r="A438" s="1" t="s">
        <v>710</v>
      </c>
      <c r="B438" s="37" t="s">
        <v>711</v>
      </c>
      <c r="C438" s="94">
        <v>14</v>
      </c>
      <c r="D438" s="37" t="s">
        <v>34</v>
      </c>
      <c r="E438" s="121">
        <v>85841</v>
      </c>
      <c r="F438" s="182">
        <f t="shared" si="60"/>
        <v>53888</v>
      </c>
      <c r="G438" s="94">
        <v>23419</v>
      </c>
      <c r="H438" s="94">
        <v>14458</v>
      </c>
      <c r="I438" s="94">
        <v>11894</v>
      </c>
      <c r="J438" s="94">
        <v>1772</v>
      </c>
      <c r="K438" s="94">
        <v>733</v>
      </c>
      <c r="L438" s="94">
        <v>0</v>
      </c>
      <c r="M438" s="94">
        <v>0</v>
      </c>
      <c r="N438" s="182">
        <v>1612</v>
      </c>
      <c r="O438" s="100">
        <f t="shared" si="61"/>
        <v>0.62776528698407519</v>
      </c>
      <c r="P438" s="188">
        <f t="shared" si="62"/>
        <v>0.43458654988123513</v>
      </c>
      <c r="Q438" s="189">
        <f t="shared" si="63"/>
        <v>0.26829720902612825</v>
      </c>
      <c r="R438" s="189">
        <f t="shared" si="64"/>
        <v>0.22071704275534443</v>
      </c>
      <c r="S438" s="189">
        <f t="shared" si="65"/>
        <v>3.2883016627078383E-2</v>
      </c>
      <c r="T438" s="189">
        <f t="shared" si="66"/>
        <v>1.360228622327791E-2</v>
      </c>
      <c r="U438" s="189">
        <f t="shared" si="67"/>
        <v>0</v>
      </c>
      <c r="V438" s="189">
        <f t="shared" si="68"/>
        <v>0</v>
      </c>
      <c r="W438" s="158">
        <f t="shared" si="69"/>
        <v>2.9913895486935866E-2</v>
      </c>
      <c r="X438" s="98" t="s">
        <v>1661</v>
      </c>
    </row>
    <row r="439" spans="1:24" ht="16" x14ac:dyDescent="0.2">
      <c r="A439" s="1" t="s">
        <v>712</v>
      </c>
      <c r="B439" s="37" t="s">
        <v>713</v>
      </c>
      <c r="C439" s="94">
        <v>14</v>
      </c>
      <c r="D439" s="37" t="s">
        <v>34</v>
      </c>
      <c r="E439" s="121">
        <v>90487</v>
      </c>
      <c r="F439" s="182">
        <f t="shared" si="60"/>
        <v>55333</v>
      </c>
      <c r="G439" s="94">
        <v>23034</v>
      </c>
      <c r="H439" s="94">
        <v>17833</v>
      </c>
      <c r="I439" s="94">
        <v>9787</v>
      </c>
      <c r="J439" s="94">
        <v>2074</v>
      </c>
      <c r="K439" s="94">
        <v>774</v>
      </c>
      <c r="L439" s="94">
        <v>0</v>
      </c>
      <c r="M439" s="94">
        <v>0</v>
      </c>
      <c r="N439" s="182">
        <v>1831</v>
      </c>
      <c r="O439" s="100">
        <f t="shared" si="61"/>
        <v>0.611502204736592</v>
      </c>
      <c r="P439" s="188">
        <f t="shared" si="62"/>
        <v>0.41627961614226594</v>
      </c>
      <c r="Q439" s="189">
        <f t="shared" si="63"/>
        <v>0.32228507400646994</v>
      </c>
      <c r="R439" s="189">
        <f t="shared" si="64"/>
        <v>0.17687455948529809</v>
      </c>
      <c r="S439" s="189">
        <f t="shared" si="65"/>
        <v>3.7482153506948834E-2</v>
      </c>
      <c r="T439" s="189">
        <f t="shared" si="66"/>
        <v>1.3988036072506461E-2</v>
      </c>
      <c r="U439" s="189">
        <f t="shared" si="67"/>
        <v>0</v>
      </c>
      <c r="V439" s="189">
        <f t="shared" si="68"/>
        <v>0</v>
      </c>
      <c r="W439" s="158">
        <f t="shared" si="69"/>
        <v>3.3090560786510764E-2</v>
      </c>
      <c r="X439" s="98" t="s">
        <v>1661</v>
      </c>
    </row>
    <row r="440" spans="1:24" ht="16" x14ac:dyDescent="0.2">
      <c r="A440" s="1" t="s">
        <v>809</v>
      </c>
      <c r="B440" s="37" t="s">
        <v>810</v>
      </c>
      <c r="C440" s="94">
        <v>14</v>
      </c>
      <c r="D440" s="37" t="s">
        <v>51</v>
      </c>
      <c r="E440" s="121">
        <v>75905</v>
      </c>
      <c r="F440" s="182">
        <f t="shared" si="60"/>
        <v>52343</v>
      </c>
      <c r="G440" s="94">
        <v>30257</v>
      </c>
      <c r="H440" s="94">
        <v>7577</v>
      </c>
      <c r="I440" s="94">
        <v>7919</v>
      </c>
      <c r="J440" s="94">
        <v>2211</v>
      </c>
      <c r="K440" s="94">
        <v>0</v>
      </c>
      <c r="L440" s="94">
        <v>0</v>
      </c>
      <c r="M440" s="94">
        <v>0</v>
      </c>
      <c r="N440" s="182">
        <v>4379</v>
      </c>
      <c r="O440" s="100">
        <f t="shared" si="61"/>
        <v>0.68958566629339302</v>
      </c>
      <c r="P440" s="188">
        <f t="shared" si="62"/>
        <v>0.57805246164721169</v>
      </c>
      <c r="Q440" s="189">
        <f t="shared" si="63"/>
        <v>0.14475670099153659</v>
      </c>
      <c r="R440" s="189">
        <f t="shared" si="64"/>
        <v>0.15129052595380471</v>
      </c>
      <c r="S440" s="189">
        <f t="shared" si="65"/>
        <v>4.224060523852282E-2</v>
      </c>
      <c r="T440" s="189">
        <f t="shared" si="66"/>
        <v>0</v>
      </c>
      <c r="U440" s="189">
        <f t="shared" si="67"/>
        <v>0</v>
      </c>
      <c r="V440" s="189">
        <f t="shared" si="68"/>
        <v>0</v>
      </c>
      <c r="W440" s="158">
        <f t="shared" si="69"/>
        <v>8.3659706168924208E-2</v>
      </c>
      <c r="X440" s="98" t="s">
        <v>1661</v>
      </c>
    </row>
    <row r="441" spans="1:24" ht="16" x14ac:dyDescent="0.2">
      <c r="A441" s="1" t="s">
        <v>834</v>
      </c>
      <c r="B441" s="37" t="s">
        <v>835</v>
      </c>
      <c r="C441" s="94">
        <v>14</v>
      </c>
      <c r="D441" s="37" t="s">
        <v>51</v>
      </c>
      <c r="E441" s="121">
        <v>71080</v>
      </c>
      <c r="F441" s="182">
        <f t="shared" si="60"/>
        <v>41631</v>
      </c>
      <c r="G441" s="94">
        <v>19509</v>
      </c>
      <c r="H441" s="94">
        <v>8459</v>
      </c>
      <c r="I441" s="94">
        <v>8084</v>
      </c>
      <c r="J441" s="94">
        <v>2405</v>
      </c>
      <c r="K441" s="94">
        <v>707</v>
      </c>
      <c r="L441" s="94">
        <v>0</v>
      </c>
      <c r="M441" s="94">
        <v>0</v>
      </c>
      <c r="N441" s="182">
        <v>2467</v>
      </c>
      <c r="O441" s="100">
        <f t="shared" si="61"/>
        <v>0.5856921778277997</v>
      </c>
      <c r="P441" s="188">
        <f t="shared" si="62"/>
        <v>0.46861713626864598</v>
      </c>
      <c r="Q441" s="189">
        <f t="shared" si="63"/>
        <v>0.20318993058057697</v>
      </c>
      <c r="R441" s="189">
        <f t="shared" si="64"/>
        <v>0.19418221998030313</v>
      </c>
      <c r="S441" s="189">
        <f t="shared" si="65"/>
        <v>5.7769450649756193E-2</v>
      </c>
      <c r="T441" s="189">
        <f t="shared" si="66"/>
        <v>1.6982537051716269E-2</v>
      </c>
      <c r="U441" s="189">
        <f t="shared" si="67"/>
        <v>0</v>
      </c>
      <c r="V441" s="189">
        <f t="shared" si="68"/>
        <v>0</v>
      </c>
      <c r="W441" s="158">
        <f t="shared" si="69"/>
        <v>5.9258725469001468E-2</v>
      </c>
      <c r="X441" s="98" t="s">
        <v>1661</v>
      </c>
    </row>
    <row r="442" spans="1:24" ht="16" x14ac:dyDescent="0.2">
      <c r="A442" s="1" t="s">
        <v>856</v>
      </c>
      <c r="B442" s="37" t="s">
        <v>857</v>
      </c>
      <c r="C442" s="94">
        <v>14</v>
      </c>
      <c r="D442" s="37" t="s">
        <v>51</v>
      </c>
      <c r="E442" s="121">
        <v>76035</v>
      </c>
      <c r="F442" s="182">
        <f t="shared" si="60"/>
        <v>54369</v>
      </c>
      <c r="G442" s="94">
        <v>30155</v>
      </c>
      <c r="H442" s="94">
        <v>5288</v>
      </c>
      <c r="I442" s="94">
        <v>14913</v>
      </c>
      <c r="J442" s="94">
        <v>2228</v>
      </c>
      <c r="K442" s="94">
        <v>735</v>
      </c>
      <c r="L442" s="94">
        <v>0</v>
      </c>
      <c r="M442" s="94">
        <v>0</v>
      </c>
      <c r="N442" s="182">
        <v>1050</v>
      </c>
      <c r="O442" s="100">
        <f t="shared" si="61"/>
        <v>0.71505227855592823</v>
      </c>
      <c r="P442" s="188">
        <f t="shared" si="62"/>
        <v>0.55463591384796485</v>
      </c>
      <c r="Q442" s="189">
        <f t="shared" si="63"/>
        <v>9.7261306994794822E-2</v>
      </c>
      <c r="R442" s="189">
        <f t="shared" si="64"/>
        <v>0.27429233570600892</v>
      </c>
      <c r="S442" s="189">
        <f t="shared" si="65"/>
        <v>4.09792344902426E-2</v>
      </c>
      <c r="T442" s="189">
        <f t="shared" si="66"/>
        <v>1.3518733101583623E-2</v>
      </c>
      <c r="U442" s="189">
        <f t="shared" si="67"/>
        <v>0</v>
      </c>
      <c r="V442" s="189">
        <f t="shared" si="68"/>
        <v>0</v>
      </c>
      <c r="W442" s="158">
        <f t="shared" si="69"/>
        <v>1.9312475859405175E-2</v>
      </c>
      <c r="X442" s="98" t="s">
        <v>1661</v>
      </c>
    </row>
    <row r="443" spans="1:24" ht="16" x14ac:dyDescent="0.2">
      <c r="A443" s="1" t="s">
        <v>916</v>
      </c>
      <c r="B443" s="37" t="s">
        <v>917</v>
      </c>
      <c r="C443" s="94">
        <v>14</v>
      </c>
      <c r="D443" s="37" t="s">
        <v>51</v>
      </c>
      <c r="E443" s="121">
        <v>66527</v>
      </c>
      <c r="F443" s="182">
        <f t="shared" si="60"/>
        <v>43606</v>
      </c>
      <c r="G443" s="94">
        <v>20086</v>
      </c>
      <c r="H443" s="94">
        <v>5850</v>
      </c>
      <c r="I443" s="94">
        <v>12816</v>
      </c>
      <c r="J443" s="94">
        <v>1714</v>
      </c>
      <c r="K443" s="94">
        <v>644</v>
      </c>
      <c r="L443" s="94">
        <v>0</v>
      </c>
      <c r="M443" s="94">
        <v>0</v>
      </c>
      <c r="N443" s="182">
        <v>2496</v>
      </c>
      <c r="O443" s="100">
        <f t="shared" si="61"/>
        <v>0.65546319539435116</v>
      </c>
      <c r="P443" s="188">
        <f t="shared" si="62"/>
        <v>0.4606246846764207</v>
      </c>
      <c r="Q443" s="189">
        <f t="shared" si="63"/>
        <v>0.13415585011236986</v>
      </c>
      <c r="R443" s="189">
        <f t="shared" si="64"/>
        <v>0.29390450855386874</v>
      </c>
      <c r="S443" s="189">
        <f t="shared" si="65"/>
        <v>3.9306517451726829E-2</v>
      </c>
      <c r="T443" s="189">
        <f t="shared" si="66"/>
        <v>1.4768609824336101E-2</v>
      </c>
      <c r="U443" s="189">
        <f t="shared" si="67"/>
        <v>0</v>
      </c>
      <c r="V443" s="189">
        <f t="shared" si="68"/>
        <v>0</v>
      </c>
      <c r="W443" s="158">
        <f t="shared" si="69"/>
        <v>5.7239829381277807E-2</v>
      </c>
      <c r="X443" s="98" t="s">
        <v>1661</v>
      </c>
    </row>
    <row r="444" spans="1:24" ht="16" x14ac:dyDescent="0.2">
      <c r="A444" s="1" t="s">
        <v>922</v>
      </c>
      <c r="B444" s="37" t="s">
        <v>923</v>
      </c>
      <c r="C444" s="94">
        <v>14</v>
      </c>
      <c r="D444" s="37" t="s">
        <v>210</v>
      </c>
      <c r="E444" s="121">
        <v>70058</v>
      </c>
      <c r="F444" s="182">
        <f t="shared" si="60"/>
        <v>52835</v>
      </c>
      <c r="G444" s="94">
        <v>21533</v>
      </c>
      <c r="H444" s="94">
        <v>9288</v>
      </c>
      <c r="I444" s="94">
        <v>19228</v>
      </c>
      <c r="J444" s="94">
        <v>2028</v>
      </c>
      <c r="K444" s="94">
        <v>758</v>
      </c>
      <c r="L444" s="94">
        <v>0</v>
      </c>
      <c r="M444" s="94">
        <v>0</v>
      </c>
      <c r="N444" s="182">
        <v>0</v>
      </c>
      <c r="O444" s="100">
        <f t="shared" si="61"/>
        <v>0.75416083816266521</v>
      </c>
      <c r="P444" s="188">
        <f t="shared" si="62"/>
        <v>0.4075518122456705</v>
      </c>
      <c r="Q444" s="189">
        <f t="shared" si="63"/>
        <v>0.17579256174884073</v>
      </c>
      <c r="R444" s="189">
        <f t="shared" si="64"/>
        <v>0.36392542821992996</v>
      </c>
      <c r="S444" s="189">
        <f t="shared" si="65"/>
        <v>3.8383647203558247E-2</v>
      </c>
      <c r="T444" s="189">
        <f t="shared" si="66"/>
        <v>1.4346550582000567E-2</v>
      </c>
      <c r="U444" s="189">
        <f t="shared" si="67"/>
        <v>0</v>
      </c>
      <c r="V444" s="189">
        <f t="shared" si="68"/>
        <v>0</v>
      </c>
      <c r="W444" s="158">
        <f t="shared" si="69"/>
        <v>0</v>
      </c>
      <c r="X444" s="98" t="s">
        <v>1661</v>
      </c>
    </row>
    <row r="445" spans="1:24" ht="16" x14ac:dyDescent="0.2">
      <c r="A445" s="1" t="s">
        <v>940</v>
      </c>
      <c r="B445" s="37" t="s">
        <v>941</v>
      </c>
      <c r="C445" s="94">
        <v>14</v>
      </c>
      <c r="D445" s="37" t="s">
        <v>210</v>
      </c>
      <c r="E445" s="121">
        <v>68937</v>
      </c>
      <c r="F445" s="182">
        <f t="shared" si="60"/>
        <v>44651</v>
      </c>
      <c r="G445" s="94">
        <v>18491</v>
      </c>
      <c r="H445" s="94">
        <v>14913</v>
      </c>
      <c r="I445" s="94">
        <v>7432</v>
      </c>
      <c r="J445" s="94">
        <v>2004</v>
      </c>
      <c r="K445" s="94">
        <v>0</v>
      </c>
      <c r="L445" s="94">
        <v>0</v>
      </c>
      <c r="M445" s="94">
        <v>0</v>
      </c>
      <c r="N445" s="182">
        <v>1811</v>
      </c>
      <c r="O445" s="100">
        <f t="shared" si="61"/>
        <v>0.64770732697970612</v>
      </c>
      <c r="P445" s="188">
        <f t="shared" si="62"/>
        <v>0.41412286398960829</v>
      </c>
      <c r="Q445" s="189">
        <f t="shared" si="63"/>
        <v>0.33399028017289645</v>
      </c>
      <c r="R445" s="189">
        <f t="shared" si="64"/>
        <v>0.16644644016931312</v>
      </c>
      <c r="S445" s="189">
        <f t="shared" si="65"/>
        <v>4.4881413630153862E-2</v>
      </c>
      <c r="T445" s="189">
        <f t="shared" si="66"/>
        <v>0</v>
      </c>
      <c r="U445" s="189">
        <f t="shared" si="67"/>
        <v>0</v>
      </c>
      <c r="V445" s="189">
        <f t="shared" si="68"/>
        <v>0</v>
      </c>
      <c r="W445" s="158">
        <f t="shared" si="69"/>
        <v>4.0559002038028265E-2</v>
      </c>
      <c r="X445" s="98" t="s">
        <v>1661</v>
      </c>
    </row>
    <row r="446" spans="1:24" ht="16" x14ac:dyDescent="0.2">
      <c r="A446" s="1" t="s">
        <v>1010</v>
      </c>
      <c r="B446" s="37" t="s">
        <v>1011</v>
      </c>
      <c r="C446" s="94">
        <v>14</v>
      </c>
      <c r="D446" s="37" t="s">
        <v>51</v>
      </c>
      <c r="E446" s="121">
        <v>77758</v>
      </c>
      <c r="F446" s="182">
        <f t="shared" si="60"/>
        <v>45821</v>
      </c>
      <c r="G446" s="94">
        <v>16869</v>
      </c>
      <c r="H446" s="94">
        <v>16777</v>
      </c>
      <c r="I446" s="94">
        <v>4901</v>
      </c>
      <c r="J446" s="94">
        <v>3390</v>
      </c>
      <c r="K446" s="94">
        <v>0</v>
      </c>
      <c r="L446" s="94">
        <v>0</v>
      </c>
      <c r="M446" s="94">
        <v>3618</v>
      </c>
      <c r="N446" s="182">
        <v>266</v>
      </c>
      <c r="O446" s="100">
        <f t="shared" si="61"/>
        <v>0.58927698757684099</v>
      </c>
      <c r="P446" s="188">
        <f t="shared" si="62"/>
        <v>0.36814997490233736</v>
      </c>
      <c r="Q446" s="189">
        <f t="shared" si="63"/>
        <v>0.36614216189083609</v>
      </c>
      <c r="R446" s="189">
        <f t="shared" si="64"/>
        <v>0.10695969097138866</v>
      </c>
      <c r="S446" s="189">
        <f t="shared" si="65"/>
        <v>7.3983544662927475E-2</v>
      </c>
      <c r="T446" s="189">
        <f t="shared" si="66"/>
        <v>0</v>
      </c>
      <c r="U446" s="189">
        <f t="shared" si="67"/>
        <v>0</v>
      </c>
      <c r="V446" s="189">
        <f t="shared" si="68"/>
        <v>7.8959429082734997E-2</v>
      </c>
      <c r="W446" s="158">
        <f t="shared" si="69"/>
        <v>5.8051984897754304E-3</v>
      </c>
      <c r="X446" s="98" t="s">
        <v>1661</v>
      </c>
    </row>
    <row r="447" spans="1:24" ht="16" x14ac:dyDescent="0.2">
      <c r="A447" s="1" t="s">
        <v>1064</v>
      </c>
      <c r="B447" s="37" t="s">
        <v>1065</v>
      </c>
      <c r="C447" s="94">
        <v>14</v>
      </c>
      <c r="D447" s="37" t="s">
        <v>210</v>
      </c>
      <c r="E447" s="121">
        <v>80798</v>
      </c>
      <c r="F447" s="182">
        <f t="shared" si="60"/>
        <v>55208</v>
      </c>
      <c r="G447" s="94">
        <v>19291</v>
      </c>
      <c r="H447" s="94">
        <v>14750</v>
      </c>
      <c r="I447" s="94">
        <v>17866</v>
      </c>
      <c r="J447" s="94">
        <v>1199</v>
      </c>
      <c r="K447" s="94">
        <v>885</v>
      </c>
      <c r="L447" s="94">
        <v>0</v>
      </c>
      <c r="M447" s="94">
        <v>0</v>
      </c>
      <c r="N447" s="182">
        <v>1217</v>
      </c>
      <c r="O447" s="100">
        <f t="shared" si="61"/>
        <v>0.68328423970890373</v>
      </c>
      <c r="P447" s="188">
        <f t="shared" si="62"/>
        <v>0.34942399652224315</v>
      </c>
      <c r="Q447" s="189">
        <f t="shared" si="63"/>
        <v>0.26717142443124187</v>
      </c>
      <c r="R447" s="189">
        <f t="shared" si="64"/>
        <v>0.32361251992464862</v>
      </c>
      <c r="S447" s="189">
        <f t="shared" si="65"/>
        <v>2.1717866975800609E-2</v>
      </c>
      <c r="T447" s="189">
        <f t="shared" si="66"/>
        <v>1.6030285465874511E-2</v>
      </c>
      <c r="U447" s="189">
        <f t="shared" si="67"/>
        <v>0</v>
      </c>
      <c r="V447" s="189">
        <f t="shared" si="68"/>
        <v>0</v>
      </c>
      <c r="W447" s="158">
        <f t="shared" si="69"/>
        <v>2.2043906680191277E-2</v>
      </c>
      <c r="X447" s="98" t="s">
        <v>1661</v>
      </c>
    </row>
    <row r="448" spans="1:24" ht="16" x14ac:dyDescent="0.2">
      <c r="A448" s="1" t="s">
        <v>1076</v>
      </c>
      <c r="B448" s="37" t="s">
        <v>1077</v>
      </c>
      <c r="C448" s="94">
        <v>14</v>
      </c>
      <c r="D448" s="37" t="s">
        <v>210</v>
      </c>
      <c r="E448" s="121">
        <v>72058</v>
      </c>
      <c r="F448" s="182">
        <f t="shared" si="60"/>
        <v>48972</v>
      </c>
      <c r="G448" s="94">
        <v>27894</v>
      </c>
      <c r="H448" s="94">
        <v>10471</v>
      </c>
      <c r="I448" s="94">
        <v>8010</v>
      </c>
      <c r="J448" s="94">
        <v>1643</v>
      </c>
      <c r="K448" s="94">
        <v>796</v>
      </c>
      <c r="L448" s="94">
        <v>0</v>
      </c>
      <c r="M448" s="94">
        <v>0</v>
      </c>
      <c r="N448" s="182">
        <v>158</v>
      </c>
      <c r="O448" s="100">
        <f t="shared" si="61"/>
        <v>0.67961919564795026</v>
      </c>
      <c r="P448" s="188">
        <f t="shared" si="62"/>
        <v>0.56959078657191864</v>
      </c>
      <c r="Q448" s="189">
        <f t="shared" si="63"/>
        <v>0.2138160581556808</v>
      </c>
      <c r="R448" s="189">
        <f t="shared" si="64"/>
        <v>0.16356285224209752</v>
      </c>
      <c r="S448" s="189">
        <f t="shared" si="65"/>
        <v>3.3549783549783552E-2</v>
      </c>
      <c r="T448" s="189">
        <f t="shared" si="66"/>
        <v>1.6254186065506819E-2</v>
      </c>
      <c r="U448" s="189">
        <f t="shared" si="67"/>
        <v>0</v>
      </c>
      <c r="V448" s="189">
        <f t="shared" si="68"/>
        <v>0</v>
      </c>
      <c r="W448" s="158">
        <f t="shared" si="69"/>
        <v>3.2263334150126602E-3</v>
      </c>
      <c r="X448" s="98" t="s">
        <v>1661</v>
      </c>
    </row>
    <row r="449" spans="1:24" ht="16" x14ac:dyDescent="0.2">
      <c r="A449" s="1" t="s">
        <v>1108</v>
      </c>
      <c r="B449" s="37" t="s">
        <v>1109</v>
      </c>
      <c r="C449" s="94">
        <v>14</v>
      </c>
      <c r="D449" s="37" t="s">
        <v>51</v>
      </c>
      <c r="E449" s="121">
        <v>66750</v>
      </c>
      <c r="F449" s="182">
        <f t="shared" si="60"/>
        <v>46835</v>
      </c>
      <c r="G449" s="94">
        <v>24448</v>
      </c>
      <c r="H449" s="94">
        <v>8656</v>
      </c>
      <c r="I449" s="94">
        <v>9252</v>
      </c>
      <c r="J449" s="94">
        <v>3060</v>
      </c>
      <c r="K449" s="94">
        <v>1419</v>
      </c>
      <c r="L449" s="94">
        <v>0</v>
      </c>
      <c r="M449" s="94">
        <v>0</v>
      </c>
      <c r="N449" s="182">
        <v>0</v>
      </c>
      <c r="O449" s="100">
        <f t="shared" si="61"/>
        <v>0.70164794007490638</v>
      </c>
      <c r="P449" s="188">
        <f t="shared" si="62"/>
        <v>0.52200277570193232</v>
      </c>
      <c r="Q449" s="189">
        <f t="shared" si="63"/>
        <v>0.18481904558556636</v>
      </c>
      <c r="R449" s="189">
        <f t="shared" si="64"/>
        <v>0.19754457136756698</v>
      </c>
      <c r="S449" s="189">
        <f t="shared" si="65"/>
        <v>6.5335753176043551E-2</v>
      </c>
      <c r="T449" s="189">
        <f t="shared" si="66"/>
        <v>3.0297854168890786E-2</v>
      </c>
      <c r="U449" s="189">
        <f t="shared" si="67"/>
        <v>0</v>
      </c>
      <c r="V449" s="189">
        <f t="shared" si="68"/>
        <v>0</v>
      </c>
      <c r="W449" s="158">
        <f t="shared" si="69"/>
        <v>0</v>
      </c>
      <c r="X449" s="98" t="s">
        <v>1661</v>
      </c>
    </row>
    <row r="450" spans="1:24" ht="16" x14ac:dyDescent="0.2">
      <c r="A450" s="1" t="s">
        <v>1138</v>
      </c>
      <c r="B450" s="37" t="s">
        <v>1139</v>
      </c>
      <c r="C450" s="94">
        <v>14</v>
      </c>
      <c r="D450" s="37" t="s">
        <v>34</v>
      </c>
      <c r="E450" s="121">
        <v>74502</v>
      </c>
      <c r="F450" s="182">
        <f t="shared" si="60"/>
        <v>48151</v>
      </c>
      <c r="G450" s="94">
        <v>23423</v>
      </c>
      <c r="H450" s="94">
        <v>8326</v>
      </c>
      <c r="I450" s="94">
        <v>13863</v>
      </c>
      <c r="J450" s="94">
        <v>2123</v>
      </c>
      <c r="K450" s="94">
        <v>0</v>
      </c>
      <c r="L450" s="94">
        <v>0</v>
      </c>
      <c r="M450" s="94">
        <v>0</v>
      </c>
      <c r="N450" s="182">
        <v>416</v>
      </c>
      <c r="O450" s="100">
        <f t="shared" si="61"/>
        <v>0.64630479718665268</v>
      </c>
      <c r="P450" s="188">
        <f t="shared" si="62"/>
        <v>0.48644887956636412</v>
      </c>
      <c r="Q450" s="189">
        <f t="shared" si="63"/>
        <v>0.17291437353325995</v>
      </c>
      <c r="R450" s="189">
        <f t="shared" si="64"/>
        <v>0.28790679321301738</v>
      </c>
      <c r="S450" s="189">
        <f t="shared" si="65"/>
        <v>4.409046541089489E-2</v>
      </c>
      <c r="T450" s="189">
        <f t="shared" si="66"/>
        <v>0</v>
      </c>
      <c r="U450" s="189">
        <f t="shared" si="67"/>
        <v>0</v>
      </c>
      <c r="V450" s="189">
        <f t="shared" si="68"/>
        <v>0</v>
      </c>
      <c r="W450" s="158">
        <f t="shared" si="69"/>
        <v>8.6394882764636253E-3</v>
      </c>
      <c r="X450" s="98" t="s">
        <v>1661</v>
      </c>
    </row>
    <row r="451" spans="1:24" ht="16" x14ac:dyDescent="0.2">
      <c r="A451" s="1" t="s">
        <v>35</v>
      </c>
      <c r="B451" s="38" t="s">
        <v>1419</v>
      </c>
      <c r="C451" s="133">
        <v>15</v>
      </c>
      <c r="D451" s="38" t="s">
        <v>37</v>
      </c>
      <c r="E451" s="121">
        <v>86986</v>
      </c>
      <c r="F451" s="182">
        <f t="shared" si="60"/>
        <v>56241</v>
      </c>
      <c r="G451" s="133">
        <v>29703</v>
      </c>
      <c r="H451" s="133">
        <v>10773</v>
      </c>
      <c r="I451" s="133">
        <v>11476</v>
      </c>
      <c r="J451" s="133">
        <v>2806</v>
      </c>
      <c r="K451" s="133">
        <v>959</v>
      </c>
      <c r="L451" s="133">
        <v>0</v>
      </c>
      <c r="M451" s="133">
        <v>0</v>
      </c>
      <c r="N451" s="196">
        <v>524</v>
      </c>
      <c r="O451" s="183">
        <f t="shared" si="61"/>
        <v>0.64655231876393904</v>
      </c>
      <c r="P451" s="184">
        <f t="shared" si="62"/>
        <v>0.52813783538699521</v>
      </c>
      <c r="Q451" s="185">
        <f t="shared" si="63"/>
        <v>0.1915506481036966</v>
      </c>
      <c r="R451" s="185">
        <f t="shared" si="64"/>
        <v>0.20405042584591312</v>
      </c>
      <c r="S451" s="185">
        <f t="shared" si="65"/>
        <v>4.9892427232801691E-2</v>
      </c>
      <c r="T451" s="185">
        <f t="shared" si="66"/>
        <v>1.7051617147632508E-2</v>
      </c>
      <c r="U451" s="185">
        <f t="shared" si="67"/>
        <v>0</v>
      </c>
      <c r="V451" s="185">
        <f t="shared" si="68"/>
        <v>0</v>
      </c>
      <c r="W451" s="186">
        <f t="shared" si="69"/>
        <v>9.3170462829608291E-3</v>
      </c>
      <c r="X451" s="98" t="s">
        <v>1679</v>
      </c>
    </row>
    <row r="452" spans="1:24" ht="16" x14ac:dyDescent="0.2">
      <c r="A452" s="1" t="s">
        <v>58</v>
      </c>
      <c r="B452" s="37" t="s">
        <v>1421</v>
      </c>
      <c r="C452" s="94">
        <v>15</v>
      </c>
      <c r="D452" s="37" t="s">
        <v>60</v>
      </c>
      <c r="E452" s="121">
        <v>65603</v>
      </c>
      <c r="F452" s="182">
        <f t="shared" si="60"/>
        <v>47086</v>
      </c>
      <c r="G452" s="94">
        <v>14768</v>
      </c>
      <c r="H452" s="94">
        <v>3251</v>
      </c>
      <c r="I452" s="94">
        <v>26651</v>
      </c>
      <c r="J452" s="94">
        <v>890</v>
      </c>
      <c r="K452" s="94">
        <v>1120</v>
      </c>
      <c r="L452" s="94">
        <v>0</v>
      </c>
      <c r="M452" s="94">
        <v>0</v>
      </c>
      <c r="N452" s="182">
        <v>406</v>
      </c>
      <c r="O452" s="100">
        <f t="shared" si="61"/>
        <v>0.71774156669664502</v>
      </c>
      <c r="P452" s="188">
        <f t="shared" si="62"/>
        <v>0.31363887355052456</v>
      </c>
      <c r="Q452" s="189">
        <f t="shared" si="63"/>
        <v>6.9043877160939557E-2</v>
      </c>
      <c r="R452" s="189">
        <f t="shared" si="64"/>
        <v>0.56600688102620733</v>
      </c>
      <c r="S452" s="189">
        <f t="shared" si="65"/>
        <v>1.890158433504651E-2</v>
      </c>
      <c r="T452" s="189">
        <f t="shared" si="66"/>
        <v>2.3786263432867518E-2</v>
      </c>
      <c r="U452" s="189">
        <f t="shared" si="67"/>
        <v>0</v>
      </c>
      <c r="V452" s="189">
        <f t="shared" si="68"/>
        <v>0</v>
      </c>
      <c r="W452" s="158">
        <f t="shared" si="69"/>
        <v>8.6225204944144762E-3</v>
      </c>
      <c r="X452" s="98" t="s">
        <v>1679</v>
      </c>
    </row>
    <row r="453" spans="1:24" ht="16" x14ac:dyDescent="0.2">
      <c r="A453" s="1" t="s">
        <v>192</v>
      </c>
      <c r="B453" s="37" t="s">
        <v>193</v>
      </c>
      <c r="C453" s="94">
        <v>15</v>
      </c>
      <c r="D453" s="37" t="s">
        <v>60</v>
      </c>
      <c r="E453" s="121">
        <v>69448</v>
      </c>
      <c r="F453" s="182">
        <f t="shared" si="60"/>
        <v>45017</v>
      </c>
      <c r="G453" s="94">
        <v>12749</v>
      </c>
      <c r="H453" s="94">
        <v>16471</v>
      </c>
      <c r="I453" s="94">
        <v>10993</v>
      </c>
      <c r="J453" s="94">
        <v>1510</v>
      </c>
      <c r="K453" s="94">
        <v>803</v>
      </c>
      <c r="L453" s="94">
        <v>0</v>
      </c>
      <c r="M453" s="94">
        <v>0</v>
      </c>
      <c r="N453" s="182">
        <v>2491</v>
      </c>
      <c r="O453" s="100">
        <f t="shared" si="61"/>
        <v>0.6482116115654879</v>
      </c>
      <c r="P453" s="188">
        <f t="shared" si="62"/>
        <v>0.28320412288690938</v>
      </c>
      <c r="Q453" s="189">
        <f t="shared" si="63"/>
        <v>0.36588399937801275</v>
      </c>
      <c r="R453" s="189">
        <f t="shared" si="64"/>
        <v>0.24419663682608791</v>
      </c>
      <c r="S453" s="189">
        <f t="shared" si="65"/>
        <v>3.3542883799453541E-2</v>
      </c>
      <c r="T453" s="189">
        <f t="shared" si="66"/>
        <v>1.783770575560344E-2</v>
      </c>
      <c r="U453" s="189">
        <f t="shared" si="67"/>
        <v>0</v>
      </c>
      <c r="V453" s="189">
        <f t="shared" si="68"/>
        <v>0</v>
      </c>
      <c r="W453" s="158">
        <f t="shared" si="69"/>
        <v>5.5334651353932958E-2</v>
      </c>
      <c r="X453" s="98" t="s">
        <v>1661</v>
      </c>
    </row>
    <row r="454" spans="1:24" ht="16" x14ac:dyDescent="0.2">
      <c r="A454" s="1" t="s">
        <v>194</v>
      </c>
      <c r="B454" s="37" t="s">
        <v>195</v>
      </c>
      <c r="C454" s="94">
        <v>15</v>
      </c>
      <c r="D454" s="37" t="s">
        <v>60</v>
      </c>
      <c r="E454" s="121">
        <v>73469</v>
      </c>
      <c r="F454" s="182">
        <f t="shared" ref="F454:F517" si="70">SUM(G454:N454)</f>
        <v>50336</v>
      </c>
      <c r="G454" s="94">
        <v>19115</v>
      </c>
      <c r="H454" s="94">
        <v>13059</v>
      </c>
      <c r="I454" s="94">
        <v>15841</v>
      </c>
      <c r="J454" s="94">
        <v>1175</v>
      </c>
      <c r="K454" s="94">
        <v>511</v>
      </c>
      <c r="L454" s="94">
        <v>0</v>
      </c>
      <c r="M454" s="94">
        <v>0</v>
      </c>
      <c r="N454" s="182">
        <v>635</v>
      </c>
      <c r="O454" s="100">
        <f t="shared" ref="O454:O517" si="71">SUM(G454:N454)/E454</f>
        <v>0.68513250486599786</v>
      </c>
      <c r="P454" s="188">
        <f t="shared" ref="P454:P517" si="72">G454/F454</f>
        <v>0.37974809281627464</v>
      </c>
      <c r="Q454" s="189">
        <f t="shared" ref="Q454:Q517" si="73">H454/F454</f>
        <v>0.25943658614113158</v>
      </c>
      <c r="R454" s="189">
        <f t="shared" ref="R454:R517" si="74">I454/F454</f>
        <v>0.31470518118245389</v>
      </c>
      <c r="S454" s="189">
        <f t="shared" ref="S454:S517" si="75">J454/F454</f>
        <v>2.3343134138588684E-2</v>
      </c>
      <c r="T454" s="189">
        <f t="shared" ref="T454:T517" si="76">K454/F454</f>
        <v>1.0151780038143675E-2</v>
      </c>
      <c r="U454" s="189">
        <f t="shared" ref="U454:U517" si="77">L454/F454</f>
        <v>0</v>
      </c>
      <c r="V454" s="189">
        <f t="shared" ref="V454:V517" si="78">M454/F454</f>
        <v>0</v>
      </c>
      <c r="W454" s="158">
        <f t="shared" ref="W454:W517" si="79">N454/F454</f>
        <v>1.2615225683407501E-2</v>
      </c>
      <c r="X454" s="98" t="s">
        <v>1661</v>
      </c>
    </row>
    <row r="455" spans="1:24" ht="16" x14ac:dyDescent="0.2">
      <c r="A455" s="1" t="s">
        <v>196</v>
      </c>
      <c r="B455" s="37" t="s">
        <v>1436</v>
      </c>
      <c r="C455" s="94">
        <v>15</v>
      </c>
      <c r="D455" s="37" t="s">
        <v>60</v>
      </c>
      <c r="E455" s="121">
        <v>78579</v>
      </c>
      <c r="F455" s="182">
        <f t="shared" si="70"/>
        <v>48377</v>
      </c>
      <c r="G455" s="94">
        <v>11086</v>
      </c>
      <c r="H455" s="94">
        <v>18600</v>
      </c>
      <c r="I455" s="94">
        <v>13866</v>
      </c>
      <c r="J455" s="94">
        <v>1264</v>
      </c>
      <c r="K455" s="94">
        <v>1216</v>
      </c>
      <c r="L455" s="94">
        <v>0</v>
      </c>
      <c r="M455" s="94">
        <v>0</v>
      </c>
      <c r="N455" s="182">
        <v>2345</v>
      </c>
      <c r="O455" s="100">
        <f t="shared" si="71"/>
        <v>0.61564794665241351</v>
      </c>
      <c r="P455" s="188">
        <f t="shared" si="72"/>
        <v>0.22915848440374559</v>
      </c>
      <c r="Q455" s="189">
        <f t="shared" si="73"/>
        <v>0.38448022820761935</v>
      </c>
      <c r="R455" s="189">
        <f t="shared" si="74"/>
        <v>0.28662380883477684</v>
      </c>
      <c r="S455" s="189">
        <f t="shared" si="75"/>
        <v>2.6128118734109185E-2</v>
      </c>
      <c r="T455" s="189">
        <f t="shared" si="76"/>
        <v>2.5135911693573394E-2</v>
      </c>
      <c r="U455" s="189">
        <f t="shared" si="77"/>
        <v>0</v>
      </c>
      <c r="V455" s="189">
        <f t="shared" si="78"/>
        <v>0</v>
      </c>
      <c r="W455" s="158">
        <f t="shared" si="79"/>
        <v>4.8473448126175663E-2</v>
      </c>
      <c r="X455" s="98" t="s">
        <v>1679</v>
      </c>
    </row>
    <row r="456" spans="1:24" ht="16" x14ac:dyDescent="0.2">
      <c r="A456" s="1" t="s">
        <v>198</v>
      </c>
      <c r="B456" s="37" t="s">
        <v>1437</v>
      </c>
      <c r="C456" s="94">
        <v>15</v>
      </c>
      <c r="D456" s="37" t="s">
        <v>60</v>
      </c>
      <c r="E456" s="121">
        <v>82728</v>
      </c>
      <c r="F456" s="182">
        <f t="shared" si="70"/>
        <v>55347</v>
      </c>
      <c r="G456" s="94">
        <v>10169</v>
      </c>
      <c r="H456" s="94">
        <v>15227</v>
      </c>
      <c r="I456" s="94">
        <v>26593</v>
      </c>
      <c r="J456" s="94">
        <v>655</v>
      </c>
      <c r="K456" s="94">
        <v>2090</v>
      </c>
      <c r="L456" s="94">
        <v>0</v>
      </c>
      <c r="M456" s="94">
        <v>0</v>
      </c>
      <c r="N456" s="182">
        <v>613</v>
      </c>
      <c r="O456" s="100">
        <f t="shared" si="71"/>
        <v>0.66902378880185664</v>
      </c>
      <c r="P456" s="188">
        <f t="shared" si="72"/>
        <v>0.18373172891032938</v>
      </c>
      <c r="Q456" s="189">
        <f t="shared" si="73"/>
        <v>0.27511879596003397</v>
      </c>
      <c r="R456" s="189">
        <f t="shared" si="74"/>
        <v>0.48047771333586281</v>
      </c>
      <c r="S456" s="189">
        <f t="shared" si="75"/>
        <v>1.1834426436843912E-2</v>
      </c>
      <c r="T456" s="189">
        <f t="shared" si="76"/>
        <v>3.7761757638173701E-2</v>
      </c>
      <c r="U456" s="189">
        <f t="shared" si="77"/>
        <v>0</v>
      </c>
      <c r="V456" s="189">
        <f t="shared" si="78"/>
        <v>0</v>
      </c>
      <c r="W456" s="158">
        <f t="shared" si="79"/>
        <v>1.107557771875621E-2</v>
      </c>
      <c r="X456" s="98" t="s">
        <v>1679</v>
      </c>
    </row>
    <row r="457" spans="1:24" ht="16" x14ac:dyDescent="0.2">
      <c r="A457" s="1" t="s">
        <v>267</v>
      </c>
      <c r="B457" s="37" t="s">
        <v>1446</v>
      </c>
      <c r="C457" s="94">
        <v>15</v>
      </c>
      <c r="D457" s="37" t="s">
        <v>269</v>
      </c>
      <c r="E457" s="121">
        <v>78998</v>
      </c>
      <c r="F457" s="182">
        <f t="shared" si="70"/>
        <v>52786</v>
      </c>
      <c r="G457" s="94">
        <v>21739</v>
      </c>
      <c r="H457" s="94">
        <v>2703</v>
      </c>
      <c r="I457" s="94">
        <v>26659</v>
      </c>
      <c r="J457" s="94">
        <v>1192</v>
      </c>
      <c r="K457" s="94">
        <v>0</v>
      </c>
      <c r="L457" s="94">
        <v>0</v>
      </c>
      <c r="M457" s="94">
        <v>0</v>
      </c>
      <c r="N457" s="182">
        <v>493</v>
      </c>
      <c r="O457" s="100">
        <f t="shared" si="71"/>
        <v>0.66819413149699991</v>
      </c>
      <c r="P457" s="188">
        <f t="shared" si="72"/>
        <v>0.4118326829083469</v>
      </c>
      <c r="Q457" s="189">
        <f t="shared" si="73"/>
        <v>5.1206759368014249E-2</v>
      </c>
      <c r="R457" s="189">
        <f t="shared" si="74"/>
        <v>0.50503921494335624</v>
      </c>
      <c r="S457" s="189">
        <f t="shared" si="75"/>
        <v>2.2581745159701436E-2</v>
      </c>
      <c r="T457" s="189">
        <f t="shared" si="76"/>
        <v>0</v>
      </c>
      <c r="U457" s="189">
        <f t="shared" si="77"/>
        <v>0</v>
      </c>
      <c r="V457" s="189">
        <f t="shared" si="78"/>
        <v>0</v>
      </c>
      <c r="W457" s="158">
        <f t="shared" si="79"/>
        <v>9.3395976205812147E-3</v>
      </c>
      <c r="X457" s="98" t="s">
        <v>1679</v>
      </c>
    </row>
    <row r="458" spans="1:24" ht="16" x14ac:dyDescent="0.2">
      <c r="A458" s="1" t="s">
        <v>282</v>
      </c>
      <c r="B458" s="37" t="s">
        <v>1448</v>
      </c>
      <c r="C458" s="94">
        <v>15</v>
      </c>
      <c r="D458" s="37" t="s">
        <v>284</v>
      </c>
      <c r="E458" s="121">
        <v>72105</v>
      </c>
      <c r="F458" s="182">
        <f t="shared" si="70"/>
        <v>52385</v>
      </c>
      <c r="G458" s="94">
        <v>21500</v>
      </c>
      <c r="H458" s="94">
        <v>3620</v>
      </c>
      <c r="I458" s="94">
        <v>23970</v>
      </c>
      <c r="J458" s="94">
        <v>1783</v>
      </c>
      <c r="K458" s="94">
        <v>446</v>
      </c>
      <c r="L458" s="94">
        <v>0</v>
      </c>
      <c r="M458" s="94">
        <v>0</v>
      </c>
      <c r="N458" s="182">
        <v>1066</v>
      </c>
      <c r="O458" s="100">
        <f t="shared" si="71"/>
        <v>0.7265099507662437</v>
      </c>
      <c r="P458" s="188">
        <f t="shared" si="72"/>
        <v>0.41042283096306192</v>
      </c>
      <c r="Q458" s="189">
        <f t="shared" si="73"/>
        <v>6.9103751073780667E-2</v>
      </c>
      <c r="R458" s="189">
        <f t="shared" si="74"/>
        <v>0.45757373293881837</v>
      </c>
      <c r="S458" s="189">
        <f t="shared" si="75"/>
        <v>3.4036460818936722E-2</v>
      </c>
      <c r="T458" s="189">
        <f t="shared" si="76"/>
        <v>8.5138875632337508E-3</v>
      </c>
      <c r="U458" s="189">
        <f t="shared" si="77"/>
        <v>0</v>
      </c>
      <c r="V458" s="189">
        <f t="shared" si="78"/>
        <v>0</v>
      </c>
      <c r="W458" s="158">
        <f t="shared" si="79"/>
        <v>2.0349336642168561E-2</v>
      </c>
      <c r="X458" s="98" t="s">
        <v>1679</v>
      </c>
    </row>
    <row r="459" spans="1:24" ht="16" x14ac:dyDescent="0.2">
      <c r="A459" s="1" t="s">
        <v>314</v>
      </c>
      <c r="B459" s="37" t="s">
        <v>315</v>
      </c>
      <c r="C459" s="94">
        <v>15</v>
      </c>
      <c r="D459" s="37" t="s">
        <v>269</v>
      </c>
      <c r="E459" s="121">
        <v>76728</v>
      </c>
      <c r="F459" s="182">
        <f t="shared" si="70"/>
        <v>54832</v>
      </c>
      <c r="G459" s="94">
        <v>29075</v>
      </c>
      <c r="H459" s="94">
        <v>5886</v>
      </c>
      <c r="I459" s="94">
        <v>16211</v>
      </c>
      <c r="J459" s="94">
        <v>2292</v>
      </c>
      <c r="K459" s="94">
        <v>940</v>
      </c>
      <c r="L459" s="94">
        <v>0</v>
      </c>
      <c r="M459" s="94">
        <v>0</v>
      </c>
      <c r="N459" s="182">
        <v>428</v>
      </c>
      <c r="O459" s="100">
        <f t="shared" si="71"/>
        <v>0.71462829736211031</v>
      </c>
      <c r="P459" s="188">
        <f t="shared" si="72"/>
        <v>0.53025605485847682</v>
      </c>
      <c r="Q459" s="189">
        <f t="shared" si="73"/>
        <v>0.1073460752845054</v>
      </c>
      <c r="R459" s="189">
        <f t="shared" si="74"/>
        <v>0.29564852640793698</v>
      </c>
      <c r="S459" s="189">
        <f t="shared" si="75"/>
        <v>4.180040852057193E-2</v>
      </c>
      <c r="T459" s="189">
        <f t="shared" si="76"/>
        <v>1.7143274000583599E-2</v>
      </c>
      <c r="U459" s="189">
        <f t="shared" si="77"/>
        <v>0</v>
      </c>
      <c r="V459" s="189">
        <f t="shared" si="78"/>
        <v>0</v>
      </c>
      <c r="W459" s="158">
        <f t="shared" si="79"/>
        <v>7.805660927925299E-3</v>
      </c>
      <c r="X459" s="98" t="s">
        <v>1661</v>
      </c>
    </row>
    <row r="460" spans="1:24" ht="16" x14ac:dyDescent="0.2">
      <c r="A460" s="1" t="s">
        <v>356</v>
      </c>
      <c r="B460" s="37" t="s">
        <v>357</v>
      </c>
      <c r="C460" s="94">
        <v>15</v>
      </c>
      <c r="D460" s="37" t="s">
        <v>284</v>
      </c>
      <c r="E460" s="121">
        <v>67374</v>
      </c>
      <c r="F460" s="182">
        <f t="shared" si="70"/>
        <v>46340</v>
      </c>
      <c r="G460" s="94">
        <v>25519</v>
      </c>
      <c r="H460" s="94">
        <v>4711</v>
      </c>
      <c r="I460" s="94">
        <v>12514</v>
      </c>
      <c r="J460" s="94">
        <v>2076</v>
      </c>
      <c r="K460" s="94">
        <v>813</v>
      </c>
      <c r="L460" s="94">
        <v>0</v>
      </c>
      <c r="M460" s="94">
        <v>0</v>
      </c>
      <c r="N460" s="182">
        <v>707</v>
      </c>
      <c r="O460" s="100">
        <f t="shared" si="71"/>
        <v>0.68780241636239503</v>
      </c>
      <c r="P460" s="188">
        <f t="shared" si="72"/>
        <v>0.55069054812257234</v>
      </c>
      <c r="Q460" s="189">
        <f t="shared" si="73"/>
        <v>0.10166163141993957</v>
      </c>
      <c r="R460" s="189">
        <f t="shared" si="74"/>
        <v>0.27004747518342687</v>
      </c>
      <c r="S460" s="189">
        <f t="shared" si="75"/>
        <v>4.4799309451877427E-2</v>
      </c>
      <c r="T460" s="189">
        <f t="shared" si="76"/>
        <v>1.7544238239102287E-2</v>
      </c>
      <c r="U460" s="189">
        <f t="shared" si="77"/>
        <v>0</v>
      </c>
      <c r="V460" s="189">
        <f t="shared" si="78"/>
        <v>0</v>
      </c>
      <c r="W460" s="158">
        <f t="shared" si="79"/>
        <v>1.5256797583081572E-2</v>
      </c>
      <c r="X460" s="98" t="s">
        <v>1661</v>
      </c>
    </row>
    <row r="461" spans="1:24" ht="16" x14ac:dyDescent="0.2">
      <c r="A461" s="1" t="s">
        <v>451</v>
      </c>
      <c r="B461" s="37" t="s">
        <v>452</v>
      </c>
      <c r="C461" s="94">
        <v>15</v>
      </c>
      <c r="D461" s="37" t="s">
        <v>60</v>
      </c>
      <c r="E461" s="121">
        <v>69003</v>
      </c>
      <c r="F461" s="182">
        <f t="shared" si="70"/>
        <v>48301</v>
      </c>
      <c r="G461" s="94">
        <v>19686</v>
      </c>
      <c r="H461" s="94">
        <v>12772</v>
      </c>
      <c r="I461" s="94">
        <v>12197</v>
      </c>
      <c r="J461" s="94">
        <v>1506</v>
      </c>
      <c r="K461" s="94">
        <v>441</v>
      </c>
      <c r="L461" s="94">
        <v>0</v>
      </c>
      <c r="M461" s="94">
        <v>0</v>
      </c>
      <c r="N461" s="182">
        <v>1699</v>
      </c>
      <c r="O461" s="100">
        <f t="shared" si="71"/>
        <v>0.69998405866411606</v>
      </c>
      <c r="P461" s="188">
        <f t="shared" si="72"/>
        <v>0.40756920146580816</v>
      </c>
      <c r="Q461" s="189">
        <f t="shared" si="73"/>
        <v>0.26442516718080372</v>
      </c>
      <c r="R461" s="189">
        <f t="shared" si="74"/>
        <v>0.25252065174634064</v>
      </c>
      <c r="S461" s="189">
        <f t="shared" si="75"/>
        <v>3.1179478685741495E-2</v>
      </c>
      <c r="T461" s="189">
        <f t="shared" si="76"/>
        <v>9.1302457506055781E-3</v>
      </c>
      <c r="U461" s="189">
        <f t="shared" si="77"/>
        <v>0</v>
      </c>
      <c r="V461" s="189">
        <f t="shared" si="78"/>
        <v>0</v>
      </c>
      <c r="W461" s="158">
        <f t="shared" si="79"/>
        <v>3.5175255170700401E-2</v>
      </c>
      <c r="X461" s="98" t="s">
        <v>1661</v>
      </c>
    </row>
    <row r="462" spans="1:24" ht="16" x14ac:dyDescent="0.2">
      <c r="A462" s="1" t="s">
        <v>457</v>
      </c>
      <c r="B462" s="37" t="s">
        <v>458</v>
      </c>
      <c r="C462" s="94">
        <v>15</v>
      </c>
      <c r="D462" s="37" t="s">
        <v>269</v>
      </c>
      <c r="E462" s="121">
        <v>68419</v>
      </c>
      <c r="F462" s="182">
        <f t="shared" si="70"/>
        <v>48763</v>
      </c>
      <c r="G462" s="94">
        <v>22853</v>
      </c>
      <c r="H462" s="94">
        <v>11789</v>
      </c>
      <c r="I462" s="94">
        <v>10676</v>
      </c>
      <c r="J462" s="94">
        <v>2522</v>
      </c>
      <c r="K462" s="94">
        <v>923</v>
      </c>
      <c r="L462" s="94">
        <v>0</v>
      </c>
      <c r="M462" s="94">
        <v>0</v>
      </c>
      <c r="N462" s="182">
        <v>0</v>
      </c>
      <c r="O462" s="100">
        <f t="shared" si="71"/>
        <v>0.7127113813414403</v>
      </c>
      <c r="P462" s="188">
        <f t="shared" si="72"/>
        <v>0.46865451264278246</v>
      </c>
      <c r="Q462" s="189">
        <f t="shared" si="73"/>
        <v>0.24176117137993972</v>
      </c>
      <c r="R462" s="189">
        <f t="shared" si="74"/>
        <v>0.21893648873121013</v>
      </c>
      <c r="S462" s="189">
        <f t="shared" si="75"/>
        <v>5.1719541455611834E-2</v>
      </c>
      <c r="T462" s="189">
        <f t="shared" si="76"/>
        <v>1.8928285790455877E-2</v>
      </c>
      <c r="U462" s="189">
        <f t="shared" si="77"/>
        <v>0</v>
      </c>
      <c r="V462" s="189">
        <f t="shared" si="78"/>
        <v>0</v>
      </c>
      <c r="W462" s="158">
        <f t="shared" si="79"/>
        <v>0</v>
      </c>
      <c r="X462" s="98" t="s">
        <v>1661</v>
      </c>
    </row>
    <row r="463" spans="1:24" ht="16" x14ac:dyDescent="0.2">
      <c r="A463" s="1" t="s">
        <v>471</v>
      </c>
      <c r="B463" s="37" t="s">
        <v>472</v>
      </c>
      <c r="C463" s="94">
        <v>15</v>
      </c>
      <c r="D463" s="37" t="s">
        <v>269</v>
      </c>
      <c r="E463" s="121">
        <v>79322</v>
      </c>
      <c r="F463" s="182">
        <f t="shared" si="70"/>
        <v>50764</v>
      </c>
      <c r="G463" s="94">
        <v>20267</v>
      </c>
      <c r="H463" s="94">
        <v>17847</v>
      </c>
      <c r="I463" s="94">
        <v>9767</v>
      </c>
      <c r="J463" s="94">
        <v>1808</v>
      </c>
      <c r="K463" s="94">
        <v>511</v>
      </c>
      <c r="L463" s="94">
        <v>0</v>
      </c>
      <c r="M463" s="94">
        <v>0</v>
      </c>
      <c r="N463" s="182">
        <v>564</v>
      </c>
      <c r="O463" s="100">
        <f t="shared" si="71"/>
        <v>0.63997377776657172</v>
      </c>
      <c r="P463" s="188">
        <f t="shared" si="72"/>
        <v>0.39923961862737373</v>
      </c>
      <c r="Q463" s="189">
        <f t="shared" si="73"/>
        <v>0.35156804034355055</v>
      </c>
      <c r="R463" s="189">
        <f t="shared" si="74"/>
        <v>0.19240012607359547</v>
      </c>
      <c r="S463" s="189">
        <f t="shared" si="75"/>
        <v>3.5615790717831532E-2</v>
      </c>
      <c r="T463" s="189">
        <f t="shared" si="76"/>
        <v>1.0066188637617209E-2</v>
      </c>
      <c r="U463" s="189">
        <f t="shared" si="77"/>
        <v>0</v>
      </c>
      <c r="V463" s="189">
        <f t="shared" si="78"/>
        <v>0</v>
      </c>
      <c r="W463" s="158">
        <f t="shared" si="79"/>
        <v>1.1110235600031519E-2</v>
      </c>
      <c r="X463" s="98" t="s">
        <v>1661</v>
      </c>
    </row>
    <row r="464" spans="1:24" ht="16" x14ac:dyDescent="0.2">
      <c r="A464" s="1" t="s">
        <v>543</v>
      </c>
      <c r="B464" s="37" t="s">
        <v>544</v>
      </c>
      <c r="C464" s="94">
        <v>15</v>
      </c>
      <c r="D464" s="37" t="s">
        <v>37</v>
      </c>
      <c r="E464" s="121">
        <v>75005</v>
      </c>
      <c r="F464" s="182">
        <f t="shared" si="70"/>
        <v>53520</v>
      </c>
      <c r="G464" s="94">
        <v>30054</v>
      </c>
      <c r="H464" s="94">
        <v>5835</v>
      </c>
      <c r="I464" s="94">
        <v>13466</v>
      </c>
      <c r="J464" s="94">
        <v>1817</v>
      </c>
      <c r="K464" s="94">
        <v>1328</v>
      </c>
      <c r="L464" s="94">
        <v>0</v>
      </c>
      <c r="M464" s="94">
        <v>0</v>
      </c>
      <c r="N464" s="182">
        <v>1020</v>
      </c>
      <c r="O464" s="100">
        <f t="shared" si="71"/>
        <v>0.71355242983801082</v>
      </c>
      <c r="P464" s="188">
        <f t="shared" si="72"/>
        <v>0.56154708520179375</v>
      </c>
      <c r="Q464" s="189">
        <f t="shared" si="73"/>
        <v>0.10902466367713004</v>
      </c>
      <c r="R464" s="189">
        <f t="shared" si="74"/>
        <v>0.2516068759342302</v>
      </c>
      <c r="S464" s="189">
        <f t="shared" si="75"/>
        <v>3.3949925261584454E-2</v>
      </c>
      <c r="T464" s="189">
        <f t="shared" si="76"/>
        <v>2.4813153961136022E-2</v>
      </c>
      <c r="U464" s="189">
        <f t="shared" si="77"/>
        <v>0</v>
      </c>
      <c r="V464" s="189">
        <f t="shared" si="78"/>
        <v>0</v>
      </c>
      <c r="W464" s="158">
        <f t="shared" si="79"/>
        <v>1.905829596412556E-2</v>
      </c>
      <c r="X464" s="98" t="s">
        <v>1661</v>
      </c>
    </row>
    <row r="465" spans="1:24" ht="16" x14ac:dyDescent="0.2">
      <c r="A465" s="1" t="s">
        <v>620</v>
      </c>
      <c r="B465" s="37" t="s">
        <v>621</v>
      </c>
      <c r="C465" s="94">
        <v>15</v>
      </c>
      <c r="D465" s="37" t="s">
        <v>60</v>
      </c>
      <c r="E465" s="121">
        <v>66361</v>
      </c>
      <c r="F465" s="182">
        <f t="shared" si="70"/>
        <v>47906</v>
      </c>
      <c r="G465" s="94">
        <v>19362</v>
      </c>
      <c r="H465" s="94">
        <v>16917</v>
      </c>
      <c r="I465" s="94">
        <v>8072</v>
      </c>
      <c r="J465" s="94">
        <v>1528</v>
      </c>
      <c r="K465" s="94">
        <v>383</v>
      </c>
      <c r="L465" s="94">
        <v>0</v>
      </c>
      <c r="M465" s="94">
        <v>0</v>
      </c>
      <c r="N465" s="182">
        <v>1644</v>
      </c>
      <c r="O465" s="100">
        <f t="shared" si="71"/>
        <v>0.72189991109235851</v>
      </c>
      <c r="P465" s="188">
        <f t="shared" si="72"/>
        <v>0.40416649271490002</v>
      </c>
      <c r="Q465" s="189">
        <f t="shared" si="73"/>
        <v>0.35312904437857473</v>
      </c>
      <c r="R465" s="189">
        <f t="shared" si="74"/>
        <v>0.16849663925186825</v>
      </c>
      <c r="S465" s="189">
        <f t="shared" si="75"/>
        <v>3.1895795933703501E-2</v>
      </c>
      <c r="T465" s="189">
        <f t="shared" si="76"/>
        <v>7.9948231954243727E-3</v>
      </c>
      <c r="U465" s="189">
        <f t="shared" si="77"/>
        <v>0</v>
      </c>
      <c r="V465" s="189">
        <f t="shared" si="78"/>
        <v>0</v>
      </c>
      <c r="W465" s="158">
        <f t="shared" si="79"/>
        <v>3.4317204525529159E-2</v>
      </c>
      <c r="X465" s="98" t="s">
        <v>1661</v>
      </c>
    </row>
    <row r="466" spans="1:24" ht="16" x14ac:dyDescent="0.2">
      <c r="A466" s="1" t="s">
        <v>779</v>
      </c>
      <c r="B466" s="37" t="s">
        <v>780</v>
      </c>
      <c r="C466" s="94">
        <v>15</v>
      </c>
      <c r="D466" s="37" t="s">
        <v>37</v>
      </c>
      <c r="E466" s="121">
        <v>81886</v>
      </c>
      <c r="F466" s="182">
        <f t="shared" si="70"/>
        <v>51651</v>
      </c>
      <c r="G466" s="94">
        <v>9727</v>
      </c>
      <c r="H466" s="94">
        <v>21938</v>
      </c>
      <c r="I466" s="94">
        <v>17357</v>
      </c>
      <c r="J466" s="94">
        <v>1202</v>
      </c>
      <c r="K466" s="94">
        <v>1238</v>
      </c>
      <c r="L466" s="94">
        <v>0</v>
      </c>
      <c r="M466" s="94">
        <v>0</v>
      </c>
      <c r="N466" s="182">
        <v>189</v>
      </c>
      <c r="O466" s="100">
        <f t="shared" si="71"/>
        <v>0.63076716410619638</v>
      </c>
      <c r="P466" s="188">
        <f t="shared" si="72"/>
        <v>0.18832162010416062</v>
      </c>
      <c r="Q466" s="189">
        <f t="shared" si="73"/>
        <v>0.42473524229927784</v>
      </c>
      <c r="R466" s="189">
        <f t="shared" si="74"/>
        <v>0.33604383264602816</v>
      </c>
      <c r="S466" s="189">
        <f t="shared" si="75"/>
        <v>2.3271572670422645E-2</v>
      </c>
      <c r="T466" s="189">
        <f t="shared" si="76"/>
        <v>2.3968558207972741E-2</v>
      </c>
      <c r="U466" s="189">
        <f t="shared" si="77"/>
        <v>0</v>
      </c>
      <c r="V466" s="189">
        <f t="shared" si="78"/>
        <v>0</v>
      </c>
      <c r="W466" s="158">
        <f t="shared" si="79"/>
        <v>3.6591740721380033E-3</v>
      </c>
      <c r="X466" s="98" t="s">
        <v>1661</v>
      </c>
    </row>
    <row r="467" spans="1:24" ht="16" x14ac:dyDescent="0.2">
      <c r="A467" s="1" t="s">
        <v>781</v>
      </c>
      <c r="B467" s="37" t="s">
        <v>782</v>
      </c>
      <c r="C467" s="94">
        <v>15</v>
      </c>
      <c r="D467" s="37" t="s">
        <v>37</v>
      </c>
      <c r="E467" s="121">
        <v>86458</v>
      </c>
      <c r="F467" s="182">
        <f t="shared" si="70"/>
        <v>56480</v>
      </c>
      <c r="G467" s="94">
        <v>23906</v>
      </c>
      <c r="H467" s="94">
        <v>5999</v>
      </c>
      <c r="I467" s="94">
        <v>23730</v>
      </c>
      <c r="J467" s="94">
        <v>1518</v>
      </c>
      <c r="K467" s="94">
        <v>1184</v>
      </c>
      <c r="L467" s="94">
        <v>0</v>
      </c>
      <c r="M467" s="94">
        <v>0</v>
      </c>
      <c r="N467" s="182">
        <v>143</v>
      </c>
      <c r="O467" s="100">
        <f t="shared" si="71"/>
        <v>0.65326516921511024</v>
      </c>
      <c r="P467" s="188">
        <f t="shared" si="72"/>
        <v>0.42326487252124645</v>
      </c>
      <c r="Q467" s="189">
        <f t="shared" si="73"/>
        <v>0.10621458923512749</v>
      </c>
      <c r="R467" s="189">
        <f t="shared" si="74"/>
        <v>0.4201487252124646</v>
      </c>
      <c r="S467" s="189">
        <f t="shared" si="75"/>
        <v>2.6876770538243624E-2</v>
      </c>
      <c r="T467" s="189">
        <f t="shared" si="76"/>
        <v>2.0963172804532578E-2</v>
      </c>
      <c r="U467" s="189">
        <f t="shared" si="77"/>
        <v>0</v>
      </c>
      <c r="V467" s="189">
        <f t="shared" si="78"/>
        <v>0</v>
      </c>
      <c r="W467" s="158">
        <f t="shared" si="79"/>
        <v>2.5318696883852693E-3</v>
      </c>
      <c r="X467" s="98" t="s">
        <v>1661</v>
      </c>
    </row>
    <row r="468" spans="1:24" ht="16" x14ac:dyDescent="0.2">
      <c r="A468" s="1" t="s">
        <v>860</v>
      </c>
      <c r="B468" s="37" t="s">
        <v>861</v>
      </c>
      <c r="C468" s="94">
        <v>15</v>
      </c>
      <c r="D468" s="37" t="s">
        <v>284</v>
      </c>
      <c r="E468" s="121">
        <v>67429</v>
      </c>
      <c r="F468" s="182">
        <f t="shared" si="70"/>
        <v>48481</v>
      </c>
      <c r="G468" s="94">
        <v>23859</v>
      </c>
      <c r="H468" s="94">
        <v>3690</v>
      </c>
      <c r="I468" s="94">
        <v>17893</v>
      </c>
      <c r="J468" s="94">
        <v>1392</v>
      </c>
      <c r="K468" s="94">
        <v>506</v>
      </c>
      <c r="L468" s="94">
        <v>0</v>
      </c>
      <c r="M468" s="94">
        <v>0</v>
      </c>
      <c r="N468" s="182">
        <v>1141</v>
      </c>
      <c r="O468" s="100">
        <f t="shared" si="71"/>
        <v>0.71899331148318968</v>
      </c>
      <c r="P468" s="188">
        <f t="shared" si="72"/>
        <v>0.49213093789319529</v>
      </c>
      <c r="Q468" s="189">
        <f t="shared" si="73"/>
        <v>7.6112291413130917E-2</v>
      </c>
      <c r="R468" s="189">
        <f t="shared" si="74"/>
        <v>0.36907242012334729</v>
      </c>
      <c r="S468" s="189">
        <f t="shared" si="75"/>
        <v>2.8712279037148573E-2</v>
      </c>
      <c r="T468" s="189">
        <f t="shared" si="76"/>
        <v>1.0437078443101421E-2</v>
      </c>
      <c r="U468" s="189">
        <f t="shared" si="77"/>
        <v>0</v>
      </c>
      <c r="V468" s="189">
        <f t="shared" si="78"/>
        <v>0</v>
      </c>
      <c r="W468" s="158">
        <f t="shared" si="79"/>
        <v>2.3534993090076523E-2</v>
      </c>
      <c r="X468" s="98" t="s">
        <v>1661</v>
      </c>
    </row>
    <row r="469" spans="1:24" ht="16" x14ac:dyDescent="0.2">
      <c r="A469" s="1" t="s">
        <v>902</v>
      </c>
      <c r="B469" s="37" t="s">
        <v>903</v>
      </c>
      <c r="C469" s="94">
        <v>15</v>
      </c>
      <c r="D469" s="37" t="s">
        <v>60</v>
      </c>
      <c r="E469" s="121">
        <v>77304</v>
      </c>
      <c r="F469" s="182">
        <f t="shared" si="70"/>
        <v>57941</v>
      </c>
      <c r="G469" s="94">
        <v>28549</v>
      </c>
      <c r="H469" s="94">
        <v>6448</v>
      </c>
      <c r="I469" s="94">
        <v>20687</v>
      </c>
      <c r="J469" s="94">
        <v>2257</v>
      </c>
      <c r="K469" s="94">
        <v>0</v>
      </c>
      <c r="L469" s="94">
        <v>0</v>
      </c>
      <c r="M469" s="94">
        <v>0</v>
      </c>
      <c r="N469" s="182">
        <v>0</v>
      </c>
      <c r="O469" s="100">
        <f t="shared" si="71"/>
        <v>0.74952137017489395</v>
      </c>
      <c r="P469" s="188">
        <f t="shared" si="72"/>
        <v>0.49272535855439153</v>
      </c>
      <c r="Q469" s="189">
        <f t="shared" si="73"/>
        <v>0.11128561812878618</v>
      </c>
      <c r="R469" s="189">
        <f t="shared" si="74"/>
        <v>0.35703560518458433</v>
      </c>
      <c r="S469" s="189">
        <f t="shared" si="75"/>
        <v>3.8953418132237967E-2</v>
      </c>
      <c r="T469" s="189">
        <f t="shared" si="76"/>
        <v>0</v>
      </c>
      <c r="U469" s="189">
        <f t="shared" si="77"/>
        <v>0</v>
      </c>
      <c r="V469" s="189">
        <f t="shared" si="78"/>
        <v>0</v>
      </c>
      <c r="W469" s="158">
        <f t="shared" si="79"/>
        <v>0</v>
      </c>
      <c r="X469" s="98" t="s">
        <v>1661</v>
      </c>
    </row>
    <row r="470" spans="1:24" ht="16" x14ac:dyDescent="0.2">
      <c r="A470" s="1" t="s">
        <v>904</v>
      </c>
      <c r="B470" s="37" t="s">
        <v>905</v>
      </c>
      <c r="C470" s="94">
        <v>15</v>
      </c>
      <c r="D470" s="37" t="s">
        <v>60</v>
      </c>
      <c r="E470" s="121">
        <v>67412</v>
      </c>
      <c r="F470" s="182">
        <f t="shared" si="70"/>
        <v>51203</v>
      </c>
      <c r="G470" s="94">
        <v>21130</v>
      </c>
      <c r="H470" s="94">
        <v>16216</v>
      </c>
      <c r="I470" s="94">
        <v>11433</v>
      </c>
      <c r="J470" s="94">
        <v>1754</v>
      </c>
      <c r="K470" s="94">
        <v>670</v>
      </c>
      <c r="L470" s="94">
        <v>0</v>
      </c>
      <c r="M470" s="94">
        <v>0</v>
      </c>
      <c r="N470" s="182">
        <v>0</v>
      </c>
      <c r="O470" s="100">
        <f t="shared" si="71"/>
        <v>0.75955319527680532</v>
      </c>
      <c r="P470" s="188">
        <f t="shared" si="72"/>
        <v>0.4126711325508271</v>
      </c>
      <c r="Q470" s="189">
        <f t="shared" si="73"/>
        <v>0.316700193348046</v>
      </c>
      <c r="R470" s="189">
        <f t="shared" si="74"/>
        <v>0.2232876979864461</v>
      </c>
      <c r="S470" s="189">
        <f t="shared" si="75"/>
        <v>3.4255805323906804E-2</v>
      </c>
      <c r="T470" s="189">
        <f t="shared" si="76"/>
        <v>1.3085170790773978E-2</v>
      </c>
      <c r="U470" s="189">
        <f t="shared" si="77"/>
        <v>0</v>
      </c>
      <c r="V470" s="189">
        <f t="shared" si="78"/>
        <v>0</v>
      </c>
      <c r="W470" s="158">
        <f t="shared" si="79"/>
        <v>0</v>
      </c>
      <c r="X470" s="98" t="s">
        <v>1661</v>
      </c>
    </row>
    <row r="471" spans="1:24" ht="16" x14ac:dyDescent="0.2">
      <c r="A471" s="1" t="s">
        <v>964</v>
      </c>
      <c r="B471" s="37" t="s">
        <v>965</v>
      </c>
      <c r="C471" s="94">
        <v>15</v>
      </c>
      <c r="D471" s="37" t="s">
        <v>269</v>
      </c>
      <c r="E471" s="121">
        <v>78305</v>
      </c>
      <c r="F471" s="182">
        <f t="shared" si="70"/>
        <v>57973</v>
      </c>
      <c r="G471" s="94">
        <v>23679</v>
      </c>
      <c r="H471" s="94">
        <v>22380</v>
      </c>
      <c r="I471" s="94">
        <v>8955</v>
      </c>
      <c r="J471" s="94">
        <v>1301</v>
      </c>
      <c r="K471" s="94">
        <v>1542</v>
      </c>
      <c r="L471" s="94">
        <v>0</v>
      </c>
      <c r="M471" s="94">
        <v>0</v>
      </c>
      <c r="N471" s="182">
        <v>116</v>
      </c>
      <c r="O471" s="100">
        <f t="shared" si="71"/>
        <v>0.74034863674094886</v>
      </c>
      <c r="P471" s="188">
        <f t="shared" si="72"/>
        <v>0.40844876062994845</v>
      </c>
      <c r="Q471" s="189">
        <f t="shared" si="73"/>
        <v>0.38604177806910112</v>
      </c>
      <c r="R471" s="189">
        <f t="shared" si="74"/>
        <v>0.15446845945526366</v>
      </c>
      <c r="S471" s="189">
        <f t="shared" si="75"/>
        <v>2.2441481379262759E-2</v>
      </c>
      <c r="T471" s="189">
        <f t="shared" si="76"/>
        <v>2.6598588998326806E-2</v>
      </c>
      <c r="U471" s="189">
        <f t="shared" si="77"/>
        <v>0</v>
      </c>
      <c r="V471" s="189">
        <f t="shared" si="78"/>
        <v>0</v>
      </c>
      <c r="W471" s="158">
        <f t="shared" si="79"/>
        <v>2.0009314680972177E-3</v>
      </c>
      <c r="X471" s="98" t="s">
        <v>1661</v>
      </c>
    </row>
    <row r="472" spans="1:24" ht="16" x14ac:dyDescent="0.2">
      <c r="A472" s="1" t="s">
        <v>988</v>
      </c>
      <c r="B472" s="37" t="s">
        <v>989</v>
      </c>
      <c r="C472" s="94">
        <v>15</v>
      </c>
      <c r="D472" s="37" t="s">
        <v>284</v>
      </c>
      <c r="E472" s="121">
        <v>78391</v>
      </c>
      <c r="F472" s="182">
        <f t="shared" si="70"/>
        <v>50295</v>
      </c>
      <c r="G472" s="94">
        <v>22408</v>
      </c>
      <c r="H472" s="94">
        <v>15348</v>
      </c>
      <c r="I472" s="94">
        <v>8668</v>
      </c>
      <c r="J472" s="94">
        <v>1842</v>
      </c>
      <c r="K472" s="94">
        <v>487</v>
      </c>
      <c r="L472" s="94">
        <v>0</v>
      </c>
      <c r="M472" s="94">
        <v>0</v>
      </c>
      <c r="N472" s="182">
        <v>1542</v>
      </c>
      <c r="O472" s="100">
        <f t="shared" si="71"/>
        <v>0.6415915092293758</v>
      </c>
      <c r="P472" s="188">
        <f t="shared" si="72"/>
        <v>0.44553136494681378</v>
      </c>
      <c r="Q472" s="189">
        <f t="shared" si="73"/>
        <v>0.30515955860423499</v>
      </c>
      <c r="R472" s="189">
        <f t="shared" si="74"/>
        <v>0.17234317526593101</v>
      </c>
      <c r="S472" s="189">
        <f t="shared" si="75"/>
        <v>3.6623918878616164E-2</v>
      </c>
      <c r="T472" s="189">
        <f t="shared" si="76"/>
        <v>9.6828710607416244E-3</v>
      </c>
      <c r="U472" s="189">
        <f t="shared" si="77"/>
        <v>0</v>
      </c>
      <c r="V472" s="189">
        <f t="shared" si="78"/>
        <v>0</v>
      </c>
      <c r="W472" s="158">
        <f t="shared" si="79"/>
        <v>3.0659111243662392E-2</v>
      </c>
      <c r="X472" s="98" t="s">
        <v>1661</v>
      </c>
    </row>
    <row r="473" spans="1:24" ht="16" x14ac:dyDescent="0.2">
      <c r="A473" s="1" t="s">
        <v>990</v>
      </c>
      <c r="B473" s="37" t="s">
        <v>991</v>
      </c>
      <c r="C473" s="94">
        <v>15</v>
      </c>
      <c r="D473" s="37" t="s">
        <v>284</v>
      </c>
      <c r="E473" s="121">
        <v>72622</v>
      </c>
      <c r="F473" s="182">
        <f t="shared" si="70"/>
        <v>47119</v>
      </c>
      <c r="G473" s="94">
        <v>19687</v>
      </c>
      <c r="H473" s="94">
        <v>16143</v>
      </c>
      <c r="I473" s="94">
        <v>8305</v>
      </c>
      <c r="J473" s="94">
        <v>2029</v>
      </c>
      <c r="K473" s="94">
        <v>619</v>
      </c>
      <c r="L473" s="94">
        <v>0</v>
      </c>
      <c r="M473" s="94">
        <v>0</v>
      </c>
      <c r="N473" s="182">
        <v>336</v>
      </c>
      <c r="O473" s="100">
        <f t="shared" si="71"/>
        <v>0.64882542480240146</v>
      </c>
      <c r="P473" s="188">
        <f t="shared" si="72"/>
        <v>0.41781446974681125</v>
      </c>
      <c r="Q473" s="189">
        <f t="shared" si="73"/>
        <v>0.34260064941955476</v>
      </c>
      <c r="R473" s="189">
        <f t="shared" si="74"/>
        <v>0.17625586281542477</v>
      </c>
      <c r="S473" s="189">
        <f t="shared" si="75"/>
        <v>4.3061185509030327E-2</v>
      </c>
      <c r="T473" s="189">
        <f t="shared" si="76"/>
        <v>1.3136951123750504E-2</v>
      </c>
      <c r="U473" s="189">
        <f t="shared" si="77"/>
        <v>0</v>
      </c>
      <c r="V473" s="189">
        <f t="shared" si="78"/>
        <v>0</v>
      </c>
      <c r="W473" s="158">
        <f t="shared" si="79"/>
        <v>7.1308813854283832E-3</v>
      </c>
      <c r="X473" s="98" t="s">
        <v>1661</v>
      </c>
    </row>
    <row r="474" spans="1:24" ht="16" x14ac:dyDescent="0.2">
      <c r="A474" s="1" t="s">
        <v>1000</v>
      </c>
      <c r="B474" s="37" t="s">
        <v>1001</v>
      </c>
      <c r="C474" s="94">
        <v>15</v>
      </c>
      <c r="D474" s="37" t="s">
        <v>269</v>
      </c>
      <c r="E474" s="121">
        <v>76655</v>
      </c>
      <c r="F474" s="182">
        <f t="shared" si="70"/>
        <v>53961</v>
      </c>
      <c r="G474" s="94">
        <v>25472</v>
      </c>
      <c r="H474" s="94">
        <v>6253</v>
      </c>
      <c r="I474" s="94">
        <v>19162</v>
      </c>
      <c r="J474" s="94">
        <v>2230</v>
      </c>
      <c r="K474" s="94">
        <v>525</v>
      </c>
      <c r="L474" s="94">
        <v>0</v>
      </c>
      <c r="M474" s="94">
        <v>0</v>
      </c>
      <c r="N474" s="182">
        <v>319</v>
      </c>
      <c r="O474" s="100">
        <f t="shared" si="71"/>
        <v>0.70394625269062683</v>
      </c>
      <c r="P474" s="188">
        <f t="shared" si="72"/>
        <v>0.47204462482163045</v>
      </c>
      <c r="Q474" s="189">
        <f t="shared" si="73"/>
        <v>0.11587998739830618</v>
      </c>
      <c r="R474" s="189">
        <f t="shared" si="74"/>
        <v>0.35510831897110878</v>
      </c>
      <c r="S474" s="189">
        <f t="shared" si="75"/>
        <v>4.1326142955097199E-2</v>
      </c>
      <c r="T474" s="189">
        <f t="shared" si="76"/>
        <v>9.7292489019847675E-3</v>
      </c>
      <c r="U474" s="189">
        <f t="shared" si="77"/>
        <v>0</v>
      </c>
      <c r="V474" s="189">
        <f t="shared" si="78"/>
        <v>0</v>
      </c>
      <c r="W474" s="158">
        <f t="shared" si="79"/>
        <v>5.9116769518726487E-3</v>
      </c>
      <c r="X474" s="98" t="s">
        <v>1661</v>
      </c>
    </row>
    <row r="475" spans="1:24" ht="16" x14ac:dyDescent="0.2">
      <c r="A475" s="1" t="s">
        <v>1008</v>
      </c>
      <c r="B475" s="37" t="s">
        <v>1530</v>
      </c>
      <c r="C475" s="94">
        <v>15</v>
      </c>
      <c r="D475" s="37" t="s">
        <v>60</v>
      </c>
      <c r="E475" s="121">
        <v>64092</v>
      </c>
      <c r="F475" s="182">
        <f t="shared" si="70"/>
        <v>48226</v>
      </c>
      <c r="G475" s="94">
        <v>17916</v>
      </c>
      <c r="H475" s="94">
        <v>3385</v>
      </c>
      <c r="I475" s="94">
        <v>25032</v>
      </c>
      <c r="J475" s="94">
        <v>1709</v>
      </c>
      <c r="K475" s="94">
        <v>0</v>
      </c>
      <c r="L475" s="94">
        <v>0</v>
      </c>
      <c r="M475" s="94">
        <v>0</v>
      </c>
      <c r="N475" s="182">
        <v>184</v>
      </c>
      <c r="O475" s="100">
        <f t="shared" si="71"/>
        <v>0.75244960369468894</v>
      </c>
      <c r="P475" s="188">
        <f t="shared" si="72"/>
        <v>0.37150085016381207</v>
      </c>
      <c r="Q475" s="189">
        <f t="shared" si="73"/>
        <v>7.0190353751088619E-2</v>
      </c>
      <c r="R475" s="189">
        <f t="shared" si="74"/>
        <v>0.51905611081159542</v>
      </c>
      <c r="S475" s="189">
        <f t="shared" si="75"/>
        <v>3.5437315970638247E-2</v>
      </c>
      <c r="T475" s="189">
        <f t="shared" si="76"/>
        <v>0</v>
      </c>
      <c r="U475" s="189">
        <f t="shared" si="77"/>
        <v>0</v>
      </c>
      <c r="V475" s="189">
        <f t="shared" si="78"/>
        <v>0</v>
      </c>
      <c r="W475" s="158">
        <f t="shared" si="79"/>
        <v>3.8153693028656743E-3</v>
      </c>
      <c r="X475" s="98" t="s">
        <v>1679</v>
      </c>
    </row>
    <row r="476" spans="1:24" ht="16" x14ac:dyDescent="0.2">
      <c r="A476" s="1" t="s">
        <v>1050</v>
      </c>
      <c r="B476" s="37" t="s">
        <v>1051</v>
      </c>
      <c r="C476" s="94">
        <v>15</v>
      </c>
      <c r="D476" s="37" t="s">
        <v>37</v>
      </c>
      <c r="E476" s="121">
        <v>80456</v>
      </c>
      <c r="F476" s="182">
        <f t="shared" si="70"/>
        <v>56341</v>
      </c>
      <c r="G476" s="94">
        <v>29284</v>
      </c>
      <c r="H476" s="94">
        <v>7855</v>
      </c>
      <c r="I476" s="94">
        <v>15737</v>
      </c>
      <c r="J476" s="94">
        <v>2421</v>
      </c>
      <c r="K476" s="94">
        <v>1044</v>
      </c>
      <c r="L476" s="94">
        <v>0</v>
      </c>
      <c r="M476" s="94">
        <v>0</v>
      </c>
      <c r="N476" s="182">
        <v>0</v>
      </c>
      <c r="O476" s="100">
        <f t="shared" si="71"/>
        <v>0.70027095555334595</v>
      </c>
      <c r="P476" s="188">
        <f t="shared" si="72"/>
        <v>0.51976358247102461</v>
      </c>
      <c r="Q476" s="189">
        <f t="shared" si="73"/>
        <v>0.1394188956532543</v>
      </c>
      <c r="R476" s="189">
        <f t="shared" si="74"/>
        <v>0.27931701602740455</v>
      </c>
      <c r="S476" s="189">
        <f t="shared" si="75"/>
        <v>4.2970483307005557E-2</v>
      </c>
      <c r="T476" s="189">
        <f t="shared" si="76"/>
        <v>1.8530022541310944E-2</v>
      </c>
      <c r="U476" s="189">
        <f t="shared" si="77"/>
        <v>0</v>
      </c>
      <c r="V476" s="189">
        <f t="shared" si="78"/>
        <v>0</v>
      </c>
      <c r="W476" s="158">
        <f t="shared" si="79"/>
        <v>0</v>
      </c>
      <c r="X476" s="98" t="s">
        <v>1661</v>
      </c>
    </row>
    <row r="477" spans="1:24" ht="16" x14ac:dyDescent="0.2">
      <c r="A477" s="1" t="s">
        <v>1090</v>
      </c>
      <c r="B477" s="37" t="s">
        <v>1091</v>
      </c>
      <c r="C477" s="94">
        <v>15</v>
      </c>
      <c r="D477" s="37" t="s">
        <v>60</v>
      </c>
      <c r="E477" s="121">
        <v>78487</v>
      </c>
      <c r="F477" s="182">
        <f t="shared" si="70"/>
        <v>52716</v>
      </c>
      <c r="G477" s="94">
        <v>23356</v>
      </c>
      <c r="H477" s="94">
        <v>5772</v>
      </c>
      <c r="I477" s="94">
        <v>20665</v>
      </c>
      <c r="J477" s="94">
        <v>1406</v>
      </c>
      <c r="K477" s="94">
        <v>0</v>
      </c>
      <c r="L477" s="94">
        <v>0</v>
      </c>
      <c r="M477" s="94">
        <v>0</v>
      </c>
      <c r="N477" s="182">
        <v>1517</v>
      </c>
      <c r="O477" s="100">
        <f t="shared" si="71"/>
        <v>0.6716526303719087</v>
      </c>
      <c r="P477" s="188">
        <f t="shared" si="72"/>
        <v>0.44305334243872829</v>
      </c>
      <c r="Q477" s="189">
        <f t="shared" si="73"/>
        <v>0.1094923742317323</v>
      </c>
      <c r="R477" s="189">
        <f t="shared" si="74"/>
        <v>0.39200622201988011</v>
      </c>
      <c r="S477" s="189">
        <f t="shared" si="75"/>
        <v>2.6671219364139919E-2</v>
      </c>
      <c r="T477" s="189">
        <f t="shared" si="76"/>
        <v>0</v>
      </c>
      <c r="U477" s="189">
        <f t="shared" si="77"/>
        <v>0</v>
      </c>
      <c r="V477" s="189">
        <f t="shared" si="78"/>
        <v>0</v>
      </c>
      <c r="W477" s="158">
        <f t="shared" si="79"/>
        <v>2.8776841945519386E-2</v>
      </c>
      <c r="X477" s="98" t="s">
        <v>1661</v>
      </c>
    </row>
    <row r="478" spans="1:24" ht="16" x14ac:dyDescent="0.2">
      <c r="A478" s="1" t="s">
        <v>1094</v>
      </c>
      <c r="B478" s="37" t="s">
        <v>1095</v>
      </c>
      <c r="C478" s="94">
        <v>15</v>
      </c>
      <c r="D478" s="37" t="s">
        <v>284</v>
      </c>
      <c r="E478" s="121">
        <v>66313</v>
      </c>
      <c r="F478" s="182">
        <f t="shared" si="70"/>
        <v>48699</v>
      </c>
      <c r="G478" s="94">
        <v>25114</v>
      </c>
      <c r="H478" s="94">
        <v>3239</v>
      </c>
      <c r="I478" s="94">
        <v>17631</v>
      </c>
      <c r="J478" s="94">
        <v>1908</v>
      </c>
      <c r="K478" s="94">
        <v>599</v>
      </c>
      <c r="L478" s="94">
        <v>0</v>
      </c>
      <c r="M478" s="94">
        <v>0</v>
      </c>
      <c r="N478" s="182">
        <v>208</v>
      </c>
      <c r="O478" s="100">
        <f t="shared" si="71"/>
        <v>0.73438089062476442</v>
      </c>
      <c r="P478" s="188">
        <f t="shared" si="72"/>
        <v>0.51569847430132032</v>
      </c>
      <c r="Q478" s="189">
        <f t="shared" si="73"/>
        <v>6.6510605967268321E-2</v>
      </c>
      <c r="R478" s="189">
        <f t="shared" si="74"/>
        <v>0.36204028830160784</v>
      </c>
      <c r="S478" s="189">
        <f t="shared" si="75"/>
        <v>3.9179449270005544E-2</v>
      </c>
      <c r="T478" s="189">
        <f t="shared" si="76"/>
        <v>1.2300047228895871E-2</v>
      </c>
      <c r="U478" s="189">
        <f t="shared" si="77"/>
        <v>0</v>
      </c>
      <c r="V478" s="189">
        <f t="shared" si="78"/>
        <v>0</v>
      </c>
      <c r="W478" s="158">
        <f t="shared" si="79"/>
        <v>4.2711349309020718E-3</v>
      </c>
      <c r="X478" s="98" t="s">
        <v>1661</v>
      </c>
    </row>
    <row r="479" spans="1:24" ht="16" x14ac:dyDescent="0.2">
      <c r="A479" s="1" t="s">
        <v>1096</v>
      </c>
      <c r="B479" s="37" t="s">
        <v>1097</v>
      </c>
      <c r="C479" s="94">
        <v>15</v>
      </c>
      <c r="D479" s="37" t="s">
        <v>284</v>
      </c>
      <c r="E479" s="121">
        <v>71645</v>
      </c>
      <c r="F479" s="182">
        <f t="shared" si="70"/>
        <v>49018</v>
      </c>
      <c r="G479" s="94">
        <v>25321</v>
      </c>
      <c r="H479" s="94">
        <v>5613</v>
      </c>
      <c r="I479" s="94">
        <v>14954</v>
      </c>
      <c r="J479" s="94">
        <v>2684</v>
      </c>
      <c r="K479" s="94">
        <v>0</v>
      </c>
      <c r="L479" s="94">
        <v>0</v>
      </c>
      <c r="M479" s="94">
        <v>0</v>
      </c>
      <c r="N479" s="182">
        <v>446</v>
      </c>
      <c r="O479" s="100">
        <f t="shared" si="71"/>
        <v>0.68417893781841022</v>
      </c>
      <c r="P479" s="188">
        <f t="shared" si="72"/>
        <v>0.51656534334326165</v>
      </c>
      <c r="Q479" s="189">
        <f t="shared" si="73"/>
        <v>0.11450895589375332</v>
      </c>
      <c r="R479" s="189">
        <f t="shared" si="74"/>
        <v>0.30507160634868824</v>
      </c>
      <c r="S479" s="189">
        <f t="shared" si="75"/>
        <v>5.4755395976988044E-2</v>
      </c>
      <c r="T479" s="189">
        <f t="shared" si="76"/>
        <v>0</v>
      </c>
      <c r="U479" s="189">
        <f t="shared" si="77"/>
        <v>0</v>
      </c>
      <c r="V479" s="189">
        <f t="shared" si="78"/>
        <v>0</v>
      </c>
      <c r="W479" s="158">
        <f t="shared" si="79"/>
        <v>9.0986984373087436E-3</v>
      </c>
      <c r="X479" s="98" t="s">
        <v>1661</v>
      </c>
    </row>
    <row r="480" spans="1:24" ht="16" x14ac:dyDescent="0.2">
      <c r="A480" s="1" t="s">
        <v>1110</v>
      </c>
      <c r="B480" s="37" t="s">
        <v>1111</v>
      </c>
      <c r="C480" s="94">
        <v>15</v>
      </c>
      <c r="D480" s="37" t="s">
        <v>37</v>
      </c>
      <c r="E480" s="121">
        <v>78766</v>
      </c>
      <c r="F480" s="182">
        <f t="shared" si="70"/>
        <v>57769</v>
      </c>
      <c r="G480" s="94">
        <v>33973</v>
      </c>
      <c r="H480" s="94">
        <v>7511</v>
      </c>
      <c r="I480" s="94">
        <v>11233</v>
      </c>
      <c r="J480" s="94">
        <v>2001</v>
      </c>
      <c r="K480" s="94">
        <v>2385</v>
      </c>
      <c r="L480" s="94">
        <v>0</v>
      </c>
      <c r="M480" s="94">
        <v>0</v>
      </c>
      <c r="N480" s="182">
        <v>666</v>
      </c>
      <c r="O480" s="100">
        <f t="shared" si="71"/>
        <v>0.73342558972145344</v>
      </c>
      <c r="P480" s="188">
        <f t="shared" si="72"/>
        <v>0.58808357423531654</v>
      </c>
      <c r="Q480" s="189">
        <f t="shared" si="73"/>
        <v>0.13001782963180944</v>
      </c>
      <c r="R480" s="189">
        <f t="shared" si="74"/>
        <v>0.19444684865585349</v>
      </c>
      <c r="S480" s="189">
        <f t="shared" si="75"/>
        <v>3.4637954612335334E-2</v>
      </c>
      <c r="T480" s="189">
        <f t="shared" si="76"/>
        <v>4.1285118316051861E-2</v>
      </c>
      <c r="U480" s="189">
        <f t="shared" si="77"/>
        <v>0</v>
      </c>
      <c r="V480" s="189">
        <f t="shared" si="78"/>
        <v>0</v>
      </c>
      <c r="W480" s="158">
        <f t="shared" si="79"/>
        <v>1.152867454863335E-2</v>
      </c>
      <c r="X480" s="98" t="s">
        <v>1661</v>
      </c>
    </row>
    <row r="481" spans="1:24" ht="16" x14ac:dyDescent="0.2">
      <c r="A481" s="1" t="s">
        <v>38</v>
      </c>
      <c r="B481" s="38" t="s">
        <v>39</v>
      </c>
      <c r="C481" s="133">
        <v>16</v>
      </c>
      <c r="D481" s="38" t="s">
        <v>40</v>
      </c>
      <c r="E481" s="121">
        <v>73864</v>
      </c>
      <c r="F481" s="182">
        <f t="shared" si="70"/>
        <v>45343</v>
      </c>
      <c r="G481" s="133">
        <v>8073</v>
      </c>
      <c r="H481" s="133">
        <v>24628</v>
      </c>
      <c r="I481" s="133">
        <v>3719</v>
      </c>
      <c r="J481" s="133">
        <v>1300</v>
      </c>
      <c r="K481" s="133">
        <v>317</v>
      </c>
      <c r="L481" s="133">
        <v>0</v>
      </c>
      <c r="M481" s="133">
        <v>6620</v>
      </c>
      <c r="N481" s="196">
        <v>686</v>
      </c>
      <c r="O481" s="183">
        <f t="shared" si="71"/>
        <v>0.6138714394021445</v>
      </c>
      <c r="P481" s="184">
        <f t="shared" si="72"/>
        <v>0.17804291731910107</v>
      </c>
      <c r="Q481" s="185">
        <f t="shared" si="73"/>
        <v>0.54314888736960498</v>
      </c>
      <c r="R481" s="185">
        <f t="shared" si="74"/>
        <v>8.2019275301590103E-2</v>
      </c>
      <c r="S481" s="185">
        <f t="shared" si="75"/>
        <v>2.8670357056215953E-2</v>
      </c>
      <c r="T481" s="185">
        <f t="shared" si="76"/>
        <v>6.9911562975541984E-3</v>
      </c>
      <c r="U481" s="185">
        <f t="shared" si="77"/>
        <v>0</v>
      </c>
      <c r="V481" s="185">
        <f t="shared" si="78"/>
        <v>0.14599827977857663</v>
      </c>
      <c r="W481" s="186">
        <f t="shared" si="79"/>
        <v>1.5129126877357034E-2</v>
      </c>
      <c r="X481" s="98" t="s">
        <v>1661</v>
      </c>
    </row>
    <row r="482" spans="1:24" ht="16" x14ac:dyDescent="0.2">
      <c r="A482" s="1" t="s">
        <v>87</v>
      </c>
      <c r="B482" s="37" t="s">
        <v>88</v>
      </c>
      <c r="C482" s="94">
        <v>16</v>
      </c>
      <c r="D482" s="37" t="s">
        <v>89</v>
      </c>
      <c r="E482" s="121">
        <v>81243</v>
      </c>
      <c r="F482" s="182">
        <f t="shared" si="70"/>
        <v>50728</v>
      </c>
      <c r="G482" s="94">
        <v>7071</v>
      </c>
      <c r="H482" s="94">
        <v>21784</v>
      </c>
      <c r="I482" s="94">
        <v>10210</v>
      </c>
      <c r="J482" s="94">
        <v>0</v>
      </c>
      <c r="K482" s="94">
        <v>856</v>
      </c>
      <c r="L482" s="94">
        <v>0</v>
      </c>
      <c r="M482" s="94">
        <v>8532</v>
      </c>
      <c r="N482" s="182">
        <v>2275</v>
      </c>
      <c r="O482" s="100">
        <f t="shared" si="71"/>
        <v>0.62439840970914418</v>
      </c>
      <c r="P482" s="188">
        <f t="shared" si="72"/>
        <v>0.13939047468853494</v>
      </c>
      <c r="Q482" s="189">
        <f t="shared" si="73"/>
        <v>0.42942753508910264</v>
      </c>
      <c r="R482" s="189">
        <f t="shared" si="74"/>
        <v>0.20126951584923514</v>
      </c>
      <c r="S482" s="189">
        <f t="shared" si="75"/>
        <v>0</v>
      </c>
      <c r="T482" s="189">
        <f t="shared" si="76"/>
        <v>1.6874310045734111E-2</v>
      </c>
      <c r="U482" s="189">
        <f t="shared" si="77"/>
        <v>0</v>
      </c>
      <c r="V482" s="189">
        <f t="shared" si="78"/>
        <v>0.16819113704463018</v>
      </c>
      <c r="W482" s="158">
        <f t="shared" si="79"/>
        <v>4.484702728276297E-2</v>
      </c>
      <c r="X482" s="98" t="s">
        <v>1661</v>
      </c>
    </row>
    <row r="483" spans="1:24" ht="16" x14ac:dyDescent="0.2">
      <c r="A483" s="1" t="s">
        <v>173</v>
      </c>
      <c r="B483" s="37" t="s">
        <v>1434</v>
      </c>
      <c r="C483" s="94">
        <v>16</v>
      </c>
      <c r="D483" s="37" t="s">
        <v>175</v>
      </c>
      <c r="E483" s="121">
        <v>74076</v>
      </c>
      <c r="F483" s="182">
        <f t="shared" si="70"/>
        <v>45323</v>
      </c>
      <c r="G483" s="94">
        <v>5067</v>
      </c>
      <c r="H483" s="94">
        <v>18681</v>
      </c>
      <c r="I483" s="94">
        <v>20026</v>
      </c>
      <c r="J483" s="94">
        <v>0</v>
      </c>
      <c r="K483" s="94">
        <v>668</v>
      </c>
      <c r="L483" s="94">
        <v>0</v>
      </c>
      <c r="M483" s="94">
        <v>0</v>
      </c>
      <c r="N483" s="182">
        <v>881</v>
      </c>
      <c r="O483" s="100">
        <f t="shared" si="71"/>
        <v>0.61184459204060693</v>
      </c>
      <c r="P483" s="188">
        <f t="shared" si="72"/>
        <v>0.11179754208679919</v>
      </c>
      <c r="Q483" s="189">
        <f t="shared" si="73"/>
        <v>0.41217483396950777</v>
      </c>
      <c r="R483" s="189">
        <f t="shared" si="74"/>
        <v>0.44185071597202302</v>
      </c>
      <c r="S483" s="189">
        <f t="shared" si="75"/>
        <v>0</v>
      </c>
      <c r="T483" s="189">
        <f t="shared" si="76"/>
        <v>1.4738653663702755E-2</v>
      </c>
      <c r="U483" s="189">
        <f t="shared" si="77"/>
        <v>0</v>
      </c>
      <c r="V483" s="189">
        <f t="shared" si="78"/>
        <v>0</v>
      </c>
      <c r="W483" s="158">
        <f t="shared" si="79"/>
        <v>1.9438254307967258E-2</v>
      </c>
      <c r="X483" s="98" t="s">
        <v>1679</v>
      </c>
    </row>
    <row r="484" spans="1:24" ht="16" x14ac:dyDescent="0.2">
      <c r="A484" s="1" t="s">
        <v>176</v>
      </c>
      <c r="B484" s="37" t="s">
        <v>177</v>
      </c>
      <c r="C484" s="94">
        <v>16</v>
      </c>
      <c r="D484" s="37" t="s">
        <v>175</v>
      </c>
      <c r="E484" s="121">
        <v>83896</v>
      </c>
      <c r="F484" s="182">
        <f t="shared" si="70"/>
        <v>52298</v>
      </c>
      <c r="G484" s="94">
        <v>16486</v>
      </c>
      <c r="H484" s="94">
        <v>24514</v>
      </c>
      <c r="I484" s="94">
        <v>8879</v>
      </c>
      <c r="J484" s="94">
        <v>380</v>
      </c>
      <c r="K484" s="94">
        <v>725</v>
      </c>
      <c r="L484" s="94">
        <v>0</v>
      </c>
      <c r="M484" s="94">
        <v>0</v>
      </c>
      <c r="N484" s="182">
        <v>1314</v>
      </c>
      <c r="O484" s="100">
        <f t="shared" si="71"/>
        <v>0.62336702584151804</v>
      </c>
      <c r="P484" s="188">
        <f t="shared" si="72"/>
        <v>0.31523194003594784</v>
      </c>
      <c r="Q484" s="189">
        <f t="shared" si="73"/>
        <v>0.46873685418180427</v>
      </c>
      <c r="R484" s="189">
        <f t="shared" si="74"/>
        <v>0.16977704692340051</v>
      </c>
      <c r="S484" s="189">
        <f t="shared" si="75"/>
        <v>7.2660522390913607E-3</v>
      </c>
      <c r="T484" s="189">
        <f t="shared" si="76"/>
        <v>1.3862862824582201E-2</v>
      </c>
      <c r="U484" s="189">
        <f t="shared" si="77"/>
        <v>0</v>
      </c>
      <c r="V484" s="189">
        <f t="shared" si="78"/>
        <v>0</v>
      </c>
      <c r="W484" s="158">
        <f t="shared" si="79"/>
        <v>2.5125243795173811E-2</v>
      </c>
      <c r="X484" s="98" t="s">
        <v>1661</v>
      </c>
    </row>
    <row r="485" spans="1:24" ht="16" x14ac:dyDescent="0.2">
      <c r="A485" s="1" t="s">
        <v>264</v>
      </c>
      <c r="B485" s="37" t="s">
        <v>265</v>
      </c>
      <c r="C485" s="94">
        <v>16</v>
      </c>
      <c r="D485" s="37" t="s">
        <v>266</v>
      </c>
      <c r="E485" s="121">
        <v>66295</v>
      </c>
      <c r="F485" s="182">
        <f t="shared" si="70"/>
        <v>39856</v>
      </c>
      <c r="G485" s="94">
        <v>24093</v>
      </c>
      <c r="H485" s="94">
        <v>7371</v>
      </c>
      <c r="I485" s="94">
        <v>6473</v>
      </c>
      <c r="J485" s="94">
        <v>478</v>
      </c>
      <c r="K485" s="94">
        <v>671</v>
      </c>
      <c r="L485" s="94">
        <v>0</v>
      </c>
      <c r="M485" s="94">
        <v>0</v>
      </c>
      <c r="N485" s="182">
        <v>770</v>
      </c>
      <c r="O485" s="100">
        <f t="shared" si="71"/>
        <v>0.60119164341202203</v>
      </c>
      <c r="P485" s="188">
        <f t="shared" si="72"/>
        <v>0.60450120433560817</v>
      </c>
      <c r="Q485" s="189">
        <f t="shared" si="73"/>
        <v>0.18494078683259735</v>
      </c>
      <c r="R485" s="189">
        <f t="shared" si="74"/>
        <v>0.16240967482938579</v>
      </c>
      <c r="S485" s="189">
        <f t="shared" si="75"/>
        <v>1.1993175431553593E-2</v>
      </c>
      <c r="T485" s="189">
        <f t="shared" si="76"/>
        <v>1.6835608189482137E-2</v>
      </c>
      <c r="U485" s="189">
        <f t="shared" si="77"/>
        <v>0</v>
      </c>
      <c r="V485" s="189">
        <f t="shared" si="78"/>
        <v>0</v>
      </c>
      <c r="W485" s="158">
        <f t="shared" si="79"/>
        <v>1.9319550381372941E-2</v>
      </c>
      <c r="X485" s="98" t="s">
        <v>1661</v>
      </c>
    </row>
    <row r="486" spans="1:24" ht="16" x14ac:dyDescent="0.2">
      <c r="A486" s="1" t="s">
        <v>279</v>
      </c>
      <c r="B486" s="37" t="s">
        <v>280</v>
      </c>
      <c r="C486" s="94">
        <v>16</v>
      </c>
      <c r="D486" s="37" t="s">
        <v>281</v>
      </c>
      <c r="E486" s="121">
        <v>64831</v>
      </c>
      <c r="F486" s="182">
        <f t="shared" si="70"/>
        <v>43106</v>
      </c>
      <c r="G486" s="94">
        <v>22743</v>
      </c>
      <c r="H486" s="94">
        <v>9780</v>
      </c>
      <c r="I486" s="94">
        <v>7242</v>
      </c>
      <c r="J486" s="94">
        <v>1133</v>
      </c>
      <c r="K486" s="94">
        <v>650</v>
      </c>
      <c r="L486" s="94">
        <v>0</v>
      </c>
      <c r="M486" s="94">
        <v>0</v>
      </c>
      <c r="N486" s="182">
        <v>1558</v>
      </c>
      <c r="O486" s="100">
        <f t="shared" si="71"/>
        <v>0.66489796547947744</v>
      </c>
      <c r="P486" s="188">
        <f t="shared" si="72"/>
        <v>0.52760636570315034</v>
      </c>
      <c r="Q486" s="189">
        <f t="shared" si="73"/>
        <v>0.22688256855194172</v>
      </c>
      <c r="R486" s="189">
        <f t="shared" si="74"/>
        <v>0.16800445413631512</v>
      </c>
      <c r="S486" s="189">
        <f t="shared" si="75"/>
        <v>2.6284043984596113E-2</v>
      </c>
      <c r="T486" s="189">
        <f t="shared" si="76"/>
        <v>1.5079107316846843E-2</v>
      </c>
      <c r="U486" s="189">
        <f t="shared" si="77"/>
        <v>0</v>
      </c>
      <c r="V486" s="189">
        <f t="shared" si="78"/>
        <v>0</v>
      </c>
      <c r="W486" s="158">
        <f t="shared" si="79"/>
        <v>3.6143460307149815E-2</v>
      </c>
      <c r="X486" s="98" t="s">
        <v>1661</v>
      </c>
    </row>
    <row r="487" spans="1:24" ht="16" x14ac:dyDescent="0.2">
      <c r="A487" s="1" t="s">
        <v>285</v>
      </c>
      <c r="B487" s="37" t="s">
        <v>286</v>
      </c>
      <c r="C487" s="94">
        <v>16</v>
      </c>
      <c r="D487" s="37" t="s">
        <v>287</v>
      </c>
      <c r="E487" s="121">
        <v>77798</v>
      </c>
      <c r="F487" s="182">
        <f t="shared" si="70"/>
        <v>50608</v>
      </c>
      <c r="G487" s="94">
        <v>24700</v>
      </c>
      <c r="H487" s="94">
        <v>12773</v>
      </c>
      <c r="I487" s="94">
        <v>10202</v>
      </c>
      <c r="J487" s="94">
        <v>1442</v>
      </c>
      <c r="K487" s="94">
        <v>1021</v>
      </c>
      <c r="L487" s="94">
        <v>0</v>
      </c>
      <c r="M487" s="94">
        <v>0</v>
      </c>
      <c r="N487" s="182">
        <v>470</v>
      </c>
      <c r="O487" s="100">
        <f t="shared" si="71"/>
        <v>0.65050515437414846</v>
      </c>
      <c r="P487" s="188">
        <f t="shared" si="72"/>
        <v>0.48806512804299718</v>
      </c>
      <c r="Q487" s="189">
        <f t="shared" si="73"/>
        <v>0.25239092633575722</v>
      </c>
      <c r="R487" s="189">
        <f t="shared" si="74"/>
        <v>0.20158868163136262</v>
      </c>
      <c r="S487" s="189">
        <f t="shared" si="75"/>
        <v>2.8493518811255138E-2</v>
      </c>
      <c r="T487" s="189">
        <f t="shared" si="76"/>
        <v>2.0174675940562756E-2</v>
      </c>
      <c r="U487" s="189">
        <f t="shared" si="77"/>
        <v>0</v>
      </c>
      <c r="V487" s="189">
        <f t="shared" si="78"/>
        <v>0</v>
      </c>
      <c r="W487" s="158">
        <f t="shared" si="79"/>
        <v>9.2870692380651286E-3</v>
      </c>
      <c r="X487" s="98" t="s">
        <v>1661</v>
      </c>
    </row>
    <row r="488" spans="1:24" ht="16" x14ac:dyDescent="0.2">
      <c r="A488" s="1" t="s">
        <v>292</v>
      </c>
      <c r="B488" s="37" t="s">
        <v>293</v>
      </c>
      <c r="C488" s="94">
        <v>16</v>
      </c>
      <c r="D488" s="37" t="s">
        <v>294</v>
      </c>
      <c r="E488" s="121">
        <v>66489</v>
      </c>
      <c r="F488" s="182">
        <f t="shared" si="70"/>
        <v>36931</v>
      </c>
      <c r="G488" s="94">
        <v>19264</v>
      </c>
      <c r="H488" s="94">
        <v>8188</v>
      </c>
      <c r="I488" s="94">
        <v>7574</v>
      </c>
      <c r="J488" s="94">
        <v>664</v>
      </c>
      <c r="K488" s="94">
        <v>778</v>
      </c>
      <c r="L488" s="94">
        <v>0</v>
      </c>
      <c r="M488" s="94">
        <v>0</v>
      </c>
      <c r="N488" s="182">
        <v>463</v>
      </c>
      <c r="O488" s="100">
        <f t="shared" si="71"/>
        <v>0.55544526162222319</v>
      </c>
      <c r="P488" s="188">
        <f t="shared" si="72"/>
        <v>0.52162140207413821</v>
      </c>
      <c r="Q488" s="189">
        <f t="shared" si="73"/>
        <v>0.22171075789986733</v>
      </c>
      <c r="R488" s="189">
        <f t="shared" si="74"/>
        <v>0.2050851588096721</v>
      </c>
      <c r="S488" s="189">
        <f t="shared" si="75"/>
        <v>1.7979475237605264E-2</v>
      </c>
      <c r="T488" s="189">
        <f t="shared" si="76"/>
        <v>2.1066312853700142E-2</v>
      </c>
      <c r="U488" s="189">
        <f t="shared" si="77"/>
        <v>0</v>
      </c>
      <c r="V488" s="189">
        <f t="shared" si="78"/>
        <v>0</v>
      </c>
      <c r="W488" s="158">
        <f t="shared" si="79"/>
        <v>1.2536893125016924E-2</v>
      </c>
      <c r="X488" s="98" t="s">
        <v>1661</v>
      </c>
    </row>
    <row r="489" spans="1:24" ht="16" x14ac:dyDescent="0.2">
      <c r="A489" s="1" t="s">
        <v>334</v>
      </c>
      <c r="B489" s="37" t="s">
        <v>335</v>
      </c>
      <c r="C489" s="94">
        <v>16</v>
      </c>
      <c r="D489" s="37" t="s">
        <v>40</v>
      </c>
      <c r="E489" s="121">
        <v>69764</v>
      </c>
      <c r="F489" s="182">
        <f t="shared" si="70"/>
        <v>44232</v>
      </c>
      <c r="G489" s="94">
        <v>15183</v>
      </c>
      <c r="H489" s="94">
        <v>17813</v>
      </c>
      <c r="I489" s="94">
        <v>3806</v>
      </c>
      <c r="J489" s="94">
        <v>1569</v>
      </c>
      <c r="K489" s="94">
        <v>296</v>
      </c>
      <c r="L489" s="94">
        <v>0</v>
      </c>
      <c r="M489" s="94">
        <v>4952</v>
      </c>
      <c r="N489" s="182">
        <v>613</v>
      </c>
      <c r="O489" s="100">
        <f t="shared" si="71"/>
        <v>0.63402327848173845</v>
      </c>
      <c r="P489" s="188">
        <f t="shared" si="72"/>
        <v>0.3432582745523603</v>
      </c>
      <c r="Q489" s="189">
        <f t="shared" si="73"/>
        <v>0.40271748960028936</v>
      </c>
      <c r="R489" s="189">
        <f t="shared" si="74"/>
        <v>8.6046301320311089E-2</v>
      </c>
      <c r="S489" s="189">
        <f t="shared" si="75"/>
        <v>3.5472056429734132E-2</v>
      </c>
      <c r="T489" s="189">
        <f t="shared" si="76"/>
        <v>6.6919877012117926E-3</v>
      </c>
      <c r="U489" s="189">
        <f t="shared" si="77"/>
        <v>0</v>
      </c>
      <c r="V489" s="189">
        <f t="shared" si="78"/>
        <v>0.11195514559594863</v>
      </c>
      <c r="W489" s="158">
        <f t="shared" si="79"/>
        <v>1.3858744800144691E-2</v>
      </c>
      <c r="X489" s="98" t="s">
        <v>1661</v>
      </c>
    </row>
    <row r="490" spans="1:24" ht="16" x14ac:dyDescent="0.2">
      <c r="A490" s="1" t="s">
        <v>409</v>
      </c>
      <c r="B490" s="37" t="s">
        <v>410</v>
      </c>
      <c r="C490" s="94">
        <v>16</v>
      </c>
      <c r="D490" s="37" t="s">
        <v>411</v>
      </c>
      <c r="E490" s="121">
        <v>90675</v>
      </c>
      <c r="F490" s="182">
        <f t="shared" si="70"/>
        <v>50373</v>
      </c>
      <c r="G490" s="94">
        <v>7645</v>
      </c>
      <c r="H490" s="94">
        <v>35471</v>
      </c>
      <c r="I490" s="94">
        <v>5849</v>
      </c>
      <c r="J490" s="94">
        <v>0</v>
      </c>
      <c r="K490" s="94">
        <v>586</v>
      </c>
      <c r="L490" s="94">
        <v>0</v>
      </c>
      <c r="M490" s="94">
        <v>0</v>
      </c>
      <c r="N490" s="182">
        <v>822</v>
      </c>
      <c r="O490" s="100">
        <f t="shared" si="71"/>
        <v>0.55553349875930524</v>
      </c>
      <c r="P490" s="188">
        <f t="shared" si="72"/>
        <v>0.15176781212157306</v>
      </c>
      <c r="Q490" s="189">
        <f t="shared" si="73"/>
        <v>0.70416691481547655</v>
      </c>
      <c r="R490" s="189">
        <f t="shared" si="74"/>
        <v>0.1161137911182578</v>
      </c>
      <c r="S490" s="189">
        <f t="shared" si="75"/>
        <v>0</v>
      </c>
      <c r="T490" s="189">
        <f t="shared" si="76"/>
        <v>1.163321620709507E-2</v>
      </c>
      <c r="U490" s="189">
        <f t="shared" si="77"/>
        <v>0</v>
      </c>
      <c r="V490" s="189">
        <f t="shared" si="78"/>
        <v>0</v>
      </c>
      <c r="W490" s="158">
        <f t="shared" si="79"/>
        <v>1.6318265737597523E-2</v>
      </c>
      <c r="X490" s="98" t="s">
        <v>1661</v>
      </c>
    </row>
    <row r="491" spans="1:24" ht="16" x14ac:dyDescent="0.2">
      <c r="A491" s="1" t="s">
        <v>418</v>
      </c>
      <c r="B491" s="37" t="s">
        <v>1466</v>
      </c>
      <c r="C491" s="94">
        <v>16</v>
      </c>
      <c r="D491" s="37" t="s">
        <v>420</v>
      </c>
      <c r="E491" s="121">
        <v>63902</v>
      </c>
      <c r="F491" s="182">
        <f t="shared" si="70"/>
        <v>40377</v>
      </c>
      <c r="G491" s="94">
        <v>12052</v>
      </c>
      <c r="H491" s="94">
        <v>21665</v>
      </c>
      <c r="I491" s="94">
        <v>4252</v>
      </c>
      <c r="J491" s="94">
        <v>1036</v>
      </c>
      <c r="K491" s="94">
        <v>516</v>
      </c>
      <c r="L491" s="94">
        <v>0</v>
      </c>
      <c r="M491" s="94">
        <v>0</v>
      </c>
      <c r="N491" s="182">
        <v>856</v>
      </c>
      <c r="O491" s="100">
        <f t="shared" si="71"/>
        <v>0.63185815780413757</v>
      </c>
      <c r="P491" s="188">
        <f t="shared" si="72"/>
        <v>0.2984867622656463</v>
      </c>
      <c r="Q491" s="189">
        <f t="shared" si="73"/>
        <v>0.53656784803229562</v>
      </c>
      <c r="R491" s="189">
        <f t="shared" si="74"/>
        <v>0.10530747702900166</v>
      </c>
      <c r="S491" s="189">
        <f t="shared" si="75"/>
        <v>2.565817173143126E-2</v>
      </c>
      <c r="T491" s="189">
        <f t="shared" si="76"/>
        <v>1.2779552715654952E-2</v>
      </c>
      <c r="U491" s="189">
        <f t="shared" si="77"/>
        <v>0</v>
      </c>
      <c r="V491" s="189">
        <f t="shared" si="78"/>
        <v>0</v>
      </c>
      <c r="W491" s="158">
        <f t="shared" si="79"/>
        <v>2.120018822597023E-2</v>
      </c>
      <c r="X491" s="98" t="s">
        <v>1679</v>
      </c>
    </row>
    <row r="492" spans="1:24" ht="16" x14ac:dyDescent="0.2">
      <c r="A492" s="1" t="s">
        <v>428</v>
      </c>
      <c r="B492" s="37" t="s">
        <v>1468</v>
      </c>
      <c r="C492" s="94">
        <v>16</v>
      </c>
      <c r="D492" s="37" t="s">
        <v>420</v>
      </c>
      <c r="E492" s="121">
        <v>66258</v>
      </c>
      <c r="F492" s="182">
        <f t="shared" si="70"/>
        <v>44453</v>
      </c>
      <c r="G492" s="94">
        <v>18804</v>
      </c>
      <c r="H492" s="94">
        <v>17112</v>
      </c>
      <c r="I492" s="94">
        <v>5403</v>
      </c>
      <c r="J492" s="94">
        <v>938</v>
      </c>
      <c r="K492" s="94">
        <v>489</v>
      </c>
      <c r="L492" s="94">
        <v>0</v>
      </c>
      <c r="M492" s="94">
        <v>0</v>
      </c>
      <c r="N492" s="182">
        <v>1707</v>
      </c>
      <c r="O492" s="100">
        <f t="shared" si="71"/>
        <v>0.67090766398019863</v>
      </c>
      <c r="P492" s="188">
        <f t="shared" si="72"/>
        <v>0.42300857085011134</v>
      </c>
      <c r="Q492" s="189">
        <f t="shared" si="73"/>
        <v>0.38494589791465145</v>
      </c>
      <c r="R492" s="189">
        <f t="shared" si="74"/>
        <v>0.12154410276021865</v>
      </c>
      <c r="S492" s="189">
        <f t="shared" si="75"/>
        <v>2.1100938069421635E-2</v>
      </c>
      <c r="T492" s="189">
        <f t="shared" si="76"/>
        <v>1.1000382426382922E-2</v>
      </c>
      <c r="U492" s="189">
        <f t="shared" si="77"/>
        <v>0</v>
      </c>
      <c r="V492" s="189">
        <f t="shared" si="78"/>
        <v>0</v>
      </c>
      <c r="W492" s="158">
        <f t="shared" si="79"/>
        <v>3.8400107979214004E-2</v>
      </c>
      <c r="X492" s="98" t="s">
        <v>1679</v>
      </c>
    </row>
    <row r="493" spans="1:24" ht="16" x14ac:dyDescent="0.2">
      <c r="A493" s="1" t="s">
        <v>430</v>
      </c>
      <c r="B493" s="37" t="s">
        <v>431</v>
      </c>
      <c r="C493" s="94">
        <v>16</v>
      </c>
      <c r="D493" s="37" t="s">
        <v>420</v>
      </c>
      <c r="E493" s="121">
        <v>64138</v>
      </c>
      <c r="F493" s="182">
        <f t="shared" si="70"/>
        <v>44352</v>
      </c>
      <c r="G493" s="94">
        <v>21928</v>
      </c>
      <c r="H493" s="94">
        <v>14302</v>
      </c>
      <c r="I493" s="94">
        <v>6124</v>
      </c>
      <c r="J493" s="94">
        <v>505</v>
      </c>
      <c r="K493" s="94">
        <v>632</v>
      </c>
      <c r="L493" s="94">
        <v>0</v>
      </c>
      <c r="M493" s="94">
        <v>0</v>
      </c>
      <c r="N493" s="182">
        <v>861</v>
      </c>
      <c r="O493" s="100">
        <f t="shared" si="71"/>
        <v>0.69150893386136147</v>
      </c>
      <c r="P493" s="188">
        <f t="shared" si="72"/>
        <v>0.49440836940836941</v>
      </c>
      <c r="Q493" s="189">
        <f t="shared" si="73"/>
        <v>0.32246572871572871</v>
      </c>
      <c r="R493" s="189">
        <f t="shared" si="74"/>
        <v>0.13807720057720058</v>
      </c>
      <c r="S493" s="189">
        <f t="shared" si="75"/>
        <v>1.1386183261183262E-2</v>
      </c>
      <c r="T493" s="189">
        <f t="shared" si="76"/>
        <v>1.424963924963925E-2</v>
      </c>
      <c r="U493" s="189">
        <f t="shared" si="77"/>
        <v>0</v>
      </c>
      <c r="V493" s="189">
        <f t="shared" si="78"/>
        <v>0</v>
      </c>
      <c r="W493" s="158">
        <f t="shared" si="79"/>
        <v>1.9412878787878788E-2</v>
      </c>
      <c r="X493" s="98" t="s">
        <v>1661</v>
      </c>
    </row>
    <row r="494" spans="1:24" ht="16" x14ac:dyDescent="0.2">
      <c r="A494" s="1" t="s">
        <v>453</v>
      </c>
      <c r="B494" s="37" t="s">
        <v>454</v>
      </c>
      <c r="C494" s="94">
        <v>16</v>
      </c>
      <c r="D494" s="37" t="s">
        <v>287</v>
      </c>
      <c r="E494" s="121">
        <v>77198</v>
      </c>
      <c r="F494" s="182">
        <f t="shared" si="70"/>
        <v>47157</v>
      </c>
      <c r="G494" s="94">
        <v>21688</v>
      </c>
      <c r="H494" s="94">
        <v>15879</v>
      </c>
      <c r="I494" s="94">
        <v>8036</v>
      </c>
      <c r="J494" s="94">
        <v>817</v>
      </c>
      <c r="K494" s="94">
        <v>737</v>
      </c>
      <c r="L494" s="94">
        <v>0</v>
      </c>
      <c r="M494" s="94">
        <v>0</v>
      </c>
      <c r="N494" s="182">
        <v>0</v>
      </c>
      <c r="O494" s="100">
        <f t="shared" si="71"/>
        <v>0.61085779424337416</v>
      </c>
      <c r="P494" s="188">
        <f t="shared" si="72"/>
        <v>0.45991051169497638</v>
      </c>
      <c r="Q494" s="189">
        <f t="shared" si="73"/>
        <v>0.33672625485081747</v>
      </c>
      <c r="R494" s="189">
        <f t="shared" si="74"/>
        <v>0.17040948321564137</v>
      </c>
      <c r="S494" s="189">
        <f t="shared" si="75"/>
        <v>1.7325105498653435E-2</v>
      </c>
      <c r="T494" s="189">
        <f t="shared" si="76"/>
        <v>1.5628644739911358E-2</v>
      </c>
      <c r="U494" s="189">
        <f t="shared" si="77"/>
        <v>0</v>
      </c>
      <c r="V494" s="189">
        <f t="shared" si="78"/>
        <v>0</v>
      </c>
      <c r="W494" s="158">
        <f t="shared" si="79"/>
        <v>0</v>
      </c>
      <c r="X494" s="98" t="s">
        <v>1661</v>
      </c>
    </row>
    <row r="495" spans="1:24" ht="16" x14ac:dyDescent="0.2">
      <c r="A495" s="1" t="s">
        <v>487</v>
      </c>
      <c r="B495" s="37" t="s">
        <v>488</v>
      </c>
      <c r="C495" s="94">
        <v>16</v>
      </c>
      <c r="D495" s="37" t="s">
        <v>489</v>
      </c>
      <c r="E495" s="121">
        <v>73874</v>
      </c>
      <c r="F495" s="182">
        <f t="shared" si="70"/>
        <v>46488</v>
      </c>
      <c r="G495" s="94">
        <v>6759</v>
      </c>
      <c r="H495" s="94">
        <v>25553</v>
      </c>
      <c r="I495" s="94">
        <v>11092</v>
      </c>
      <c r="J495" s="94">
        <v>0</v>
      </c>
      <c r="K495" s="94">
        <v>2133</v>
      </c>
      <c r="L495" s="94">
        <v>0</v>
      </c>
      <c r="M495" s="94">
        <v>0</v>
      </c>
      <c r="N495" s="182">
        <v>951</v>
      </c>
      <c r="O495" s="100">
        <f t="shared" si="71"/>
        <v>0.62928770609416029</v>
      </c>
      <c r="P495" s="188">
        <f t="shared" si="72"/>
        <v>0.14539235931853381</v>
      </c>
      <c r="Q495" s="189">
        <f t="shared" si="73"/>
        <v>0.54966873171571162</v>
      </c>
      <c r="R495" s="189">
        <f t="shared" si="74"/>
        <v>0.23859920839786611</v>
      </c>
      <c r="S495" s="189">
        <f t="shared" si="75"/>
        <v>0</v>
      </c>
      <c r="T495" s="189">
        <f t="shared" si="76"/>
        <v>4.5882808466701085E-2</v>
      </c>
      <c r="U495" s="189">
        <f t="shared" si="77"/>
        <v>0</v>
      </c>
      <c r="V495" s="189">
        <f t="shared" si="78"/>
        <v>0</v>
      </c>
      <c r="W495" s="158">
        <f t="shared" si="79"/>
        <v>2.0456892101187403E-2</v>
      </c>
      <c r="X495" s="98" t="s">
        <v>1661</v>
      </c>
    </row>
    <row r="496" spans="1:24" ht="16" x14ac:dyDescent="0.2">
      <c r="A496" s="1" t="s">
        <v>490</v>
      </c>
      <c r="B496" s="37" t="s">
        <v>491</v>
      </c>
      <c r="C496" s="94">
        <v>16</v>
      </c>
      <c r="D496" s="37" t="s">
        <v>489</v>
      </c>
      <c r="E496" s="121">
        <v>72816</v>
      </c>
      <c r="F496" s="182">
        <f t="shared" si="70"/>
        <v>42858</v>
      </c>
      <c r="G496" s="94">
        <v>5800</v>
      </c>
      <c r="H496" s="94">
        <v>23888</v>
      </c>
      <c r="I496" s="94">
        <v>9600</v>
      </c>
      <c r="J496" s="94">
        <v>651</v>
      </c>
      <c r="K496" s="94">
        <v>1493</v>
      </c>
      <c r="L496" s="94">
        <v>0</v>
      </c>
      <c r="M496" s="94">
        <v>0</v>
      </c>
      <c r="N496" s="182">
        <v>1426</v>
      </c>
      <c r="O496" s="100">
        <f t="shared" si="71"/>
        <v>0.58857943309162819</v>
      </c>
      <c r="P496" s="188">
        <f t="shared" si="72"/>
        <v>0.13533062672079893</v>
      </c>
      <c r="Q496" s="189">
        <f t="shared" si="73"/>
        <v>0.55737551915628358</v>
      </c>
      <c r="R496" s="189">
        <f t="shared" si="74"/>
        <v>0.22399552008959822</v>
      </c>
      <c r="S496" s="189">
        <f t="shared" si="75"/>
        <v>1.5189696206075878E-2</v>
      </c>
      <c r="T496" s="189">
        <f t="shared" si="76"/>
        <v>3.4835969947267724E-2</v>
      </c>
      <c r="U496" s="189">
        <f t="shared" si="77"/>
        <v>0</v>
      </c>
      <c r="V496" s="189">
        <f t="shared" si="78"/>
        <v>0</v>
      </c>
      <c r="W496" s="158">
        <f t="shared" si="79"/>
        <v>3.3272667879975737E-2</v>
      </c>
      <c r="X496" s="98" t="s">
        <v>1661</v>
      </c>
    </row>
    <row r="497" spans="1:24" ht="16" x14ac:dyDescent="0.2">
      <c r="A497" s="1" t="s">
        <v>500</v>
      </c>
      <c r="B497" s="37" t="s">
        <v>501</v>
      </c>
      <c r="C497" s="94">
        <v>16</v>
      </c>
      <c r="D497" s="37" t="s">
        <v>266</v>
      </c>
      <c r="E497" s="121">
        <v>72348</v>
      </c>
      <c r="F497" s="182">
        <f t="shared" si="70"/>
        <v>47452</v>
      </c>
      <c r="G497" s="94">
        <v>17261</v>
      </c>
      <c r="H497" s="94">
        <v>20810</v>
      </c>
      <c r="I497" s="94">
        <v>7567</v>
      </c>
      <c r="J497" s="94">
        <v>551</v>
      </c>
      <c r="K497" s="94">
        <v>696</v>
      </c>
      <c r="L497" s="94">
        <v>0</v>
      </c>
      <c r="M497" s="94">
        <v>0</v>
      </c>
      <c r="N497" s="182">
        <v>567</v>
      </c>
      <c r="O497" s="100">
        <f t="shared" si="71"/>
        <v>0.65588544258307069</v>
      </c>
      <c r="P497" s="188">
        <f t="shared" si="72"/>
        <v>0.36375705976565792</v>
      </c>
      <c r="Q497" s="189">
        <f t="shared" si="73"/>
        <v>0.43854842788502063</v>
      </c>
      <c r="R497" s="189">
        <f t="shared" si="74"/>
        <v>0.15946640815982466</v>
      </c>
      <c r="S497" s="189">
        <f t="shared" si="75"/>
        <v>1.1611733962741297E-2</v>
      </c>
      <c r="T497" s="189">
        <f t="shared" si="76"/>
        <v>1.4667453426620585E-2</v>
      </c>
      <c r="U497" s="189">
        <f t="shared" si="77"/>
        <v>0</v>
      </c>
      <c r="V497" s="189">
        <f t="shared" si="78"/>
        <v>0</v>
      </c>
      <c r="W497" s="158">
        <f t="shared" si="79"/>
        <v>1.1948916800134874E-2</v>
      </c>
      <c r="X497" s="98" t="s">
        <v>1661</v>
      </c>
    </row>
    <row r="498" spans="1:24" ht="16" x14ac:dyDescent="0.2">
      <c r="A498" s="1" t="s">
        <v>508</v>
      </c>
      <c r="B498" s="37" t="s">
        <v>1478</v>
      </c>
      <c r="C498" s="94">
        <v>16</v>
      </c>
      <c r="D498" s="37" t="s">
        <v>510</v>
      </c>
      <c r="E498" s="121">
        <v>79713</v>
      </c>
      <c r="F498" s="182">
        <f t="shared" si="70"/>
        <v>52822</v>
      </c>
      <c r="G498" s="94">
        <v>17290</v>
      </c>
      <c r="H498" s="94">
        <v>17332</v>
      </c>
      <c r="I498" s="94">
        <v>16491</v>
      </c>
      <c r="J498" s="94">
        <v>408</v>
      </c>
      <c r="K498" s="94">
        <v>759</v>
      </c>
      <c r="L498" s="94">
        <v>0</v>
      </c>
      <c r="M498" s="94">
        <v>0</v>
      </c>
      <c r="N498" s="182">
        <v>542</v>
      </c>
      <c r="O498" s="100">
        <f t="shared" si="71"/>
        <v>0.66265226500068997</v>
      </c>
      <c r="P498" s="188">
        <f t="shared" si="72"/>
        <v>0.32732573548900079</v>
      </c>
      <c r="Q498" s="189">
        <f t="shared" si="73"/>
        <v>0.32812085873310365</v>
      </c>
      <c r="R498" s="189">
        <f t="shared" si="74"/>
        <v>0.31219946234523493</v>
      </c>
      <c r="S498" s="189">
        <f t="shared" si="75"/>
        <v>7.7240543712846924E-3</v>
      </c>
      <c r="T498" s="189">
        <f t="shared" si="76"/>
        <v>1.4369012911286963E-2</v>
      </c>
      <c r="U498" s="189">
        <f t="shared" si="77"/>
        <v>0</v>
      </c>
      <c r="V498" s="189">
        <f t="shared" si="78"/>
        <v>0</v>
      </c>
      <c r="W498" s="158">
        <f t="shared" si="79"/>
        <v>1.0260876150088978E-2</v>
      </c>
      <c r="X498" s="98" t="s">
        <v>1679</v>
      </c>
    </row>
    <row r="499" spans="1:24" ht="16" x14ac:dyDescent="0.2">
      <c r="A499" s="1" t="s">
        <v>518</v>
      </c>
      <c r="B499" s="37" t="s">
        <v>519</v>
      </c>
      <c r="C499" s="94">
        <v>16</v>
      </c>
      <c r="D499" s="37" t="s">
        <v>520</v>
      </c>
      <c r="E499" s="121">
        <v>68554</v>
      </c>
      <c r="F499" s="182">
        <f t="shared" si="70"/>
        <v>48006</v>
      </c>
      <c r="G499" s="94">
        <v>21435</v>
      </c>
      <c r="H499" s="94">
        <v>18032</v>
      </c>
      <c r="I499" s="94">
        <v>6850</v>
      </c>
      <c r="J499" s="94">
        <v>896</v>
      </c>
      <c r="K499" s="94">
        <v>793</v>
      </c>
      <c r="L499" s="94">
        <v>0</v>
      </c>
      <c r="M499" s="94">
        <v>0</v>
      </c>
      <c r="N499" s="182">
        <v>0</v>
      </c>
      <c r="O499" s="100">
        <f t="shared" si="71"/>
        <v>0.70026548414388656</v>
      </c>
      <c r="P499" s="188">
        <f t="shared" si="72"/>
        <v>0.44650668666416699</v>
      </c>
      <c r="Q499" s="189">
        <f t="shared" si="73"/>
        <v>0.37561971420239137</v>
      </c>
      <c r="R499" s="189">
        <f t="shared" si="74"/>
        <v>0.14269049702120568</v>
      </c>
      <c r="S499" s="189">
        <f t="shared" si="75"/>
        <v>1.8664333624963548E-2</v>
      </c>
      <c r="T499" s="189">
        <f t="shared" si="76"/>
        <v>1.6518768487272423E-2</v>
      </c>
      <c r="U499" s="189">
        <f t="shared" si="77"/>
        <v>0</v>
      </c>
      <c r="V499" s="189">
        <f t="shared" si="78"/>
        <v>0</v>
      </c>
      <c r="W499" s="158">
        <f t="shared" si="79"/>
        <v>0</v>
      </c>
      <c r="X499" s="98" t="s">
        <v>1661</v>
      </c>
    </row>
    <row r="500" spans="1:24" ht="16" x14ac:dyDescent="0.2">
      <c r="A500" s="1" t="s">
        <v>521</v>
      </c>
      <c r="B500" s="37" t="s">
        <v>522</v>
      </c>
      <c r="C500" s="94">
        <v>16</v>
      </c>
      <c r="D500" s="37" t="s">
        <v>520</v>
      </c>
      <c r="E500" s="121">
        <v>71510</v>
      </c>
      <c r="F500" s="182">
        <f t="shared" si="70"/>
        <v>46116</v>
      </c>
      <c r="G500" s="94">
        <v>16968</v>
      </c>
      <c r="H500" s="94">
        <v>20111</v>
      </c>
      <c r="I500" s="94">
        <v>7458</v>
      </c>
      <c r="J500" s="94">
        <v>954</v>
      </c>
      <c r="K500" s="94">
        <v>625</v>
      </c>
      <c r="L500" s="94">
        <v>0</v>
      </c>
      <c r="M500" s="94">
        <v>0</v>
      </c>
      <c r="N500" s="182">
        <v>0</v>
      </c>
      <c r="O500" s="100">
        <f t="shared" si="71"/>
        <v>0.64488882673751924</v>
      </c>
      <c r="P500" s="188">
        <f t="shared" si="72"/>
        <v>0.36794171220400729</v>
      </c>
      <c r="Q500" s="189">
        <f t="shared" si="73"/>
        <v>0.43609593199757135</v>
      </c>
      <c r="R500" s="189">
        <f t="shared" si="74"/>
        <v>0.16172261254228468</v>
      </c>
      <c r="S500" s="189">
        <f t="shared" si="75"/>
        <v>2.0686963309914128E-2</v>
      </c>
      <c r="T500" s="189">
        <f t="shared" si="76"/>
        <v>1.355277994622257E-2</v>
      </c>
      <c r="U500" s="189">
        <f t="shared" si="77"/>
        <v>0</v>
      </c>
      <c r="V500" s="189">
        <f t="shared" si="78"/>
        <v>0</v>
      </c>
      <c r="W500" s="158">
        <f t="shared" si="79"/>
        <v>0</v>
      </c>
      <c r="X500" s="98" t="s">
        <v>1661</v>
      </c>
    </row>
    <row r="501" spans="1:24" ht="16" x14ac:dyDescent="0.2">
      <c r="A501" s="1" t="s">
        <v>541</v>
      </c>
      <c r="B501" s="37" t="s">
        <v>542</v>
      </c>
      <c r="C501" s="94">
        <v>16</v>
      </c>
      <c r="D501" s="37" t="s">
        <v>287</v>
      </c>
      <c r="E501" s="121">
        <v>78923</v>
      </c>
      <c r="F501" s="182">
        <f t="shared" si="70"/>
        <v>46374</v>
      </c>
      <c r="G501" s="94">
        <v>19635</v>
      </c>
      <c r="H501" s="94">
        <v>19529</v>
      </c>
      <c r="I501" s="94">
        <v>5734</v>
      </c>
      <c r="J501" s="94">
        <v>958</v>
      </c>
      <c r="K501" s="94">
        <v>518</v>
      </c>
      <c r="L501" s="94">
        <v>0</v>
      </c>
      <c r="M501" s="94">
        <v>0</v>
      </c>
      <c r="N501" s="182">
        <v>0</v>
      </c>
      <c r="O501" s="100">
        <f t="shared" si="71"/>
        <v>0.58758536801692784</v>
      </c>
      <c r="P501" s="188">
        <f t="shared" si="72"/>
        <v>0.42340535644973476</v>
      </c>
      <c r="Q501" s="189">
        <f t="shared" si="73"/>
        <v>0.42111959287531808</v>
      </c>
      <c r="R501" s="189">
        <f t="shared" si="74"/>
        <v>0.12364687109155993</v>
      </c>
      <c r="S501" s="189">
        <f t="shared" si="75"/>
        <v>2.0658127398973564E-2</v>
      </c>
      <c r="T501" s="189">
        <f t="shared" si="76"/>
        <v>1.117005218441368E-2</v>
      </c>
      <c r="U501" s="189">
        <f t="shared" si="77"/>
        <v>0</v>
      </c>
      <c r="V501" s="189">
        <f t="shared" si="78"/>
        <v>0</v>
      </c>
      <c r="W501" s="158">
        <f t="shared" si="79"/>
        <v>0</v>
      </c>
      <c r="X501" s="98" t="s">
        <v>1661</v>
      </c>
    </row>
    <row r="502" spans="1:24" ht="16" x14ac:dyDescent="0.2">
      <c r="A502" s="1" t="s">
        <v>565</v>
      </c>
      <c r="B502" s="37" t="s">
        <v>1483</v>
      </c>
      <c r="C502" s="94">
        <v>16</v>
      </c>
      <c r="D502" s="37" t="s">
        <v>510</v>
      </c>
      <c r="E502" s="121">
        <v>86863</v>
      </c>
      <c r="F502" s="182">
        <f t="shared" si="70"/>
        <v>54649</v>
      </c>
      <c r="G502" s="94">
        <v>11134</v>
      </c>
      <c r="H502" s="94">
        <v>25198</v>
      </c>
      <c r="I502" s="94">
        <v>15256</v>
      </c>
      <c r="J502" s="94">
        <v>587</v>
      </c>
      <c r="K502" s="94">
        <v>1480</v>
      </c>
      <c r="L502" s="94">
        <v>0</v>
      </c>
      <c r="M502" s="94">
        <v>0</v>
      </c>
      <c r="N502" s="182">
        <v>994</v>
      </c>
      <c r="O502" s="100">
        <f t="shared" si="71"/>
        <v>0.62914014022080744</v>
      </c>
      <c r="P502" s="188">
        <f t="shared" si="72"/>
        <v>0.20373657340481985</v>
      </c>
      <c r="Q502" s="189">
        <f t="shared" si="73"/>
        <v>0.46108803454775021</v>
      </c>
      <c r="R502" s="189">
        <f t="shared" si="74"/>
        <v>0.27916338816812752</v>
      </c>
      <c r="S502" s="189">
        <f t="shared" si="75"/>
        <v>1.0741276144119747E-2</v>
      </c>
      <c r="T502" s="189">
        <f t="shared" si="76"/>
        <v>2.7081922816519974E-2</v>
      </c>
      <c r="U502" s="189">
        <f t="shared" si="77"/>
        <v>0</v>
      </c>
      <c r="V502" s="189">
        <f t="shared" si="78"/>
        <v>0</v>
      </c>
      <c r="W502" s="158">
        <f t="shared" si="79"/>
        <v>1.8188804918662739E-2</v>
      </c>
      <c r="X502" s="98" t="s">
        <v>1679</v>
      </c>
    </row>
    <row r="503" spans="1:24" ht="16" x14ac:dyDescent="0.2">
      <c r="A503" s="1" t="s">
        <v>567</v>
      </c>
      <c r="B503" s="37" t="s">
        <v>568</v>
      </c>
      <c r="C503" s="94">
        <v>16</v>
      </c>
      <c r="D503" s="37" t="s">
        <v>569</v>
      </c>
      <c r="E503" s="121">
        <v>78487</v>
      </c>
      <c r="F503" s="182">
        <f t="shared" si="70"/>
        <v>53390</v>
      </c>
      <c r="G503" s="94">
        <v>27469</v>
      </c>
      <c r="H503" s="94">
        <v>11098</v>
      </c>
      <c r="I503" s="94">
        <v>7426</v>
      </c>
      <c r="J503" s="94">
        <v>2848</v>
      </c>
      <c r="K503" s="94">
        <v>542</v>
      </c>
      <c r="L503" s="94">
        <v>0</v>
      </c>
      <c r="M503" s="94">
        <v>3421</v>
      </c>
      <c r="N503" s="182">
        <v>586</v>
      </c>
      <c r="O503" s="100">
        <f t="shared" si="71"/>
        <v>0.68024003975180602</v>
      </c>
      <c r="P503" s="188">
        <f t="shared" si="72"/>
        <v>0.5144970968346132</v>
      </c>
      <c r="Q503" s="189">
        <f t="shared" si="73"/>
        <v>0.20786664169320099</v>
      </c>
      <c r="R503" s="189">
        <f t="shared" si="74"/>
        <v>0.13908971717550103</v>
      </c>
      <c r="S503" s="189">
        <f t="shared" si="75"/>
        <v>5.3343322719610411E-2</v>
      </c>
      <c r="T503" s="189">
        <f t="shared" si="76"/>
        <v>1.0151713804083161E-2</v>
      </c>
      <c r="U503" s="189">
        <f t="shared" si="77"/>
        <v>0</v>
      </c>
      <c r="V503" s="189">
        <f t="shared" si="78"/>
        <v>6.4075669601048879E-2</v>
      </c>
      <c r="W503" s="158">
        <f t="shared" si="79"/>
        <v>1.0975838171942311E-2</v>
      </c>
      <c r="X503" s="98" t="s">
        <v>1661</v>
      </c>
    </row>
    <row r="504" spans="1:24" ht="16" x14ac:dyDescent="0.2">
      <c r="A504" s="1" t="s">
        <v>570</v>
      </c>
      <c r="B504" s="37" t="s">
        <v>1484</v>
      </c>
      <c r="C504" s="94">
        <v>16</v>
      </c>
      <c r="D504" s="37" t="s">
        <v>572</v>
      </c>
      <c r="E504" s="121">
        <v>79916</v>
      </c>
      <c r="F504" s="182">
        <f t="shared" si="70"/>
        <v>55042</v>
      </c>
      <c r="G504" s="94">
        <v>9174</v>
      </c>
      <c r="H504" s="94">
        <v>18720</v>
      </c>
      <c r="I504" s="94">
        <v>25595</v>
      </c>
      <c r="J504" s="94">
        <v>0</v>
      </c>
      <c r="K504" s="94">
        <v>1261</v>
      </c>
      <c r="L504" s="94">
        <v>0</v>
      </c>
      <c r="M504" s="94">
        <v>0</v>
      </c>
      <c r="N504" s="182">
        <v>292</v>
      </c>
      <c r="O504" s="100">
        <f t="shared" si="71"/>
        <v>0.68874818559487461</v>
      </c>
      <c r="P504" s="188">
        <f t="shared" si="72"/>
        <v>0.16667272264815958</v>
      </c>
      <c r="Q504" s="189">
        <f t="shared" si="73"/>
        <v>0.34010392064241851</v>
      </c>
      <c r="R504" s="189">
        <f t="shared" si="74"/>
        <v>0.46500853893390504</v>
      </c>
      <c r="S504" s="189">
        <f t="shared" si="75"/>
        <v>0</v>
      </c>
      <c r="T504" s="189">
        <f t="shared" si="76"/>
        <v>2.2909777987718469E-2</v>
      </c>
      <c r="U504" s="189">
        <f t="shared" si="77"/>
        <v>0</v>
      </c>
      <c r="V504" s="189">
        <f t="shared" si="78"/>
        <v>0</v>
      </c>
      <c r="W504" s="158">
        <f t="shared" si="79"/>
        <v>5.3050397877984082E-3</v>
      </c>
      <c r="X504" s="98" t="s">
        <v>1679</v>
      </c>
    </row>
    <row r="505" spans="1:24" ht="16" x14ac:dyDescent="0.2">
      <c r="A505" s="1" t="s">
        <v>591</v>
      </c>
      <c r="B505" s="37" t="s">
        <v>1487</v>
      </c>
      <c r="C505" s="94">
        <v>16</v>
      </c>
      <c r="D505" s="37" t="s">
        <v>593</v>
      </c>
      <c r="E505" s="121">
        <v>72372</v>
      </c>
      <c r="F505" s="182">
        <f t="shared" si="70"/>
        <v>47018</v>
      </c>
      <c r="G505" s="94">
        <v>21506</v>
      </c>
      <c r="H505" s="94">
        <v>16102</v>
      </c>
      <c r="I505" s="94">
        <v>5966</v>
      </c>
      <c r="J505" s="94">
        <v>871</v>
      </c>
      <c r="K505" s="94">
        <v>572</v>
      </c>
      <c r="L505" s="94">
        <v>0</v>
      </c>
      <c r="M505" s="94">
        <v>0</v>
      </c>
      <c r="N505" s="182">
        <v>2001</v>
      </c>
      <c r="O505" s="100">
        <f t="shared" si="71"/>
        <v>0.64967114353617417</v>
      </c>
      <c r="P505" s="188">
        <f t="shared" si="72"/>
        <v>0.45739929388744738</v>
      </c>
      <c r="Q505" s="189">
        <f t="shared" si="73"/>
        <v>0.34246458803011615</v>
      </c>
      <c r="R505" s="189">
        <f t="shared" si="74"/>
        <v>0.12688757497128758</v>
      </c>
      <c r="S505" s="189">
        <f t="shared" si="75"/>
        <v>1.8524820281594283E-2</v>
      </c>
      <c r="T505" s="189">
        <f t="shared" si="76"/>
        <v>1.2165553617763409E-2</v>
      </c>
      <c r="U505" s="189">
        <f t="shared" si="77"/>
        <v>0</v>
      </c>
      <c r="V505" s="189">
        <f t="shared" si="78"/>
        <v>0</v>
      </c>
      <c r="W505" s="158">
        <f t="shared" si="79"/>
        <v>4.255816921179123E-2</v>
      </c>
      <c r="X505" s="98" t="s">
        <v>1679</v>
      </c>
    </row>
    <row r="506" spans="1:24" ht="16" x14ac:dyDescent="0.2">
      <c r="A506" s="1" t="s">
        <v>594</v>
      </c>
      <c r="B506" s="37" t="s">
        <v>595</v>
      </c>
      <c r="C506" s="94">
        <v>16</v>
      </c>
      <c r="D506" s="37" t="s">
        <v>593</v>
      </c>
      <c r="E506" s="121">
        <v>86220</v>
      </c>
      <c r="F506" s="182">
        <f t="shared" si="70"/>
        <v>51191</v>
      </c>
      <c r="G506" s="94">
        <v>14014</v>
      </c>
      <c r="H506" s="94">
        <v>25301</v>
      </c>
      <c r="I506" s="94">
        <v>8679</v>
      </c>
      <c r="J506" s="94">
        <v>1132</v>
      </c>
      <c r="K506" s="94">
        <v>1319</v>
      </c>
      <c r="L506" s="94">
        <v>0</v>
      </c>
      <c r="M506" s="94">
        <v>0</v>
      </c>
      <c r="N506" s="182">
        <v>746</v>
      </c>
      <c r="O506" s="100">
        <f t="shared" si="71"/>
        <v>0.59372535374623059</v>
      </c>
      <c r="P506" s="188">
        <f t="shared" si="72"/>
        <v>0.27375905920962668</v>
      </c>
      <c r="Q506" s="189">
        <f t="shared" si="73"/>
        <v>0.49424703561172861</v>
      </c>
      <c r="R506" s="189">
        <f t="shared" si="74"/>
        <v>0.16954152097048308</v>
      </c>
      <c r="S506" s="189">
        <f t="shared" si="75"/>
        <v>2.2113262096852961E-2</v>
      </c>
      <c r="T506" s="189">
        <f t="shared" si="76"/>
        <v>2.5766247973276552E-2</v>
      </c>
      <c r="U506" s="189">
        <f t="shared" si="77"/>
        <v>0</v>
      </c>
      <c r="V506" s="189">
        <f t="shared" si="78"/>
        <v>0</v>
      </c>
      <c r="W506" s="158">
        <f t="shared" si="79"/>
        <v>1.4572874138032077E-2</v>
      </c>
      <c r="X506" s="98" t="s">
        <v>1661</v>
      </c>
    </row>
    <row r="507" spans="1:24" ht="16" x14ac:dyDescent="0.2">
      <c r="A507" s="1" t="s">
        <v>600</v>
      </c>
      <c r="B507" s="37" t="s">
        <v>601</v>
      </c>
      <c r="C507" s="94">
        <v>16</v>
      </c>
      <c r="D507" s="37" t="s">
        <v>602</v>
      </c>
      <c r="E507" s="121">
        <v>68120</v>
      </c>
      <c r="F507" s="182">
        <f t="shared" si="70"/>
        <v>44554</v>
      </c>
      <c r="G507" s="94">
        <v>6339</v>
      </c>
      <c r="H507" s="94">
        <v>24276</v>
      </c>
      <c r="I507" s="94">
        <v>11875</v>
      </c>
      <c r="J507" s="94">
        <v>716</v>
      </c>
      <c r="K507" s="94">
        <v>1348</v>
      </c>
      <c r="L507" s="94">
        <v>0</v>
      </c>
      <c r="M507" s="94">
        <v>0</v>
      </c>
      <c r="N507" s="182">
        <v>0</v>
      </c>
      <c r="O507" s="100">
        <f t="shared" si="71"/>
        <v>0.65405167351732241</v>
      </c>
      <c r="P507" s="188">
        <f t="shared" si="72"/>
        <v>0.14227678771827446</v>
      </c>
      <c r="Q507" s="189">
        <f t="shared" si="73"/>
        <v>0.54486690308389818</v>
      </c>
      <c r="R507" s="189">
        <f t="shared" si="74"/>
        <v>0.26653050231180142</v>
      </c>
      <c r="S507" s="189">
        <f t="shared" si="75"/>
        <v>1.6070386497284195E-2</v>
      </c>
      <c r="T507" s="189">
        <f t="shared" si="76"/>
        <v>3.0255420388741752E-2</v>
      </c>
      <c r="U507" s="189">
        <f t="shared" si="77"/>
        <v>0</v>
      </c>
      <c r="V507" s="189">
        <f t="shared" si="78"/>
        <v>0</v>
      </c>
      <c r="W507" s="158">
        <f t="shared" si="79"/>
        <v>0</v>
      </c>
      <c r="X507" s="98" t="s">
        <v>1661</v>
      </c>
    </row>
    <row r="508" spans="1:24" ht="16" x14ac:dyDescent="0.2">
      <c r="A508" s="1" t="s">
        <v>603</v>
      </c>
      <c r="B508" s="37" t="s">
        <v>604</v>
      </c>
      <c r="C508" s="94">
        <v>16</v>
      </c>
      <c r="D508" s="37" t="s">
        <v>602</v>
      </c>
      <c r="E508" s="121">
        <v>67649</v>
      </c>
      <c r="F508" s="182">
        <f t="shared" si="70"/>
        <v>43555</v>
      </c>
      <c r="G508" s="94">
        <v>8449</v>
      </c>
      <c r="H508" s="94">
        <v>18407</v>
      </c>
      <c r="I508" s="94">
        <v>14838</v>
      </c>
      <c r="J508" s="94">
        <v>701</v>
      </c>
      <c r="K508" s="94">
        <v>710</v>
      </c>
      <c r="L508" s="94">
        <v>0</v>
      </c>
      <c r="M508" s="94">
        <v>0</v>
      </c>
      <c r="N508" s="182">
        <v>450</v>
      </c>
      <c r="O508" s="100">
        <f t="shared" si="71"/>
        <v>0.643838046386495</v>
      </c>
      <c r="P508" s="188">
        <f t="shared" si="72"/>
        <v>0.19398461715072896</v>
      </c>
      <c r="Q508" s="189">
        <f t="shared" si="73"/>
        <v>0.4226150843760762</v>
      </c>
      <c r="R508" s="189">
        <f t="shared" si="74"/>
        <v>0.34067271266215132</v>
      </c>
      <c r="S508" s="189">
        <f t="shared" si="75"/>
        <v>1.6094593043278614E-2</v>
      </c>
      <c r="T508" s="189">
        <f t="shared" si="76"/>
        <v>1.630122833199403E-2</v>
      </c>
      <c r="U508" s="189">
        <f t="shared" si="77"/>
        <v>0</v>
      </c>
      <c r="V508" s="189">
        <f t="shared" si="78"/>
        <v>0</v>
      </c>
      <c r="W508" s="158">
        <f t="shared" si="79"/>
        <v>1.0331764435770864E-2</v>
      </c>
      <c r="X508" s="98" t="s">
        <v>1661</v>
      </c>
    </row>
    <row r="509" spans="1:24" ht="16" x14ac:dyDescent="0.2">
      <c r="A509" s="1" t="s">
        <v>612</v>
      </c>
      <c r="B509" s="37" t="s">
        <v>1488</v>
      </c>
      <c r="C509" s="94">
        <v>16</v>
      </c>
      <c r="D509" s="37" t="s">
        <v>614</v>
      </c>
      <c r="E509" s="121">
        <v>65961</v>
      </c>
      <c r="F509" s="182">
        <f t="shared" si="70"/>
        <v>35150</v>
      </c>
      <c r="G509" s="94">
        <v>17595</v>
      </c>
      <c r="H509" s="94">
        <v>8979</v>
      </c>
      <c r="I509" s="94">
        <v>6872</v>
      </c>
      <c r="J509" s="94">
        <v>754</v>
      </c>
      <c r="K509" s="94">
        <v>753</v>
      </c>
      <c r="L509" s="94">
        <v>0</v>
      </c>
      <c r="M509" s="94">
        <v>0</v>
      </c>
      <c r="N509" s="182">
        <v>197</v>
      </c>
      <c r="O509" s="100">
        <f t="shared" si="71"/>
        <v>0.53289064750382797</v>
      </c>
      <c r="P509" s="188">
        <f t="shared" si="72"/>
        <v>0.5005689900426743</v>
      </c>
      <c r="Q509" s="189">
        <f t="shared" si="73"/>
        <v>0.255448079658606</v>
      </c>
      <c r="R509" s="189">
        <f t="shared" si="74"/>
        <v>0.19550497866287339</v>
      </c>
      <c r="S509" s="189">
        <f t="shared" si="75"/>
        <v>2.1450924608819345E-2</v>
      </c>
      <c r="T509" s="189">
        <f t="shared" si="76"/>
        <v>2.1422475106685632E-2</v>
      </c>
      <c r="U509" s="189">
        <f t="shared" si="77"/>
        <v>0</v>
      </c>
      <c r="V509" s="189">
        <f t="shared" si="78"/>
        <v>0</v>
      </c>
      <c r="W509" s="158">
        <f t="shared" si="79"/>
        <v>5.6045519203413944E-3</v>
      </c>
      <c r="X509" s="98" t="s">
        <v>1679</v>
      </c>
    </row>
    <row r="510" spans="1:24" ht="16" x14ac:dyDescent="0.2">
      <c r="A510" s="1" t="s">
        <v>659</v>
      </c>
      <c r="B510" s="37" t="s">
        <v>660</v>
      </c>
      <c r="C510" s="94">
        <v>16</v>
      </c>
      <c r="D510" s="37" t="s">
        <v>281</v>
      </c>
      <c r="E510" s="121">
        <v>63541</v>
      </c>
      <c r="F510" s="182">
        <f t="shared" si="70"/>
        <v>40159</v>
      </c>
      <c r="G510" s="94">
        <v>8928</v>
      </c>
      <c r="H510" s="94">
        <v>17511</v>
      </c>
      <c r="I510" s="94">
        <v>11095</v>
      </c>
      <c r="J510" s="94">
        <v>1080</v>
      </c>
      <c r="K510" s="94">
        <v>562</v>
      </c>
      <c r="L510" s="94">
        <v>0</v>
      </c>
      <c r="M510" s="94">
        <v>0</v>
      </c>
      <c r="N510" s="182">
        <v>983</v>
      </c>
      <c r="O510" s="100">
        <f t="shared" si="71"/>
        <v>0.63201712280259992</v>
      </c>
      <c r="P510" s="188">
        <f t="shared" si="72"/>
        <v>0.22231629273637291</v>
      </c>
      <c r="Q510" s="189">
        <f t="shared" si="73"/>
        <v>0.43604173410692498</v>
      </c>
      <c r="R510" s="189">
        <f t="shared" si="74"/>
        <v>0.27627679972110858</v>
      </c>
      <c r="S510" s="189">
        <f t="shared" si="75"/>
        <v>2.6893099927787045E-2</v>
      </c>
      <c r="T510" s="189">
        <f t="shared" si="76"/>
        <v>1.3994372369829927E-2</v>
      </c>
      <c r="U510" s="189">
        <f t="shared" si="77"/>
        <v>0</v>
      </c>
      <c r="V510" s="189">
        <f t="shared" si="78"/>
        <v>0</v>
      </c>
      <c r="W510" s="158">
        <f t="shared" si="79"/>
        <v>2.4477701137976544E-2</v>
      </c>
      <c r="X510" s="98" t="s">
        <v>1661</v>
      </c>
    </row>
    <row r="511" spans="1:24" ht="16" x14ac:dyDescent="0.2">
      <c r="A511" s="1" t="s">
        <v>797</v>
      </c>
      <c r="B511" s="37" t="s">
        <v>798</v>
      </c>
      <c r="C511" s="94">
        <v>16</v>
      </c>
      <c r="D511" s="37" t="s">
        <v>89</v>
      </c>
      <c r="E511" s="121">
        <v>74956</v>
      </c>
      <c r="F511" s="182">
        <f t="shared" si="70"/>
        <v>46700</v>
      </c>
      <c r="G511" s="94">
        <v>12649</v>
      </c>
      <c r="H511" s="94">
        <v>18679</v>
      </c>
      <c r="I511" s="94">
        <v>5209</v>
      </c>
      <c r="J511" s="94">
        <v>565</v>
      </c>
      <c r="K511" s="94">
        <v>449</v>
      </c>
      <c r="L511" s="94">
        <v>0</v>
      </c>
      <c r="M511" s="94">
        <v>8160</v>
      </c>
      <c r="N511" s="182">
        <v>989</v>
      </c>
      <c r="O511" s="100">
        <f t="shared" si="71"/>
        <v>0.62303217887827522</v>
      </c>
      <c r="P511" s="188">
        <f t="shared" si="72"/>
        <v>0.27085653104925056</v>
      </c>
      <c r="Q511" s="189">
        <f t="shared" si="73"/>
        <v>0.39997858672376874</v>
      </c>
      <c r="R511" s="189">
        <f t="shared" si="74"/>
        <v>0.11154175588865096</v>
      </c>
      <c r="S511" s="189">
        <f t="shared" si="75"/>
        <v>1.2098501070663811E-2</v>
      </c>
      <c r="T511" s="189">
        <f t="shared" si="76"/>
        <v>9.6145610278372592E-3</v>
      </c>
      <c r="U511" s="189">
        <f t="shared" si="77"/>
        <v>0</v>
      </c>
      <c r="V511" s="189">
        <f t="shared" si="78"/>
        <v>0.17473233404710919</v>
      </c>
      <c r="W511" s="158">
        <f t="shared" si="79"/>
        <v>2.1177730192719485E-2</v>
      </c>
      <c r="X511" s="98" t="s">
        <v>1661</v>
      </c>
    </row>
    <row r="512" spans="1:24" ht="16" x14ac:dyDescent="0.2">
      <c r="A512" s="1" t="s">
        <v>836</v>
      </c>
      <c r="B512" s="37" t="s">
        <v>837</v>
      </c>
      <c r="C512" s="94">
        <v>16</v>
      </c>
      <c r="D512" s="37" t="s">
        <v>569</v>
      </c>
      <c r="E512" s="121">
        <v>71193</v>
      </c>
      <c r="F512" s="182">
        <f t="shared" si="70"/>
        <v>46481</v>
      </c>
      <c r="G512" s="94">
        <v>26031</v>
      </c>
      <c r="H512" s="94">
        <v>9077</v>
      </c>
      <c r="I512" s="94">
        <v>5572</v>
      </c>
      <c r="J512" s="94">
        <v>2050</v>
      </c>
      <c r="K512" s="94">
        <v>447</v>
      </c>
      <c r="L512" s="94">
        <v>0</v>
      </c>
      <c r="M512" s="94">
        <v>2438</v>
      </c>
      <c r="N512" s="182">
        <v>866</v>
      </c>
      <c r="O512" s="100">
        <f t="shared" si="71"/>
        <v>0.65288722205834848</v>
      </c>
      <c r="P512" s="188">
        <f t="shared" si="72"/>
        <v>0.56003528323400964</v>
      </c>
      <c r="Q512" s="189">
        <f t="shared" si="73"/>
        <v>0.19528409457627849</v>
      </c>
      <c r="R512" s="189">
        <f t="shared" si="74"/>
        <v>0.119876938964308</v>
      </c>
      <c r="S512" s="189">
        <f t="shared" si="75"/>
        <v>4.4104042511994151E-2</v>
      </c>
      <c r="T512" s="189">
        <f t="shared" si="76"/>
        <v>9.6168326843226268E-3</v>
      </c>
      <c r="U512" s="189">
        <f t="shared" si="77"/>
        <v>0</v>
      </c>
      <c r="V512" s="189">
        <f t="shared" si="78"/>
        <v>5.2451539338654506E-2</v>
      </c>
      <c r="W512" s="158">
        <f t="shared" si="79"/>
        <v>1.8631268690432651E-2</v>
      </c>
      <c r="X512" s="98" t="s">
        <v>1661</v>
      </c>
    </row>
    <row r="513" spans="1:24" ht="16" x14ac:dyDescent="0.2">
      <c r="A513" s="1" t="s">
        <v>1022</v>
      </c>
      <c r="B513" s="37" t="s">
        <v>1023</v>
      </c>
      <c r="C513" s="94">
        <v>16</v>
      </c>
      <c r="D513" s="37" t="s">
        <v>572</v>
      </c>
      <c r="E513" s="121">
        <v>69933</v>
      </c>
      <c r="F513" s="182">
        <f t="shared" si="70"/>
        <v>40687</v>
      </c>
      <c r="G513" s="94">
        <v>6064</v>
      </c>
      <c r="H513" s="94">
        <v>24128</v>
      </c>
      <c r="I513" s="94">
        <v>7197</v>
      </c>
      <c r="J513" s="94">
        <v>466</v>
      </c>
      <c r="K513" s="94">
        <v>980</v>
      </c>
      <c r="L513" s="94">
        <v>0</v>
      </c>
      <c r="M513" s="94">
        <v>0</v>
      </c>
      <c r="N513" s="182">
        <v>1852</v>
      </c>
      <c r="O513" s="100">
        <f t="shared" si="71"/>
        <v>0.58179972259162338</v>
      </c>
      <c r="P513" s="188">
        <f t="shared" si="72"/>
        <v>0.14904023398136998</v>
      </c>
      <c r="Q513" s="189">
        <f t="shared" si="73"/>
        <v>0.59301496792587316</v>
      </c>
      <c r="R513" s="189">
        <f t="shared" si="74"/>
        <v>0.17688696635288914</v>
      </c>
      <c r="S513" s="189">
        <f t="shared" si="75"/>
        <v>1.1453289748568339E-2</v>
      </c>
      <c r="T513" s="189">
        <f t="shared" si="76"/>
        <v>2.408631749698921E-2</v>
      </c>
      <c r="U513" s="189">
        <f t="shared" si="77"/>
        <v>0</v>
      </c>
      <c r="V513" s="189">
        <f t="shared" si="78"/>
        <v>0</v>
      </c>
      <c r="W513" s="158">
        <f t="shared" si="79"/>
        <v>4.5518224494310221E-2</v>
      </c>
      <c r="X513" s="98" t="s">
        <v>1661</v>
      </c>
    </row>
    <row r="514" spans="1:24" ht="16" x14ac:dyDescent="0.2">
      <c r="A514" s="1" t="s">
        <v>1046</v>
      </c>
      <c r="B514" s="37" t="s">
        <v>1047</v>
      </c>
      <c r="C514" s="94">
        <v>16</v>
      </c>
      <c r="D514" s="37" t="s">
        <v>281</v>
      </c>
      <c r="E514" s="121">
        <v>64625</v>
      </c>
      <c r="F514" s="182">
        <f t="shared" si="70"/>
        <v>40994</v>
      </c>
      <c r="G514" s="94">
        <v>5734</v>
      </c>
      <c r="H514" s="94">
        <v>21252</v>
      </c>
      <c r="I514" s="94">
        <v>11774</v>
      </c>
      <c r="J514" s="94">
        <v>823</v>
      </c>
      <c r="K514" s="94">
        <v>767</v>
      </c>
      <c r="L514" s="94">
        <v>0</v>
      </c>
      <c r="M514" s="94">
        <v>0</v>
      </c>
      <c r="N514" s="182">
        <v>644</v>
      </c>
      <c r="O514" s="100">
        <f t="shared" si="71"/>
        <v>0.63433655705996128</v>
      </c>
      <c r="P514" s="188">
        <f t="shared" si="72"/>
        <v>0.13987412792115919</v>
      </c>
      <c r="Q514" s="189">
        <f t="shared" si="73"/>
        <v>0.51841732936527296</v>
      </c>
      <c r="R514" s="189">
        <f t="shared" si="74"/>
        <v>0.28721276284334291</v>
      </c>
      <c r="S514" s="189">
        <f t="shared" si="75"/>
        <v>2.0076108698833976E-2</v>
      </c>
      <c r="T514" s="189">
        <f t="shared" si="76"/>
        <v>1.8710055130019027E-2</v>
      </c>
      <c r="U514" s="189">
        <f t="shared" si="77"/>
        <v>0</v>
      </c>
      <c r="V514" s="189">
        <f t="shared" si="78"/>
        <v>0</v>
      </c>
      <c r="W514" s="158">
        <f t="shared" si="79"/>
        <v>1.5709616041371909E-2</v>
      </c>
      <c r="X514" s="98" t="s">
        <v>1661</v>
      </c>
    </row>
    <row r="515" spans="1:24" ht="16" x14ac:dyDescent="0.2">
      <c r="A515" s="1" t="s">
        <v>1084</v>
      </c>
      <c r="B515" s="37" t="s">
        <v>1085</v>
      </c>
      <c r="C515" s="94">
        <v>16</v>
      </c>
      <c r="D515" s="37" t="s">
        <v>411</v>
      </c>
      <c r="E515" s="121">
        <v>85313</v>
      </c>
      <c r="F515" s="182">
        <f t="shared" si="70"/>
        <v>46951</v>
      </c>
      <c r="G515" s="94">
        <v>6888</v>
      </c>
      <c r="H515" s="94">
        <v>29422</v>
      </c>
      <c r="I515" s="94">
        <v>5392</v>
      </c>
      <c r="J515" s="94">
        <v>766</v>
      </c>
      <c r="K515" s="94">
        <v>645</v>
      </c>
      <c r="L515" s="94">
        <v>0</v>
      </c>
      <c r="M515" s="94">
        <v>0</v>
      </c>
      <c r="N515" s="182">
        <v>3838</v>
      </c>
      <c r="O515" s="100">
        <f t="shared" si="71"/>
        <v>0.55033816651624023</v>
      </c>
      <c r="P515" s="188">
        <f t="shared" si="72"/>
        <v>0.14670614044429298</v>
      </c>
      <c r="Q515" s="189">
        <f t="shared" si="73"/>
        <v>0.62665331941811675</v>
      </c>
      <c r="R515" s="189">
        <f t="shared" si="74"/>
        <v>0.11484313433153713</v>
      </c>
      <c r="S515" s="189">
        <f t="shared" si="75"/>
        <v>1.6314881472173116E-2</v>
      </c>
      <c r="T515" s="189">
        <f t="shared" si="76"/>
        <v>1.3737726565994335E-2</v>
      </c>
      <c r="U515" s="189">
        <f t="shared" si="77"/>
        <v>0</v>
      </c>
      <c r="V515" s="189">
        <f t="shared" si="78"/>
        <v>0</v>
      </c>
      <c r="W515" s="158">
        <f t="shared" si="79"/>
        <v>8.1744797767885666E-2</v>
      </c>
      <c r="X515" s="98" t="s">
        <v>1661</v>
      </c>
    </row>
    <row r="516" spans="1:24" ht="16" x14ac:dyDescent="0.2">
      <c r="A516" s="1" t="s">
        <v>1086</v>
      </c>
      <c r="B516" s="37" t="s">
        <v>1087</v>
      </c>
      <c r="C516" s="94">
        <v>16</v>
      </c>
      <c r="D516" s="37" t="s">
        <v>294</v>
      </c>
      <c r="E516" s="121">
        <v>66739</v>
      </c>
      <c r="F516" s="182">
        <f t="shared" si="70"/>
        <v>39598</v>
      </c>
      <c r="G516" s="94">
        <v>15251</v>
      </c>
      <c r="H516" s="94">
        <v>17377</v>
      </c>
      <c r="I516" s="94">
        <v>5513</v>
      </c>
      <c r="J516" s="94">
        <v>315</v>
      </c>
      <c r="K516" s="94">
        <v>478</v>
      </c>
      <c r="L516" s="94">
        <v>0</v>
      </c>
      <c r="M516" s="94">
        <v>0</v>
      </c>
      <c r="N516" s="182">
        <v>664</v>
      </c>
      <c r="O516" s="100">
        <f t="shared" si="71"/>
        <v>0.59332624102848408</v>
      </c>
      <c r="P516" s="188">
        <f t="shared" si="72"/>
        <v>0.38514571443002171</v>
      </c>
      <c r="Q516" s="189">
        <f t="shared" si="73"/>
        <v>0.43883529471185412</v>
      </c>
      <c r="R516" s="189">
        <f t="shared" si="74"/>
        <v>0.139224203242588</v>
      </c>
      <c r="S516" s="189">
        <f t="shared" si="75"/>
        <v>7.9549472195565435E-3</v>
      </c>
      <c r="T516" s="189">
        <f t="shared" si="76"/>
        <v>1.2071316733168342E-2</v>
      </c>
      <c r="U516" s="189">
        <f t="shared" si="77"/>
        <v>0</v>
      </c>
      <c r="V516" s="189">
        <f t="shared" si="78"/>
        <v>0</v>
      </c>
      <c r="W516" s="158">
        <f t="shared" si="79"/>
        <v>1.6768523662811254E-2</v>
      </c>
      <c r="X516" s="98" t="s">
        <v>1661</v>
      </c>
    </row>
    <row r="517" spans="1:24" ht="16" x14ac:dyDescent="0.2">
      <c r="A517" s="1" t="s">
        <v>64</v>
      </c>
      <c r="B517" s="38" t="s">
        <v>808</v>
      </c>
      <c r="C517" s="133">
        <v>17</v>
      </c>
      <c r="D517" s="38" t="s">
        <v>66</v>
      </c>
      <c r="E517" s="121">
        <v>63370</v>
      </c>
      <c r="F517" s="182">
        <f t="shared" si="70"/>
        <v>40785</v>
      </c>
      <c r="G517" s="133">
        <v>21223</v>
      </c>
      <c r="H517" s="133">
        <v>11170</v>
      </c>
      <c r="I517" s="133">
        <v>6907</v>
      </c>
      <c r="J517" s="133">
        <v>435</v>
      </c>
      <c r="K517" s="133">
        <v>591</v>
      </c>
      <c r="L517" s="133">
        <v>0</v>
      </c>
      <c r="M517" s="133">
        <v>0</v>
      </c>
      <c r="N517" s="196">
        <v>459</v>
      </c>
      <c r="O517" s="183">
        <f t="shared" si="71"/>
        <v>0.64360107306296355</v>
      </c>
      <c r="P517" s="184">
        <f t="shared" si="72"/>
        <v>0.52036287850925589</v>
      </c>
      <c r="Q517" s="185">
        <f t="shared" si="73"/>
        <v>0.27387519921539782</v>
      </c>
      <c r="R517" s="185">
        <f t="shared" si="74"/>
        <v>0.16935147725879612</v>
      </c>
      <c r="S517" s="185">
        <f t="shared" si="75"/>
        <v>1.0665685913938948E-2</v>
      </c>
      <c r="T517" s="185">
        <f t="shared" si="76"/>
        <v>1.4490621552041191E-2</v>
      </c>
      <c r="U517" s="185">
        <f t="shared" si="77"/>
        <v>0</v>
      </c>
      <c r="V517" s="185">
        <f t="shared" si="78"/>
        <v>0</v>
      </c>
      <c r="W517" s="186">
        <f t="shared" si="79"/>
        <v>1.1254137550570063E-2</v>
      </c>
      <c r="X517" s="98" t="s">
        <v>1661</v>
      </c>
    </row>
    <row r="518" spans="1:24" ht="16" x14ac:dyDescent="0.2">
      <c r="A518" s="1" t="s">
        <v>69</v>
      </c>
      <c r="B518" s="37" t="s">
        <v>778</v>
      </c>
      <c r="C518" s="94">
        <v>17</v>
      </c>
      <c r="D518" s="37" t="s">
        <v>71</v>
      </c>
      <c r="E518" s="121">
        <v>67732</v>
      </c>
      <c r="F518" s="182">
        <f t="shared" ref="F518:F581" si="80">SUM(G518:N518)</f>
        <v>48911</v>
      </c>
      <c r="G518" s="94">
        <v>29200</v>
      </c>
      <c r="H518" s="94">
        <v>4400</v>
      </c>
      <c r="I518" s="94">
        <v>12000</v>
      </c>
      <c r="J518" s="94">
        <v>1360</v>
      </c>
      <c r="K518" s="94">
        <v>511</v>
      </c>
      <c r="L518" s="94">
        <v>0</v>
      </c>
      <c r="M518" s="94">
        <v>0</v>
      </c>
      <c r="N518" s="182">
        <v>1440</v>
      </c>
      <c r="O518" s="100">
        <f t="shared" ref="O518:O581" si="81">SUM(G518:N518)/E518</f>
        <v>0.72212543554006969</v>
      </c>
      <c r="P518" s="188">
        <f t="shared" ref="P518:P581" si="82">G518/F518</f>
        <v>0.59700271922471426</v>
      </c>
      <c r="Q518" s="189">
        <f t="shared" ref="Q518:Q581" si="83">H518/F518</f>
        <v>8.9959313855778864E-2</v>
      </c>
      <c r="R518" s="189">
        <f t="shared" ref="R518:R581" si="84">I518/F518</f>
        <v>0.24534358324303326</v>
      </c>
      <c r="S518" s="189">
        <f t="shared" ref="S518:S581" si="85">J518/F518</f>
        <v>2.7805606100877102E-2</v>
      </c>
      <c r="T518" s="189">
        <f t="shared" ref="T518:T581" si="86">K518/F518</f>
        <v>1.04475475864325E-2</v>
      </c>
      <c r="U518" s="189">
        <f t="shared" ref="U518:U581" si="87">L518/F518</f>
        <v>0</v>
      </c>
      <c r="V518" s="189">
        <f t="shared" ref="V518:V581" si="88">M518/F518</f>
        <v>0</v>
      </c>
      <c r="W518" s="158">
        <f t="shared" ref="W518:W581" si="89">N518/F518</f>
        <v>2.9441229989163993E-2</v>
      </c>
      <c r="X518" s="98" t="s">
        <v>1661</v>
      </c>
    </row>
    <row r="519" spans="1:24" ht="16" x14ac:dyDescent="0.2">
      <c r="A519" s="1" t="s">
        <v>81</v>
      </c>
      <c r="B519" s="37" t="s">
        <v>1422</v>
      </c>
      <c r="C519" s="94">
        <v>17</v>
      </c>
      <c r="D519" s="37" t="s">
        <v>83</v>
      </c>
      <c r="E519" s="121">
        <v>77623</v>
      </c>
      <c r="F519" s="182">
        <f t="shared" si="80"/>
        <v>44651</v>
      </c>
      <c r="G519" s="94">
        <v>7638</v>
      </c>
      <c r="H519" s="94">
        <v>13060</v>
      </c>
      <c r="I519" s="94">
        <v>21590</v>
      </c>
      <c r="J519" s="94">
        <v>0</v>
      </c>
      <c r="K519" s="94">
        <v>718</v>
      </c>
      <c r="L519" s="94">
        <v>0</v>
      </c>
      <c r="M519" s="94">
        <v>0</v>
      </c>
      <c r="N519" s="182">
        <v>1645</v>
      </c>
      <c r="O519" s="100">
        <f t="shared" si="81"/>
        <v>0.57522899140718597</v>
      </c>
      <c r="P519" s="188">
        <f t="shared" si="82"/>
        <v>0.1710599986562451</v>
      </c>
      <c r="Q519" s="189">
        <f t="shared" si="83"/>
        <v>0.29249064970549371</v>
      </c>
      <c r="R519" s="189">
        <f t="shared" si="84"/>
        <v>0.48352780452845401</v>
      </c>
      <c r="S519" s="189">
        <f t="shared" si="85"/>
        <v>0</v>
      </c>
      <c r="T519" s="189">
        <f t="shared" si="86"/>
        <v>1.6080266959306623E-2</v>
      </c>
      <c r="U519" s="189">
        <f t="shared" si="87"/>
        <v>0</v>
      </c>
      <c r="V519" s="189">
        <f t="shared" si="88"/>
        <v>0</v>
      </c>
      <c r="W519" s="158">
        <f t="shared" si="89"/>
        <v>3.6841280150500547E-2</v>
      </c>
      <c r="X519" s="98" t="s">
        <v>1679</v>
      </c>
    </row>
    <row r="520" spans="1:24" ht="16" x14ac:dyDescent="0.2">
      <c r="A520" s="1" t="s">
        <v>96</v>
      </c>
      <c r="B520" s="37" t="s">
        <v>772</v>
      </c>
      <c r="C520" s="94">
        <v>17</v>
      </c>
      <c r="D520" s="37" t="s">
        <v>98</v>
      </c>
      <c r="E520" s="121">
        <v>65665</v>
      </c>
      <c r="F520" s="182">
        <f t="shared" si="80"/>
        <v>45492</v>
      </c>
      <c r="G520" s="94">
        <v>24625</v>
      </c>
      <c r="H520" s="94">
        <v>8768</v>
      </c>
      <c r="I520" s="94">
        <v>6996</v>
      </c>
      <c r="J520" s="94">
        <v>1532</v>
      </c>
      <c r="K520" s="94">
        <v>371</v>
      </c>
      <c r="L520" s="94">
        <v>0</v>
      </c>
      <c r="M520" s="94">
        <v>0</v>
      </c>
      <c r="N520" s="182">
        <v>3200</v>
      </c>
      <c r="O520" s="100">
        <f t="shared" si="81"/>
        <v>0.69278915708520517</v>
      </c>
      <c r="P520" s="188">
        <f t="shared" si="82"/>
        <v>0.54130396553240134</v>
      </c>
      <c r="Q520" s="189">
        <f t="shared" si="83"/>
        <v>0.19273718455992261</v>
      </c>
      <c r="R520" s="189">
        <f t="shared" si="84"/>
        <v>0.1537852809285149</v>
      </c>
      <c r="S520" s="189">
        <f t="shared" si="85"/>
        <v>3.3676250769366041E-2</v>
      </c>
      <c r="T520" s="189">
        <f t="shared" si="86"/>
        <v>8.1552800492394259E-3</v>
      </c>
      <c r="U520" s="189">
        <f t="shared" si="87"/>
        <v>0</v>
      </c>
      <c r="V520" s="189">
        <f t="shared" si="88"/>
        <v>0</v>
      </c>
      <c r="W520" s="158">
        <f t="shared" si="89"/>
        <v>7.0342038160555703E-2</v>
      </c>
      <c r="X520" s="98" t="s">
        <v>1661</v>
      </c>
    </row>
    <row r="521" spans="1:24" ht="16" x14ac:dyDescent="0.2">
      <c r="A521" s="1" t="s">
        <v>178</v>
      </c>
      <c r="B521" s="37" t="s">
        <v>1435</v>
      </c>
      <c r="C521" s="94">
        <v>17</v>
      </c>
      <c r="D521" s="37" t="s">
        <v>180</v>
      </c>
      <c r="E521" s="121">
        <v>83546</v>
      </c>
      <c r="F521" s="182">
        <f t="shared" si="80"/>
        <v>53765</v>
      </c>
      <c r="G521" s="94">
        <v>20022</v>
      </c>
      <c r="H521" s="94">
        <v>18064</v>
      </c>
      <c r="I521" s="94">
        <v>12718</v>
      </c>
      <c r="J521" s="94">
        <v>863</v>
      </c>
      <c r="K521" s="94">
        <v>787</v>
      </c>
      <c r="L521" s="94">
        <v>0</v>
      </c>
      <c r="M521" s="94">
        <v>0</v>
      </c>
      <c r="N521" s="182">
        <v>1311</v>
      </c>
      <c r="O521" s="100">
        <f t="shared" si="81"/>
        <v>0.64353769181049958</v>
      </c>
      <c r="P521" s="188">
        <f t="shared" si="82"/>
        <v>0.37239840044638706</v>
      </c>
      <c r="Q521" s="189">
        <f t="shared" si="83"/>
        <v>0.33598065656095971</v>
      </c>
      <c r="R521" s="189">
        <f t="shared" si="84"/>
        <v>0.23654794010973682</v>
      </c>
      <c r="S521" s="189">
        <f t="shared" si="85"/>
        <v>1.6051334511299174E-2</v>
      </c>
      <c r="T521" s="189">
        <f t="shared" si="86"/>
        <v>1.463777550451037E-2</v>
      </c>
      <c r="U521" s="189">
        <f t="shared" si="87"/>
        <v>0</v>
      </c>
      <c r="V521" s="189">
        <f t="shared" si="88"/>
        <v>0</v>
      </c>
      <c r="W521" s="158">
        <f t="shared" si="89"/>
        <v>2.4383892867106852E-2</v>
      </c>
      <c r="X521" s="98" t="s">
        <v>1679</v>
      </c>
    </row>
    <row r="522" spans="1:24" ht="16" x14ac:dyDescent="0.2">
      <c r="A522" s="1" t="s">
        <v>203</v>
      </c>
      <c r="B522" s="37" t="s">
        <v>70</v>
      </c>
      <c r="C522" s="94">
        <v>17</v>
      </c>
      <c r="D522" s="37" t="s">
        <v>71</v>
      </c>
      <c r="E522" s="121">
        <v>66219</v>
      </c>
      <c r="F522" s="182">
        <f t="shared" si="80"/>
        <v>47686</v>
      </c>
      <c r="G522" s="94">
        <v>27597</v>
      </c>
      <c r="H522" s="94">
        <v>6893</v>
      </c>
      <c r="I522" s="94">
        <v>9813</v>
      </c>
      <c r="J522" s="94">
        <v>1551</v>
      </c>
      <c r="K522" s="94">
        <v>608</v>
      </c>
      <c r="L522" s="94">
        <v>0</v>
      </c>
      <c r="M522" s="94">
        <v>0</v>
      </c>
      <c r="N522" s="182">
        <v>1224</v>
      </c>
      <c r="O522" s="100">
        <f t="shared" si="81"/>
        <v>0.72012564369742826</v>
      </c>
      <c r="P522" s="188">
        <f t="shared" si="82"/>
        <v>0.57872331501908314</v>
      </c>
      <c r="Q522" s="189">
        <f t="shared" si="83"/>
        <v>0.14454976303317535</v>
      </c>
      <c r="R522" s="189">
        <f t="shared" si="84"/>
        <v>0.20578366816256344</v>
      </c>
      <c r="S522" s="189">
        <f t="shared" si="85"/>
        <v>3.2525269471123601E-2</v>
      </c>
      <c r="T522" s="189">
        <f t="shared" si="86"/>
        <v>1.2750073396804094E-2</v>
      </c>
      <c r="U522" s="189">
        <f t="shared" si="87"/>
        <v>0</v>
      </c>
      <c r="V522" s="189">
        <f t="shared" si="88"/>
        <v>0</v>
      </c>
      <c r="W522" s="158">
        <f t="shared" si="89"/>
        <v>2.5667910917250347E-2</v>
      </c>
      <c r="X522" s="98" t="s">
        <v>1661</v>
      </c>
    </row>
    <row r="523" spans="1:24" ht="16" x14ac:dyDescent="0.2">
      <c r="A523" s="1" t="s">
        <v>229</v>
      </c>
      <c r="B523" s="37" t="s">
        <v>230</v>
      </c>
      <c r="C523" s="94">
        <v>17</v>
      </c>
      <c r="D523" s="37" t="s">
        <v>83</v>
      </c>
      <c r="E523" s="121">
        <v>78618</v>
      </c>
      <c r="F523" s="182">
        <f t="shared" si="80"/>
        <v>46659</v>
      </c>
      <c r="G523" s="94">
        <v>6080</v>
      </c>
      <c r="H523" s="94">
        <v>27619</v>
      </c>
      <c r="I523" s="94">
        <v>10432</v>
      </c>
      <c r="J523" s="94">
        <v>0</v>
      </c>
      <c r="K523" s="94">
        <v>1361</v>
      </c>
      <c r="L523" s="94">
        <v>0</v>
      </c>
      <c r="M523" s="94">
        <v>0</v>
      </c>
      <c r="N523" s="182">
        <v>1167</v>
      </c>
      <c r="O523" s="100">
        <f t="shared" si="81"/>
        <v>0.5934900404487522</v>
      </c>
      <c r="P523" s="188">
        <f t="shared" si="82"/>
        <v>0.13030712188430957</v>
      </c>
      <c r="Q523" s="189">
        <f t="shared" si="83"/>
        <v>0.59193296041492527</v>
      </c>
      <c r="R523" s="189">
        <f t="shared" si="84"/>
        <v>0.22357958807518377</v>
      </c>
      <c r="S523" s="189">
        <f t="shared" si="85"/>
        <v>0</v>
      </c>
      <c r="T523" s="189">
        <f t="shared" si="86"/>
        <v>2.9169077777063374E-2</v>
      </c>
      <c r="U523" s="189">
        <f t="shared" si="87"/>
        <v>0</v>
      </c>
      <c r="V523" s="189">
        <f t="shared" si="88"/>
        <v>0</v>
      </c>
      <c r="W523" s="158">
        <f t="shared" si="89"/>
        <v>2.5011251848517969E-2</v>
      </c>
      <c r="X523" s="98" t="s">
        <v>1661</v>
      </c>
    </row>
    <row r="524" spans="1:24" ht="16" x14ac:dyDescent="0.2">
      <c r="A524" s="1" t="s">
        <v>251</v>
      </c>
      <c r="B524" s="37" t="s">
        <v>1525</v>
      </c>
      <c r="C524" s="94">
        <v>17</v>
      </c>
      <c r="D524" s="37" t="s">
        <v>253</v>
      </c>
      <c r="E524" s="121">
        <v>66658</v>
      </c>
      <c r="F524" s="182">
        <f t="shared" si="80"/>
        <v>48508</v>
      </c>
      <c r="G524" s="94">
        <v>20548</v>
      </c>
      <c r="H524" s="94">
        <v>3376</v>
      </c>
      <c r="I524" s="94">
        <v>22156</v>
      </c>
      <c r="J524" s="94">
        <v>950</v>
      </c>
      <c r="K524" s="94">
        <v>246</v>
      </c>
      <c r="L524" s="94">
        <v>0</v>
      </c>
      <c r="M524" s="94">
        <v>0</v>
      </c>
      <c r="N524" s="182">
        <v>1232</v>
      </c>
      <c r="O524" s="100">
        <f t="shared" si="81"/>
        <v>0.72771460289837675</v>
      </c>
      <c r="P524" s="188">
        <f t="shared" si="82"/>
        <v>0.42360023088975013</v>
      </c>
      <c r="Q524" s="189">
        <f t="shared" si="83"/>
        <v>6.9596767543497987E-2</v>
      </c>
      <c r="R524" s="189">
        <f t="shared" si="84"/>
        <v>0.45674940216046839</v>
      </c>
      <c r="S524" s="189">
        <f t="shared" si="85"/>
        <v>1.9584398449740248E-2</v>
      </c>
      <c r="T524" s="189">
        <f t="shared" si="86"/>
        <v>5.0713284406695806E-3</v>
      </c>
      <c r="U524" s="189">
        <f t="shared" si="87"/>
        <v>0</v>
      </c>
      <c r="V524" s="189">
        <f t="shared" si="88"/>
        <v>0</v>
      </c>
      <c r="W524" s="158">
        <f t="shared" si="89"/>
        <v>2.5397872515873669E-2</v>
      </c>
      <c r="X524" s="98" t="s">
        <v>1679</v>
      </c>
    </row>
    <row r="525" spans="1:24" ht="16" x14ac:dyDescent="0.2">
      <c r="A525" s="1" t="s">
        <v>327</v>
      </c>
      <c r="B525" s="37" t="s">
        <v>328</v>
      </c>
      <c r="C525" s="94">
        <v>17</v>
      </c>
      <c r="D525" s="37" t="s">
        <v>329</v>
      </c>
      <c r="E525" s="121">
        <v>78880</v>
      </c>
      <c r="F525" s="182">
        <f t="shared" si="80"/>
        <v>49757</v>
      </c>
      <c r="G525" s="94">
        <v>19657</v>
      </c>
      <c r="H525" s="94">
        <v>16688</v>
      </c>
      <c r="I525" s="94">
        <v>6553</v>
      </c>
      <c r="J525" s="94">
        <v>997</v>
      </c>
      <c r="K525" s="94">
        <v>581</v>
      </c>
      <c r="L525" s="94">
        <v>0</v>
      </c>
      <c r="M525" s="94">
        <v>3239</v>
      </c>
      <c r="N525" s="182">
        <v>2042</v>
      </c>
      <c r="O525" s="100">
        <f t="shared" si="81"/>
        <v>0.63079361054766736</v>
      </c>
      <c r="P525" s="188">
        <f t="shared" si="82"/>
        <v>0.39505999155897664</v>
      </c>
      <c r="Q525" s="189">
        <f t="shared" si="83"/>
        <v>0.33538999537753483</v>
      </c>
      <c r="R525" s="189">
        <f t="shared" si="84"/>
        <v>0.13170006230279158</v>
      </c>
      <c r="S525" s="189">
        <f t="shared" si="85"/>
        <v>2.0037381674940208E-2</v>
      </c>
      <c r="T525" s="189">
        <f t="shared" si="86"/>
        <v>1.1676749000140684E-2</v>
      </c>
      <c r="U525" s="189">
        <f t="shared" si="87"/>
        <v>0</v>
      </c>
      <c r="V525" s="189">
        <f t="shared" si="88"/>
        <v>6.5096368350181885E-2</v>
      </c>
      <c r="W525" s="158">
        <f t="shared" si="89"/>
        <v>4.1039451735434211E-2</v>
      </c>
      <c r="X525" s="98" t="s">
        <v>1661</v>
      </c>
    </row>
    <row r="526" spans="1:24" ht="16" x14ac:dyDescent="0.2">
      <c r="A526" s="1" t="s">
        <v>330</v>
      </c>
      <c r="B526" s="37" t="s">
        <v>1453</v>
      </c>
      <c r="C526" s="94">
        <v>17</v>
      </c>
      <c r="D526" s="37" t="s">
        <v>329</v>
      </c>
      <c r="E526" s="121">
        <v>85212</v>
      </c>
      <c r="F526" s="182">
        <f t="shared" si="80"/>
        <v>51676</v>
      </c>
      <c r="G526" s="94">
        <v>12466</v>
      </c>
      <c r="H526" s="94">
        <v>28947</v>
      </c>
      <c r="I526" s="94">
        <v>7226</v>
      </c>
      <c r="J526" s="94">
        <v>891</v>
      </c>
      <c r="K526" s="94">
        <v>1017</v>
      </c>
      <c r="L526" s="94">
        <v>0</v>
      </c>
      <c r="M526" s="94">
        <v>0</v>
      </c>
      <c r="N526" s="182">
        <v>1129</v>
      </c>
      <c r="O526" s="100">
        <f t="shared" si="81"/>
        <v>0.60644040745434913</v>
      </c>
      <c r="P526" s="188">
        <f t="shared" si="82"/>
        <v>0.24123384162860903</v>
      </c>
      <c r="Q526" s="189">
        <f t="shared" si="83"/>
        <v>0.56016332533477819</v>
      </c>
      <c r="R526" s="189">
        <f t="shared" si="84"/>
        <v>0.13983280439662513</v>
      </c>
      <c r="S526" s="189">
        <f t="shared" si="85"/>
        <v>1.7242046598033904E-2</v>
      </c>
      <c r="T526" s="189">
        <f t="shared" si="86"/>
        <v>1.9680315813917486E-2</v>
      </c>
      <c r="U526" s="189">
        <f t="shared" si="87"/>
        <v>0</v>
      </c>
      <c r="V526" s="189">
        <f t="shared" si="88"/>
        <v>0</v>
      </c>
      <c r="W526" s="158">
        <f t="shared" si="89"/>
        <v>2.1847666228036227E-2</v>
      </c>
      <c r="X526" s="98" t="s">
        <v>1679</v>
      </c>
    </row>
    <row r="527" spans="1:24" ht="16" x14ac:dyDescent="0.2">
      <c r="A527" s="1" t="s">
        <v>332</v>
      </c>
      <c r="B527" s="37" t="s">
        <v>1454</v>
      </c>
      <c r="C527" s="94">
        <v>17</v>
      </c>
      <c r="D527" s="37" t="s">
        <v>329</v>
      </c>
      <c r="E527" s="121">
        <v>81301</v>
      </c>
      <c r="F527" s="182">
        <f t="shared" si="80"/>
        <v>56322</v>
      </c>
      <c r="G527" s="94">
        <v>28684</v>
      </c>
      <c r="H527" s="94">
        <v>11287</v>
      </c>
      <c r="I527" s="94">
        <v>12866</v>
      </c>
      <c r="J527" s="94">
        <v>2504</v>
      </c>
      <c r="K527" s="94">
        <v>981</v>
      </c>
      <c r="L527" s="94">
        <v>0</v>
      </c>
      <c r="M527" s="94">
        <v>0</v>
      </c>
      <c r="N527" s="182">
        <v>0</v>
      </c>
      <c r="O527" s="100">
        <f t="shared" si="81"/>
        <v>0.69275900665428469</v>
      </c>
      <c r="P527" s="188">
        <f t="shared" si="82"/>
        <v>0.50928589183622741</v>
      </c>
      <c r="Q527" s="189">
        <f t="shared" si="83"/>
        <v>0.20040126415965342</v>
      </c>
      <c r="R527" s="189">
        <f t="shared" si="84"/>
        <v>0.22843649018145662</v>
      </c>
      <c r="S527" s="189">
        <f t="shared" si="85"/>
        <v>4.4458648485494121E-2</v>
      </c>
      <c r="T527" s="189">
        <f t="shared" si="86"/>
        <v>1.7417705337168424E-2</v>
      </c>
      <c r="U527" s="189">
        <f t="shared" si="87"/>
        <v>0</v>
      </c>
      <c r="V527" s="189">
        <f t="shared" si="88"/>
        <v>0</v>
      </c>
      <c r="W527" s="158">
        <f t="shared" si="89"/>
        <v>0</v>
      </c>
      <c r="X527" s="98" t="s">
        <v>1679</v>
      </c>
    </row>
    <row r="528" spans="1:24" ht="16" x14ac:dyDescent="0.2">
      <c r="A528" s="1" t="s">
        <v>391</v>
      </c>
      <c r="B528" s="37" t="s">
        <v>961</v>
      </c>
      <c r="C528" s="94">
        <v>17</v>
      </c>
      <c r="D528" s="37" t="s">
        <v>393</v>
      </c>
      <c r="E528" s="121">
        <v>74531</v>
      </c>
      <c r="F528" s="182">
        <f t="shared" si="80"/>
        <v>46837</v>
      </c>
      <c r="G528" s="94">
        <v>8578</v>
      </c>
      <c r="H528" s="94">
        <v>20037</v>
      </c>
      <c r="I528" s="94">
        <v>16778</v>
      </c>
      <c r="J528" s="94">
        <v>0</v>
      </c>
      <c r="K528" s="94">
        <v>861</v>
      </c>
      <c r="L528" s="94">
        <v>0</v>
      </c>
      <c r="M528" s="94">
        <v>0</v>
      </c>
      <c r="N528" s="182">
        <v>583</v>
      </c>
      <c r="O528" s="100">
        <f t="shared" si="81"/>
        <v>0.62842307227864913</v>
      </c>
      <c r="P528" s="188">
        <f t="shared" si="82"/>
        <v>0.18314580353139612</v>
      </c>
      <c r="Q528" s="189">
        <f t="shared" si="83"/>
        <v>0.42780280547430449</v>
      </c>
      <c r="R528" s="189">
        <f t="shared" si="84"/>
        <v>0.35822106454298952</v>
      </c>
      <c r="S528" s="189">
        <f t="shared" si="85"/>
        <v>0</v>
      </c>
      <c r="T528" s="189">
        <f t="shared" si="86"/>
        <v>1.8382902406217306E-2</v>
      </c>
      <c r="U528" s="189">
        <f t="shared" si="87"/>
        <v>0</v>
      </c>
      <c r="V528" s="189">
        <f t="shared" si="88"/>
        <v>0</v>
      </c>
      <c r="W528" s="158">
        <f t="shared" si="89"/>
        <v>1.2447424045092555E-2</v>
      </c>
      <c r="X528" s="98" t="s">
        <v>1661</v>
      </c>
    </row>
    <row r="529" spans="1:24" ht="16" x14ac:dyDescent="0.2">
      <c r="A529" s="1" t="s">
        <v>400</v>
      </c>
      <c r="B529" s="37" t="s">
        <v>1462</v>
      </c>
      <c r="C529" s="94">
        <v>17</v>
      </c>
      <c r="D529" s="37" t="s">
        <v>402</v>
      </c>
      <c r="E529" s="121">
        <v>63489</v>
      </c>
      <c r="F529" s="182">
        <f t="shared" si="80"/>
        <v>47200</v>
      </c>
      <c r="G529" s="94">
        <v>17944</v>
      </c>
      <c r="H529" s="94">
        <v>14228</v>
      </c>
      <c r="I529" s="94">
        <v>13041</v>
      </c>
      <c r="J529" s="94">
        <v>765</v>
      </c>
      <c r="K529" s="94">
        <v>737</v>
      </c>
      <c r="L529" s="94">
        <v>0</v>
      </c>
      <c r="M529" s="94">
        <v>0</v>
      </c>
      <c r="N529" s="182">
        <v>485</v>
      </c>
      <c r="O529" s="100">
        <f t="shared" si="81"/>
        <v>0.74343587078076512</v>
      </c>
      <c r="P529" s="188">
        <f t="shared" si="82"/>
        <v>0.38016949152542373</v>
      </c>
      <c r="Q529" s="189">
        <f t="shared" si="83"/>
        <v>0.30144067796610169</v>
      </c>
      <c r="R529" s="189">
        <f t="shared" si="84"/>
        <v>0.27629237288135594</v>
      </c>
      <c r="S529" s="189">
        <f t="shared" si="85"/>
        <v>1.6207627118644069E-2</v>
      </c>
      <c r="T529" s="189">
        <f t="shared" si="86"/>
        <v>1.5614406779661017E-2</v>
      </c>
      <c r="U529" s="189">
        <f t="shared" si="87"/>
        <v>0</v>
      </c>
      <c r="V529" s="189">
        <f t="shared" si="88"/>
        <v>0</v>
      </c>
      <c r="W529" s="158">
        <f t="shared" si="89"/>
        <v>1.0275423728813559E-2</v>
      </c>
      <c r="X529" s="98" t="s">
        <v>1679</v>
      </c>
    </row>
    <row r="530" spans="1:24" ht="16" x14ac:dyDescent="0.2">
      <c r="A530" s="1" t="s">
        <v>403</v>
      </c>
      <c r="B530" s="37" t="s">
        <v>404</v>
      </c>
      <c r="C530" s="94">
        <v>17</v>
      </c>
      <c r="D530" s="37" t="s">
        <v>402</v>
      </c>
      <c r="E530" s="121">
        <v>67902</v>
      </c>
      <c r="F530" s="182">
        <f t="shared" si="80"/>
        <v>47678</v>
      </c>
      <c r="G530" s="94">
        <v>14722</v>
      </c>
      <c r="H530" s="94">
        <v>24023</v>
      </c>
      <c r="I530" s="94">
        <v>6283</v>
      </c>
      <c r="J530" s="94">
        <v>685</v>
      </c>
      <c r="K530" s="94">
        <v>505</v>
      </c>
      <c r="L530" s="94">
        <v>0</v>
      </c>
      <c r="M530" s="94">
        <v>0</v>
      </c>
      <c r="N530" s="182">
        <v>1460</v>
      </c>
      <c r="O530" s="100">
        <f t="shared" si="81"/>
        <v>0.70215899384406943</v>
      </c>
      <c r="P530" s="188">
        <f t="shared" si="82"/>
        <v>0.30877973069340159</v>
      </c>
      <c r="Q530" s="189">
        <f t="shared" si="83"/>
        <v>0.50385922228281388</v>
      </c>
      <c r="R530" s="189">
        <f t="shared" si="84"/>
        <v>0.13177985653760643</v>
      </c>
      <c r="S530" s="189">
        <f t="shared" si="85"/>
        <v>1.4367213389823399E-2</v>
      </c>
      <c r="T530" s="189">
        <f t="shared" si="86"/>
        <v>1.0591887243592432E-2</v>
      </c>
      <c r="U530" s="189">
        <f t="shared" si="87"/>
        <v>0</v>
      </c>
      <c r="V530" s="189">
        <f t="shared" si="88"/>
        <v>0</v>
      </c>
      <c r="W530" s="158">
        <f t="shared" si="89"/>
        <v>3.0622089852762279E-2</v>
      </c>
      <c r="X530" s="98" t="s">
        <v>1661</v>
      </c>
    </row>
    <row r="531" spans="1:24" ht="16" x14ac:dyDescent="0.2">
      <c r="A531" s="1" t="s">
        <v>405</v>
      </c>
      <c r="B531" s="37" t="s">
        <v>406</v>
      </c>
      <c r="C531" s="94">
        <v>17</v>
      </c>
      <c r="D531" s="37" t="s">
        <v>402</v>
      </c>
      <c r="E531" s="121">
        <v>60379</v>
      </c>
      <c r="F531" s="182">
        <f t="shared" si="80"/>
        <v>42756</v>
      </c>
      <c r="G531" s="94">
        <v>12733</v>
      </c>
      <c r="H531" s="94">
        <v>22024</v>
      </c>
      <c r="I531" s="94">
        <v>6383</v>
      </c>
      <c r="J531" s="94">
        <v>0</v>
      </c>
      <c r="K531" s="94">
        <v>705</v>
      </c>
      <c r="L531" s="94">
        <v>0</v>
      </c>
      <c r="M531" s="94">
        <v>0</v>
      </c>
      <c r="N531" s="182">
        <v>911</v>
      </c>
      <c r="O531" s="100">
        <f t="shared" si="81"/>
        <v>0.70812699779724742</v>
      </c>
      <c r="P531" s="188">
        <f t="shared" si="82"/>
        <v>0.29780615586116571</v>
      </c>
      <c r="Q531" s="189">
        <f t="shared" si="83"/>
        <v>0.51510899055103376</v>
      </c>
      <c r="R531" s="189">
        <f t="shared" si="84"/>
        <v>0.14928898867995136</v>
      </c>
      <c r="S531" s="189">
        <f t="shared" si="85"/>
        <v>0</v>
      </c>
      <c r="T531" s="189">
        <f t="shared" si="86"/>
        <v>1.6488913836654503E-2</v>
      </c>
      <c r="U531" s="189">
        <f t="shared" si="87"/>
        <v>0</v>
      </c>
      <c r="V531" s="189">
        <f t="shared" si="88"/>
        <v>0</v>
      </c>
      <c r="W531" s="158">
        <f t="shared" si="89"/>
        <v>2.1306951071194687E-2</v>
      </c>
      <c r="X531" s="98" t="s">
        <v>1661</v>
      </c>
    </row>
    <row r="532" spans="1:24" ht="16" x14ac:dyDescent="0.2">
      <c r="A532" s="1" t="s">
        <v>425</v>
      </c>
      <c r="B532" s="37" t="s">
        <v>426</v>
      </c>
      <c r="C532" s="94">
        <v>17</v>
      </c>
      <c r="D532" s="37" t="s">
        <v>427</v>
      </c>
      <c r="E532" s="121">
        <v>62590</v>
      </c>
      <c r="F532" s="182">
        <f t="shared" si="80"/>
        <v>41964</v>
      </c>
      <c r="G532" s="94">
        <v>15753</v>
      </c>
      <c r="H532" s="94">
        <v>17416</v>
      </c>
      <c r="I532" s="94">
        <v>5299</v>
      </c>
      <c r="J532" s="94">
        <v>1011</v>
      </c>
      <c r="K532" s="94">
        <v>419</v>
      </c>
      <c r="L532" s="94">
        <v>0</v>
      </c>
      <c r="M532" s="94">
        <v>0</v>
      </c>
      <c r="N532" s="182">
        <v>2066</v>
      </c>
      <c r="O532" s="100">
        <f t="shared" si="81"/>
        <v>0.67045853970282798</v>
      </c>
      <c r="P532" s="188">
        <f t="shared" si="82"/>
        <v>0.37539319416642836</v>
      </c>
      <c r="Q532" s="189">
        <f t="shared" si="83"/>
        <v>0.41502240015251168</v>
      </c>
      <c r="R532" s="189">
        <f t="shared" si="84"/>
        <v>0.12627490229720714</v>
      </c>
      <c r="S532" s="189">
        <f t="shared" si="85"/>
        <v>2.4092078924792679E-2</v>
      </c>
      <c r="T532" s="189">
        <f t="shared" si="86"/>
        <v>9.9847488323324754E-3</v>
      </c>
      <c r="U532" s="189">
        <f t="shared" si="87"/>
        <v>0</v>
      </c>
      <c r="V532" s="189">
        <f t="shared" si="88"/>
        <v>0</v>
      </c>
      <c r="W532" s="158">
        <f t="shared" si="89"/>
        <v>4.9232675626727673E-2</v>
      </c>
      <c r="X532" s="98" t="s">
        <v>1661</v>
      </c>
    </row>
    <row r="533" spans="1:24" ht="16" x14ac:dyDescent="0.2">
      <c r="A533" s="1" t="s">
        <v>439</v>
      </c>
      <c r="B533" s="37" t="s">
        <v>97</v>
      </c>
      <c r="C533" s="94">
        <v>17</v>
      </c>
      <c r="D533" s="37" t="s">
        <v>98</v>
      </c>
      <c r="E533" s="121">
        <v>64985</v>
      </c>
      <c r="F533" s="182">
        <f t="shared" si="80"/>
        <v>43182</v>
      </c>
      <c r="G533" s="94">
        <v>21794</v>
      </c>
      <c r="H533" s="94">
        <v>11450</v>
      </c>
      <c r="I533" s="94">
        <v>5502</v>
      </c>
      <c r="J533" s="94">
        <v>1557</v>
      </c>
      <c r="K533" s="94">
        <v>371</v>
      </c>
      <c r="L533" s="94">
        <v>0</v>
      </c>
      <c r="M533" s="94">
        <v>0</v>
      </c>
      <c r="N533" s="182">
        <v>2508</v>
      </c>
      <c r="O533" s="100">
        <f t="shared" si="81"/>
        <v>0.66449180580133882</v>
      </c>
      <c r="P533" s="188">
        <f t="shared" si="82"/>
        <v>0.50470103283775647</v>
      </c>
      <c r="Q533" s="189">
        <f t="shared" si="83"/>
        <v>0.26515677828724932</v>
      </c>
      <c r="R533" s="189">
        <f t="shared" si="84"/>
        <v>0.12741420036126164</v>
      </c>
      <c r="S533" s="189">
        <f t="shared" si="85"/>
        <v>3.605669028761984E-2</v>
      </c>
      <c r="T533" s="189">
        <f t="shared" si="86"/>
        <v>8.5915427724514836E-3</v>
      </c>
      <c r="U533" s="189">
        <f t="shared" si="87"/>
        <v>0</v>
      </c>
      <c r="V533" s="189">
        <f t="shared" si="88"/>
        <v>0</v>
      </c>
      <c r="W533" s="158">
        <f t="shared" si="89"/>
        <v>5.8079755453661251E-2</v>
      </c>
      <c r="X533" s="98" t="s">
        <v>1661</v>
      </c>
    </row>
    <row r="534" spans="1:24" ht="16" x14ac:dyDescent="0.2">
      <c r="A534" s="1" t="s">
        <v>449</v>
      </c>
      <c r="B534" s="37" t="s">
        <v>1472</v>
      </c>
      <c r="C534" s="94">
        <v>17</v>
      </c>
      <c r="D534" s="37" t="s">
        <v>180</v>
      </c>
      <c r="E534" s="121">
        <v>81058</v>
      </c>
      <c r="F534" s="182">
        <f t="shared" si="80"/>
        <v>48536</v>
      </c>
      <c r="G534" s="94">
        <v>16516</v>
      </c>
      <c r="H534" s="94">
        <v>21174</v>
      </c>
      <c r="I534" s="94">
        <v>6679</v>
      </c>
      <c r="J534" s="94">
        <v>992</v>
      </c>
      <c r="K534" s="94">
        <v>530</v>
      </c>
      <c r="L534" s="94">
        <v>0</v>
      </c>
      <c r="M534" s="94">
        <v>0</v>
      </c>
      <c r="N534" s="182">
        <v>2645</v>
      </c>
      <c r="O534" s="100">
        <f t="shared" si="81"/>
        <v>0.59878111969207237</v>
      </c>
      <c r="P534" s="188">
        <f t="shared" si="82"/>
        <v>0.34028350090654358</v>
      </c>
      <c r="Q534" s="189">
        <f t="shared" si="83"/>
        <v>0.43625350255480466</v>
      </c>
      <c r="R534" s="189">
        <f t="shared" si="84"/>
        <v>0.13760919729685181</v>
      </c>
      <c r="S534" s="189">
        <f t="shared" si="85"/>
        <v>2.0438437448491841E-2</v>
      </c>
      <c r="T534" s="189">
        <f t="shared" si="86"/>
        <v>1.0919729685182133E-2</v>
      </c>
      <c r="U534" s="189">
        <f t="shared" si="87"/>
        <v>0</v>
      </c>
      <c r="V534" s="189">
        <f t="shared" si="88"/>
        <v>0</v>
      </c>
      <c r="W534" s="158">
        <f t="shared" si="89"/>
        <v>5.4495632108125927E-2</v>
      </c>
      <c r="X534" s="98" t="s">
        <v>1679</v>
      </c>
    </row>
    <row r="535" spans="1:24" ht="16" x14ac:dyDescent="0.2">
      <c r="A535" s="1" t="s">
        <v>483</v>
      </c>
      <c r="B535" s="37" t="s">
        <v>1474</v>
      </c>
      <c r="C535" s="94">
        <v>17</v>
      </c>
      <c r="D535" s="37" t="s">
        <v>427</v>
      </c>
      <c r="E535" s="121">
        <v>65489</v>
      </c>
      <c r="F535" s="182">
        <f t="shared" si="80"/>
        <v>41188</v>
      </c>
      <c r="G535" s="94">
        <v>10109</v>
      </c>
      <c r="H535" s="94">
        <v>20262</v>
      </c>
      <c r="I535" s="94">
        <v>7498</v>
      </c>
      <c r="J535" s="94">
        <v>0</v>
      </c>
      <c r="K535" s="94">
        <v>1054</v>
      </c>
      <c r="L535" s="94">
        <v>0</v>
      </c>
      <c r="M535" s="94">
        <v>0</v>
      </c>
      <c r="N535" s="182">
        <v>2265</v>
      </c>
      <c r="O535" s="100">
        <f t="shared" si="81"/>
        <v>0.62893004932126007</v>
      </c>
      <c r="P535" s="188">
        <f t="shared" si="82"/>
        <v>0.24543556375643391</v>
      </c>
      <c r="Q535" s="189">
        <f t="shared" si="83"/>
        <v>0.4919393998251918</v>
      </c>
      <c r="R535" s="189">
        <f t="shared" si="84"/>
        <v>0.18204331358648149</v>
      </c>
      <c r="S535" s="189">
        <f t="shared" si="85"/>
        <v>0</v>
      </c>
      <c r="T535" s="189">
        <f t="shared" si="86"/>
        <v>2.5589977663397104E-2</v>
      </c>
      <c r="U535" s="189">
        <f t="shared" si="87"/>
        <v>0</v>
      </c>
      <c r="V535" s="189">
        <f t="shared" si="88"/>
        <v>0</v>
      </c>
      <c r="W535" s="158">
        <f t="shared" si="89"/>
        <v>5.4991745168495677E-2</v>
      </c>
      <c r="X535" s="98" t="s">
        <v>1679</v>
      </c>
    </row>
    <row r="536" spans="1:24" ht="16" x14ac:dyDescent="0.2">
      <c r="A536" s="1" t="s">
        <v>532</v>
      </c>
      <c r="B536" s="37" t="s">
        <v>849</v>
      </c>
      <c r="C536" s="94">
        <v>17</v>
      </c>
      <c r="D536" s="37" t="s">
        <v>534</v>
      </c>
      <c r="E536" s="121">
        <v>70873</v>
      </c>
      <c r="F536" s="182">
        <f t="shared" si="80"/>
        <v>50205</v>
      </c>
      <c r="G536" s="94">
        <v>28866</v>
      </c>
      <c r="H536" s="94">
        <v>9806</v>
      </c>
      <c r="I536" s="94">
        <v>8345</v>
      </c>
      <c r="J536" s="94">
        <v>1351</v>
      </c>
      <c r="K536" s="94">
        <v>740</v>
      </c>
      <c r="L536" s="94">
        <v>0</v>
      </c>
      <c r="M536" s="94">
        <v>0</v>
      </c>
      <c r="N536" s="182">
        <v>1097</v>
      </c>
      <c r="O536" s="100">
        <f t="shared" si="81"/>
        <v>0.7083797779126042</v>
      </c>
      <c r="P536" s="188">
        <f t="shared" si="82"/>
        <v>0.57496265312219896</v>
      </c>
      <c r="Q536" s="189">
        <f t="shared" si="83"/>
        <v>0.19531919131560602</v>
      </c>
      <c r="R536" s="189">
        <f t="shared" si="84"/>
        <v>0.16621850413305447</v>
      </c>
      <c r="S536" s="189">
        <f t="shared" si="85"/>
        <v>2.6909670351558609E-2</v>
      </c>
      <c r="T536" s="189">
        <f t="shared" si="86"/>
        <v>1.4739567772134249E-2</v>
      </c>
      <c r="U536" s="189">
        <f t="shared" si="87"/>
        <v>0</v>
      </c>
      <c r="V536" s="189">
        <f t="shared" si="88"/>
        <v>0</v>
      </c>
      <c r="W536" s="158">
        <f t="shared" si="89"/>
        <v>2.1850413305447666E-2</v>
      </c>
      <c r="X536" s="98" t="s">
        <v>1661</v>
      </c>
    </row>
    <row r="537" spans="1:24" ht="16" x14ac:dyDescent="0.2">
      <c r="A537" s="1" t="s">
        <v>617</v>
      </c>
      <c r="B537" s="37" t="s">
        <v>1489</v>
      </c>
      <c r="C537" s="94">
        <v>17</v>
      </c>
      <c r="D537" s="37" t="s">
        <v>619</v>
      </c>
      <c r="E537" s="121">
        <v>81116</v>
      </c>
      <c r="F537" s="182">
        <f t="shared" si="80"/>
        <v>57111</v>
      </c>
      <c r="G537" s="94">
        <v>20868</v>
      </c>
      <c r="H537" s="94">
        <v>5337</v>
      </c>
      <c r="I537" s="94">
        <v>28428</v>
      </c>
      <c r="J537" s="94">
        <v>1450</v>
      </c>
      <c r="K537" s="94">
        <v>555</v>
      </c>
      <c r="L537" s="94">
        <v>0</v>
      </c>
      <c r="M537" s="94">
        <v>0</v>
      </c>
      <c r="N537" s="182">
        <v>473</v>
      </c>
      <c r="O537" s="100">
        <f t="shared" si="81"/>
        <v>0.70406578233640715</v>
      </c>
      <c r="P537" s="188">
        <f t="shared" si="82"/>
        <v>0.36539370699164786</v>
      </c>
      <c r="Q537" s="189">
        <f t="shared" si="83"/>
        <v>9.3449598150969163E-2</v>
      </c>
      <c r="R537" s="189">
        <f t="shared" si="84"/>
        <v>0.49776750538425174</v>
      </c>
      <c r="S537" s="189">
        <f t="shared" si="85"/>
        <v>2.5389154453607888E-2</v>
      </c>
      <c r="T537" s="189">
        <f t="shared" si="86"/>
        <v>9.7179177391395703E-3</v>
      </c>
      <c r="U537" s="189">
        <f t="shared" si="87"/>
        <v>0</v>
      </c>
      <c r="V537" s="189">
        <f t="shared" si="88"/>
        <v>0</v>
      </c>
      <c r="W537" s="158">
        <f t="shared" si="89"/>
        <v>8.2821172803838137E-3</v>
      </c>
      <c r="X537" s="98" t="s">
        <v>1679</v>
      </c>
    </row>
    <row r="538" spans="1:24" ht="16" x14ac:dyDescent="0.2">
      <c r="A538" s="1" t="s">
        <v>652</v>
      </c>
      <c r="B538" s="37" t="s">
        <v>656</v>
      </c>
      <c r="C538" s="94">
        <v>17</v>
      </c>
      <c r="D538" s="37" t="s">
        <v>654</v>
      </c>
      <c r="E538" s="121">
        <v>65926</v>
      </c>
      <c r="F538" s="182">
        <f t="shared" si="80"/>
        <v>41719</v>
      </c>
      <c r="G538" s="94">
        <v>9850</v>
      </c>
      <c r="H538" s="94">
        <v>17966</v>
      </c>
      <c r="I538" s="94">
        <v>11750</v>
      </c>
      <c r="J538" s="94">
        <v>771</v>
      </c>
      <c r="K538" s="94">
        <v>624</v>
      </c>
      <c r="L538" s="94">
        <v>0</v>
      </c>
      <c r="M538" s="94">
        <v>0</v>
      </c>
      <c r="N538" s="182">
        <v>758</v>
      </c>
      <c r="O538" s="100">
        <f t="shared" si="81"/>
        <v>0.6328155811060886</v>
      </c>
      <c r="P538" s="188">
        <f t="shared" si="82"/>
        <v>0.2361034540616985</v>
      </c>
      <c r="Q538" s="189">
        <f t="shared" si="83"/>
        <v>0.43064311225101271</v>
      </c>
      <c r="R538" s="189">
        <f t="shared" si="84"/>
        <v>0.28164625230710227</v>
      </c>
      <c r="S538" s="189">
        <f t="shared" si="85"/>
        <v>1.8480788130108585E-2</v>
      </c>
      <c r="T538" s="189">
        <f t="shared" si="86"/>
        <v>1.4957213739543134E-2</v>
      </c>
      <c r="U538" s="189">
        <f t="shared" si="87"/>
        <v>0</v>
      </c>
      <c r="V538" s="189">
        <f t="shared" si="88"/>
        <v>0</v>
      </c>
      <c r="W538" s="158">
        <f t="shared" si="89"/>
        <v>1.8169179510534768E-2</v>
      </c>
      <c r="X538" s="98" t="s">
        <v>1661</v>
      </c>
    </row>
    <row r="539" spans="1:24" ht="16" x14ac:dyDescent="0.2">
      <c r="A539" s="1" t="s">
        <v>655</v>
      </c>
      <c r="B539" s="37" t="s">
        <v>658</v>
      </c>
      <c r="C539" s="94">
        <v>17</v>
      </c>
      <c r="D539" s="37" t="s">
        <v>654</v>
      </c>
      <c r="E539" s="121">
        <v>69022</v>
      </c>
      <c r="F539" s="182">
        <f t="shared" si="80"/>
        <v>45028</v>
      </c>
      <c r="G539" s="94">
        <v>11489</v>
      </c>
      <c r="H539" s="94">
        <v>18501</v>
      </c>
      <c r="I539" s="94">
        <v>12673</v>
      </c>
      <c r="J539" s="94">
        <v>1117</v>
      </c>
      <c r="K539" s="94">
        <v>931</v>
      </c>
      <c r="L539" s="94">
        <v>0</v>
      </c>
      <c r="M539" s="94">
        <v>0</v>
      </c>
      <c r="N539" s="182">
        <v>317</v>
      </c>
      <c r="O539" s="100">
        <f t="shared" si="81"/>
        <v>0.65237170757149898</v>
      </c>
      <c r="P539" s="188">
        <f t="shared" si="82"/>
        <v>0.25515234964910721</v>
      </c>
      <c r="Q539" s="189">
        <f t="shared" si="83"/>
        <v>0.41087767611264103</v>
      </c>
      <c r="R539" s="189">
        <f t="shared" si="84"/>
        <v>0.28144709958248199</v>
      </c>
      <c r="S539" s="189">
        <f t="shared" si="85"/>
        <v>2.4806786888158478E-2</v>
      </c>
      <c r="T539" s="189">
        <f t="shared" si="86"/>
        <v>2.0676023807408725E-2</v>
      </c>
      <c r="U539" s="189">
        <f t="shared" si="87"/>
        <v>0</v>
      </c>
      <c r="V539" s="189">
        <f t="shared" si="88"/>
        <v>0</v>
      </c>
      <c r="W539" s="158">
        <f t="shared" si="89"/>
        <v>7.0400639602025408E-3</v>
      </c>
      <c r="X539" s="98" t="s">
        <v>1661</v>
      </c>
    </row>
    <row r="540" spans="1:24" ht="16" x14ac:dyDescent="0.2">
      <c r="A540" s="1" t="s">
        <v>657</v>
      </c>
      <c r="B540" s="37" t="s">
        <v>1495</v>
      </c>
      <c r="C540" s="94">
        <v>17</v>
      </c>
      <c r="D540" s="37" t="s">
        <v>654</v>
      </c>
      <c r="E540" s="121">
        <v>67058</v>
      </c>
      <c r="F540" s="182">
        <f t="shared" si="80"/>
        <v>41220</v>
      </c>
      <c r="G540" s="94">
        <v>5551</v>
      </c>
      <c r="H540" s="94">
        <v>22132</v>
      </c>
      <c r="I540" s="94">
        <v>9633</v>
      </c>
      <c r="J540" s="94">
        <v>0</v>
      </c>
      <c r="K540" s="94">
        <v>2772</v>
      </c>
      <c r="L540" s="94">
        <v>0</v>
      </c>
      <c r="M540" s="94">
        <v>0</v>
      </c>
      <c r="N540" s="182">
        <v>1132</v>
      </c>
      <c r="O540" s="100">
        <f t="shared" si="81"/>
        <v>0.61469175937248355</v>
      </c>
      <c r="P540" s="188">
        <f t="shared" si="82"/>
        <v>0.13466763706938378</v>
      </c>
      <c r="Q540" s="189">
        <f t="shared" si="83"/>
        <v>0.53692382338670552</v>
      </c>
      <c r="R540" s="189">
        <f t="shared" si="84"/>
        <v>0.2336972343522562</v>
      </c>
      <c r="S540" s="189">
        <f t="shared" si="85"/>
        <v>0</v>
      </c>
      <c r="T540" s="189">
        <f t="shared" si="86"/>
        <v>6.724890829694323E-2</v>
      </c>
      <c r="U540" s="189">
        <f t="shared" si="87"/>
        <v>0</v>
      </c>
      <c r="V540" s="189">
        <f t="shared" si="88"/>
        <v>0</v>
      </c>
      <c r="W540" s="158">
        <f t="shared" si="89"/>
        <v>2.7462396894711305E-2</v>
      </c>
      <c r="X540" s="98" t="s">
        <v>1679</v>
      </c>
    </row>
    <row r="541" spans="1:24" ht="16" x14ac:dyDescent="0.2">
      <c r="A541" s="1" t="s">
        <v>714</v>
      </c>
      <c r="B541" s="37" t="s">
        <v>715</v>
      </c>
      <c r="C541" s="94">
        <v>17</v>
      </c>
      <c r="D541" s="37" t="s">
        <v>716</v>
      </c>
      <c r="E541" s="121">
        <v>65939</v>
      </c>
      <c r="F541" s="182">
        <f t="shared" si="80"/>
        <v>43797</v>
      </c>
      <c r="G541" s="94">
        <v>11056</v>
      </c>
      <c r="H541" s="94">
        <v>24722</v>
      </c>
      <c r="I541" s="94">
        <v>5202</v>
      </c>
      <c r="J541" s="94">
        <v>857</v>
      </c>
      <c r="K541" s="94">
        <v>381</v>
      </c>
      <c r="L541" s="94">
        <v>0</v>
      </c>
      <c r="M541" s="94">
        <v>0</v>
      </c>
      <c r="N541" s="182">
        <v>1579</v>
      </c>
      <c r="O541" s="100">
        <f t="shared" si="81"/>
        <v>0.66420479534114862</v>
      </c>
      <c r="P541" s="188">
        <f t="shared" si="82"/>
        <v>0.2524373815558143</v>
      </c>
      <c r="Q541" s="189">
        <f t="shared" si="83"/>
        <v>0.56446788592825992</v>
      </c>
      <c r="R541" s="189">
        <f t="shared" si="84"/>
        <v>0.11877525857935475</v>
      </c>
      <c r="S541" s="189">
        <f t="shared" si="85"/>
        <v>1.9567550288832569E-2</v>
      </c>
      <c r="T541" s="189">
        <f t="shared" si="86"/>
        <v>8.6992259743818075E-3</v>
      </c>
      <c r="U541" s="189">
        <f t="shared" si="87"/>
        <v>0</v>
      </c>
      <c r="V541" s="189">
        <f t="shared" si="88"/>
        <v>0</v>
      </c>
      <c r="W541" s="158">
        <f t="shared" si="89"/>
        <v>3.6052697673356622E-2</v>
      </c>
      <c r="X541" s="98" t="s">
        <v>1661</v>
      </c>
    </row>
    <row r="542" spans="1:24" ht="16" x14ac:dyDescent="0.2">
      <c r="A542" s="1" t="s">
        <v>771</v>
      </c>
      <c r="B542" s="37" t="s">
        <v>440</v>
      </c>
      <c r="C542" s="94">
        <v>17</v>
      </c>
      <c r="D542" s="37" t="s">
        <v>98</v>
      </c>
      <c r="E542" s="121">
        <v>69918</v>
      </c>
      <c r="F542" s="182">
        <f t="shared" si="80"/>
        <v>42476</v>
      </c>
      <c r="G542" s="94">
        <v>13365</v>
      </c>
      <c r="H542" s="94">
        <v>19068</v>
      </c>
      <c r="I542" s="94">
        <v>5116</v>
      </c>
      <c r="J542" s="94">
        <v>1139</v>
      </c>
      <c r="K542" s="94">
        <v>322</v>
      </c>
      <c r="L542" s="94">
        <v>0</v>
      </c>
      <c r="M542" s="94">
        <v>2184</v>
      </c>
      <c r="N542" s="182">
        <v>1282</v>
      </c>
      <c r="O542" s="100">
        <f t="shared" si="81"/>
        <v>0.60751165651191397</v>
      </c>
      <c r="P542" s="188">
        <f t="shared" si="82"/>
        <v>0.31464827196534512</v>
      </c>
      <c r="Q542" s="189">
        <f t="shared" si="83"/>
        <v>0.44891232696110744</v>
      </c>
      <c r="R542" s="189">
        <f t="shared" si="84"/>
        <v>0.12044448629814483</v>
      </c>
      <c r="S542" s="189">
        <f t="shared" si="85"/>
        <v>2.6815142668801206E-2</v>
      </c>
      <c r="T542" s="189">
        <f t="shared" si="86"/>
        <v>7.5807514831905077E-3</v>
      </c>
      <c r="U542" s="189">
        <f t="shared" si="87"/>
        <v>0</v>
      </c>
      <c r="V542" s="189">
        <f t="shared" si="88"/>
        <v>5.1417270929466054E-2</v>
      </c>
      <c r="W542" s="158">
        <f t="shared" si="89"/>
        <v>3.0181749693944816E-2</v>
      </c>
      <c r="X542" s="98" t="s">
        <v>1661</v>
      </c>
    </row>
    <row r="543" spans="1:24" ht="16" x14ac:dyDescent="0.2">
      <c r="A543" s="1" t="s">
        <v>777</v>
      </c>
      <c r="B543" s="37" t="s">
        <v>204</v>
      </c>
      <c r="C543" s="94">
        <v>17</v>
      </c>
      <c r="D543" s="37" t="s">
        <v>71</v>
      </c>
      <c r="E543" s="121">
        <v>65427</v>
      </c>
      <c r="F543" s="182">
        <f t="shared" si="80"/>
        <v>44037</v>
      </c>
      <c r="G543" s="94">
        <v>23569</v>
      </c>
      <c r="H543" s="94">
        <v>7295</v>
      </c>
      <c r="I543" s="94">
        <v>9669</v>
      </c>
      <c r="J543" s="94">
        <v>1451</v>
      </c>
      <c r="K543" s="94">
        <v>607</v>
      </c>
      <c r="L543" s="94">
        <v>0</v>
      </c>
      <c r="M543" s="94">
        <v>0</v>
      </c>
      <c r="N543" s="182">
        <v>1446</v>
      </c>
      <c r="O543" s="100">
        <f t="shared" si="81"/>
        <v>0.6730707506075474</v>
      </c>
      <c r="P543" s="188">
        <f t="shared" si="82"/>
        <v>0.53520902877126053</v>
      </c>
      <c r="Q543" s="189">
        <f t="shared" si="83"/>
        <v>0.16565615278061629</v>
      </c>
      <c r="R543" s="189">
        <f t="shared" si="84"/>
        <v>0.21956536548811226</v>
      </c>
      <c r="S543" s="189">
        <f t="shared" si="85"/>
        <v>3.2949565138406342E-2</v>
      </c>
      <c r="T543" s="189">
        <f t="shared" si="86"/>
        <v>1.3783863569271295E-2</v>
      </c>
      <c r="U543" s="189">
        <f t="shared" si="87"/>
        <v>0</v>
      </c>
      <c r="V543" s="189">
        <f t="shared" si="88"/>
        <v>0</v>
      </c>
      <c r="W543" s="158">
        <f t="shared" si="89"/>
        <v>3.2836024252333264E-2</v>
      </c>
      <c r="X543" s="98" t="s">
        <v>1661</v>
      </c>
    </row>
    <row r="544" spans="1:24" ht="16" x14ac:dyDescent="0.2">
      <c r="A544" s="1" t="s">
        <v>807</v>
      </c>
      <c r="B544" s="37" t="s">
        <v>1017</v>
      </c>
      <c r="C544" s="94">
        <v>17</v>
      </c>
      <c r="D544" s="37" t="s">
        <v>66</v>
      </c>
      <c r="E544" s="121">
        <v>73836</v>
      </c>
      <c r="F544" s="182">
        <f t="shared" si="80"/>
        <v>50655</v>
      </c>
      <c r="G544" s="94">
        <v>19514</v>
      </c>
      <c r="H544" s="94">
        <v>22038</v>
      </c>
      <c r="I544" s="94">
        <v>7509</v>
      </c>
      <c r="J544" s="94">
        <v>624</v>
      </c>
      <c r="K544" s="94">
        <v>609</v>
      </c>
      <c r="L544" s="94">
        <v>0</v>
      </c>
      <c r="M544" s="94">
        <v>0</v>
      </c>
      <c r="N544" s="182">
        <v>361</v>
      </c>
      <c r="O544" s="100">
        <f t="shared" si="81"/>
        <v>0.68604745652527221</v>
      </c>
      <c r="P544" s="188">
        <f t="shared" si="82"/>
        <v>0.38523344191096637</v>
      </c>
      <c r="Q544" s="189">
        <f t="shared" si="83"/>
        <v>0.43506070476754516</v>
      </c>
      <c r="R544" s="189">
        <f t="shared" si="84"/>
        <v>0.14823808113710393</v>
      </c>
      <c r="S544" s="189">
        <f t="shared" si="85"/>
        <v>1.2318625999407758E-2</v>
      </c>
      <c r="T544" s="189">
        <f t="shared" si="86"/>
        <v>1.2022505182114302E-2</v>
      </c>
      <c r="U544" s="189">
        <f t="shared" si="87"/>
        <v>0</v>
      </c>
      <c r="V544" s="189">
        <f t="shared" si="88"/>
        <v>0</v>
      </c>
      <c r="W544" s="158">
        <f t="shared" si="89"/>
        <v>7.1266410028625014E-3</v>
      </c>
      <c r="X544" s="98" t="s">
        <v>1661</v>
      </c>
    </row>
    <row r="545" spans="1:24" ht="16" x14ac:dyDescent="0.2">
      <c r="A545" s="1" t="s">
        <v>827</v>
      </c>
      <c r="B545" s="37" t="s">
        <v>828</v>
      </c>
      <c r="C545" s="94">
        <v>17</v>
      </c>
      <c r="D545" s="37" t="s">
        <v>829</v>
      </c>
      <c r="E545" s="121">
        <v>77060</v>
      </c>
      <c r="F545" s="182">
        <f t="shared" si="80"/>
        <v>59268</v>
      </c>
      <c r="G545" s="94">
        <v>29461</v>
      </c>
      <c r="H545" s="94">
        <v>2979</v>
      </c>
      <c r="I545" s="94">
        <v>25370</v>
      </c>
      <c r="J545" s="94">
        <v>669</v>
      </c>
      <c r="K545" s="94">
        <v>572</v>
      </c>
      <c r="L545" s="94">
        <v>0</v>
      </c>
      <c r="M545" s="94">
        <v>0</v>
      </c>
      <c r="N545" s="182">
        <v>217</v>
      </c>
      <c r="O545" s="100">
        <f t="shared" si="81"/>
        <v>0.76911497534388784</v>
      </c>
      <c r="P545" s="188">
        <f t="shared" si="82"/>
        <v>0.4970810555443072</v>
      </c>
      <c r="Q545" s="189">
        <f t="shared" si="83"/>
        <v>5.0263211176351491E-2</v>
      </c>
      <c r="R545" s="189">
        <f t="shared" si="84"/>
        <v>0.42805561179725993</v>
      </c>
      <c r="S545" s="189">
        <f t="shared" si="85"/>
        <v>1.1287710062765742E-2</v>
      </c>
      <c r="T545" s="189">
        <f t="shared" si="86"/>
        <v>9.6510764662212315E-3</v>
      </c>
      <c r="U545" s="189">
        <f t="shared" si="87"/>
        <v>0</v>
      </c>
      <c r="V545" s="189">
        <f t="shared" si="88"/>
        <v>0</v>
      </c>
      <c r="W545" s="158">
        <f t="shared" si="89"/>
        <v>3.6613349530944185E-3</v>
      </c>
      <c r="X545" s="98" t="s">
        <v>1661</v>
      </c>
    </row>
    <row r="546" spans="1:24" ht="16" x14ac:dyDescent="0.2">
      <c r="A546" s="1" t="s">
        <v>848</v>
      </c>
      <c r="B546" s="37" t="s">
        <v>1534</v>
      </c>
      <c r="C546" s="94">
        <v>17</v>
      </c>
      <c r="D546" s="37" t="s">
        <v>534</v>
      </c>
      <c r="E546" s="121">
        <v>71168</v>
      </c>
      <c r="F546" s="182">
        <f t="shared" si="80"/>
        <v>45076</v>
      </c>
      <c r="G546" s="94">
        <v>21758</v>
      </c>
      <c r="H546" s="94">
        <v>10542</v>
      </c>
      <c r="I546" s="94">
        <v>8995</v>
      </c>
      <c r="J546" s="94">
        <v>1234</v>
      </c>
      <c r="K546" s="94">
        <v>477</v>
      </c>
      <c r="L546" s="94">
        <v>0</v>
      </c>
      <c r="M546" s="94">
        <v>0</v>
      </c>
      <c r="N546" s="182">
        <v>2070</v>
      </c>
      <c r="O546" s="100">
        <f t="shared" si="81"/>
        <v>0.63337455035971224</v>
      </c>
      <c r="P546" s="188">
        <f t="shared" si="82"/>
        <v>0.48269589138344132</v>
      </c>
      <c r="Q546" s="189">
        <f t="shared" si="83"/>
        <v>0.23387168337918182</v>
      </c>
      <c r="R546" s="189">
        <f t="shared" si="84"/>
        <v>0.19955186795634039</v>
      </c>
      <c r="S546" s="189">
        <f t="shared" si="85"/>
        <v>2.7375987221581331E-2</v>
      </c>
      <c r="T546" s="189">
        <f t="shared" si="86"/>
        <v>1.0582127961664745E-2</v>
      </c>
      <c r="U546" s="189">
        <f t="shared" si="87"/>
        <v>0</v>
      </c>
      <c r="V546" s="189">
        <f t="shared" si="88"/>
        <v>0</v>
      </c>
      <c r="W546" s="158">
        <f t="shared" si="89"/>
        <v>4.5922442097790402E-2</v>
      </c>
      <c r="X546" s="98" t="s">
        <v>1679</v>
      </c>
    </row>
    <row r="547" spans="1:24" ht="16" x14ac:dyDescent="0.2">
      <c r="A547" s="1" t="s">
        <v>960</v>
      </c>
      <c r="B547" s="37" t="s">
        <v>1037</v>
      </c>
      <c r="C547" s="94">
        <v>17</v>
      </c>
      <c r="D547" s="37" t="s">
        <v>393</v>
      </c>
      <c r="E547" s="121">
        <v>74811</v>
      </c>
      <c r="F547" s="182">
        <f t="shared" si="80"/>
        <v>43191</v>
      </c>
      <c r="G547" s="94">
        <v>9301</v>
      </c>
      <c r="H547" s="94">
        <v>21498</v>
      </c>
      <c r="I547" s="94">
        <v>10847</v>
      </c>
      <c r="J547" s="94">
        <v>0</v>
      </c>
      <c r="K547" s="94">
        <v>708</v>
      </c>
      <c r="L547" s="94">
        <v>0</v>
      </c>
      <c r="M547" s="94">
        <v>0</v>
      </c>
      <c r="N547" s="182">
        <v>837</v>
      </c>
      <c r="O547" s="100">
        <f t="shared" si="81"/>
        <v>0.57733488390744681</v>
      </c>
      <c r="P547" s="188">
        <f t="shared" si="82"/>
        <v>0.21534578963209927</v>
      </c>
      <c r="Q547" s="189">
        <f t="shared" si="83"/>
        <v>0.49774258526081822</v>
      </c>
      <c r="R547" s="189">
        <f t="shared" si="84"/>
        <v>0.25114028385543286</v>
      </c>
      <c r="S547" s="189">
        <f t="shared" si="85"/>
        <v>0</v>
      </c>
      <c r="T547" s="189">
        <f t="shared" si="86"/>
        <v>1.6392303952212268E-2</v>
      </c>
      <c r="U547" s="189">
        <f t="shared" si="87"/>
        <v>0</v>
      </c>
      <c r="V547" s="189">
        <f t="shared" si="88"/>
        <v>0</v>
      </c>
      <c r="W547" s="158">
        <f t="shared" si="89"/>
        <v>1.9379037299437383E-2</v>
      </c>
      <c r="X547" s="98" t="s">
        <v>1661</v>
      </c>
    </row>
    <row r="548" spans="1:24" ht="16" x14ac:dyDescent="0.2">
      <c r="A548" s="1" t="s">
        <v>984</v>
      </c>
      <c r="B548" s="37" t="s">
        <v>252</v>
      </c>
      <c r="C548" s="94">
        <v>17</v>
      </c>
      <c r="D548" s="37" t="s">
        <v>253</v>
      </c>
      <c r="E548" s="121">
        <v>66520</v>
      </c>
      <c r="F548" s="182">
        <f t="shared" si="80"/>
        <v>45918</v>
      </c>
      <c r="G548" s="94">
        <v>16920</v>
      </c>
      <c r="H548" s="94">
        <v>4015</v>
      </c>
      <c r="I548" s="94">
        <v>22180</v>
      </c>
      <c r="J548" s="94">
        <v>1348</v>
      </c>
      <c r="K548" s="94">
        <v>355</v>
      </c>
      <c r="L548" s="94">
        <v>0</v>
      </c>
      <c r="M548" s="94">
        <v>0</v>
      </c>
      <c r="N548" s="182">
        <v>1100</v>
      </c>
      <c r="O548" s="100">
        <f t="shared" si="81"/>
        <v>0.69028863499699333</v>
      </c>
      <c r="P548" s="188">
        <f t="shared" si="82"/>
        <v>0.36848294786358293</v>
      </c>
      <c r="Q548" s="189">
        <f t="shared" si="83"/>
        <v>8.7438477285596061E-2</v>
      </c>
      <c r="R548" s="189">
        <f t="shared" si="84"/>
        <v>0.48303497539091422</v>
      </c>
      <c r="S548" s="189">
        <f t="shared" si="85"/>
        <v>2.9356679297878826E-2</v>
      </c>
      <c r="T548" s="189">
        <f t="shared" si="86"/>
        <v>7.7311729604947954E-3</v>
      </c>
      <c r="U548" s="189">
        <f t="shared" si="87"/>
        <v>0</v>
      </c>
      <c r="V548" s="189">
        <f t="shared" si="88"/>
        <v>0</v>
      </c>
      <c r="W548" s="158">
        <f t="shared" si="89"/>
        <v>2.3955747201533168E-2</v>
      </c>
      <c r="X548" s="98" t="s">
        <v>1661</v>
      </c>
    </row>
    <row r="549" spans="1:24" ht="16" x14ac:dyDescent="0.2">
      <c r="A549" s="1" t="s">
        <v>1016</v>
      </c>
      <c r="B549" s="37" t="s">
        <v>65</v>
      </c>
      <c r="C549" s="94">
        <v>17</v>
      </c>
      <c r="D549" s="37" t="s">
        <v>66</v>
      </c>
      <c r="E549" s="121">
        <v>74300</v>
      </c>
      <c r="F549" s="182">
        <f t="shared" si="80"/>
        <v>48792</v>
      </c>
      <c r="G549" s="94">
        <v>23103</v>
      </c>
      <c r="H549" s="94">
        <v>17126</v>
      </c>
      <c r="I549" s="94">
        <v>7176</v>
      </c>
      <c r="J549" s="94">
        <v>505</v>
      </c>
      <c r="K549" s="94">
        <v>559</v>
      </c>
      <c r="L549" s="94">
        <v>0</v>
      </c>
      <c r="M549" s="94">
        <v>0</v>
      </c>
      <c r="N549" s="182">
        <v>323</v>
      </c>
      <c r="O549" s="100">
        <f t="shared" si="81"/>
        <v>0.6566890982503365</v>
      </c>
      <c r="P549" s="188">
        <f t="shared" si="82"/>
        <v>0.47349975405804229</v>
      </c>
      <c r="Q549" s="189">
        <f t="shared" si="83"/>
        <v>0.35100016396130512</v>
      </c>
      <c r="R549" s="189">
        <f t="shared" si="84"/>
        <v>0.14707329070339401</v>
      </c>
      <c r="S549" s="189">
        <f t="shared" si="85"/>
        <v>1.0350057386456796E-2</v>
      </c>
      <c r="T549" s="189">
        <f t="shared" si="86"/>
        <v>1.1456796196097721E-2</v>
      </c>
      <c r="U549" s="189">
        <f t="shared" si="87"/>
        <v>0</v>
      </c>
      <c r="V549" s="189">
        <f t="shared" si="88"/>
        <v>0</v>
      </c>
      <c r="W549" s="158">
        <f t="shared" si="89"/>
        <v>6.6199376947040497E-3</v>
      </c>
      <c r="X549" s="98" t="s">
        <v>1661</v>
      </c>
    </row>
    <row r="550" spans="1:24" ht="16" x14ac:dyDescent="0.2">
      <c r="A550" s="1" t="s">
        <v>1028</v>
      </c>
      <c r="B550" s="37" t="s">
        <v>1533</v>
      </c>
      <c r="C550" s="94">
        <v>17</v>
      </c>
      <c r="D550" s="37" t="s">
        <v>829</v>
      </c>
      <c r="E550" s="121">
        <v>79861</v>
      </c>
      <c r="F550" s="182">
        <f t="shared" si="80"/>
        <v>59721</v>
      </c>
      <c r="G550" s="94">
        <v>20343</v>
      </c>
      <c r="H550" s="94">
        <v>4583</v>
      </c>
      <c r="I550" s="94">
        <v>32483</v>
      </c>
      <c r="J550" s="94">
        <v>868</v>
      </c>
      <c r="K550" s="94">
        <v>674</v>
      </c>
      <c r="L550" s="94">
        <v>0</v>
      </c>
      <c r="M550" s="94">
        <v>0</v>
      </c>
      <c r="N550" s="182">
        <v>770</v>
      </c>
      <c r="O550" s="100">
        <f t="shared" si="81"/>
        <v>0.74781182304253646</v>
      </c>
      <c r="P550" s="188">
        <f t="shared" si="82"/>
        <v>0.34063394785753753</v>
      </c>
      <c r="Q550" s="189">
        <f t="shared" si="83"/>
        <v>7.674017514777047E-2</v>
      </c>
      <c r="R550" s="189">
        <f t="shared" si="84"/>
        <v>0.54391252658193934</v>
      </c>
      <c r="S550" s="189">
        <f t="shared" si="85"/>
        <v>1.4534250933507476E-2</v>
      </c>
      <c r="T550" s="189">
        <f t="shared" si="86"/>
        <v>1.1285812360811104E-2</v>
      </c>
      <c r="U550" s="189">
        <f t="shared" si="87"/>
        <v>0</v>
      </c>
      <c r="V550" s="189">
        <f t="shared" si="88"/>
        <v>0</v>
      </c>
      <c r="W550" s="158">
        <f t="shared" si="89"/>
        <v>1.2893287118434052E-2</v>
      </c>
      <c r="X550" s="98" t="s">
        <v>1679</v>
      </c>
    </row>
    <row r="551" spans="1:24" ht="16" x14ac:dyDescent="0.2">
      <c r="A551" s="1" t="s">
        <v>1034</v>
      </c>
      <c r="B551" s="37" t="s">
        <v>533</v>
      </c>
      <c r="C551" s="94">
        <v>17</v>
      </c>
      <c r="D551" s="37" t="s">
        <v>534</v>
      </c>
      <c r="E551" s="121">
        <v>70233</v>
      </c>
      <c r="F551" s="182">
        <f t="shared" si="80"/>
        <v>42637</v>
      </c>
      <c r="G551" s="94">
        <v>12553</v>
      </c>
      <c r="H551" s="94">
        <v>23377</v>
      </c>
      <c r="I551" s="94">
        <v>3726</v>
      </c>
      <c r="J551" s="94">
        <v>0</v>
      </c>
      <c r="K551" s="94">
        <v>348</v>
      </c>
      <c r="L551" s="94">
        <v>0</v>
      </c>
      <c r="M551" s="94">
        <v>0</v>
      </c>
      <c r="N551" s="182">
        <v>2633</v>
      </c>
      <c r="O551" s="100">
        <f t="shared" si="81"/>
        <v>0.60707929320974474</v>
      </c>
      <c r="P551" s="188">
        <f t="shared" si="82"/>
        <v>0.29441564838051459</v>
      </c>
      <c r="Q551" s="189">
        <f t="shared" si="83"/>
        <v>0.54827966320332111</v>
      </c>
      <c r="R551" s="189">
        <f t="shared" si="84"/>
        <v>8.7388887585899577E-2</v>
      </c>
      <c r="S551" s="189">
        <f t="shared" si="85"/>
        <v>0</v>
      </c>
      <c r="T551" s="189">
        <f t="shared" si="86"/>
        <v>8.1619250885381234E-3</v>
      </c>
      <c r="U551" s="189">
        <f t="shared" si="87"/>
        <v>0</v>
      </c>
      <c r="V551" s="189">
        <f t="shared" si="88"/>
        <v>0</v>
      </c>
      <c r="W551" s="158">
        <f t="shared" si="89"/>
        <v>6.1753875741726666E-2</v>
      </c>
      <c r="X551" s="98" t="s">
        <v>1661</v>
      </c>
    </row>
    <row r="552" spans="1:24" ht="16" x14ac:dyDescent="0.2">
      <c r="A552" s="1" t="s">
        <v>1036</v>
      </c>
      <c r="B552" s="37" t="s">
        <v>1461</v>
      </c>
      <c r="C552" s="94">
        <v>17</v>
      </c>
      <c r="D552" s="37" t="s">
        <v>393</v>
      </c>
      <c r="E552" s="121">
        <v>72817</v>
      </c>
      <c r="F552" s="182">
        <f t="shared" si="80"/>
        <v>48214</v>
      </c>
      <c r="G552" s="94">
        <v>10684</v>
      </c>
      <c r="H552" s="94">
        <v>22461</v>
      </c>
      <c r="I552" s="94">
        <v>13096</v>
      </c>
      <c r="J552" s="94">
        <v>707</v>
      </c>
      <c r="K552" s="94">
        <v>1266</v>
      </c>
      <c r="L552" s="94">
        <v>0</v>
      </c>
      <c r="M552" s="94">
        <v>0</v>
      </c>
      <c r="N552" s="182">
        <v>0</v>
      </c>
      <c r="O552" s="100">
        <f t="shared" si="81"/>
        <v>0.6621256025378689</v>
      </c>
      <c r="P552" s="188">
        <f t="shared" si="82"/>
        <v>0.22159538723192435</v>
      </c>
      <c r="Q552" s="189">
        <f t="shared" si="83"/>
        <v>0.46586053843282033</v>
      </c>
      <c r="R552" s="189">
        <f t="shared" si="84"/>
        <v>0.27162235035466875</v>
      </c>
      <c r="S552" s="189">
        <f t="shared" si="85"/>
        <v>1.4663790600240595E-2</v>
      </c>
      <c r="T552" s="189">
        <f t="shared" si="86"/>
        <v>2.6257933380345957E-2</v>
      </c>
      <c r="U552" s="189">
        <f t="shared" si="87"/>
        <v>0</v>
      </c>
      <c r="V552" s="189">
        <f t="shared" si="88"/>
        <v>0</v>
      </c>
      <c r="W552" s="158">
        <f t="shared" si="89"/>
        <v>0</v>
      </c>
      <c r="X552" s="98" t="s">
        <v>1679</v>
      </c>
    </row>
    <row r="553" spans="1:24" ht="16" x14ac:dyDescent="0.2">
      <c r="A553" s="1" t="s">
        <v>1098</v>
      </c>
      <c r="B553" s="37" t="s">
        <v>1099</v>
      </c>
      <c r="C553" s="94">
        <v>17</v>
      </c>
      <c r="D553" s="37" t="s">
        <v>716</v>
      </c>
      <c r="E553" s="121">
        <v>65723</v>
      </c>
      <c r="F553" s="182">
        <f t="shared" si="80"/>
        <v>47395</v>
      </c>
      <c r="G553" s="94">
        <v>23257</v>
      </c>
      <c r="H553" s="94">
        <v>10550</v>
      </c>
      <c r="I553" s="94">
        <v>11849</v>
      </c>
      <c r="J553" s="94">
        <v>914</v>
      </c>
      <c r="K553" s="94">
        <v>590</v>
      </c>
      <c r="L553" s="94">
        <v>0</v>
      </c>
      <c r="M553" s="94">
        <v>0</v>
      </c>
      <c r="N553" s="182">
        <v>235</v>
      </c>
      <c r="O553" s="100">
        <f t="shared" si="81"/>
        <v>0.72113263241178882</v>
      </c>
      <c r="P553" s="188">
        <f t="shared" si="82"/>
        <v>0.49070577065091253</v>
      </c>
      <c r="Q553" s="189">
        <f t="shared" si="83"/>
        <v>0.22259732039244645</v>
      </c>
      <c r="R553" s="189">
        <f t="shared" si="84"/>
        <v>0.25000527481801876</v>
      </c>
      <c r="S553" s="189">
        <f t="shared" si="85"/>
        <v>1.9284734676653655E-2</v>
      </c>
      <c r="T553" s="189">
        <f t="shared" si="86"/>
        <v>1.2448570524316912E-2</v>
      </c>
      <c r="U553" s="189">
        <f t="shared" si="87"/>
        <v>0</v>
      </c>
      <c r="V553" s="189">
        <f t="shared" si="88"/>
        <v>0</v>
      </c>
      <c r="W553" s="158">
        <f t="shared" si="89"/>
        <v>4.9583289376516513E-3</v>
      </c>
      <c r="X553" s="98" t="s">
        <v>1661</v>
      </c>
    </row>
    <row r="554" spans="1:24" ht="16" x14ac:dyDescent="0.2">
      <c r="A554" s="1" t="s">
        <v>157</v>
      </c>
      <c r="B554" s="38" t="s">
        <v>158</v>
      </c>
      <c r="C554" s="133">
        <v>18</v>
      </c>
      <c r="D554" s="38" t="s">
        <v>159</v>
      </c>
      <c r="E554" s="121">
        <v>71125</v>
      </c>
      <c r="F554" s="182">
        <f t="shared" si="80"/>
        <v>44024</v>
      </c>
      <c r="G554" s="133">
        <v>21320</v>
      </c>
      <c r="H554" s="133">
        <v>5836</v>
      </c>
      <c r="I554" s="133">
        <v>13592</v>
      </c>
      <c r="J554" s="133">
        <v>3027</v>
      </c>
      <c r="K554" s="133">
        <v>0</v>
      </c>
      <c r="L554" s="133">
        <v>0</v>
      </c>
      <c r="M554" s="133">
        <v>0</v>
      </c>
      <c r="N554" s="196">
        <v>249</v>
      </c>
      <c r="O554" s="183">
        <f t="shared" si="81"/>
        <v>0.61896660808435855</v>
      </c>
      <c r="P554" s="184">
        <f t="shared" si="82"/>
        <v>0.48428130110848627</v>
      </c>
      <c r="Q554" s="185">
        <f t="shared" si="83"/>
        <v>0.13256405596947118</v>
      </c>
      <c r="R554" s="185">
        <f t="shared" si="84"/>
        <v>0.30874068689805562</v>
      </c>
      <c r="S554" s="185">
        <f t="shared" si="85"/>
        <v>6.8757950208976917E-2</v>
      </c>
      <c r="T554" s="185">
        <f t="shared" si="86"/>
        <v>0</v>
      </c>
      <c r="U554" s="185">
        <f t="shared" si="87"/>
        <v>0</v>
      </c>
      <c r="V554" s="185">
        <f t="shared" si="88"/>
        <v>0</v>
      </c>
      <c r="W554" s="186">
        <f t="shared" si="89"/>
        <v>5.6560058150099948E-3</v>
      </c>
      <c r="X554" s="98" t="s">
        <v>1661</v>
      </c>
    </row>
    <row r="555" spans="1:24" ht="16" x14ac:dyDescent="0.2">
      <c r="A555" s="1" t="s">
        <v>160</v>
      </c>
      <c r="B555" s="37" t="s">
        <v>161</v>
      </c>
      <c r="C555" s="94">
        <v>18</v>
      </c>
      <c r="D555" s="37" t="s">
        <v>159</v>
      </c>
      <c r="E555" s="121">
        <v>71753</v>
      </c>
      <c r="F555" s="182">
        <f t="shared" si="80"/>
        <v>41659</v>
      </c>
      <c r="G555" s="94">
        <v>18808</v>
      </c>
      <c r="H555" s="94">
        <v>6171</v>
      </c>
      <c r="I555" s="94">
        <v>13225</v>
      </c>
      <c r="J555" s="94">
        <v>2999</v>
      </c>
      <c r="K555" s="94">
        <v>0</v>
      </c>
      <c r="L555" s="94">
        <v>0</v>
      </c>
      <c r="M555" s="94">
        <v>0</v>
      </c>
      <c r="N555" s="182">
        <v>456</v>
      </c>
      <c r="O555" s="99">
        <f t="shared" si="81"/>
        <v>0.58058896492132728</v>
      </c>
      <c r="P555" s="188">
        <f t="shared" si="82"/>
        <v>0.45147507141314003</v>
      </c>
      <c r="Q555" s="189">
        <f t="shared" si="83"/>
        <v>0.14813125615113182</v>
      </c>
      <c r="R555" s="189">
        <f t="shared" si="84"/>
        <v>0.31745841234787203</v>
      </c>
      <c r="S555" s="189">
        <f t="shared" si="85"/>
        <v>7.1989246021267911E-2</v>
      </c>
      <c r="T555" s="189">
        <f t="shared" si="86"/>
        <v>0</v>
      </c>
      <c r="U555" s="189">
        <f t="shared" si="87"/>
        <v>0</v>
      </c>
      <c r="V555" s="189">
        <f t="shared" si="88"/>
        <v>0</v>
      </c>
      <c r="W555" s="158">
        <f t="shared" si="89"/>
        <v>1.0946014066588253E-2</v>
      </c>
      <c r="X555" s="98" t="s">
        <v>1661</v>
      </c>
    </row>
    <row r="556" spans="1:24" ht="16" x14ac:dyDescent="0.2">
      <c r="A556" s="1" t="s">
        <v>183</v>
      </c>
      <c r="B556" s="37" t="s">
        <v>1537</v>
      </c>
      <c r="C556" s="94">
        <v>18</v>
      </c>
      <c r="D556" s="37" t="s">
        <v>185</v>
      </c>
      <c r="E556" s="121">
        <v>79432</v>
      </c>
      <c r="F556" s="182">
        <f t="shared" si="80"/>
        <v>55864</v>
      </c>
      <c r="G556" s="94">
        <v>23760</v>
      </c>
      <c r="H556" s="94">
        <v>4198</v>
      </c>
      <c r="I556" s="94">
        <v>24560</v>
      </c>
      <c r="J556" s="94">
        <v>1711</v>
      </c>
      <c r="K556" s="94">
        <v>631</v>
      </c>
      <c r="L556" s="94">
        <v>0</v>
      </c>
      <c r="M556" s="94">
        <v>0</v>
      </c>
      <c r="N556" s="182">
        <v>1004</v>
      </c>
      <c r="O556" s="100">
        <f t="shared" si="81"/>
        <v>0.703293383019438</v>
      </c>
      <c r="P556" s="188">
        <f t="shared" si="82"/>
        <v>0.42531863096090505</v>
      </c>
      <c r="Q556" s="189">
        <f t="shared" si="83"/>
        <v>7.5146785049405695E-2</v>
      </c>
      <c r="R556" s="189">
        <f t="shared" si="84"/>
        <v>0.43963912358585133</v>
      </c>
      <c r="S556" s="189">
        <f t="shared" si="85"/>
        <v>3.0627953601603895E-2</v>
      </c>
      <c r="T556" s="189">
        <f t="shared" si="86"/>
        <v>1.1295288557926393E-2</v>
      </c>
      <c r="U556" s="189">
        <f t="shared" si="87"/>
        <v>0</v>
      </c>
      <c r="V556" s="189">
        <f t="shared" si="88"/>
        <v>0</v>
      </c>
      <c r="W556" s="158">
        <f t="shared" si="89"/>
        <v>1.7972218244307604E-2</v>
      </c>
      <c r="X556" s="98" t="s">
        <v>1679</v>
      </c>
    </row>
    <row r="557" spans="1:24" ht="16" x14ac:dyDescent="0.2">
      <c r="A557" s="1" t="s">
        <v>231</v>
      </c>
      <c r="B557" s="37" t="s">
        <v>1025</v>
      </c>
      <c r="C557" s="94">
        <v>18</v>
      </c>
      <c r="D557" s="37" t="s">
        <v>233</v>
      </c>
      <c r="E557" s="121">
        <v>70598</v>
      </c>
      <c r="F557" s="182">
        <f t="shared" si="80"/>
        <v>48768</v>
      </c>
      <c r="G557" s="94">
        <v>20349</v>
      </c>
      <c r="H557" s="94">
        <v>4697</v>
      </c>
      <c r="I557" s="94">
        <v>19914</v>
      </c>
      <c r="J557" s="94">
        <v>1911</v>
      </c>
      <c r="K557" s="94">
        <v>858</v>
      </c>
      <c r="L557" s="94">
        <v>0</v>
      </c>
      <c r="M557" s="94">
        <v>0</v>
      </c>
      <c r="N557" s="182">
        <v>1039</v>
      </c>
      <c r="O557" s="100">
        <f t="shared" si="81"/>
        <v>0.69078444148559448</v>
      </c>
      <c r="P557" s="188">
        <f t="shared" si="82"/>
        <v>0.41726131889763779</v>
      </c>
      <c r="Q557" s="189">
        <f t="shared" si="83"/>
        <v>9.6313156167979003E-2</v>
      </c>
      <c r="R557" s="189">
        <f t="shared" si="84"/>
        <v>0.40834153543307089</v>
      </c>
      <c r="S557" s="189">
        <f t="shared" si="85"/>
        <v>3.9185531496062992E-2</v>
      </c>
      <c r="T557" s="189">
        <f t="shared" si="86"/>
        <v>1.7593503937007874E-2</v>
      </c>
      <c r="U557" s="189">
        <f t="shared" si="87"/>
        <v>0</v>
      </c>
      <c r="V557" s="189">
        <f t="shared" si="88"/>
        <v>0</v>
      </c>
      <c r="W557" s="158">
        <f t="shared" si="89"/>
        <v>2.1304954068241469E-2</v>
      </c>
      <c r="X557" s="98" t="s">
        <v>1661</v>
      </c>
    </row>
    <row r="558" spans="1:24" ht="16" x14ac:dyDescent="0.2">
      <c r="A558" s="1" t="s">
        <v>290</v>
      </c>
      <c r="B558" s="37" t="s">
        <v>291</v>
      </c>
      <c r="C558" s="94">
        <v>18</v>
      </c>
      <c r="D558" s="37" t="s">
        <v>159</v>
      </c>
      <c r="E558" s="121">
        <v>68861</v>
      </c>
      <c r="F558" s="182">
        <f t="shared" si="80"/>
        <v>49416</v>
      </c>
      <c r="G558" s="94">
        <v>27888</v>
      </c>
      <c r="H558" s="94">
        <v>4849</v>
      </c>
      <c r="I558" s="94">
        <v>12478</v>
      </c>
      <c r="J558" s="94">
        <v>4201</v>
      </c>
      <c r="K558" s="94">
        <v>0</v>
      </c>
      <c r="L558" s="94">
        <v>0</v>
      </c>
      <c r="M558" s="94">
        <v>0</v>
      </c>
      <c r="N558" s="182">
        <v>0</v>
      </c>
      <c r="O558" s="100">
        <f t="shared" si="81"/>
        <v>0.71761955243171027</v>
      </c>
      <c r="P558" s="188">
        <f t="shared" si="82"/>
        <v>0.56435162700339969</v>
      </c>
      <c r="Q558" s="189">
        <f t="shared" si="83"/>
        <v>9.8126112999838103E-2</v>
      </c>
      <c r="R558" s="189">
        <f t="shared" si="84"/>
        <v>0.25250930872591876</v>
      </c>
      <c r="S558" s="189">
        <f t="shared" si="85"/>
        <v>8.5012951270843448E-2</v>
      </c>
      <c r="T558" s="189">
        <f t="shared" si="86"/>
        <v>0</v>
      </c>
      <c r="U558" s="189">
        <f t="shared" si="87"/>
        <v>0</v>
      </c>
      <c r="V558" s="189">
        <f t="shared" si="88"/>
        <v>0</v>
      </c>
      <c r="W558" s="158">
        <f t="shared" si="89"/>
        <v>0</v>
      </c>
      <c r="X558" s="98" t="s">
        <v>1661</v>
      </c>
    </row>
    <row r="559" spans="1:24" ht="16" x14ac:dyDescent="0.2">
      <c r="A559" s="1" t="s">
        <v>310</v>
      </c>
      <c r="B559" s="37" t="s">
        <v>232</v>
      </c>
      <c r="C559" s="94">
        <v>18</v>
      </c>
      <c r="D559" s="37" t="s">
        <v>233</v>
      </c>
      <c r="E559" s="121">
        <v>63968</v>
      </c>
      <c r="F559" s="182">
        <f t="shared" si="80"/>
        <v>42493</v>
      </c>
      <c r="G559" s="94">
        <v>15969</v>
      </c>
      <c r="H559" s="94">
        <v>6945</v>
      </c>
      <c r="I559" s="94">
        <v>15903</v>
      </c>
      <c r="J559" s="94">
        <v>2152</v>
      </c>
      <c r="K559" s="94">
        <v>581</v>
      </c>
      <c r="L559" s="94">
        <v>0</v>
      </c>
      <c r="M559" s="94">
        <v>0</v>
      </c>
      <c r="N559" s="182">
        <v>943</v>
      </c>
      <c r="O559" s="100">
        <f t="shared" si="81"/>
        <v>0.6642852676338169</v>
      </c>
      <c r="P559" s="188">
        <f t="shared" si="82"/>
        <v>0.37580307344739133</v>
      </c>
      <c r="Q559" s="189">
        <f t="shared" si="83"/>
        <v>0.16343868401854422</v>
      </c>
      <c r="R559" s="189">
        <f t="shared" si="84"/>
        <v>0.37424987645023888</v>
      </c>
      <c r="S559" s="189">
        <f t="shared" si="85"/>
        <v>5.064363542230485E-2</v>
      </c>
      <c r="T559" s="189">
        <f t="shared" si="86"/>
        <v>1.3672840232508884E-2</v>
      </c>
      <c r="U559" s="189">
        <f t="shared" si="87"/>
        <v>0</v>
      </c>
      <c r="V559" s="189">
        <f t="shared" si="88"/>
        <v>0</v>
      </c>
      <c r="W559" s="158">
        <f t="shared" si="89"/>
        <v>2.2191890429011839E-2</v>
      </c>
      <c r="X559" s="98" t="s">
        <v>1661</v>
      </c>
    </row>
    <row r="560" spans="1:24" ht="16" x14ac:dyDescent="0.2">
      <c r="A560" s="1" t="s">
        <v>312</v>
      </c>
      <c r="B560" s="37" t="s">
        <v>1451</v>
      </c>
      <c r="C560" s="94">
        <v>18</v>
      </c>
      <c r="D560" s="37" t="s">
        <v>233</v>
      </c>
      <c r="E560" s="121">
        <v>68662</v>
      </c>
      <c r="F560" s="182">
        <f t="shared" si="80"/>
        <v>46844</v>
      </c>
      <c r="G560" s="94">
        <v>19531</v>
      </c>
      <c r="H560" s="94">
        <v>1971</v>
      </c>
      <c r="I560" s="94">
        <v>22512</v>
      </c>
      <c r="J560" s="94">
        <v>2300</v>
      </c>
      <c r="K560" s="94">
        <v>0</v>
      </c>
      <c r="L560" s="94">
        <v>0</v>
      </c>
      <c r="M560" s="94">
        <v>0</v>
      </c>
      <c r="N560" s="182">
        <v>530</v>
      </c>
      <c r="O560" s="100">
        <f t="shared" si="81"/>
        <v>0.68224054061926542</v>
      </c>
      <c r="P560" s="188">
        <f t="shared" si="82"/>
        <v>0.41693706771411493</v>
      </c>
      <c r="Q560" s="189">
        <f t="shared" si="83"/>
        <v>4.2075826146358124E-2</v>
      </c>
      <c r="R560" s="189">
        <f t="shared" si="84"/>
        <v>0.4805738194859534</v>
      </c>
      <c r="S560" s="189">
        <f t="shared" si="85"/>
        <v>4.909913756297498E-2</v>
      </c>
      <c r="T560" s="189">
        <f t="shared" si="86"/>
        <v>0</v>
      </c>
      <c r="U560" s="189">
        <f t="shared" si="87"/>
        <v>0</v>
      </c>
      <c r="V560" s="189">
        <f t="shared" si="88"/>
        <v>0</v>
      </c>
      <c r="W560" s="158">
        <f t="shared" si="89"/>
        <v>1.1314149090598583E-2</v>
      </c>
      <c r="X560" s="98" t="s">
        <v>1679</v>
      </c>
    </row>
    <row r="561" spans="1:24" ht="16" x14ac:dyDescent="0.2">
      <c r="A561" s="1" t="s">
        <v>358</v>
      </c>
      <c r="B561" s="37" t="s">
        <v>1013</v>
      </c>
      <c r="C561" s="94">
        <v>18</v>
      </c>
      <c r="D561" s="37" t="s">
        <v>360</v>
      </c>
      <c r="E561" s="121">
        <v>76810</v>
      </c>
      <c r="F561" s="182">
        <f t="shared" si="80"/>
        <v>54894</v>
      </c>
      <c r="G561" s="94">
        <v>27614</v>
      </c>
      <c r="H561" s="94">
        <v>4907</v>
      </c>
      <c r="I561" s="94">
        <v>18294</v>
      </c>
      <c r="J561" s="94">
        <v>3277</v>
      </c>
      <c r="K561" s="94">
        <v>802</v>
      </c>
      <c r="L561" s="94">
        <v>0</v>
      </c>
      <c r="M561" s="94">
        <v>0</v>
      </c>
      <c r="N561" s="182">
        <v>0</v>
      </c>
      <c r="O561" s="100">
        <f t="shared" si="81"/>
        <v>0.71467256867595363</v>
      </c>
      <c r="P561" s="188">
        <f t="shared" si="82"/>
        <v>0.50304222683717714</v>
      </c>
      <c r="Q561" s="189">
        <f t="shared" si="83"/>
        <v>8.9390461616934452E-2</v>
      </c>
      <c r="R561" s="189">
        <f t="shared" si="84"/>
        <v>0.33326046562465844</v>
      </c>
      <c r="S561" s="189">
        <f t="shared" si="85"/>
        <v>5.9696870331912413E-2</v>
      </c>
      <c r="T561" s="189">
        <f t="shared" si="86"/>
        <v>1.4609975589317594E-2</v>
      </c>
      <c r="U561" s="189">
        <f t="shared" si="87"/>
        <v>0</v>
      </c>
      <c r="V561" s="189">
        <f t="shared" si="88"/>
        <v>0</v>
      </c>
      <c r="W561" s="158">
        <f t="shared" si="89"/>
        <v>0</v>
      </c>
      <c r="X561" s="98" t="s">
        <v>1661</v>
      </c>
    </row>
    <row r="562" spans="1:24" ht="16" x14ac:dyDescent="0.2">
      <c r="A562" s="1" t="s">
        <v>361</v>
      </c>
      <c r="B562" s="37" t="s">
        <v>1532</v>
      </c>
      <c r="C562" s="94">
        <v>18</v>
      </c>
      <c r="D562" s="37" t="s">
        <v>360</v>
      </c>
      <c r="E562" s="121">
        <v>76151</v>
      </c>
      <c r="F562" s="182">
        <f t="shared" si="80"/>
        <v>49210</v>
      </c>
      <c r="G562" s="94">
        <v>19048</v>
      </c>
      <c r="H562" s="94">
        <v>3231</v>
      </c>
      <c r="I562" s="94">
        <v>23126</v>
      </c>
      <c r="J562" s="94">
        <v>2628</v>
      </c>
      <c r="K562" s="94">
        <v>468</v>
      </c>
      <c r="L562" s="94">
        <v>0</v>
      </c>
      <c r="M562" s="94">
        <v>0</v>
      </c>
      <c r="N562" s="182">
        <v>709</v>
      </c>
      <c r="O562" s="100">
        <f t="shared" si="81"/>
        <v>0.64621607070163223</v>
      </c>
      <c r="P562" s="188">
        <f t="shared" si="82"/>
        <v>0.38707579760211341</v>
      </c>
      <c r="Q562" s="189">
        <f t="shared" si="83"/>
        <v>6.5657386710018292E-2</v>
      </c>
      <c r="R562" s="189">
        <f t="shared" si="84"/>
        <v>0.46994513310302782</v>
      </c>
      <c r="S562" s="189">
        <f t="shared" si="85"/>
        <v>5.3403779719569194E-2</v>
      </c>
      <c r="T562" s="189">
        <f t="shared" si="86"/>
        <v>9.5102621418410895E-3</v>
      </c>
      <c r="U562" s="189">
        <f t="shared" si="87"/>
        <v>0</v>
      </c>
      <c r="V562" s="189">
        <f t="shared" si="88"/>
        <v>0</v>
      </c>
      <c r="W562" s="158">
        <f t="shared" si="89"/>
        <v>1.4407640723430197E-2</v>
      </c>
      <c r="X562" s="98" t="s">
        <v>1679</v>
      </c>
    </row>
    <row r="563" spans="1:24" ht="16" x14ac:dyDescent="0.2">
      <c r="A563" s="1" t="s">
        <v>363</v>
      </c>
      <c r="B563" s="37" t="s">
        <v>1021</v>
      </c>
      <c r="C563" s="94">
        <v>18</v>
      </c>
      <c r="D563" s="37" t="s">
        <v>360</v>
      </c>
      <c r="E563" s="121">
        <v>67937</v>
      </c>
      <c r="F563" s="182">
        <f t="shared" si="80"/>
        <v>47843</v>
      </c>
      <c r="G563" s="94">
        <v>21940</v>
      </c>
      <c r="H563" s="94">
        <v>3538</v>
      </c>
      <c r="I563" s="94">
        <v>17013</v>
      </c>
      <c r="J563" s="94">
        <v>2890</v>
      </c>
      <c r="K563" s="94">
        <v>1181</v>
      </c>
      <c r="L563" s="94">
        <v>0</v>
      </c>
      <c r="M563" s="94">
        <v>0</v>
      </c>
      <c r="N563" s="182">
        <v>1281</v>
      </c>
      <c r="O563" s="100">
        <f t="shared" si="81"/>
        <v>0.70422597406420651</v>
      </c>
      <c r="P563" s="188">
        <f t="shared" si="82"/>
        <v>0.45858328282089333</v>
      </c>
      <c r="Q563" s="189">
        <f t="shared" si="83"/>
        <v>7.3950212152247979E-2</v>
      </c>
      <c r="R563" s="189">
        <f t="shared" si="84"/>
        <v>0.35560061032961982</v>
      </c>
      <c r="S563" s="189">
        <f t="shared" si="85"/>
        <v>6.0405911000564347E-2</v>
      </c>
      <c r="T563" s="189">
        <f t="shared" si="86"/>
        <v>2.4684906882929583E-2</v>
      </c>
      <c r="U563" s="189">
        <f t="shared" si="87"/>
        <v>0</v>
      </c>
      <c r="V563" s="189">
        <f t="shared" si="88"/>
        <v>0</v>
      </c>
      <c r="W563" s="158">
        <f t="shared" si="89"/>
        <v>2.6775076813744959E-2</v>
      </c>
      <c r="X563" s="98" t="s">
        <v>1661</v>
      </c>
    </row>
    <row r="564" spans="1:24" ht="16" x14ac:dyDescent="0.2">
      <c r="A564" s="1" t="s">
        <v>365</v>
      </c>
      <c r="B564" s="37" t="s">
        <v>359</v>
      </c>
      <c r="C564" s="94">
        <v>18</v>
      </c>
      <c r="D564" s="37" t="s">
        <v>360</v>
      </c>
      <c r="E564" s="121">
        <v>71204</v>
      </c>
      <c r="F564" s="182">
        <f t="shared" si="80"/>
        <v>53873</v>
      </c>
      <c r="G564" s="94">
        <v>27737</v>
      </c>
      <c r="H564" s="94">
        <v>3715</v>
      </c>
      <c r="I564" s="94">
        <v>18507</v>
      </c>
      <c r="J564" s="94">
        <v>2870</v>
      </c>
      <c r="K564" s="94">
        <v>1044</v>
      </c>
      <c r="L564" s="94">
        <v>0</v>
      </c>
      <c r="M564" s="94">
        <v>0</v>
      </c>
      <c r="N564" s="182">
        <v>0</v>
      </c>
      <c r="O564" s="100">
        <f t="shared" si="81"/>
        <v>0.75660075276669847</v>
      </c>
      <c r="P564" s="188">
        <f t="shared" si="82"/>
        <v>0.5148590202884562</v>
      </c>
      <c r="Q564" s="189">
        <f t="shared" si="83"/>
        <v>6.8958476416757924E-2</v>
      </c>
      <c r="R564" s="189">
        <f t="shared" si="84"/>
        <v>0.34353015425166594</v>
      </c>
      <c r="S564" s="189">
        <f t="shared" si="85"/>
        <v>5.3273439385220799E-2</v>
      </c>
      <c r="T564" s="189">
        <f t="shared" si="86"/>
        <v>1.9378909657899134E-2</v>
      </c>
      <c r="U564" s="189">
        <f t="shared" si="87"/>
        <v>0</v>
      </c>
      <c r="V564" s="189">
        <f t="shared" si="88"/>
        <v>0</v>
      </c>
      <c r="W564" s="158">
        <f t="shared" si="89"/>
        <v>0</v>
      </c>
      <c r="X564" s="98" t="s">
        <v>1661</v>
      </c>
    </row>
    <row r="565" spans="1:24" ht="16" x14ac:dyDescent="0.2">
      <c r="A565" s="1" t="s">
        <v>367</v>
      </c>
      <c r="B565" s="37" t="s">
        <v>362</v>
      </c>
      <c r="C565" s="94">
        <v>18</v>
      </c>
      <c r="D565" s="37" t="s">
        <v>360</v>
      </c>
      <c r="E565" s="121">
        <v>73109</v>
      </c>
      <c r="F565" s="182">
        <f t="shared" si="80"/>
        <v>53092</v>
      </c>
      <c r="G565" s="94">
        <v>25662</v>
      </c>
      <c r="H565" s="94">
        <v>5721</v>
      </c>
      <c r="I565" s="94">
        <v>16548</v>
      </c>
      <c r="J565" s="94">
        <v>4346</v>
      </c>
      <c r="K565" s="94">
        <v>815</v>
      </c>
      <c r="L565" s="94">
        <v>0</v>
      </c>
      <c r="M565" s="94">
        <v>0</v>
      </c>
      <c r="N565" s="182">
        <v>0</v>
      </c>
      <c r="O565" s="100">
        <f t="shared" si="81"/>
        <v>0.72620334021803057</v>
      </c>
      <c r="P565" s="188">
        <f t="shared" si="82"/>
        <v>0.48334965719882467</v>
      </c>
      <c r="Q565" s="189">
        <f t="shared" si="83"/>
        <v>0.10775634747231222</v>
      </c>
      <c r="R565" s="189">
        <f t="shared" si="84"/>
        <v>0.31168537632788368</v>
      </c>
      <c r="S565" s="189">
        <f t="shared" si="85"/>
        <v>8.1857907029307619E-2</v>
      </c>
      <c r="T565" s="189">
        <f t="shared" si="86"/>
        <v>1.5350711971671815E-2</v>
      </c>
      <c r="U565" s="189">
        <f t="shared" si="87"/>
        <v>0</v>
      </c>
      <c r="V565" s="189">
        <f t="shared" si="88"/>
        <v>0</v>
      </c>
      <c r="W565" s="158">
        <f t="shared" si="89"/>
        <v>0</v>
      </c>
      <c r="X565" s="98" t="s">
        <v>1661</v>
      </c>
    </row>
    <row r="566" spans="1:24" ht="16" x14ac:dyDescent="0.2">
      <c r="A566" s="1" t="s">
        <v>377</v>
      </c>
      <c r="B566" s="37" t="s">
        <v>1458</v>
      </c>
      <c r="C566" s="94">
        <v>18</v>
      </c>
      <c r="D566" s="37" t="s">
        <v>159</v>
      </c>
      <c r="E566" s="121">
        <v>64660</v>
      </c>
      <c r="F566" s="182">
        <f t="shared" si="80"/>
        <v>46788</v>
      </c>
      <c r="G566" s="94">
        <v>20831</v>
      </c>
      <c r="H566" s="94">
        <v>2748</v>
      </c>
      <c r="I566" s="94">
        <v>21100</v>
      </c>
      <c r="J566" s="94">
        <v>2109</v>
      </c>
      <c r="K566" s="94">
        <v>0</v>
      </c>
      <c r="L566" s="94">
        <v>0</v>
      </c>
      <c r="M566" s="94">
        <v>0</v>
      </c>
      <c r="N566" s="182">
        <v>0</v>
      </c>
      <c r="O566" s="100">
        <f t="shared" si="81"/>
        <v>0.72360037117228582</v>
      </c>
      <c r="P566" s="188">
        <f t="shared" si="82"/>
        <v>0.44522099683679578</v>
      </c>
      <c r="Q566" s="189">
        <f t="shared" si="83"/>
        <v>5.8733008463708644E-2</v>
      </c>
      <c r="R566" s="189">
        <f t="shared" si="84"/>
        <v>0.45097033427374539</v>
      </c>
      <c r="S566" s="189">
        <f t="shared" si="85"/>
        <v>4.5075660425750196E-2</v>
      </c>
      <c r="T566" s="189">
        <f t="shared" si="86"/>
        <v>0</v>
      </c>
      <c r="U566" s="189">
        <f t="shared" si="87"/>
        <v>0</v>
      </c>
      <c r="V566" s="189">
        <f t="shared" si="88"/>
        <v>0</v>
      </c>
      <c r="W566" s="158">
        <f t="shared" si="89"/>
        <v>0</v>
      </c>
      <c r="X566" s="98" t="s">
        <v>1679</v>
      </c>
    </row>
    <row r="567" spans="1:24" ht="16" x14ac:dyDescent="0.2">
      <c r="A567" s="1" t="s">
        <v>379</v>
      </c>
      <c r="B567" s="37" t="s">
        <v>1459</v>
      </c>
      <c r="C567" s="94">
        <v>18</v>
      </c>
      <c r="D567" s="37" t="s">
        <v>159</v>
      </c>
      <c r="E567" s="121">
        <v>73698</v>
      </c>
      <c r="F567" s="182">
        <f t="shared" si="80"/>
        <v>54141</v>
      </c>
      <c r="G567" s="94">
        <v>27640</v>
      </c>
      <c r="H567" s="94">
        <v>2910</v>
      </c>
      <c r="I567" s="94">
        <v>20015</v>
      </c>
      <c r="J567" s="94">
        <v>2812</v>
      </c>
      <c r="K567" s="94">
        <v>546</v>
      </c>
      <c r="L567" s="94">
        <v>0</v>
      </c>
      <c r="M567" s="94">
        <v>0</v>
      </c>
      <c r="N567" s="182">
        <v>218</v>
      </c>
      <c r="O567" s="100">
        <f t="shared" si="81"/>
        <v>0.73463323292355287</v>
      </c>
      <c r="P567" s="188">
        <f t="shared" si="82"/>
        <v>0.51051883046120317</v>
      </c>
      <c r="Q567" s="189">
        <f t="shared" si="83"/>
        <v>5.3748545464620157E-2</v>
      </c>
      <c r="R567" s="189">
        <f t="shared" si="84"/>
        <v>0.3696828651114682</v>
      </c>
      <c r="S567" s="189">
        <f t="shared" si="85"/>
        <v>5.1938456991928485E-2</v>
      </c>
      <c r="T567" s="189">
        <f t="shared" si="86"/>
        <v>1.0084778633567906E-2</v>
      </c>
      <c r="U567" s="189">
        <f t="shared" si="87"/>
        <v>0</v>
      </c>
      <c r="V567" s="189">
        <f t="shared" si="88"/>
        <v>0</v>
      </c>
      <c r="W567" s="158">
        <f t="shared" si="89"/>
        <v>4.0265233372120939E-3</v>
      </c>
      <c r="X567" s="98" t="s">
        <v>1679</v>
      </c>
    </row>
    <row r="568" spans="1:24" ht="16" x14ac:dyDescent="0.2">
      <c r="A568" s="1" t="s">
        <v>381</v>
      </c>
      <c r="B568" s="37" t="s">
        <v>382</v>
      </c>
      <c r="C568" s="94">
        <v>18</v>
      </c>
      <c r="D568" s="37" t="s">
        <v>159</v>
      </c>
      <c r="E568" s="121">
        <v>73838</v>
      </c>
      <c r="F568" s="182">
        <f t="shared" si="80"/>
        <v>50310</v>
      </c>
      <c r="G568" s="94">
        <v>22667</v>
      </c>
      <c r="H568" s="94">
        <v>15224</v>
      </c>
      <c r="I568" s="94">
        <v>9557</v>
      </c>
      <c r="J568" s="94">
        <v>2034</v>
      </c>
      <c r="K568" s="94">
        <v>595</v>
      </c>
      <c r="L568" s="94">
        <v>0</v>
      </c>
      <c r="M568" s="94">
        <v>0</v>
      </c>
      <c r="N568" s="182">
        <v>233</v>
      </c>
      <c r="O568" s="100">
        <f t="shared" si="81"/>
        <v>0.68135648311167696</v>
      </c>
      <c r="P568" s="188">
        <f t="shared" si="82"/>
        <v>0.45054661101172727</v>
      </c>
      <c r="Q568" s="189">
        <f t="shared" si="83"/>
        <v>0.30260385609222817</v>
      </c>
      <c r="R568" s="189">
        <f t="shared" si="84"/>
        <v>0.18996223414828067</v>
      </c>
      <c r="S568" s="189">
        <f t="shared" si="85"/>
        <v>4.0429338103756707E-2</v>
      </c>
      <c r="T568" s="189">
        <f t="shared" si="86"/>
        <v>1.1826674617372291E-2</v>
      </c>
      <c r="U568" s="189">
        <f t="shared" si="87"/>
        <v>0</v>
      </c>
      <c r="V568" s="189">
        <f t="shared" si="88"/>
        <v>0</v>
      </c>
      <c r="W568" s="158">
        <f t="shared" si="89"/>
        <v>4.6312860266348637E-3</v>
      </c>
      <c r="X568" s="98" t="s">
        <v>1661</v>
      </c>
    </row>
    <row r="569" spans="1:24" ht="16" x14ac:dyDescent="0.2">
      <c r="A569" s="1" t="s">
        <v>383</v>
      </c>
      <c r="B569" s="37" t="s">
        <v>384</v>
      </c>
      <c r="C569" s="94">
        <v>18</v>
      </c>
      <c r="D569" s="37" t="s">
        <v>159</v>
      </c>
      <c r="E569" s="121">
        <v>76869</v>
      </c>
      <c r="F569" s="182">
        <f t="shared" si="80"/>
        <v>57337</v>
      </c>
      <c r="G569" s="94">
        <v>27287</v>
      </c>
      <c r="H569" s="94">
        <v>3815</v>
      </c>
      <c r="I569" s="94">
        <v>23364</v>
      </c>
      <c r="J569" s="94">
        <v>2196</v>
      </c>
      <c r="K569" s="94">
        <v>675</v>
      </c>
      <c r="L569" s="94">
        <v>0</v>
      </c>
      <c r="M569" s="94">
        <v>0</v>
      </c>
      <c r="N569" s="182">
        <v>0</v>
      </c>
      <c r="O569" s="100">
        <f t="shared" si="81"/>
        <v>0.74590537147614777</v>
      </c>
      <c r="P569" s="188">
        <f t="shared" si="82"/>
        <v>0.47590561068768855</v>
      </c>
      <c r="Q569" s="189">
        <f t="shared" si="83"/>
        <v>6.65364424368209E-2</v>
      </c>
      <c r="R569" s="189">
        <f t="shared" si="84"/>
        <v>0.40748556778345568</v>
      </c>
      <c r="S569" s="189">
        <f t="shared" si="85"/>
        <v>3.8299876170710012E-2</v>
      </c>
      <c r="T569" s="189">
        <f t="shared" si="86"/>
        <v>1.1772502921324798E-2</v>
      </c>
      <c r="U569" s="189">
        <f t="shared" si="87"/>
        <v>0</v>
      </c>
      <c r="V569" s="189">
        <f t="shared" si="88"/>
        <v>0</v>
      </c>
      <c r="W569" s="158">
        <f t="shared" si="89"/>
        <v>0</v>
      </c>
      <c r="X569" s="98" t="s">
        <v>1661</v>
      </c>
    </row>
    <row r="570" spans="1:24" ht="16" x14ac:dyDescent="0.2">
      <c r="A570" s="1" t="s">
        <v>443</v>
      </c>
      <c r="B570" s="37" t="s">
        <v>1456</v>
      </c>
      <c r="C570" s="94">
        <v>18</v>
      </c>
      <c r="D570" s="37" t="s">
        <v>360</v>
      </c>
      <c r="E570" s="121">
        <v>74508</v>
      </c>
      <c r="F570" s="182">
        <f t="shared" si="80"/>
        <v>51321</v>
      </c>
      <c r="G570" s="94">
        <v>18484</v>
      </c>
      <c r="H570" s="94">
        <v>2671</v>
      </c>
      <c r="I570" s="94">
        <v>24305</v>
      </c>
      <c r="J570" s="94">
        <v>3720</v>
      </c>
      <c r="K570" s="94">
        <v>697</v>
      </c>
      <c r="L570" s="94">
        <v>0</v>
      </c>
      <c r="M570" s="94">
        <v>0</v>
      </c>
      <c r="N570" s="182">
        <v>1444</v>
      </c>
      <c r="O570" s="100">
        <f t="shared" si="81"/>
        <v>0.68879851827991623</v>
      </c>
      <c r="P570" s="188">
        <f t="shared" si="82"/>
        <v>0.36016445509635431</v>
      </c>
      <c r="Q570" s="189">
        <f t="shared" si="83"/>
        <v>5.2044971843884569E-2</v>
      </c>
      <c r="R570" s="189">
        <f t="shared" si="84"/>
        <v>0.47358781005826073</v>
      </c>
      <c r="S570" s="189">
        <f t="shared" si="85"/>
        <v>7.2484947682235346E-2</v>
      </c>
      <c r="T570" s="189">
        <f t="shared" si="86"/>
        <v>1.3581185089924203E-2</v>
      </c>
      <c r="U570" s="189">
        <f t="shared" si="87"/>
        <v>0</v>
      </c>
      <c r="V570" s="189">
        <f t="shared" si="88"/>
        <v>0</v>
      </c>
      <c r="W570" s="158">
        <f t="shared" si="89"/>
        <v>2.8136630229340816E-2</v>
      </c>
      <c r="X570" s="98" t="s">
        <v>1679</v>
      </c>
    </row>
    <row r="571" spans="1:24" ht="16" x14ac:dyDescent="0.2">
      <c r="A571" s="1" t="s">
        <v>739</v>
      </c>
      <c r="B571" s="37" t="s">
        <v>366</v>
      </c>
      <c r="C571" s="94">
        <v>18</v>
      </c>
      <c r="D571" s="37" t="s">
        <v>360</v>
      </c>
      <c r="E571" s="121">
        <v>70059</v>
      </c>
      <c r="F571" s="182">
        <f t="shared" si="80"/>
        <v>49860</v>
      </c>
      <c r="G571" s="94">
        <v>27908</v>
      </c>
      <c r="H571" s="94">
        <v>6193</v>
      </c>
      <c r="I571" s="94">
        <v>12034</v>
      </c>
      <c r="J571" s="94">
        <v>3084</v>
      </c>
      <c r="K571" s="94">
        <v>641</v>
      </c>
      <c r="L571" s="94">
        <v>0</v>
      </c>
      <c r="M571" s="94">
        <v>0</v>
      </c>
      <c r="N571" s="182">
        <v>0</v>
      </c>
      <c r="O571" s="100">
        <f t="shared" si="81"/>
        <v>0.7116858647711215</v>
      </c>
      <c r="P571" s="188">
        <f t="shared" si="82"/>
        <v>0.55972723626153231</v>
      </c>
      <c r="Q571" s="189">
        <f t="shared" si="83"/>
        <v>0.12420778178900922</v>
      </c>
      <c r="R571" s="189">
        <f t="shared" si="84"/>
        <v>0.24135579622944245</v>
      </c>
      <c r="S571" s="189">
        <f t="shared" si="85"/>
        <v>6.1853188929001206E-2</v>
      </c>
      <c r="T571" s="189">
        <f t="shared" si="86"/>
        <v>1.2855996791014842E-2</v>
      </c>
      <c r="U571" s="189">
        <f t="shared" si="87"/>
        <v>0</v>
      </c>
      <c r="V571" s="189">
        <f t="shared" si="88"/>
        <v>0</v>
      </c>
      <c r="W571" s="158">
        <f t="shared" si="89"/>
        <v>0</v>
      </c>
      <c r="X571" s="98" t="s">
        <v>1661</v>
      </c>
    </row>
    <row r="572" spans="1:24" ht="16" x14ac:dyDescent="0.2">
      <c r="A572" s="1" t="s">
        <v>791</v>
      </c>
      <c r="B572" s="37" t="s">
        <v>368</v>
      </c>
      <c r="C572" s="94">
        <v>18</v>
      </c>
      <c r="D572" s="37" t="s">
        <v>360</v>
      </c>
      <c r="E572" s="121">
        <v>76574</v>
      </c>
      <c r="F572" s="182">
        <f t="shared" si="80"/>
        <v>55257</v>
      </c>
      <c r="G572" s="94">
        <v>25230</v>
      </c>
      <c r="H572" s="94">
        <v>2917</v>
      </c>
      <c r="I572" s="94">
        <v>22273</v>
      </c>
      <c r="J572" s="94">
        <v>3021</v>
      </c>
      <c r="K572" s="94">
        <v>1050</v>
      </c>
      <c r="L572" s="94">
        <v>0</v>
      </c>
      <c r="M572" s="94">
        <v>0</v>
      </c>
      <c r="N572" s="182">
        <v>766</v>
      </c>
      <c r="O572" s="100">
        <f t="shared" si="81"/>
        <v>0.72161569201034292</v>
      </c>
      <c r="P572" s="188">
        <f t="shared" si="82"/>
        <v>0.4565937347304414</v>
      </c>
      <c r="Q572" s="189">
        <f t="shared" si="83"/>
        <v>5.2789691803753369E-2</v>
      </c>
      <c r="R572" s="189">
        <f t="shared" si="84"/>
        <v>0.4030801527408292</v>
      </c>
      <c r="S572" s="189">
        <f t="shared" si="85"/>
        <v>5.4671806286986264E-2</v>
      </c>
      <c r="T572" s="189">
        <f t="shared" si="86"/>
        <v>1.9002117378793638E-2</v>
      </c>
      <c r="U572" s="189">
        <f t="shared" si="87"/>
        <v>0</v>
      </c>
      <c r="V572" s="189">
        <f t="shared" si="88"/>
        <v>0</v>
      </c>
      <c r="W572" s="158">
        <f t="shared" si="89"/>
        <v>1.386249705919612E-2</v>
      </c>
      <c r="X572" s="98" t="s">
        <v>1661</v>
      </c>
    </row>
    <row r="573" spans="1:24" ht="16" x14ac:dyDescent="0.2">
      <c r="A573" s="1" t="s">
        <v>793</v>
      </c>
      <c r="B573" s="37" t="s">
        <v>444</v>
      </c>
      <c r="C573" s="94">
        <v>18</v>
      </c>
      <c r="D573" s="37" t="s">
        <v>360</v>
      </c>
      <c r="E573" s="121">
        <v>77157</v>
      </c>
      <c r="F573" s="182">
        <f t="shared" si="80"/>
        <v>52247</v>
      </c>
      <c r="G573" s="94">
        <v>17221</v>
      </c>
      <c r="H573" s="94">
        <v>19942</v>
      </c>
      <c r="I573" s="94">
        <v>10581</v>
      </c>
      <c r="J573" s="94">
        <v>1930</v>
      </c>
      <c r="K573" s="94">
        <v>792</v>
      </c>
      <c r="L573" s="94">
        <v>0</v>
      </c>
      <c r="M573" s="94">
        <v>0</v>
      </c>
      <c r="N573" s="182">
        <v>1781</v>
      </c>
      <c r="O573" s="100">
        <f t="shared" si="81"/>
        <v>0.6771517814326633</v>
      </c>
      <c r="P573" s="188">
        <f t="shared" si="82"/>
        <v>0.32960744157559285</v>
      </c>
      <c r="Q573" s="189">
        <f t="shared" si="83"/>
        <v>0.38168698681263996</v>
      </c>
      <c r="R573" s="189">
        <f t="shared" si="84"/>
        <v>0.2025188049074588</v>
      </c>
      <c r="S573" s="189">
        <f t="shared" si="85"/>
        <v>3.6939919995406433E-2</v>
      </c>
      <c r="T573" s="189">
        <f t="shared" si="86"/>
        <v>1.5158765096560568E-2</v>
      </c>
      <c r="U573" s="189">
        <f t="shared" si="87"/>
        <v>0</v>
      </c>
      <c r="V573" s="189">
        <f t="shared" si="88"/>
        <v>0</v>
      </c>
      <c r="W573" s="158">
        <f t="shared" si="89"/>
        <v>3.4088081612341378E-2</v>
      </c>
      <c r="X573" s="98" t="s">
        <v>1661</v>
      </c>
    </row>
    <row r="574" spans="1:24" ht="16" x14ac:dyDescent="0.2">
      <c r="A574" s="1" t="s">
        <v>795</v>
      </c>
      <c r="B574" s="37" t="s">
        <v>796</v>
      </c>
      <c r="C574" s="94">
        <v>18</v>
      </c>
      <c r="D574" s="37" t="s">
        <v>159</v>
      </c>
      <c r="E574" s="121">
        <v>64661</v>
      </c>
      <c r="F574" s="182">
        <f t="shared" si="80"/>
        <v>47436</v>
      </c>
      <c r="G574" s="94">
        <v>22532</v>
      </c>
      <c r="H574" s="94">
        <v>6041</v>
      </c>
      <c r="I574" s="94">
        <v>14991</v>
      </c>
      <c r="J574" s="94">
        <v>2507</v>
      </c>
      <c r="K574" s="94">
        <v>0</v>
      </c>
      <c r="L574" s="94">
        <v>0</v>
      </c>
      <c r="M574" s="94">
        <v>0</v>
      </c>
      <c r="N574" s="182">
        <v>1365</v>
      </c>
      <c r="O574" s="100">
        <f t="shared" si="81"/>
        <v>0.73361067722429285</v>
      </c>
      <c r="P574" s="188">
        <f t="shared" si="82"/>
        <v>0.47499789189644998</v>
      </c>
      <c r="Q574" s="189">
        <f t="shared" si="83"/>
        <v>0.12735053545830172</v>
      </c>
      <c r="R574" s="189">
        <f t="shared" si="84"/>
        <v>0.31602580318745255</v>
      </c>
      <c r="S574" s="189">
        <f t="shared" si="85"/>
        <v>5.2850155999662703E-2</v>
      </c>
      <c r="T574" s="189">
        <f t="shared" si="86"/>
        <v>0</v>
      </c>
      <c r="U574" s="189">
        <f t="shared" si="87"/>
        <v>0</v>
      </c>
      <c r="V574" s="189">
        <f t="shared" si="88"/>
        <v>0</v>
      </c>
      <c r="W574" s="158">
        <f t="shared" si="89"/>
        <v>2.8775613458133065E-2</v>
      </c>
      <c r="X574" s="98" t="s">
        <v>1661</v>
      </c>
    </row>
    <row r="575" spans="1:24" ht="16" x14ac:dyDescent="0.2">
      <c r="A575" s="1" t="s">
        <v>906</v>
      </c>
      <c r="B575" s="37" t="s">
        <v>1543</v>
      </c>
      <c r="C575" s="94">
        <v>18</v>
      </c>
      <c r="D575" s="37" t="s">
        <v>185</v>
      </c>
      <c r="E575" s="121">
        <v>82314</v>
      </c>
      <c r="F575" s="182">
        <f t="shared" si="80"/>
        <v>57160</v>
      </c>
      <c r="G575" s="94">
        <v>18807</v>
      </c>
      <c r="H575" s="94">
        <v>2991</v>
      </c>
      <c r="I575" s="94">
        <v>31843</v>
      </c>
      <c r="J575" s="94">
        <v>2357</v>
      </c>
      <c r="K575" s="94">
        <v>0</v>
      </c>
      <c r="L575" s="94">
        <v>0</v>
      </c>
      <c r="M575" s="94">
        <v>0</v>
      </c>
      <c r="N575" s="182">
        <v>1162</v>
      </c>
      <c r="O575" s="100">
        <f t="shared" si="81"/>
        <v>0.69441407294020463</v>
      </c>
      <c r="P575" s="188">
        <f t="shared" si="82"/>
        <v>0.32902379286214134</v>
      </c>
      <c r="Q575" s="189">
        <f t="shared" si="83"/>
        <v>5.2326801959412174E-2</v>
      </c>
      <c r="R575" s="189">
        <f t="shared" si="84"/>
        <v>0.55708537438768368</v>
      </c>
      <c r="S575" s="189">
        <f t="shared" si="85"/>
        <v>4.1235129461161653E-2</v>
      </c>
      <c r="T575" s="189">
        <f t="shared" si="86"/>
        <v>0</v>
      </c>
      <c r="U575" s="189">
        <f t="shared" si="87"/>
        <v>0</v>
      </c>
      <c r="V575" s="189">
        <f t="shared" si="88"/>
        <v>0</v>
      </c>
      <c r="W575" s="158">
        <f t="shared" si="89"/>
        <v>2.0328901329601121E-2</v>
      </c>
      <c r="X575" s="98" t="s">
        <v>1679</v>
      </c>
    </row>
    <row r="576" spans="1:24" ht="16" x14ac:dyDescent="0.2">
      <c r="A576" s="1" t="s">
        <v>924</v>
      </c>
      <c r="B576" s="37" t="s">
        <v>313</v>
      </c>
      <c r="C576" s="94">
        <v>18</v>
      </c>
      <c r="D576" s="37" t="s">
        <v>233</v>
      </c>
      <c r="E576" s="121">
        <v>72237</v>
      </c>
      <c r="F576" s="182">
        <f t="shared" si="80"/>
        <v>49617</v>
      </c>
      <c r="G576" s="94">
        <v>22390</v>
      </c>
      <c r="H576" s="94">
        <v>3507</v>
      </c>
      <c r="I576" s="94">
        <v>19170</v>
      </c>
      <c r="J576" s="94">
        <v>3083</v>
      </c>
      <c r="K576" s="94">
        <v>826</v>
      </c>
      <c r="L576" s="94">
        <v>0</v>
      </c>
      <c r="M576" s="94">
        <v>0</v>
      </c>
      <c r="N576" s="182">
        <v>641</v>
      </c>
      <c r="O576" s="100">
        <f t="shared" si="81"/>
        <v>0.68686407242825698</v>
      </c>
      <c r="P576" s="188">
        <f t="shared" si="82"/>
        <v>0.45125662575327002</v>
      </c>
      <c r="Q576" s="189">
        <f t="shared" si="83"/>
        <v>7.0681419674708271E-2</v>
      </c>
      <c r="R576" s="189">
        <f t="shared" si="84"/>
        <v>0.38635951387629242</v>
      </c>
      <c r="S576" s="189">
        <f t="shared" si="85"/>
        <v>6.2135961464820526E-2</v>
      </c>
      <c r="T576" s="189">
        <f t="shared" si="86"/>
        <v>1.6647520003224701E-2</v>
      </c>
      <c r="U576" s="189">
        <f t="shared" si="87"/>
        <v>0</v>
      </c>
      <c r="V576" s="189">
        <f t="shared" si="88"/>
        <v>0</v>
      </c>
      <c r="W576" s="158">
        <f t="shared" si="89"/>
        <v>1.291895922768406E-2</v>
      </c>
      <c r="X576" s="98" t="s">
        <v>1661</v>
      </c>
    </row>
    <row r="577" spans="1:24" ht="16" x14ac:dyDescent="0.2">
      <c r="A577" s="1" t="s">
        <v>930</v>
      </c>
      <c r="B577" s="37" t="s">
        <v>1519</v>
      </c>
      <c r="C577" s="94">
        <v>18</v>
      </c>
      <c r="D577" s="37" t="s">
        <v>233</v>
      </c>
      <c r="E577" s="121">
        <v>76346</v>
      </c>
      <c r="F577" s="182">
        <f t="shared" si="80"/>
        <v>47238</v>
      </c>
      <c r="G577" s="94">
        <v>18877</v>
      </c>
      <c r="H577" s="94">
        <v>3386</v>
      </c>
      <c r="I577" s="94">
        <v>20189</v>
      </c>
      <c r="J577" s="94">
        <v>1757</v>
      </c>
      <c r="K577" s="94">
        <v>0</v>
      </c>
      <c r="L577" s="94">
        <v>0</v>
      </c>
      <c r="M577" s="94">
        <v>2007</v>
      </c>
      <c r="N577" s="182">
        <v>1022</v>
      </c>
      <c r="O577" s="100">
        <f t="shared" si="81"/>
        <v>0.61873575563880234</v>
      </c>
      <c r="P577" s="188">
        <f t="shared" si="82"/>
        <v>0.39961471696515516</v>
      </c>
      <c r="Q577" s="189">
        <f t="shared" si="83"/>
        <v>7.1679579999153226E-2</v>
      </c>
      <c r="R577" s="189">
        <f t="shared" si="84"/>
        <v>0.42738896651001312</v>
      </c>
      <c r="S577" s="189">
        <f t="shared" si="85"/>
        <v>3.7194631440789196E-2</v>
      </c>
      <c r="T577" s="189">
        <f t="shared" si="86"/>
        <v>0</v>
      </c>
      <c r="U577" s="189">
        <f t="shared" si="87"/>
        <v>0</v>
      </c>
      <c r="V577" s="189">
        <f t="shared" si="88"/>
        <v>4.2486980820525849E-2</v>
      </c>
      <c r="W577" s="158">
        <f t="shared" si="89"/>
        <v>2.1635124264363436E-2</v>
      </c>
      <c r="X577" s="98" t="s">
        <v>1679</v>
      </c>
    </row>
    <row r="578" spans="1:24" ht="16" x14ac:dyDescent="0.2">
      <c r="A578" s="1" t="s">
        <v>996</v>
      </c>
      <c r="B578" s="37" t="s">
        <v>184</v>
      </c>
      <c r="C578" s="94">
        <v>18</v>
      </c>
      <c r="D578" s="37" t="s">
        <v>185</v>
      </c>
      <c r="E578" s="121">
        <v>76560</v>
      </c>
      <c r="F578" s="182">
        <f t="shared" si="80"/>
        <v>54493</v>
      </c>
      <c r="G578" s="94">
        <v>24675</v>
      </c>
      <c r="H578" s="94">
        <v>9332</v>
      </c>
      <c r="I578" s="94">
        <v>15426</v>
      </c>
      <c r="J578" s="94">
        <v>2604</v>
      </c>
      <c r="K578" s="94">
        <v>859</v>
      </c>
      <c r="L578" s="94">
        <v>0</v>
      </c>
      <c r="M578" s="94">
        <v>0</v>
      </c>
      <c r="N578" s="182">
        <v>1597</v>
      </c>
      <c r="O578" s="100">
        <f t="shared" si="81"/>
        <v>0.71176854754440966</v>
      </c>
      <c r="P578" s="188">
        <f t="shared" si="82"/>
        <v>0.4528104527186978</v>
      </c>
      <c r="Q578" s="189">
        <f t="shared" si="83"/>
        <v>0.17125135338483841</v>
      </c>
      <c r="R578" s="189">
        <f t="shared" si="84"/>
        <v>0.28308223074523331</v>
      </c>
      <c r="S578" s="189">
        <f t="shared" si="85"/>
        <v>4.7785954159249813E-2</v>
      </c>
      <c r="T578" s="189">
        <f t="shared" si="86"/>
        <v>1.5763492558677261E-2</v>
      </c>
      <c r="U578" s="189">
        <f t="shared" si="87"/>
        <v>0</v>
      </c>
      <c r="V578" s="189">
        <f t="shared" si="88"/>
        <v>0</v>
      </c>
      <c r="W578" s="158">
        <f t="shared" si="89"/>
        <v>2.930651643330336E-2</v>
      </c>
      <c r="X578" s="98" t="s">
        <v>1661</v>
      </c>
    </row>
    <row r="579" spans="1:24" ht="16" x14ac:dyDescent="0.2">
      <c r="A579" s="1" t="s">
        <v>1012</v>
      </c>
      <c r="B579" s="37" t="s">
        <v>740</v>
      </c>
      <c r="C579" s="94">
        <v>18</v>
      </c>
      <c r="D579" s="37" t="s">
        <v>360</v>
      </c>
      <c r="E579" s="121">
        <v>69343</v>
      </c>
      <c r="F579" s="182">
        <f t="shared" si="80"/>
        <v>48283</v>
      </c>
      <c r="G579" s="94">
        <v>20774</v>
      </c>
      <c r="H579" s="94">
        <v>3387</v>
      </c>
      <c r="I579" s="94">
        <v>20251</v>
      </c>
      <c r="J579" s="94">
        <v>3088</v>
      </c>
      <c r="K579" s="94">
        <v>701</v>
      </c>
      <c r="L579" s="94">
        <v>0</v>
      </c>
      <c r="M579" s="94">
        <v>0</v>
      </c>
      <c r="N579" s="182">
        <v>82</v>
      </c>
      <c r="O579" s="100">
        <f t="shared" si="81"/>
        <v>0.69629234385590466</v>
      </c>
      <c r="P579" s="188">
        <f t="shared" si="82"/>
        <v>0.43025495516020129</v>
      </c>
      <c r="Q579" s="189">
        <f t="shared" si="83"/>
        <v>7.0148913696332041E-2</v>
      </c>
      <c r="R579" s="189">
        <f t="shared" si="84"/>
        <v>0.41942298531574262</v>
      </c>
      <c r="S579" s="189">
        <f t="shared" si="85"/>
        <v>6.3956257896153931E-2</v>
      </c>
      <c r="T579" s="189">
        <f t="shared" si="86"/>
        <v>1.4518567611788828E-2</v>
      </c>
      <c r="U579" s="189">
        <f t="shared" si="87"/>
        <v>0</v>
      </c>
      <c r="V579" s="189">
        <f t="shared" si="88"/>
        <v>0</v>
      </c>
      <c r="W579" s="158">
        <f t="shared" si="89"/>
        <v>1.6983203197812895E-3</v>
      </c>
      <c r="X579" s="98" t="s">
        <v>1661</v>
      </c>
    </row>
    <row r="580" spans="1:24" ht="16" x14ac:dyDescent="0.2">
      <c r="A580" s="1" t="s">
        <v>1018</v>
      </c>
      <c r="B580" s="37" t="s">
        <v>1505</v>
      </c>
      <c r="C580" s="94">
        <v>18</v>
      </c>
      <c r="D580" s="37" t="s">
        <v>360</v>
      </c>
      <c r="E580" s="121">
        <v>67261</v>
      </c>
      <c r="F580" s="182">
        <f t="shared" si="80"/>
        <v>41526</v>
      </c>
      <c r="G580" s="94">
        <v>13845</v>
      </c>
      <c r="H580" s="94">
        <v>15433</v>
      </c>
      <c r="I580" s="94">
        <v>7016</v>
      </c>
      <c r="J580" s="94">
        <v>3188</v>
      </c>
      <c r="K580" s="94">
        <v>398</v>
      </c>
      <c r="L580" s="94">
        <v>0</v>
      </c>
      <c r="M580" s="94">
        <v>0</v>
      </c>
      <c r="N580" s="182">
        <v>1646</v>
      </c>
      <c r="O580" s="100">
        <f t="shared" si="81"/>
        <v>0.61738600377633401</v>
      </c>
      <c r="P580" s="188">
        <f t="shared" si="82"/>
        <v>0.33340557722872416</v>
      </c>
      <c r="Q580" s="189">
        <f t="shared" si="83"/>
        <v>0.37164667918894184</v>
      </c>
      <c r="R580" s="189">
        <f t="shared" si="84"/>
        <v>0.16895439002070992</v>
      </c>
      <c r="S580" s="189">
        <f t="shared" si="85"/>
        <v>7.6771179501998743E-2</v>
      </c>
      <c r="T580" s="189">
        <f t="shared" si="86"/>
        <v>9.5843567885180361E-3</v>
      </c>
      <c r="U580" s="189">
        <f t="shared" si="87"/>
        <v>0</v>
      </c>
      <c r="V580" s="189">
        <f t="shared" si="88"/>
        <v>0</v>
      </c>
      <c r="W580" s="158">
        <f t="shared" si="89"/>
        <v>3.963781727110726E-2</v>
      </c>
      <c r="X580" s="98" t="s">
        <v>1679</v>
      </c>
    </row>
    <row r="581" spans="1:24" ht="16" x14ac:dyDescent="0.2">
      <c r="A581" s="1" t="s">
        <v>1020</v>
      </c>
      <c r="B581" s="37" t="s">
        <v>794</v>
      </c>
      <c r="C581" s="94">
        <v>18</v>
      </c>
      <c r="D581" s="37" t="s">
        <v>360</v>
      </c>
      <c r="E581" s="121">
        <v>71035</v>
      </c>
      <c r="F581" s="182">
        <f t="shared" si="80"/>
        <v>43894</v>
      </c>
      <c r="G581" s="94">
        <v>15050</v>
      </c>
      <c r="H581" s="94">
        <v>13901</v>
      </c>
      <c r="I581" s="94">
        <v>10829</v>
      </c>
      <c r="J581" s="94">
        <v>2854</v>
      </c>
      <c r="K581" s="94">
        <v>904</v>
      </c>
      <c r="L581" s="94">
        <v>0</v>
      </c>
      <c r="M581" s="94">
        <v>0</v>
      </c>
      <c r="N581" s="182">
        <v>356</v>
      </c>
      <c r="O581" s="100">
        <f t="shared" si="81"/>
        <v>0.61792074329555857</v>
      </c>
      <c r="P581" s="188">
        <f t="shared" si="82"/>
        <v>0.34287146307012351</v>
      </c>
      <c r="Q581" s="189">
        <f t="shared" si="83"/>
        <v>0.31669476466031804</v>
      </c>
      <c r="R581" s="189">
        <f t="shared" si="84"/>
        <v>0.24670797831138652</v>
      </c>
      <c r="S581" s="189">
        <f t="shared" si="85"/>
        <v>6.5020276119743023E-2</v>
      </c>
      <c r="T581" s="189">
        <f t="shared" si="86"/>
        <v>2.0595069941222035E-2</v>
      </c>
      <c r="U581" s="189">
        <f t="shared" si="87"/>
        <v>0</v>
      </c>
      <c r="V581" s="189">
        <f t="shared" si="88"/>
        <v>0</v>
      </c>
      <c r="W581" s="158">
        <f t="shared" si="89"/>
        <v>8.1104478972069075E-3</v>
      </c>
      <c r="X581" s="98" t="s">
        <v>1661</v>
      </c>
    </row>
    <row r="582" spans="1:24" ht="16" x14ac:dyDescent="0.2">
      <c r="A582" s="1" t="s">
        <v>1024</v>
      </c>
      <c r="B582" s="37" t="s">
        <v>1522</v>
      </c>
      <c r="C582" s="94">
        <v>18</v>
      </c>
      <c r="D582" s="37" t="s">
        <v>233</v>
      </c>
      <c r="E582" s="121">
        <v>66930</v>
      </c>
      <c r="F582" s="182">
        <f t="shared" ref="F582:F645" si="90">SUM(G582:N582)</f>
        <v>45921</v>
      </c>
      <c r="G582" s="94">
        <v>17900</v>
      </c>
      <c r="H582" s="94">
        <v>3751</v>
      </c>
      <c r="I582" s="94">
        <v>19619</v>
      </c>
      <c r="J582" s="94">
        <v>2560</v>
      </c>
      <c r="K582" s="94">
        <v>1308</v>
      </c>
      <c r="L582" s="94">
        <v>0</v>
      </c>
      <c r="M582" s="94">
        <v>0</v>
      </c>
      <c r="N582" s="182">
        <v>783</v>
      </c>
      <c r="O582" s="100">
        <f t="shared" ref="O582:O645" si="91">SUM(G582:N582)/E582</f>
        <v>0.68610488570147921</v>
      </c>
      <c r="P582" s="188">
        <f t="shared" ref="P582:P645" si="92">G582/F582</f>
        <v>0.38979987369613028</v>
      </c>
      <c r="Q582" s="189">
        <f t="shared" ref="Q582:Q645" si="93">H582/F582</f>
        <v>8.1683761242133224E-2</v>
      </c>
      <c r="R582" s="189">
        <f t="shared" ref="R582:R645" si="94">I582/F582</f>
        <v>0.4272337274885129</v>
      </c>
      <c r="S582" s="189">
        <f t="shared" ref="S582:S645" si="95">J582/F582</f>
        <v>5.5747914897323662E-2</v>
      </c>
      <c r="T582" s="189">
        <f t="shared" ref="T582:T645" si="96">K582/F582</f>
        <v>2.8483700267851311E-2</v>
      </c>
      <c r="U582" s="189">
        <f t="shared" ref="U582:U645" si="97">L582/F582</f>
        <v>0</v>
      </c>
      <c r="V582" s="189">
        <f t="shared" ref="V582:V645" si="98">M582/F582</f>
        <v>0</v>
      </c>
      <c r="W582" s="158">
        <f t="shared" ref="W582:W645" si="99">N582/F582</f>
        <v>1.7051022408048604E-2</v>
      </c>
      <c r="X582" s="98" t="s">
        <v>1679</v>
      </c>
    </row>
    <row r="583" spans="1:24" ht="16" x14ac:dyDescent="0.2">
      <c r="A583" s="1" t="s">
        <v>1074</v>
      </c>
      <c r="B583" s="37" t="s">
        <v>1516</v>
      </c>
      <c r="C583" s="94">
        <v>18</v>
      </c>
      <c r="D583" s="37" t="s">
        <v>185</v>
      </c>
      <c r="E583" s="121">
        <v>81548</v>
      </c>
      <c r="F583" s="182">
        <f t="shared" si="90"/>
        <v>60612</v>
      </c>
      <c r="G583" s="94">
        <v>26976</v>
      </c>
      <c r="H583" s="94">
        <v>2675</v>
      </c>
      <c r="I583" s="94">
        <v>28793</v>
      </c>
      <c r="J583" s="94">
        <v>1932</v>
      </c>
      <c r="K583" s="94">
        <v>0</v>
      </c>
      <c r="L583" s="94">
        <v>0</v>
      </c>
      <c r="M583" s="94">
        <v>0</v>
      </c>
      <c r="N583" s="182">
        <v>236</v>
      </c>
      <c r="O583" s="100">
        <f t="shared" si="91"/>
        <v>0.7432677686761171</v>
      </c>
      <c r="P583" s="188">
        <f t="shared" si="92"/>
        <v>0.44506038408235993</v>
      </c>
      <c r="Q583" s="189">
        <f t="shared" si="93"/>
        <v>4.4133174948855013E-2</v>
      </c>
      <c r="R583" s="189">
        <f t="shared" si="94"/>
        <v>0.47503794628126444</v>
      </c>
      <c r="S583" s="189">
        <f t="shared" si="95"/>
        <v>3.187487626212631E-2</v>
      </c>
      <c r="T583" s="189">
        <f t="shared" si="96"/>
        <v>0</v>
      </c>
      <c r="U583" s="189">
        <f t="shared" si="97"/>
        <v>0</v>
      </c>
      <c r="V583" s="189">
        <f t="shared" si="98"/>
        <v>0</v>
      </c>
      <c r="W583" s="158">
        <f t="shared" si="99"/>
        <v>3.8936184253943115E-3</v>
      </c>
      <c r="X583" s="98" t="s">
        <v>1679</v>
      </c>
    </row>
    <row r="584" spans="1:24" ht="16" x14ac:dyDescent="0.2">
      <c r="A584" s="1" t="s">
        <v>1146</v>
      </c>
      <c r="B584" s="37" t="s">
        <v>1526</v>
      </c>
      <c r="C584" s="94">
        <v>18</v>
      </c>
      <c r="D584" s="37" t="s">
        <v>185</v>
      </c>
      <c r="E584" s="121">
        <v>82537</v>
      </c>
      <c r="F584" s="182">
        <f t="shared" si="90"/>
        <v>58150</v>
      </c>
      <c r="G584" s="94">
        <v>24538</v>
      </c>
      <c r="H584" s="94">
        <v>2967</v>
      </c>
      <c r="I584" s="94">
        <v>28531</v>
      </c>
      <c r="J584" s="94">
        <v>2114</v>
      </c>
      <c r="K584" s="94">
        <v>0</v>
      </c>
      <c r="L584" s="94">
        <v>0</v>
      </c>
      <c r="M584" s="94">
        <v>0</v>
      </c>
      <c r="N584" s="182">
        <v>0</v>
      </c>
      <c r="O584" s="100">
        <f t="shared" si="91"/>
        <v>0.70453251269127781</v>
      </c>
      <c r="P584" s="188">
        <f t="shared" si="92"/>
        <v>0.42197764402407567</v>
      </c>
      <c r="Q584" s="189">
        <f t="shared" si="93"/>
        <v>5.1023215821152192E-2</v>
      </c>
      <c r="R584" s="189">
        <f t="shared" si="94"/>
        <v>0.49064488392089423</v>
      </c>
      <c r="S584" s="189">
        <f t="shared" si="95"/>
        <v>3.6354256233877905E-2</v>
      </c>
      <c r="T584" s="189">
        <f t="shared" si="96"/>
        <v>0</v>
      </c>
      <c r="U584" s="189">
        <f t="shared" si="97"/>
        <v>0</v>
      </c>
      <c r="V584" s="189">
        <f t="shared" si="98"/>
        <v>0</v>
      </c>
      <c r="W584" s="158">
        <f t="shared" si="99"/>
        <v>0</v>
      </c>
      <c r="X584" s="98" t="s">
        <v>1679</v>
      </c>
    </row>
    <row r="585" spans="1:24" ht="16" x14ac:dyDescent="0.2">
      <c r="A585" s="1" t="s">
        <v>8</v>
      </c>
      <c r="B585" s="38" t="s">
        <v>9</v>
      </c>
      <c r="C585" s="133">
        <v>19</v>
      </c>
      <c r="D585" s="38" t="s">
        <v>10</v>
      </c>
      <c r="E585" s="121">
        <v>71469</v>
      </c>
      <c r="F585" s="182">
        <f t="shared" si="90"/>
        <v>45384</v>
      </c>
      <c r="G585" s="133">
        <v>21203</v>
      </c>
      <c r="H585" s="133">
        <v>5489</v>
      </c>
      <c r="I585" s="133">
        <v>15617</v>
      </c>
      <c r="J585" s="133">
        <v>2041</v>
      </c>
      <c r="K585" s="133">
        <v>0</v>
      </c>
      <c r="L585" s="133">
        <v>0</v>
      </c>
      <c r="M585" s="133">
        <v>0</v>
      </c>
      <c r="N585" s="196">
        <v>1034</v>
      </c>
      <c r="O585" s="183">
        <f t="shared" si="91"/>
        <v>0.6350165806153717</v>
      </c>
      <c r="P585" s="184">
        <f t="shared" si="92"/>
        <v>0.46719108055702452</v>
      </c>
      <c r="Q585" s="185">
        <f t="shared" si="93"/>
        <v>0.12094570773841001</v>
      </c>
      <c r="R585" s="185">
        <f t="shared" si="94"/>
        <v>0.34410805570245018</v>
      </c>
      <c r="S585" s="185">
        <f t="shared" si="95"/>
        <v>4.4971796227745463E-2</v>
      </c>
      <c r="T585" s="185">
        <f t="shared" si="96"/>
        <v>0</v>
      </c>
      <c r="U585" s="185">
        <f t="shared" si="97"/>
        <v>0</v>
      </c>
      <c r="V585" s="185">
        <f t="shared" si="98"/>
        <v>0</v>
      </c>
      <c r="W585" s="186">
        <f t="shared" si="99"/>
        <v>2.2783359774369821E-2</v>
      </c>
      <c r="X585" s="98" t="s">
        <v>1661</v>
      </c>
    </row>
    <row r="586" spans="1:24" ht="16" x14ac:dyDescent="0.2">
      <c r="A586" s="1" t="s">
        <v>54</v>
      </c>
      <c r="B586" s="37" t="s">
        <v>55</v>
      </c>
      <c r="C586" s="94">
        <v>19</v>
      </c>
      <c r="D586" s="37" t="s">
        <v>10</v>
      </c>
      <c r="E586" s="121">
        <v>75470</v>
      </c>
      <c r="F586" s="182">
        <f t="shared" si="90"/>
        <v>50654</v>
      </c>
      <c r="G586" s="94">
        <v>25590</v>
      </c>
      <c r="H586" s="94">
        <v>10327</v>
      </c>
      <c r="I586" s="94">
        <v>12414</v>
      </c>
      <c r="J586" s="94">
        <v>2076</v>
      </c>
      <c r="K586" s="94">
        <v>0</v>
      </c>
      <c r="L586" s="94">
        <v>0</v>
      </c>
      <c r="M586" s="94">
        <v>0</v>
      </c>
      <c r="N586" s="182">
        <v>247</v>
      </c>
      <c r="O586" s="100">
        <f t="shared" si="91"/>
        <v>0.67118060156353521</v>
      </c>
      <c r="P586" s="188">
        <f t="shared" si="92"/>
        <v>0.50519208749555811</v>
      </c>
      <c r="Q586" s="189">
        <f t="shared" si="93"/>
        <v>0.20387333675524144</v>
      </c>
      <c r="R586" s="189">
        <f t="shared" si="94"/>
        <v>0.24507442650136219</v>
      </c>
      <c r="S586" s="189">
        <f t="shared" si="95"/>
        <v>4.0983930193074586E-2</v>
      </c>
      <c r="T586" s="189">
        <f t="shared" si="96"/>
        <v>0</v>
      </c>
      <c r="U586" s="189">
        <f t="shared" si="97"/>
        <v>0</v>
      </c>
      <c r="V586" s="189">
        <f t="shared" si="98"/>
        <v>0</v>
      </c>
      <c r="W586" s="158">
        <f t="shared" si="99"/>
        <v>4.8762190547636912E-3</v>
      </c>
      <c r="X586" s="98" t="s">
        <v>1661</v>
      </c>
    </row>
    <row r="587" spans="1:24" ht="16" x14ac:dyDescent="0.2">
      <c r="A587" s="1" t="s">
        <v>162</v>
      </c>
      <c r="B587" s="37" t="s">
        <v>163</v>
      </c>
      <c r="C587" s="94">
        <v>19</v>
      </c>
      <c r="D587" s="37" t="s">
        <v>164</v>
      </c>
      <c r="E587" s="121">
        <v>76885</v>
      </c>
      <c r="F587" s="182">
        <f t="shared" si="90"/>
        <v>52136</v>
      </c>
      <c r="G587" s="94">
        <v>27327</v>
      </c>
      <c r="H587" s="94">
        <v>8755</v>
      </c>
      <c r="I587" s="94">
        <v>11623</v>
      </c>
      <c r="J587" s="94">
        <v>2297</v>
      </c>
      <c r="K587" s="94">
        <v>825</v>
      </c>
      <c r="L587" s="94">
        <v>0</v>
      </c>
      <c r="M587" s="94">
        <v>0</v>
      </c>
      <c r="N587" s="182">
        <v>1309</v>
      </c>
      <c r="O587" s="100">
        <f t="shared" si="91"/>
        <v>0.67810366131234956</v>
      </c>
      <c r="P587" s="188">
        <f t="shared" si="92"/>
        <v>0.52414838115697404</v>
      </c>
      <c r="Q587" s="189">
        <f t="shared" si="93"/>
        <v>0.16792619303360443</v>
      </c>
      <c r="R587" s="189">
        <f t="shared" si="94"/>
        <v>0.22293616694798221</v>
      </c>
      <c r="S587" s="189">
        <f t="shared" si="95"/>
        <v>4.4057848703391134E-2</v>
      </c>
      <c r="T587" s="189">
        <f t="shared" si="96"/>
        <v>1.5823998772441308E-2</v>
      </c>
      <c r="U587" s="189">
        <f t="shared" si="97"/>
        <v>0</v>
      </c>
      <c r="V587" s="189">
        <f t="shared" si="98"/>
        <v>0</v>
      </c>
      <c r="W587" s="158">
        <f t="shared" si="99"/>
        <v>2.5107411385606876E-2</v>
      </c>
      <c r="X587" s="98" t="s">
        <v>1661</v>
      </c>
    </row>
    <row r="588" spans="1:24" ht="16" x14ac:dyDescent="0.2">
      <c r="A588" s="1" t="s">
        <v>414</v>
      </c>
      <c r="B588" s="37" t="s">
        <v>1464</v>
      </c>
      <c r="C588" s="94">
        <v>19</v>
      </c>
      <c r="D588" s="37" t="s">
        <v>10</v>
      </c>
      <c r="E588" s="121">
        <v>77435</v>
      </c>
      <c r="F588" s="182">
        <f t="shared" si="90"/>
        <v>53650</v>
      </c>
      <c r="G588" s="94">
        <v>21102</v>
      </c>
      <c r="H588" s="94">
        <v>5153</v>
      </c>
      <c r="I588" s="94">
        <v>24966</v>
      </c>
      <c r="J588" s="94">
        <v>1933</v>
      </c>
      <c r="K588" s="94">
        <v>0</v>
      </c>
      <c r="L588" s="94">
        <v>0</v>
      </c>
      <c r="M588" s="94">
        <v>0</v>
      </c>
      <c r="N588" s="182">
        <v>496</v>
      </c>
      <c r="O588" s="100">
        <f t="shared" si="91"/>
        <v>0.69283915542067542</v>
      </c>
      <c r="P588" s="188">
        <f t="shared" si="92"/>
        <v>0.39332712022367194</v>
      </c>
      <c r="Q588" s="189">
        <f t="shared" si="93"/>
        <v>9.6048462255358805E-2</v>
      </c>
      <c r="R588" s="189">
        <f t="shared" si="94"/>
        <v>0.46534948741845295</v>
      </c>
      <c r="S588" s="189">
        <f t="shared" si="95"/>
        <v>3.6029822926374654E-2</v>
      </c>
      <c r="T588" s="189">
        <f t="shared" si="96"/>
        <v>0</v>
      </c>
      <c r="U588" s="189">
        <f t="shared" si="97"/>
        <v>0</v>
      </c>
      <c r="V588" s="189">
        <f t="shared" si="98"/>
        <v>0</v>
      </c>
      <c r="W588" s="158">
        <f t="shared" si="99"/>
        <v>9.2451071761416592E-3</v>
      </c>
      <c r="X588" s="98" t="s">
        <v>1679</v>
      </c>
    </row>
    <row r="589" spans="1:24" ht="16" x14ac:dyDescent="0.2">
      <c r="A589" s="1" t="s">
        <v>434</v>
      </c>
      <c r="B589" s="37" t="s">
        <v>435</v>
      </c>
      <c r="C589" s="94">
        <v>19</v>
      </c>
      <c r="D589" s="37" t="s">
        <v>436</v>
      </c>
      <c r="E589" s="121">
        <v>78104</v>
      </c>
      <c r="F589" s="182">
        <f t="shared" si="90"/>
        <v>54955</v>
      </c>
      <c r="G589" s="94">
        <v>30868</v>
      </c>
      <c r="H589" s="94">
        <v>6538</v>
      </c>
      <c r="I589" s="94">
        <v>14734</v>
      </c>
      <c r="J589" s="94">
        <v>2549</v>
      </c>
      <c r="K589" s="94">
        <v>0</v>
      </c>
      <c r="L589" s="94">
        <v>0</v>
      </c>
      <c r="M589" s="94">
        <v>0</v>
      </c>
      <c r="N589" s="182">
        <v>266</v>
      </c>
      <c r="O589" s="100">
        <f t="shared" si="91"/>
        <v>0.70361313120966917</v>
      </c>
      <c r="P589" s="188">
        <f t="shared" si="92"/>
        <v>0.56169593303612042</v>
      </c>
      <c r="Q589" s="189">
        <f t="shared" si="93"/>
        <v>0.11897006641797835</v>
      </c>
      <c r="R589" s="189">
        <f t="shared" si="94"/>
        <v>0.2681102720407606</v>
      </c>
      <c r="S589" s="189">
        <f t="shared" si="95"/>
        <v>4.638340460376672E-2</v>
      </c>
      <c r="T589" s="189">
        <f t="shared" si="96"/>
        <v>0</v>
      </c>
      <c r="U589" s="189">
        <f t="shared" si="97"/>
        <v>0</v>
      </c>
      <c r="V589" s="189">
        <f t="shared" si="98"/>
        <v>0</v>
      </c>
      <c r="W589" s="158">
        <f t="shared" si="99"/>
        <v>4.8403239013738511E-3</v>
      </c>
      <c r="X589" s="98" t="s">
        <v>1661</v>
      </c>
    </row>
    <row r="590" spans="1:24" ht="16" x14ac:dyDescent="0.2">
      <c r="A590" s="1" t="s">
        <v>441</v>
      </c>
      <c r="B590" s="37" t="s">
        <v>442</v>
      </c>
      <c r="C590" s="94">
        <v>19</v>
      </c>
      <c r="D590" s="37" t="s">
        <v>436</v>
      </c>
      <c r="E590" s="121">
        <v>75338</v>
      </c>
      <c r="F590" s="182">
        <f t="shared" si="90"/>
        <v>54543</v>
      </c>
      <c r="G590" s="94">
        <v>32134</v>
      </c>
      <c r="H590" s="94">
        <v>5829</v>
      </c>
      <c r="I590" s="94">
        <v>13541</v>
      </c>
      <c r="J590" s="94">
        <v>1783</v>
      </c>
      <c r="K590" s="94">
        <v>0</v>
      </c>
      <c r="L590" s="94">
        <v>0</v>
      </c>
      <c r="M590" s="94">
        <v>0</v>
      </c>
      <c r="N590" s="182">
        <v>1256</v>
      </c>
      <c r="O590" s="100">
        <f t="shared" si="91"/>
        <v>0.72397727574398041</v>
      </c>
      <c r="P590" s="188">
        <f t="shared" si="92"/>
        <v>0.58914984507636181</v>
      </c>
      <c r="Q590" s="189">
        <f t="shared" si="93"/>
        <v>0.10686980914141136</v>
      </c>
      <c r="R590" s="189">
        <f t="shared" si="94"/>
        <v>0.24826283849439892</v>
      </c>
      <c r="S590" s="189">
        <f t="shared" si="95"/>
        <v>3.2689804374530188E-2</v>
      </c>
      <c r="T590" s="189">
        <f t="shared" si="96"/>
        <v>0</v>
      </c>
      <c r="U590" s="189">
        <f t="shared" si="97"/>
        <v>0</v>
      </c>
      <c r="V590" s="189">
        <f t="shared" si="98"/>
        <v>0</v>
      </c>
      <c r="W590" s="158">
        <f t="shared" si="99"/>
        <v>2.3027702913297764E-2</v>
      </c>
      <c r="X590" s="98" t="s">
        <v>1661</v>
      </c>
    </row>
    <row r="591" spans="1:24" ht="16" x14ac:dyDescent="0.2">
      <c r="A591" s="1" t="s">
        <v>445</v>
      </c>
      <c r="B591" s="37" t="s">
        <v>1470</v>
      </c>
      <c r="C591" s="94">
        <v>19</v>
      </c>
      <c r="D591" s="37" t="s">
        <v>10</v>
      </c>
      <c r="E591" s="121">
        <v>75878</v>
      </c>
      <c r="F591" s="182">
        <f t="shared" si="90"/>
        <v>54345</v>
      </c>
      <c r="G591" s="94">
        <v>30037</v>
      </c>
      <c r="H591" s="94">
        <v>7719</v>
      </c>
      <c r="I591" s="94">
        <v>12945</v>
      </c>
      <c r="J591" s="94">
        <v>2235</v>
      </c>
      <c r="K591" s="94">
        <v>791</v>
      </c>
      <c r="L591" s="94">
        <v>0</v>
      </c>
      <c r="M591" s="94">
        <v>0</v>
      </c>
      <c r="N591" s="182">
        <v>618</v>
      </c>
      <c r="O591" s="100">
        <f t="shared" si="91"/>
        <v>0.71621550383510368</v>
      </c>
      <c r="P591" s="188">
        <f t="shared" si="92"/>
        <v>0.55270954089612656</v>
      </c>
      <c r="Q591" s="189">
        <f t="shared" si="93"/>
        <v>0.14203698592326802</v>
      </c>
      <c r="R591" s="189">
        <f t="shared" si="94"/>
        <v>0.23820038642009383</v>
      </c>
      <c r="S591" s="189">
        <f t="shared" si="95"/>
        <v>4.1126138559205078E-2</v>
      </c>
      <c r="T591" s="189">
        <f t="shared" si="96"/>
        <v>1.4555156868157145E-2</v>
      </c>
      <c r="U591" s="189">
        <f t="shared" si="97"/>
        <v>0</v>
      </c>
      <c r="V591" s="189">
        <f t="shared" si="98"/>
        <v>0</v>
      </c>
      <c r="W591" s="158">
        <f t="shared" si="99"/>
        <v>1.1371791333149323E-2</v>
      </c>
      <c r="X591" s="98" t="s">
        <v>1679</v>
      </c>
    </row>
    <row r="592" spans="1:24" ht="16" x14ac:dyDescent="0.2">
      <c r="A592" s="1" t="s">
        <v>473</v>
      </c>
      <c r="B592" s="37" t="s">
        <v>474</v>
      </c>
      <c r="C592" s="94">
        <v>19</v>
      </c>
      <c r="D592" s="37" t="s">
        <v>10</v>
      </c>
      <c r="E592" s="121">
        <v>72720</v>
      </c>
      <c r="F592" s="182">
        <f t="shared" si="90"/>
        <v>46939</v>
      </c>
      <c r="G592" s="94">
        <v>24300</v>
      </c>
      <c r="H592" s="94">
        <v>7944</v>
      </c>
      <c r="I592" s="94">
        <v>9887</v>
      </c>
      <c r="J592" s="94">
        <v>1496</v>
      </c>
      <c r="K592" s="94">
        <v>573</v>
      </c>
      <c r="L592" s="94">
        <v>0</v>
      </c>
      <c r="M592" s="94">
        <v>0</v>
      </c>
      <c r="N592" s="182">
        <v>2739</v>
      </c>
      <c r="O592" s="100">
        <f t="shared" si="91"/>
        <v>0.64547579757975793</v>
      </c>
      <c r="P592" s="188">
        <f t="shared" si="92"/>
        <v>0.51769317625002664</v>
      </c>
      <c r="Q592" s="189">
        <f t="shared" si="93"/>
        <v>0.16924092971729265</v>
      </c>
      <c r="R592" s="189">
        <f t="shared" si="94"/>
        <v>0.21063507957135857</v>
      </c>
      <c r="S592" s="189">
        <f t="shared" si="95"/>
        <v>3.1871151920577774E-2</v>
      </c>
      <c r="T592" s="189">
        <f t="shared" si="96"/>
        <v>1.2207332921451245E-2</v>
      </c>
      <c r="U592" s="189">
        <f t="shared" si="97"/>
        <v>0</v>
      </c>
      <c r="V592" s="189">
        <f t="shared" si="98"/>
        <v>0</v>
      </c>
      <c r="W592" s="158">
        <f t="shared" si="99"/>
        <v>5.8352329619293125E-2</v>
      </c>
      <c r="X592" s="98" t="s">
        <v>1661</v>
      </c>
    </row>
    <row r="593" spans="1:24" ht="16" x14ac:dyDescent="0.2">
      <c r="A593" s="1" t="s">
        <v>485</v>
      </c>
      <c r="B593" s="37" t="s">
        <v>486</v>
      </c>
      <c r="C593" s="94">
        <v>19</v>
      </c>
      <c r="D593" s="37" t="s">
        <v>436</v>
      </c>
      <c r="E593" s="121">
        <v>77082</v>
      </c>
      <c r="F593" s="182">
        <f t="shared" si="90"/>
        <v>55567</v>
      </c>
      <c r="G593" s="94">
        <v>29618</v>
      </c>
      <c r="H593" s="94">
        <v>2812</v>
      </c>
      <c r="I593" s="94">
        <v>21836</v>
      </c>
      <c r="J593" s="94">
        <v>1021</v>
      </c>
      <c r="K593" s="94">
        <v>0</v>
      </c>
      <c r="L593" s="94">
        <v>0</v>
      </c>
      <c r="M593" s="94">
        <v>0</v>
      </c>
      <c r="N593" s="182">
        <v>280</v>
      </c>
      <c r="O593" s="100">
        <f t="shared" si="91"/>
        <v>0.72088165849355235</v>
      </c>
      <c r="P593" s="188">
        <f t="shared" si="92"/>
        <v>0.53301419907499059</v>
      </c>
      <c r="Q593" s="189">
        <f t="shared" si="93"/>
        <v>5.060557525149819E-2</v>
      </c>
      <c r="R593" s="189">
        <f t="shared" si="94"/>
        <v>0.39296704878794969</v>
      </c>
      <c r="S593" s="189">
        <f t="shared" si="95"/>
        <v>1.8374214911728182E-2</v>
      </c>
      <c r="T593" s="189">
        <f t="shared" si="96"/>
        <v>0</v>
      </c>
      <c r="U593" s="189">
        <f t="shared" si="97"/>
        <v>0</v>
      </c>
      <c r="V593" s="189">
        <f t="shared" si="98"/>
        <v>0</v>
      </c>
      <c r="W593" s="158">
        <f t="shared" si="99"/>
        <v>5.0389619738333905E-3</v>
      </c>
      <c r="X593" s="98" t="s">
        <v>1661</v>
      </c>
    </row>
    <row r="594" spans="1:24" ht="16" x14ac:dyDescent="0.2">
      <c r="A594" s="1" t="s">
        <v>502</v>
      </c>
      <c r="B594" s="37" t="s">
        <v>503</v>
      </c>
      <c r="C594" s="94">
        <v>19</v>
      </c>
      <c r="D594" s="37" t="s">
        <v>10</v>
      </c>
      <c r="E594" s="121">
        <v>72250</v>
      </c>
      <c r="F594" s="182">
        <f t="shared" si="90"/>
        <v>51317</v>
      </c>
      <c r="G594" s="94">
        <v>29137</v>
      </c>
      <c r="H594" s="94">
        <v>4043</v>
      </c>
      <c r="I594" s="94">
        <v>15640</v>
      </c>
      <c r="J594" s="94">
        <v>1477</v>
      </c>
      <c r="K594" s="94">
        <v>0</v>
      </c>
      <c r="L594" s="94">
        <v>0</v>
      </c>
      <c r="M594" s="94">
        <v>0</v>
      </c>
      <c r="N594" s="182">
        <v>1020</v>
      </c>
      <c r="O594" s="100">
        <f t="shared" si="91"/>
        <v>0.71026989619377168</v>
      </c>
      <c r="P594" s="188">
        <f t="shared" si="92"/>
        <v>0.56778455482588619</v>
      </c>
      <c r="Q594" s="189">
        <f t="shared" si="93"/>
        <v>7.8784808153243568E-2</v>
      </c>
      <c r="R594" s="189">
        <f t="shared" si="94"/>
        <v>0.30477229767913167</v>
      </c>
      <c r="S594" s="189">
        <f t="shared" si="95"/>
        <v>2.8781885145273495E-2</v>
      </c>
      <c r="T594" s="189">
        <f t="shared" si="96"/>
        <v>0</v>
      </c>
      <c r="U594" s="189">
        <f t="shared" si="97"/>
        <v>0</v>
      </c>
      <c r="V594" s="189">
        <f t="shared" si="98"/>
        <v>0</v>
      </c>
      <c r="W594" s="158">
        <f t="shared" si="99"/>
        <v>1.987645419646511E-2</v>
      </c>
      <c r="X594" s="98" t="s">
        <v>1661</v>
      </c>
    </row>
    <row r="595" spans="1:24" ht="16" x14ac:dyDescent="0.2">
      <c r="A595" s="1" t="s">
        <v>504</v>
      </c>
      <c r="B595" s="37" t="s">
        <v>1476</v>
      </c>
      <c r="C595" s="94">
        <v>19</v>
      </c>
      <c r="D595" s="37" t="s">
        <v>10</v>
      </c>
      <c r="E595" s="121">
        <v>72196</v>
      </c>
      <c r="F595" s="182">
        <f t="shared" si="90"/>
        <v>52939</v>
      </c>
      <c r="G595" s="94">
        <v>32075</v>
      </c>
      <c r="H595" s="94">
        <v>5173</v>
      </c>
      <c r="I595" s="94">
        <v>13478</v>
      </c>
      <c r="J595" s="94">
        <v>2213</v>
      </c>
      <c r="K595" s="94">
        <v>0</v>
      </c>
      <c r="L595" s="94">
        <v>0</v>
      </c>
      <c r="M595" s="94">
        <v>0</v>
      </c>
      <c r="N595" s="182">
        <v>0</v>
      </c>
      <c r="O595" s="100">
        <f t="shared" si="91"/>
        <v>0.73326777106764918</v>
      </c>
      <c r="P595" s="188">
        <f t="shared" si="92"/>
        <v>0.60588601975859002</v>
      </c>
      <c r="Q595" s="189">
        <f t="shared" si="93"/>
        <v>9.7716239445399422E-2</v>
      </c>
      <c r="R595" s="189">
        <f t="shared" si="94"/>
        <v>0.25459491112412397</v>
      </c>
      <c r="S595" s="189">
        <f t="shared" si="95"/>
        <v>4.1802829671886511E-2</v>
      </c>
      <c r="T595" s="189">
        <f t="shared" si="96"/>
        <v>0</v>
      </c>
      <c r="U595" s="189">
        <f t="shared" si="97"/>
        <v>0</v>
      </c>
      <c r="V595" s="189">
        <f t="shared" si="98"/>
        <v>0</v>
      </c>
      <c r="W595" s="158">
        <f t="shared" si="99"/>
        <v>0</v>
      </c>
      <c r="X595" s="98" t="s">
        <v>1679</v>
      </c>
    </row>
    <row r="596" spans="1:24" ht="16" x14ac:dyDescent="0.2">
      <c r="A596" s="1" t="s">
        <v>506</v>
      </c>
      <c r="B596" s="37" t="s">
        <v>1477</v>
      </c>
      <c r="C596" s="94">
        <v>19</v>
      </c>
      <c r="D596" s="37" t="s">
        <v>10</v>
      </c>
      <c r="E596" s="121">
        <v>76040</v>
      </c>
      <c r="F596" s="182">
        <f t="shared" si="90"/>
        <v>53292</v>
      </c>
      <c r="G596" s="94">
        <v>31072</v>
      </c>
      <c r="H596" s="94">
        <v>6980</v>
      </c>
      <c r="I596" s="94">
        <v>12489</v>
      </c>
      <c r="J596" s="94">
        <v>2751</v>
      </c>
      <c r="K596" s="94">
        <v>0</v>
      </c>
      <c r="L596" s="94">
        <v>0</v>
      </c>
      <c r="M596" s="94">
        <v>0</v>
      </c>
      <c r="N596" s="182">
        <v>0</v>
      </c>
      <c r="O596" s="100">
        <f t="shared" si="91"/>
        <v>0.70084166228300893</v>
      </c>
      <c r="P596" s="188">
        <f t="shared" si="92"/>
        <v>0.58305186519552654</v>
      </c>
      <c r="Q596" s="189">
        <f t="shared" si="93"/>
        <v>0.1309765067927644</v>
      </c>
      <c r="R596" s="189">
        <f t="shared" si="94"/>
        <v>0.23435037153794192</v>
      </c>
      <c r="S596" s="189">
        <f t="shared" si="95"/>
        <v>5.1621256473767169E-2</v>
      </c>
      <c r="T596" s="189">
        <f t="shared" si="96"/>
        <v>0</v>
      </c>
      <c r="U596" s="189">
        <f t="shared" si="97"/>
        <v>0</v>
      </c>
      <c r="V596" s="189">
        <f t="shared" si="98"/>
        <v>0</v>
      </c>
      <c r="W596" s="158">
        <f t="shared" si="99"/>
        <v>0</v>
      </c>
      <c r="X596" s="98" t="s">
        <v>1679</v>
      </c>
    </row>
    <row r="597" spans="1:24" ht="16" x14ac:dyDescent="0.2">
      <c r="A597" s="1" t="s">
        <v>530</v>
      </c>
      <c r="B597" s="37" t="s">
        <v>1479</v>
      </c>
      <c r="C597" s="94">
        <v>19</v>
      </c>
      <c r="D597" s="37" t="s">
        <v>10</v>
      </c>
      <c r="E597" s="121">
        <v>69712</v>
      </c>
      <c r="F597" s="182">
        <f t="shared" si="90"/>
        <v>43903</v>
      </c>
      <c r="G597" s="94">
        <v>22433</v>
      </c>
      <c r="H597" s="94">
        <v>7777</v>
      </c>
      <c r="I597" s="94">
        <v>10273</v>
      </c>
      <c r="J597" s="94">
        <v>2611</v>
      </c>
      <c r="K597" s="94">
        <v>0</v>
      </c>
      <c r="L597" s="94">
        <v>0</v>
      </c>
      <c r="M597" s="94">
        <v>0</v>
      </c>
      <c r="N597" s="182">
        <v>809</v>
      </c>
      <c r="O597" s="100">
        <f t="shared" si="91"/>
        <v>0.62977679596052327</v>
      </c>
      <c r="P597" s="188">
        <f t="shared" si="92"/>
        <v>0.51096735986151287</v>
      </c>
      <c r="Q597" s="189">
        <f t="shared" si="93"/>
        <v>0.17714051431565042</v>
      </c>
      <c r="R597" s="189">
        <f t="shared" si="94"/>
        <v>0.23399312119900689</v>
      </c>
      <c r="S597" s="189">
        <f t="shared" si="95"/>
        <v>5.9472017857549596E-2</v>
      </c>
      <c r="T597" s="189">
        <f t="shared" si="96"/>
        <v>0</v>
      </c>
      <c r="U597" s="189">
        <f t="shared" si="97"/>
        <v>0</v>
      </c>
      <c r="V597" s="189">
        <f t="shared" si="98"/>
        <v>0</v>
      </c>
      <c r="W597" s="158">
        <f t="shared" si="99"/>
        <v>1.8426986766280209E-2</v>
      </c>
      <c r="X597" s="98" t="s">
        <v>1679</v>
      </c>
    </row>
    <row r="598" spans="1:24" ht="16" x14ac:dyDescent="0.2">
      <c r="A598" s="1" t="s">
        <v>598</v>
      </c>
      <c r="B598" s="37" t="s">
        <v>599</v>
      </c>
      <c r="C598" s="94">
        <v>19</v>
      </c>
      <c r="D598" s="37" t="s">
        <v>10</v>
      </c>
      <c r="E598" s="121">
        <v>109966</v>
      </c>
      <c r="F598" s="182">
        <f t="shared" si="90"/>
        <v>70264</v>
      </c>
      <c r="G598" s="94">
        <v>32810</v>
      </c>
      <c r="H598" s="94">
        <v>8169</v>
      </c>
      <c r="I598" s="94">
        <v>22283</v>
      </c>
      <c r="J598" s="94">
        <v>2435</v>
      </c>
      <c r="K598" s="94">
        <v>931</v>
      </c>
      <c r="L598" s="94">
        <v>0</v>
      </c>
      <c r="M598" s="94">
        <v>0</v>
      </c>
      <c r="N598" s="182">
        <v>3636</v>
      </c>
      <c r="O598" s="100">
        <f t="shared" si="91"/>
        <v>0.6389611334412455</v>
      </c>
      <c r="P598" s="188">
        <f t="shared" si="92"/>
        <v>0.46695320505522031</v>
      </c>
      <c r="Q598" s="189">
        <f t="shared" si="93"/>
        <v>0.11626152795172492</v>
      </c>
      <c r="R598" s="189">
        <f t="shared" si="94"/>
        <v>0.31713252874871911</v>
      </c>
      <c r="S598" s="189">
        <f t="shared" si="95"/>
        <v>3.4655015370602303E-2</v>
      </c>
      <c r="T598" s="189">
        <f t="shared" si="96"/>
        <v>1.3250028464078334E-2</v>
      </c>
      <c r="U598" s="189">
        <f t="shared" si="97"/>
        <v>0</v>
      </c>
      <c r="V598" s="189">
        <f t="shared" si="98"/>
        <v>0</v>
      </c>
      <c r="W598" s="158">
        <f t="shared" si="99"/>
        <v>5.1747694409655015E-2</v>
      </c>
      <c r="X598" s="98" t="s">
        <v>1661</v>
      </c>
    </row>
    <row r="599" spans="1:24" ht="16" x14ac:dyDescent="0.2">
      <c r="A599" s="1" t="s">
        <v>686</v>
      </c>
      <c r="B599" s="37" t="s">
        <v>687</v>
      </c>
      <c r="C599" s="94">
        <v>19</v>
      </c>
      <c r="D599" s="37" t="s">
        <v>164</v>
      </c>
      <c r="E599" s="121">
        <v>72844</v>
      </c>
      <c r="F599" s="182">
        <f t="shared" si="90"/>
        <v>53720</v>
      </c>
      <c r="G599" s="94">
        <v>31937</v>
      </c>
      <c r="H599" s="94">
        <v>3795</v>
      </c>
      <c r="I599" s="94">
        <v>15168</v>
      </c>
      <c r="J599" s="94">
        <v>1243</v>
      </c>
      <c r="K599" s="94">
        <v>482</v>
      </c>
      <c r="L599" s="94">
        <v>0</v>
      </c>
      <c r="M599" s="94">
        <v>0</v>
      </c>
      <c r="N599" s="182">
        <v>1095</v>
      </c>
      <c r="O599" s="100">
        <f t="shared" si="91"/>
        <v>0.73746636648179675</v>
      </c>
      <c r="P599" s="188">
        <f t="shared" si="92"/>
        <v>0.59450856291883847</v>
      </c>
      <c r="Q599" s="189">
        <f t="shared" si="93"/>
        <v>7.0644080416976923E-2</v>
      </c>
      <c r="R599" s="189">
        <f t="shared" si="94"/>
        <v>0.28235294117647058</v>
      </c>
      <c r="S599" s="189">
        <f t="shared" si="95"/>
        <v>2.3138495904690991E-2</v>
      </c>
      <c r="T599" s="189">
        <f t="shared" si="96"/>
        <v>8.9724497393894268E-3</v>
      </c>
      <c r="U599" s="189">
        <f t="shared" si="97"/>
        <v>0</v>
      </c>
      <c r="V599" s="189">
        <f t="shared" si="98"/>
        <v>0</v>
      </c>
      <c r="W599" s="158">
        <f t="shared" si="99"/>
        <v>2.0383469843633657E-2</v>
      </c>
      <c r="X599" s="98" t="s">
        <v>1661</v>
      </c>
    </row>
    <row r="600" spans="1:24" ht="16" x14ac:dyDescent="0.2">
      <c r="A600" s="1" t="s">
        <v>702</v>
      </c>
      <c r="B600" s="37" t="s">
        <v>703</v>
      </c>
      <c r="C600" s="94">
        <v>19</v>
      </c>
      <c r="D600" s="37" t="s">
        <v>10</v>
      </c>
      <c r="E600" s="121">
        <v>70488</v>
      </c>
      <c r="F600" s="182">
        <f t="shared" si="90"/>
        <v>51238</v>
      </c>
      <c r="G600" s="94">
        <v>28818</v>
      </c>
      <c r="H600" s="94">
        <v>3266</v>
      </c>
      <c r="I600" s="94">
        <v>16693</v>
      </c>
      <c r="J600" s="94">
        <v>1490</v>
      </c>
      <c r="K600" s="94">
        <v>0</v>
      </c>
      <c r="L600" s="94">
        <v>0</v>
      </c>
      <c r="M600" s="94">
        <v>0</v>
      </c>
      <c r="N600" s="182">
        <v>971</v>
      </c>
      <c r="O600" s="100">
        <f t="shared" si="91"/>
        <v>0.72690387016229718</v>
      </c>
      <c r="P600" s="188">
        <f t="shared" si="92"/>
        <v>0.56243413091845895</v>
      </c>
      <c r="Q600" s="189">
        <f t="shared" si="93"/>
        <v>6.3741754166829312E-2</v>
      </c>
      <c r="R600" s="189">
        <f t="shared" si="94"/>
        <v>0.32579335649322766</v>
      </c>
      <c r="S600" s="189">
        <f t="shared" si="95"/>
        <v>2.9079979702564502E-2</v>
      </c>
      <c r="T600" s="189">
        <f t="shared" si="96"/>
        <v>0</v>
      </c>
      <c r="U600" s="189">
        <f t="shared" si="97"/>
        <v>0</v>
      </c>
      <c r="V600" s="189">
        <f t="shared" si="98"/>
        <v>0</v>
      </c>
      <c r="W600" s="158">
        <f t="shared" si="99"/>
        <v>1.895077871891955E-2</v>
      </c>
      <c r="X600" s="98" t="s">
        <v>1661</v>
      </c>
    </row>
    <row r="601" spans="1:24" ht="16" x14ac:dyDescent="0.2">
      <c r="A601" s="1" t="s">
        <v>717</v>
      </c>
      <c r="B601" s="37" t="s">
        <v>718</v>
      </c>
      <c r="C601" s="94">
        <v>19</v>
      </c>
      <c r="D601" s="37" t="s">
        <v>436</v>
      </c>
      <c r="E601" s="121">
        <v>72612</v>
      </c>
      <c r="F601" s="182">
        <f t="shared" si="90"/>
        <v>54324</v>
      </c>
      <c r="G601" s="94">
        <v>31263</v>
      </c>
      <c r="H601" s="94">
        <v>3804</v>
      </c>
      <c r="I601" s="94">
        <v>15610</v>
      </c>
      <c r="J601" s="94">
        <v>2752</v>
      </c>
      <c r="K601" s="94">
        <v>895</v>
      </c>
      <c r="L601" s="94">
        <v>0</v>
      </c>
      <c r="M601" s="94">
        <v>0</v>
      </c>
      <c r="N601" s="182">
        <v>0</v>
      </c>
      <c r="O601" s="100">
        <f t="shared" si="91"/>
        <v>0.74814080317302922</v>
      </c>
      <c r="P601" s="188">
        <f t="shared" si="92"/>
        <v>0.57549149547161471</v>
      </c>
      <c r="Q601" s="189">
        <f t="shared" si="93"/>
        <v>7.0024298652529265E-2</v>
      </c>
      <c r="R601" s="189">
        <f t="shared" si="94"/>
        <v>0.28734997422870184</v>
      </c>
      <c r="S601" s="189">
        <f t="shared" si="95"/>
        <v>5.0659008909505927E-2</v>
      </c>
      <c r="T601" s="189">
        <f t="shared" si="96"/>
        <v>1.6475222737648183E-2</v>
      </c>
      <c r="U601" s="189">
        <f t="shared" si="97"/>
        <v>0</v>
      </c>
      <c r="V601" s="189">
        <f t="shared" si="98"/>
        <v>0</v>
      </c>
      <c r="W601" s="158">
        <f t="shared" si="99"/>
        <v>0</v>
      </c>
      <c r="X601" s="98" t="s">
        <v>1661</v>
      </c>
    </row>
    <row r="602" spans="1:24" ht="16" x14ac:dyDescent="0.2">
      <c r="A602" s="1" t="s">
        <v>723</v>
      </c>
      <c r="B602" s="37" t="s">
        <v>724</v>
      </c>
      <c r="C602" s="94">
        <v>19</v>
      </c>
      <c r="D602" s="37" t="s">
        <v>10</v>
      </c>
      <c r="E602" s="121">
        <v>72858</v>
      </c>
      <c r="F602" s="182">
        <f t="shared" si="90"/>
        <v>50036</v>
      </c>
      <c r="G602" s="94">
        <v>26443</v>
      </c>
      <c r="H602" s="94">
        <v>4915</v>
      </c>
      <c r="I602" s="94">
        <v>15136</v>
      </c>
      <c r="J602" s="94">
        <v>2518</v>
      </c>
      <c r="K602" s="94">
        <v>1024</v>
      </c>
      <c r="L602" s="94">
        <v>0</v>
      </c>
      <c r="M602" s="94">
        <v>0</v>
      </c>
      <c r="N602" s="182">
        <v>0</v>
      </c>
      <c r="O602" s="100">
        <f t="shared" si="91"/>
        <v>0.68676054791512253</v>
      </c>
      <c r="P602" s="188">
        <f t="shared" si="92"/>
        <v>0.5284794947637701</v>
      </c>
      <c r="Q602" s="189">
        <f t="shared" si="93"/>
        <v>9.8229274922056117E-2</v>
      </c>
      <c r="R602" s="189">
        <f t="shared" si="94"/>
        <v>0.30250219841713966</v>
      </c>
      <c r="S602" s="189">
        <f t="shared" si="95"/>
        <v>5.0323766887840751E-2</v>
      </c>
      <c r="T602" s="189">
        <f t="shared" si="96"/>
        <v>2.0465265009193382E-2</v>
      </c>
      <c r="U602" s="189">
        <f t="shared" si="97"/>
        <v>0</v>
      </c>
      <c r="V602" s="189">
        <f t="shared" si="98"/>
        <v>0</v>
      </c>
      <c r="W602" s="158">
        <f t="shared" si="99"/>
        <v>0</v>
      </c>
      <c r="X602" s="98" t="s">
        <v>1661</v>
      </c>
    </row>
    <row r="603" spans="1:24" ht="16" x14ac:dyDescent="0.2">
      <c r="A603" s="1" t="s">
        <v>725</v>
      </c>
      <c r="B603" s="37" t="s">
        <v>726</v>
      </c>
      <c r="C603" s="94">
        <v>19</v>
      </c>
      <c r="D603" s="37" t="s">
        <v>10</v>
      </c>
      <c r="E603" s="121">
        <v>68332</v>
      </c>
      <c r="F603" s="182">
        <f t="shared" si="90"/>
        <v>47572</v>
      </c>
      <c r="G603" s="94">
        <v>27980</v>
      </c>
      <c r="H603" s="94">
        <v>4666</v>
      </c>
      <c r="I603" s="94">
        <v>11084</v>
      </c>
      <c r="J603" s="94">
        <v>2783</v>
      </c>
      <c r="K603" s="94">
        <v>1059</v>
      </c>
      <c r="L603" s="94">
        <v>0</v>
      </c>
      <c r="M603" s="94">
        <v>0</v>
      </c>
      <c r="N603" s="182">
        <v>0</v>
      </c>
      <c r="O603" s="100">
        <f t="shared" si="91"/>
        <v>0.69618919393549139</v>
      </c>
      <c r="P603" s="188">
        <f t="shared" si="92"/>
        <v>0.58816110316993186</v>
      </c>
      <c r="Q603" s="189">
        <f t="shared" si="93"/>
        <v>9.8082905911040102E-2</v>
      </c>
      <c r="R603" s="189">
        <f t="shared" si="94"/>
        <v>0.23299419826788867</v>
      </c>
      <c r="S603" s="189">
        <f t="shared" si="95"/>
        <v>5.850079878920373E-2</v>
      </c>
      <c r="T603" s="189">
        <f t="shared" si="96"/>
        <v>2.2260993861935592E-2</v>
      </c>
      <c r="U603" s="189">
        <f t="shared" si="97"/>
        <v>0</v>
      </c>
      <c r="V603" s="189">
        <f t="shared" si="98"/>
        <v>0</v>
      </c>
      <c r="W603" s="158">
        <f t="shared" si="99"/>
        <v>0</v>
      </c>
      <c r="X603" s="98" t="s">
        <v>1661</v>
      </c>
    </row>
    <row r="604" spans="1:24" ht="16" x14ac:dyDescent="0.2">
      <c r="A604" s="1" t="s">
        <v>729</v>
      </c>
      <c r="B604" s="37" t="s">
        <v>730</v>
      </c>
      <c r="C604" s="94">
        <v>19</v>
      </c>
      <c r="D604" s="37" t="s">
        <v>164</v>
      </c>
      <c r="E604" s="121">
        <v>78329</v>
      </c>
      <c r="F604" s="182">
        <f t="shared" si="90"/>
        <v>58589</v>
      </c>
      <c r="G604" s="94">
        <v>33057</v>
      </c>
      <c r="H604" s="94">
        <v>2505</v>
      </c>
      <c r="I604" s="94">
        <v>20809</v>
      </c>
      <c r="J604" s="94">
        <v>1475</v>
      </c>
      <c r="K604" s="94">
        <v>490</v>
      </c>
      <c r="L604" s="94">
        <v>0</v>
      </c>
      <c r="M604" s="94">
        <v>0</v>
      </c>
      <c r="N604" s="182">
        <v>253</v>
      </c>
      <c r="O604" s="100">
        <f t="shared" si="91"/>
        <v>0.74798605880325297</v>
      </c>
      <c r="P604" s="188">
        <f t="shared" si="92"/>
        <v>0.56421853931625388</v>
      </c>
      <c r="Q604" s="189">
        <f t="shared" si="93"/>
        <v>4.2755466043113893E-2</v>
      </c>
      <c r="R604" s="189">
        <f t="shared" si="94"/>
        <v>0.35516905903838603</v>
      </c>
      <c r="S604" s="189">
        <f t="shared" si="95"/>
        <v>2.517537421700319E-2</v>
      </c>
      <c r="T604" s="189">
        <f t="shared" si="96"/>
        <v>8.3633446551400429E-3</v>
      </c>
      <c r="U604" s="189">
        <f t="shared" si="97"/>
        <v>0</v>
      </c>
      <c r="V604" s="189">
        <f t="shared" si="98"/>
        <v>0</v>
      </c>
      <c r="W604" s="158">
        <f t="shared" si="99"/>
        <v>4.3182167301029206E-3</v>
      </c>
      <c r="X604" s="98" t="s">
        <v>1661</v>
      </c>
    </row>
    <row r="605" spans="1:24" ht="16" x14ac:dyDescent="0.2">
      <c r="A605" s="1" t="s">
        <v>799</v>
      </c>
      <c r="B605" s="37" t="s">
        <v>800</v>
      </c>
      <c r="C605" s="94">
        <v>19</v>
      </c>
      <c r="D605" s="37" t="s">
        <v>10</v>
      </c>
      <c r="E605" s="121">
        <v>70329</v>
      </c>
      <c r="F605" s="182">
        <f t="shared" si="90"/>
        <v>44118</v>
      </c>
      <c r="G605" s="94">
        <v>19533</v>
      </c>
      <c r="H605" s="94">
        <v>12244</v>
      </c>
      <c r="I605" s="94">
        <v>8874</v>
      </c>
      <c r="J605" s="94">
        <v>1812</v>
      </c>
      <c r="K605" s="94">
        <v>461</v>
      </c>
      <c r="L605" s="94">
        <v>0</v>
      </c>
      <c r="M605" s="94">
        <v>0</v>
      </c>
      <c r="N605" s="182">
        <v>1194</v>
      </c>
      <c r="O605" s="100">
        <f t="shared" si="91"/>
        <v>0.62730879153691932</v>
      </c>
      <c r="P605" s="188">
        <f t="shared" si="92"/>
        <v>0.44274445804433565</v>
      </c>
      <c r="Q605" s="189">
        <f t="shared" si="93"/>
        <v>0.27752844643909513</v>
      </c>
      <c r="R605" s="189">
        <f t="shared" si="94"/>
        <v>0.2011423908608731</v>
      </c>
      <c r="S605" s="189">
        <f t="shared" si="95"/>
        <v>4.1071671426628584E-2</v>
      </c>
      <c r="T605" s="189">
        <f t="shared" si="96"/>
        <v>1.0449249739335418E-2</v>
      </c>
      <c r="U605" s="189">
        <f t="shared" si="97"/>
        <v>0</v>
      </c>
      <c r="V605" s="189">
        <f t="shared" si="98"/>
        <v>0</v>
      </c>
      <c r="W605" s="158">
        <f t="shared" si="99"/>
        <v>2.7063783489732082E-2</v>
      </c>
      <c r="X605" s="98" t="s">
        <v>1661</v>
      </c>
    </row>
    <row r="606" spans="1:24" ht="16" x14ac:dyDescent="0.2">
      <c r="A606" s="1" t="s">
        <v>801</v>
      </c>
      <c r="B606" s="37" t="s">
        <v>1506</v>
      </c>
      <c r="C606" s="94">
        <v>19</v>
      </c>
      <c r="D606" s="37" t="s">
        <v>10</v>
      </c>
      <c r="E606" s="121">
        <v>70242</v>
      </c>
      <c r="F606" s="182">
        <f t="shared" si="90"/>
        <v>41264</v>
      </c>
      <c r="G606" s="94">
        <v>13721</v>
      </c>
      <c r="H606" s="94">
        <v>5640</v>
      </c>
      <c r="I606" s="94">
        <v>18921</v>
      </c>
      <c r="J606" s="94">
        <v>876</v>
      </c>
      <c r="K606" s="94">
        <v>716</v>
      </c>
      <c r="L606" s="94">
        <v>0</v>
      </c>
      <c r="M606" s="94">
        <v>0</v>
      </c>
      <c r="N606" s="182">
        <v>1390</v>
      </c>
      <c r="O606" s="100">
        <f t="shared" si="91"/>
        <v>0.58745479912303178</v>
      </c>
      <c r="P606" s="188">
        <f t="shared" si="92"/>
        <v>0.33251744862349747</v>
      </c>
      <c r="Q606" s="189">
        <f t="shared" si="93"/>
        <v>0.13668088406359055</v>
      </c>
      <c r="R606" s="189">
        <f t="shared" si="94"/>
        <v>0.45853528499418378</v>
      </c>
      <c r="S606" s="189">
        <f t="shared" si="95"/>
        <v>2.1229158588600232E-2</v>
      </c>
      <c r="T606" s="189">
        <f t="shared" si="96"/>
        <v>1.7351686700271422E-2</v>
      </c>
      <c r="U606" s="189">
        <f t="shared" si="97"/>
        <v>0</v>
      </c>
      <c r="V606" s="189">
        <f t="shared" si="98"/>
        <v>0</v>
      </c>
      <c r="W606" s="158">
        <f t="shared" si="99"/>
        <v>3.3685537029856535E-2</v>
      </c>
      <c r="X606" s="98" t="s">
        <v>1679</v>
      </c>
    </row>
    <row r="607" spans="1:24" ht="16" x14ac:dyDescent="0.2">
      <c r="A607" s="1" t="s">
        <v>811</v>
      </c>
      <c r="B607" s="37" t="s">
        <v>812</v>
      </c>
      <c r="C607" s="94">
        <v>19</v>
      </c>
      <c r="D607" s="37" t="s">
        <v>164</v>
      </c>
      <c r="E607" s="121">
        <v>74922</v>
      </c>
      <c r="F607" s="182">
        <f t="shared" si="90"/>
        <v>49985</v>
      </c>
      <c r="G607" s="94">
        <v>21269</v>
      </c>
      <c r="H607" s="94">
        <v>12729</v>
      </c>
      <c r="I607" s="94">
        <v>13664</v>
      </c>
      <c r="J607" s="94">
        <v>1086</v>
      </c>
      <c r="K607" s="94">
        <v>1069</v>
      </c>
      <c r="L607" s="94">
        <v>0</v>
      </c>
      <c r="M607" s="94">
        <v>0</v>
      </c>
      <c r="N607" s="182">
        <v>168</v>
      </c>
      <c r="O607" s="100">
        <f t="shared" si="91"/>
        <v>0.66716051360081152</v>
      </c>
      <c r="P607" s="188">
        <f t="shared" si="92"/>
        <v>0.42550765229568871</v>
      </c>
      <c r="Q607" s="189">
        <f t="shared" si="93"/>
        <v>0.25465639691907571</v>
      </c>
      <c r="R607" s="189">
        <f t="shared" si="94"/>
        <v>0.27336200860258075</v>
      </c>
      <c r="S607" s="189">
        <f t="shared" si="95"/>
        <v>2.1726517955386614E-2</v>
      </c>
      <c r="T607" s="189">
        <f t="shared" si="96"/>
        <v>2.1386415924777434E-2</v>
      </c>
      <c r="U607" s="189">
        <f t="shared" si="97"/>
        <v>0</v>
      </c>
      <c r="V607" s="189">
        <f t="shared" si="98"/>
        <v>0</v>
      </c>
      <c r="W607" s="158">
        <f t="shared" si="99"/>
        <v>3.3610083024907473E-3</v>
      </c>
      <c r="X607" s="98" t="s">
        <v>1661</v>
      </c>
    </row>
    <row r="608" spans="1:24" ht="16" x14ac:dyDescent="0.2">
      <c r="A608" s="1" t="s">
        <v>813</v>
      </c>
      <c r="B608" s="37" t="s">
        <v>814</v>
      </c>
      <c r="C608" s="94">
        <v>19</v>
      </c>
      <c r="D608" s="37" t="s">
        <v>164</v>
      </c>
      <c r="E608" s="121">
        <v>72118</v>
      </c>
      <c r="F608" s="182">
        <f t="shared" si="90"/>
        <v>47530</v>
      </c>
      <c r="G608" s="94">
        <v>20523</v>
      </c>
      <c r="H608" s="94">
        <v>14519</v>
      </c>
      <c r="I608" s="94">
        <v>9546</v>
      </c>
      <c r="J608" s="94">
        <v>1508</v>
      </c>
      <c r="K608" s="94">
        <v>582</v>
      </c>
      <c r="L608" s="94">
        <v>0</v>
      </c>
      <c r="M608" s="94">
        <v>0</v>
      </c>
      <c r="N608" s="182">
        <v>852</v>
      </c>
      <c r="O608" s="100">
        <f t="shared" si="91"/>
        <v>0.65905876480212988</v>
      </c>
      <c r="P608" s="188">
        <f t="shared" si="92"/>
        <v>0.43179044813801809</v>
      </c>
      <c r="Q608" s="189">
        <f t="shared" si="93"/>
        <v>0.30547022932884493</v>
      </c>
      <c r="R608" s="189">
        <f t="shared" si="94"/>
        <v>0.20084157374289921</v>
      </c>
      <c r="S608" s="189">
        <f t="shared" si="95"/>
        <v>3.1727330107300653E-2</v>
      </c>
      <c r="T608" s="189">
        <f t="shared" si="96"/>
        <v>1.2244897959183673E-2</v>
      </c>
      <c r="U608" s="189">
        <f t="shared" si="97"/>
        <v>0</v>
      </c>
      <c r="V608" s="189">
        <f t="shared" si="98"/>
        <v>0</v>
      </c>
      <c r="W608" s="158">
        <f t="shared" si="99"/>
        <v>1.7925520723753419E-2</v>
      </c>
      <c r="X608" s="98" t="s">
        <v>1661</v>
      </c>
    </row>
    <row r="609" spans="1:24" ht="16" x14ac:dyDescent="0.2">
      <c r="A609" s="1" t="s">
        <v>819</v>
      </c>
      <c r="B609" s="37" t="s">
        <v>820</v>
      </c>
      <c r="C609" s="94">
        <v>19</v>
      </c>
      <c r="D609" s="37" t="s">
        <v>436</v>
      </c>
      <c r="E609" s="121">
        <v>71604</v>
      </c>
      <c r="F609" s="182">
        <f t="shared" si="90"/>
        <v>49978</v>
      </c>
      <c r="G609" s="94">
        <v>26688</v>
      </c>
      <c r="H609" s="94">
        <v>5672</v>
      </c>
      <c r="I609" s="94">
        <v>13097</v>
      </c>
      <c r="J609" s="94">
        <v>2089</v>
      </c>
      <c r="K609" s="94">
        <v>1087</v>
      </c>
      <c r="L609" s="94">
        <v>0</v>
      </c>
      <c r="M609" s="94">
        <v>0</v>
      </c>
      <c r="N609" s="182">
        <v>1345</v>
      </c>
      <c r="O609" s="100">
        <f t="shared" si="91"/>
        <v>0.6979777666052176</v>
      </c>
      <c r="P609" s="188">
        <f t="shared" si="92"/>
        <v>0.53399495778142381</v>
      </c>
      <c r="Q609" s="189">
        <f t="shared" si="93"/>
        <v>0.11348993557165153</v>
      </c>
      <c r="R609" s="189">
        <f t="shared" si="94"/>
        <v>0.26205530433390695</v>
      </c>
      <c r="S609" s="189">
        <f t="shared" si="95"/>
        <v>4.1798391292168557E-2</v>
      </c>
      <c r="T609" s="189">
        <f t="shared" si="96"/>
        <v>2.1749569810716716E-2</v>
      </c>
      <c r="U609" s="189">
        <f t="shared" si="97"/>
        <v>0</v>
      </c>
      <c r="V609" s="189">
        <f t="shared" si="98"/>
        <v>0</v>
      </c>
      <c r="W609" s="158">
        <f t="shared" si="99"/>
        <v>2.6911841210132459E-2</v>
      </c>
      <c r="X609" s="98" t="s">
        <v>1661</v>
      </c>
    </row>
    <row r="610" spans="1:24" ht="16" x14ac:dyDescent="0.2">
      <c r="A610" s="1" t="s">
        <v>838</v>
      </c>
      <c r="B610" s="37" t="s">
        <v>839</v>
      </c>
      <c r="C610" s="94">
        <v>19</v>
      </c>
      <c r="D610" s="37" t="s">
        <v>10</v>
      </c>
      <c r="E610" s="121">
        <v>66901</v>
      </c>
      <c r="F610" s="182">
        <f t="shared" si="90"/>
        <v>48939</v>
      </c>
      <c r="G610" s="94">
        <v>24345</v>
      </c>
      <c r="H610" s="94">
        <v>3116</v>
      </c>
      <c r="I610" s="94">
        <v>20189</v>
      </c>
      <c r="J610" s="94">
        <v>1289</v>
      </c>
      <c r="K610" s="94">
        <v>0</v>
      </c>
      <c r="L610" s="94">
        <v>0</v>
      </c>
      <c r="M610" s="94">
        <v>0</v>
      </c>
      <c r="N610" s="182">
        <v>0</v>
      </c>
      <c r="O610" s="100">
        <f t="shared" si="91"/>
        <v>0.73151372924171532</v>
      </c>
      <c r="P610" s="188">
        <f t="shared" si="92"/>
        <v>0.49745601667381845</v>
      </c>
      <c r="Q610" s="189">
        <f t="shared" si="93"/>
        <v>6.3671100758086602E-2</v>
      </c>
      <c r="R610" s="189">
        <f t="shared" si="94"/>
        <v>0.41253397086168497</v>
      </c>
      <c r="S610" s="189">
        <f t="shared" si="95"/>
        <v>2.633891170641002E-2</v>
      </c>
      <c r="T610" s="189">
        <f t="shared" si="96"/>
        <v>0</v>
      </c>
      <c r="U610" s="189">
        <f t="shared" si="97"/>
        <v>0</v>
      </c>
      <c r="V610" s="189">
        <f t="shared" si="98"/>
        <v>0</v>
      </c>
      <c r="W610" s="158">
        <f t="shared" si="99"/>
        <v>0</v>
      </c>
      <c r="X610" s="98" t="s">
        <v>1661</v>
      </c>
    </row>
    <row r="611" spans="1:24" ht="16" x14ac:dyDescent="0.2">
      <c r="A611" s="1" t="s">
        <v>850</v>
      </c>
      <c r="B611" s="37" t="s">
        <v>851</v>
      </c>
      <c r="C611" s="94">
        <v>19</v>
      </c>
      <c r="D611" s="37" t="s">
        <v>436</v>
      </c>
      <c r="E611" s="121">
        <v>72566</v>
      </c>
      <c r="F611" s="182">
        <f t="shared" si="90"/>
        <v>48150</v>
      </c>
      <c r="G611" s="94">
        <v>26915</v>
      </c>
      <c r="H611" s="94">
        <v>6446</v>
      </c>
      <c r="I611" s="94">
        <v>10406</v>
      </c>
      <c r="J611" s="94">
        <v>3146</v>
      </c>
      <c r="K611" s="94">
        <v>696</v>
      </c>
      <c r="L611" s="94">
        <v>0</v>
      </c>
      <c r="M611" s="94">
        <v>0</v>
      </c>
      <c r="N611" s="182">
        <v>541</v>
      </c>
      <c r="O611" s="100">
        <f t="shared" si="91"/>
        <v>0.66353388639307664</v>
      </c>
      <c r="P611" s="188">
        <f t="shared" si="92"/>
        <v>0.55898234683281411</v>
      </c>
      <c r="Q611" s="189">
        <f t="shared" si="93"/>
        <v>0.13387331256490134</v>
      </c>
      <c r="R611" s="189">
        <f t="shared" si="94"/>
        <v>0.21611630321910696</v>
      </c>
      <c r="S611" s="189">
        <f t="shared" si="95"/>
        <v>6.5337487019730009E-2</v>
      </c>
      <c r="T611" s="189">
        <f t="shared" si="96"/>
        <v>1.4454828660436137E-2</v>
      </c>
      <c r="U611" s="189">
        <f t="shared" si="97"/>
        <v>0</v>
      </c>
      <c r="V611" s="189">
        <f t="shared" si="98"/>
        <v>0</v>
      </c>
      <c r="W611" s="158">
        <f t="shared" si="99"/>
        <v>1.1235721703011422E-2</v>
      </c>
      <c r="X611" s="98" t="s">
        <v>1661</v>
      </c>
    </row>
    <row r="612" spans="1:24" ht="16" x14ac:dyDescent="0.2">
      <c r="A612" s="1" t="s">
        <v>898</v>
      </c>
      <c r="B612" s="37" t="s">
        <v>899</v>
      </c>
      <c r="C612" s="94">
        <v>19</v>
      </c>
      <c r="D612" s="37" t="s">
        <v>164</v>
      </c>
      <c r="E612" s="121">
        <v>77068</v>
      </c>
      <c r="F612" s="182">
        <f t="shared" si="90"/>
        <v>47742</v>
      </c>
      <c r="G612" s="94">
        <v>16361</v>
      </c>
      <c r="H612" s="94">
        <v>21884</v>
      </c>
      <c r="I612" s="94">
        <v>6943</v>
      </c>
      <c r="J612" s="94">
        <v>1517</v>
      </c>
      <c r="K612" s="94">
        <v>542</v>
      </c>
      <c r="L612" s="94">
        <v>0</v>
      </c>
      <c r="M612" s="94">
        <v>0</v>
      </c>
      <c r="N612" s="182">
        <v>495</v>
      </c>
      <c r="O612" s="100">
        <f t="shared" si="91"/>
        <v>0.61947890174910469</v>
      </c>
      <c r="P612" s="188">
        <f t="shared" si="92"/>
        <v>0.34269615851870472</v>
      </c>
      <c r="Q612" s="189">
        <f t="shared" si="93"/>
        <v>0.45838046164802482</v>
      </c>
      <c r="R612" s="189">
        <f t="shared" si="94"/>
        <v>0.14542750617904571</v>
      </c>
      <c r="S612" s="189">
        <f t="shared" si="95"/>
        <v>3.1774957060868837E-2</v>
      </c>
      <c r="T612" s="189">
        <f t="shared" si="96"/>
        <v>1.1352687361233295E-2</v>
      </c>
      <c r="U612" s="189">
        <f t="shared" si="97"/>
        <v>0</v>
      </c>
      <c r="V612" s="189">
        <f t="shared" si="98"/>
        <v>0</v>
      </c>
      <c r="W612" s="158">
        <f t="shared" si="99"/>
        <v>1.0368229232122659E-2</v>
      </c>
      <c r="X612" s="98" t="s">
        <v>1661</v>
      </c>
    </row>
    <row r="613" spans="1:24" ht="16" x14ac:dyDescent="0.2">
      <c r="A613" s="1" t="s">
        <v>912</v>
      </c>
      <c r="B613" s="37" t="s">
        <v>1518</v>
      </c>
      <c r="C613" s="94">
        <v>19</v>
      </c>
      <c r="D613" s="37" t="s">
        <v>10</v>
      </c>
      <c r="E613" s="121">
        <v>74532</v>
      </c>
      <c r="F613" s="182">
        <f t="shared" si="90"/>
        <v>44412</v>
      </c>
      <c r="G613" s="94">
        <v>16134</v>
      </c>
      <c r="H613" s="94">
        <v>16326</v>
      </c>
      <c r="I613" s="94">
        <v>9256</v>
      </c>
      <c r="J613" s="94">
        <v>1928</v>
      </c>
      <c r="K613" s="94">
        <v>600</v>
      </c>
      <c r="L613" s="94">
        <v>0</v>
      </c>
      <c r="M613" s="94">
        <v>0</v>
      </c>
      <c r="N613" s="182">
        <v>168</v>
      </c>
      <c r="O613" s="100">
        <f t="shared" si="91"/>
        <v>0.59587828047013358</v>
      </c>
      <c r="P613" s="188">
        <f t="shared" si="92"/>
        <v>0.36328019454201566</v>
      </c>
      <c r="Q613" s="189">
        <f t="shared" si="93"/>
        <v>0.36760335044582543</v>
      </c>
      <c r="R613" s="189">
        <f t="shared" si="94"/>
        <v>0.20841214086282986</v>
      </c>
      <c r="S613" s="189">
        <f t="shared" si="95"/>
        <v>4.3411690534089886E-2</v>
      </c>
      <c r="T613" s="189">
        <f t="shared" si="96"/>
        <v>1.3509862199405566E-2</v>
      </c>
      <c r="U613" s="189">
        <f t="shared" si="97"/>
        <v>0</v>
      </c>
      <c r="V613" s="189">
        <f t="shared" si="98"/>
        <v>0</v>
      </c>
      <c r="W613" s="158">
        <f t="shared" si="99"/>
        <v>3.7827614158335585E-3</v>
      </c>
      <c r="X613" s="98" t="s">
        <v>1679</v>
      </c>
    </row>
    <row r="614" spans="1:24" ht="16" x14ac:dyDescent="0.2">
      <c r="A614" s="1" t="s">
        <v>914</v>
      </c>
      <c r="B614" s="37" t="s">
        <v>915</v>
      </c>
      <c r="C614" s="94">
        <v>19</v>
      </c>
      <c r="D614" s="37" t="s">
        <v>10</v>
      </c>
      <c r="E614" s="121">
        <v>71931</v>
      </c>
      <c r="F614" s="182">
        <f t="shared" si="90"/>
        <v>44187</v>
      </c>
      <c r="G614" s="94">
        <v>14588</v>
      </c>
      <c r="H614" s="94">
        <v>17001</v>
      </c>
      <c r="I614" s="94">
        <v>9865</v>
      </c>
      <c r="J614" s="94">
        <v>1726</v>
      </c>
      <c r="K614" s="94">
        <v>881</v>
      </c>
      <c r="L614" s="94">
        <v>0</v>
      </c>
      <c r="M614" s="94">
        <v>0</v>
      </c>
      <c r="N614" s="182">
        <v>126</v>
      </c>
      <c r="O614" s="100">
        <f t="shared" si="91"/>
        <v>0.61429703465821417</v>
      </c>
      <c r="P614" s="188">
        <f t="shared" si="92"/>
        <v>0.3301423495598253</v>
      </c>
      <c r="Q614" s="189">
        <f t="shared" si="93"/>
        <v>0.38475117115893814</v>
      </c>
      <c r="R614" s="189">
        <f t="shared" si="94"/>
        <v>0.22325570869260189</v>
      </c>
      <c r="S614" s="189">
        <f t="shared" si="95"/>
        <v>3.9061262362233236E-2</v>
      </c>
      <c r="T614" s="189">
        <f t="shared" si="96"/>
        <v>1.9937990811777221E-2</v>
      </c>
      <c r="U614" s="189">
        <f t="shared" si="97"/>
        <v>0</v>
      </c>
      <c r="V614" s="189">
        <f t="shared" si="98"/>
        <v>0</v>
      </c>
      <c r="W614" s="158">
        <f t="shared" si="99"/>
        <v>2.8515174146242109E-3</v>
      </c>
      <c r="X614" s="98" t="s">
        <v>1661</v>
      </c>
    </row>
    <row r="615" spans="1:24" ht="16" x14ac:dyDescent="0.2">
      <c r="A615" s="1" t="s">
        <v>920</v>
      </c>
      <c r="B615" s="37" t="s">
        <v>921</v>
      </c>
      <c r="C615" s="94">
        <v>19</v>
      </c>
      <c r="D615" s="37" t="s">
        <v>436</v>
      </c>
      <c r="E615" s="121">
        <v>70479</v>
      </c>
      <c r="F615" s="182">
        <f t="shared" si="90"/>
        <v>47304</v>
      </c>
      <c r="G615" s="94">
        <v>22261</v>
      </c>
      <c r="H615" s="94">
        <v>7789</v>
      </c>
      <c r="I615" s="94">
        <v>12242</v>
      </c>
      <c r="J615" s="94">
        <v>4009</v>
      </c>
      <c r="K615" s="94">
        <v>0</v>
      </c>
      <c r="L615" s="94">
        <v>0</v>
      </c>
      <c r="M615" s="94">
        <v>0</v>
      </c>
      <c r="N615" s="182">
        <v>1003</v>
      </c>
      <c r="O615" s="100">
        <f t="shared" si="91"/>
        <v>0.67117864895926449</v>
      </c>
      <c r="P615" s="188">
        <f t="shared" si="92"/>
        <v>0.47059445290038898</v>
      </c>
      <c r="Q615" s="189">
        <f t="shared" si="93"/>
        <v>0.16465837984102824</v>
      </c>
      <c r="R615" s="189">
        <f t="shared" si="94"/>
        <v>0.25879418231016404</v>
      </c>
      <c r="S615" s="189">
        <f t="shared" si="95"/>
        <v>8.4749704041941487E-2</v>
      </c>
      <c r="T615" s="189">
        <f t="shared" si="96"/>
        <v>0</v>
      </c>
      <c r="U615" s="189">
        <f t="shared" si="97"/>
        <v>0</v>
      </c>
      <c r="V615" s="189">
        <f t="shared" si="98"/>
        <v>0</v>
      </c>
      <c r="W615" s="158">
        <f t="shared" si="99"/>
        <v>2.1203280906477252E-2</v>
      </c>
      <c r="X615" s="98" t="s">
        <v>1661</v>
      </c>
    </row>
    <row r="616" spans="1:24" ht="16" x14ac:dyDescent="0.2">
      <c r="A616" s="1" t="s">
        <v>976</v>
      </c>
      <c r="B616" s="37" t="s">
        <v>977</v>
      </c>
      <c r="C616" s="94">
        <v>19</v>
      </c>
      <c r="D616" s="37" t="s">
        <v>436</v>
      </c>
      <c r="E616" s="121">
        <v>76855</v>
      </c>
      <c r="F616" s="182">
        <f t="shared" si="90"/>
        <v>54640</v>
      </c>
      <c r="G616" s="94">
        <v>31007</v>
      </c>
      <c r="H616" s="94">
        <v>4925</v>
      </c>
      <c r="I616" s="94">
        <v>14133</v>
      </c>
      <c r="J616" s="94">
        <v>3770</v>
      </c>
      <c r="K616" s="94">
        <v>0</v>
      </c>
      <c r="L616" s="94">
        <v>0</v>
      </c>
      <c r="M616" s="94">
        <v>0</v>
      </c>
      <c r="N616" s="182">
        <v>805</v>
      </c>
      <c r="O616" s="100">
        <f t="shared" si="91"/>
        <v>0.71094919003317936</v>
      </c>
      <c r="P616" s="188">
        <f t="shared" si="92"/>
        <v>0.56747803806734998</v>
      </c>
      <c r="Q616" s="189">
        <f t="shared" si="93"/>
        <v>9.0135431918008782E-2</v>
      </c>
      <c r="R616" s="189">
        <f t="shared" si="94"/>
        <v>0.2586566617862372</v>
      </c>
      <c r="S616" s="189">
        <f t="shared" si="95"/>
        <v>6.8997071742313329E-2</v>
      </c>
      <c r="T616" s="189">
        <f t="shared" si="96"/>
        <v>0</v>
      </c>
      <c r="U616" s="189">
        <f t="shared" si="97"/>
        <v>0</v>
      </c>
      <c r="V616" s="189">
        <f t="shared" si="98"/>
        <v>0</v>
      </c>
      <c r="W616" s="158">
        <f t="shared" si="99"/>
        <v>1.4732796486090776E-2</v>
      </c>
      <c r="X616" s="98" t="s">
        <v>1661</v>
      </c>
    </row>
    <row r="617" spans="1:24" ht="16" x14ac:dyDescent="0.2">
      <c r="A617" s="1" t="s">
        <v>978</v>
      </c>
      <c r="B617" s="37" t="s">
        <v>979</v>
      </c>
      <c r="C617" s="94">
        <v>19</v>
      </c>
      <c r="D617" s="37" t="s">
        <v>436</v>
      </c>
      <c r="E617" s="121">
        <v>77690</v>
      </c>
      <c r="F617" s="182">
        <f t="shared" si="90"/>
        <v>54347</v>
      </c>
      <c r="G617" s="94">
        <v>31326</v>
      </c>
      <c r="H617" s="94">
        <v>5552</v>
      </c>
      <c r="I617" s="94">
        <v>14037</v>
      </c>
      <c r="J617" s="94">
        <v>3432</v>
      </c>
      <c r="K617" s="94">
        <v>0</v>
      </c>
      <c r="L617" s="94">
        <v>0</v>
      </c>
      <c r="M617" s="94">
        <v>0</v>
      </c>
      <c r="N617" s="182">
        <v>0</v>
      </c>
      <c r="O617" s="100">
        <f t="shared" si="91"/>
        <v>0.69953661989960103</v>
      </c>
      <c r="P617" s="188">
        <f t="shared" si="92"/>
        <v>0.57640716138885306</v>
      </c>
      <c r="Q617" s="189">
        <f t="shared" si="93"/>
        <v>0.10215835280696267</v>
      </c>
      <c r="R617" s="189">
        <f t="shared" si="94"/>
        <v>0.25828472592783408</v>
      </c>
      <c r="S617" s="189">
        <f t="shared" si="95"/>
        <v>6.3149759876350117E-2</v>
      </c>
      <c r="T617" s="189">
        <f t="shared" si="96"/>
        <v>0</v>
      </c>
      <c r="U617" s="189">
        <f t="shared" si="97"/>
        <v>0</v>
      </c>
      <c r="V617" s="189">
        <f t="shared" si="98"/>
        <v>0</v>
      </c>
      <c r="W617" s="158">
        <f t="shared" si="99"/>
        <v>0</v>
      </c>
      <c r="X617" s="98" t="s">
        <v>1661</v>
      </c>
    </row>
    <row r="618" spans="1:24" ht="16" x14ac:dyDescent="0.2">
      <c r="A618" s="1" t="s">
        <v>980</v>
      </c>
      <c r="B618" s="37" t="s">
        <v>981</v>
      </c>
      <c r="C618" s="94">
        <v>19</v>
      </c>
      <c r="D618" s="37" t="s">
        <v>436</v>
      </c>
      <c r="E618" s="121">
        <v>77980</v>
      </c>
      <c r="F618" s="182">
        <f t="shared" si="90"/>
        <v>57259</v>
      </c>
      <c r="G618" s="94">
        <v>33605</v>
      </c>
      <c r="H618" s="94">
        <v>3419</v>
      </c>
      <c r="I618" s="94">
        <v>17287</v>
      </c>
      <c r="J618" s="94">
        <v>1486</v>
      </c>
      <c r="K618" s="94">
        <v>690</v>
      </c>
      <c r="L618" s="94">
        <v>0</v>
      </c>
      <c r="M618" s="94">
        <v>0</v>
      </c>
      <c r="N618" s="182">
        <v>772</v>
      </c>
      <c r="O618" s="100">
        <f t="shared" si="91"/>
        <v>0.73427802000512954</v>
      </c>
      <c r="P618" s="188">
        <f t="shared" si="92"/>
        <v>0.58689463665100683</v>
      </c>
      <c r="Q618" s="189">
        <f t="shared" si="93"/>
        <v>5.9711137113816169E-2</v>
      </c>
      <c r="R618" s="189">
        <f t="shared" si="94"/>
        <v>0.30190887022127527</v>
      </c>
      <c r="S618" s="189">
        <f t="shared" si="95"/>
        <v>2.5952252047713023E-2</v>
      </c>
      <c r="T618" s="189">
        <f t="shared" si="96"/>
        <v>1.2050507343823678E-2</v>
      </c>
      <c r="U618" s="189">
        <f t="shared" si="97"/>
        <v>0</v>
      </c>
      <c r="V618" s="189">
        <f t="shared" si="98"/>
        <v>0</v>
      </c>
      <c r="W618" s="158">
        <f t="shared" si="99"/>
        <v>1.3482596622365043E-2</v>
      </c>
      <c r="X618" s="98" t="s">
        <v>1661</v>
      </c>
    </row>
    <row r="619" spans="1:24" ht="16" x14ac:dyDescent="0.2">
      <c r="A619" s="1" t="s">
        <v>1100</v>
      </c>
      <c r="B619" s="37" t="s">
        <v>1101</v>
      </c>
      <c r="C619" s="94">
        <v>19</v>
      </c>
      <c r="D619" s="37" t="s">
        <v>10</v>
      </c>
      <c r="E619" s="121">
        <v>73806</v>
      </c>
      <c r="F619" s="182">
        <f t="shared" si="90"/>
        <v>55955</v>
      </c>
      <c r="G619" s="94">
        <v>27155</v>
      </c>
      <c r="H619" s="94">
        <v>3051</v>
      </c>
      <c r="I619" s="94">
        <v>24107</v>
      </c>
      <c r="J619" s="94">
        <v>1139</v>
      </c>
      <c r="K619" s="94">
        <v>0</v>
      </c>
      <c r="L619" s="94">
        <v>0</v>
      </c>
      <c r="M619" s="94">
        <v>0</v>
      </c>
      <c r="N619" s="182">
        <v>503</v>
      </c>
      <c r="O619" s="100">
        <f t="shared" si="91"/>
        <v>0.75813619488930439</v>
      </c>
      <c r="P619" s="188">
        <f t="shared" si="92"/>
        <v>0.48530068805289966</v>
      </c>
      <c r="Q619" s="189">
        <f t="shared" si="93"/>
        <v>5.4525958359395943E-2</v>
      </c>
      <c r="R619" s="189">
        <f t="shared" si="94"/>
        <v>0.43082834420516486</v>
      </c>
      <c r="S619" s="189">
        <f t="shared" si="95"/>
        <v>2.0355642927352337E-2</v>
      </c>
      <c r="T619" s="189">
        <f t="shared" si="96"/>
        <v>0</v>
      </c>
      <c r="U619" s="189">
        <f t="shared" si="97"/>
        <v>0</v>
      </c>
      <c r="V619" s="189">
        <f t="shared" si="98"/>
        <v>0</v>
      </c>
      <c r="W619" s="158">
        <f t="shared" si="99"/>
        <v>8.9893664551872043E-3</v>
      </c>
      <c r="X619" s="98" t="s">
        <v>1661</v>
      </c>
    </row>
    <row r="620" spans="1:24" ht="16" x14ac:dyDescent="0.2">
      <c r="A620" s="1" t="s">
        <v>1102</v>
      </c>
      <c r="B620" s="37" t="s">
        <v>1103</v>
      </c>
      <c r="C620" s="94">
        <v>19</v>
      </c>
      <c r="D620" s="37" t="s">
        <v>164</v>
      </c>
      <c r="E620" s="121">
        <v>69511</v>
      </c>
      <c r="F620" s="182">
        <f t="shared" si="90"/>
        <v>49588</v>
      </c>
      <c r="G620" s="94">
        <v>30172</v>
      </c>
      <c r="H620" s="94">
        <v>4910</v>
      </c>
      <c r="I620" s="94">
        <v>11118</v>
      </c>
      <c r="J620" s="94">
        <v>1612</v>
      </c>
      <c r="K620" s="94">
        <v>628</v>
      </c>
      <c r="L620" s="94">
        <v>0</v>
      </c>
      <c r="M620" s="94">
        <v>0</v>
      </c>
      <c r="N620" s="182">
        <v>1148</v>
      </c>
      <c r="O620" s="100">
        <f t="shared" si="91"/>
        <v>0.71338349326005956</v>
      </c>
      <c r="P620" s="188">
        <f t="shared" si="92"/>
        <v>0.60845365814309915</v>
      </c>
      <c r="Q620" s="189">
        <f t="shared" si="93"/>
        <v>9.9015890941356779E-2</v>
      </c>
      <c r="R620" s="189">
        <f t="shared" si="94"/>
        <v>0.22420746954908446</v>
      </c>
      <c r="S620" s="189">
        <f t="shared" si="95"/>
        <v>3.2507864806001451E-2</v>
      </c>
      <c r="T620" s="189">
        <f t="shared" si="96"/>
        <v>1.2664354279261112E-2</v>
      </c>
      <c r="U620" s="189">
        <f t="shared" si="97"/>
        <v>0</v>
      </c>
      <c r="V620" s="189">
        <f t="shared" si="98"/>
        <v>0</v>
      </c>
      <c r="W620" s="158">
        <f t="shared" si="99"/>
        <v>2.3150762281197064E-2</v>
      </c>
      <c r="X620" s="98" t="s">
        <v>1661</v>
      </c>
    </row>
    <row r="621" spans="1:24" ht="16" x14ac:dyDescent="0.2">
      <c r="A621" s="1" t="s">
        <v>1112</v>
      </c>
      <c r="B621" s="37" t="s">
        <v>1113</v>
      </c>
      <c r="C621" s="94">
        <v>19</v>
      </c>
      <c r="D621" s="37" t="s">
        <v>436</v>
      </c>
      <c r="E621" s="121">
        <v>73838</v>
      </c>
      <c r="F621" s="182">
        <f t="shared" si="90"/>
        <v>52786</v>
      </c>
      <c r="G621" s="94">
        <v>26551</v>
      </c>
      <c r="H621" s="94">
        <v>4246</v>
      </c>
      <c r="I621" s="94">
        <v>19744</v>
      </c>
      <c r="J621" s="94">
        <v>1997</v>
      </c>
      <c r="K621" s="94">
        <v>0</v>
      </c>
      <c r="L621" s="94">
        <v>0</v>
      </c>
      <c r="M621" s="94">
        <v>0</v>
      </c>
      <c r="N621" s="182">
        <v>248</v>
      </c>
      <c r="O621" s="100">
        <f t="shared" si="91"/>
        <v>0.71488935236599038</v>
      </c>
      <c r="P621" s="188">
        <f t="shared" si="92"/>
        <v>0.50299321789868523</v>
      </c>
      <c r="Q621" s="189">
        <f t="shared" si="93"/>
        <v>8.0437994922896217E-2</v>
      </c>
      <c r="R621" s="189">
        <f t="shared" si="94"/>
        <v>0.37403857083317549</v>
      </c>
      <c r="S621" s="189">
        <f t="shared" si="95"/>
        <v>3.7832000909332017E-2</v>
      </c>
      <c r="T621" s="189">
        <f t="shared" si="96"/>
        <v>0</v>
      </c>
      <c r="U621" s="189">
        <f t="shared" si="97"/>
        <v>0</v>
      </c>
      <c r="V621" s="189">
        <f t="shared" si="98"/>
        <v>0</v>
      </c>
      <c r="W621" s="158">
        <f t="shared" si="99"/>
        <v>4.6982154359110368E-3</v>
      </c>
      <c r="X621" s="98" t="s">
        <v>1661</v>
      </c>
    </row>
    <row r="622" spans="1:24" ht="16" x14ac:dyDescent="0.2">
      <c r="A622" s="1" t="s">
        <v>1114</v>
      </c>
      <c r="B622" s="37" t="s">
        <v>1115</v>
      </c>
      <c r="C622" s="94">
        <v>19</v>
      </c>
      <c r="D622" s="37" t="s">
        <v>164</v>
      </c>
      <c r="E622" s="121">
        <v>76219</v>
      </c>
      <c r="F622" s="182">
        <f t="shared" si="90"/>
        <v>54528</v>
      </c>
      <c r="G622" s="94">
        <v>28754</v>
      </c>
      <c r="H622" s="94">
        <v>5516</v>
      </c>
      <c r="I622" s="94">
        <v>15262</v>
      </c>
      <c r="J622" s="94">
        <v>1664</v>
      </c>
      <c r="K622" s="94">
        <v>567</v>
      </c>
      <c r="L622" s="94">
        <v>0</v>
      </c>
      <c r="M622" s="94">
        <v>0</v>
      </c>
      <c r="N622" s="182">
        <v>2765</v>
      </c>
      <c r="O622" s="100">
        <f t="shared" si="91"/>
        <v>0.71541216756976611</v>
      </c>
      <c r="P622" s="188">
        <f t="shared" si="92"/>
        <v>0.52732541079812212</v>
      </c>
      <c r="Q622" s="189">
        <f t="shared" si="93"/>
        <v>0.10115903755868545</v>
      </c>
      <c r="R622" s="189">
        <f t="shared" si="94"/>
        <v>0.27989289906103287</v>
      </c>
      <c r="S622" s="189">
        <f t="shared" si="95"/>
        <v>3.0516431924882629E-2</v>
      </c>
      <c r="T622" s="189">
        <f t="shared" si="96"/>
        <v>1.0398327464788732E-2</v>
      </c>
      <c r="U622" s="189">
        <f t="shared" si="97"/>
        <v>0</v>
      </c>
      <c r="V622" s="189">
        <f t="shared" si="98"/>
        <v>0</v>
      </c>
      <c r="W622" s="158">
        <f t="shared" si="99"/>
        <v>5.0707893192488265E-2</v>
      </c>
      <c r="X622" s="98" t="s">
        <v>1661</v>
      </c>
    </row>
    <row r="623" spans="1:24" ht="16" x14ac:dyDescent="0.2">
      <c r="A623" s="1" t="s">
        <v>20</v>
      </c>
      <c r="B623" s="38" t="s">
        <v>1485</v>
      </c>
      <c r="C623" s="133">
        <v>20</v>
      </c>
      <c r="D623" s="38" t="s">
        <v>22</v>
      </c>
      <c r="E623" s="121">
        <v>76835</v>
      </c>
      <c r="F623" s="182">
        <f t="shared" si="90"/>
        <v>55841</v>
      </c>
      <c r="G623" s="133">
        <v>29447</v>
      </c>
      <c r="H623" s="133">
        <v>4189</v>
      </c>
      <c r="I623" s="133">
        <v>17987</v>
      </c>
      <c r="J623" s="133">
        <v>2839</v>
      </c>
      <c r="K623" s="133">
        <v>570</v>
      </c>
      <c r="L623" s="133">
        <v>0</v>
      </c>
      <c r="M623" s="133">
        <v>0</v>
      </c>
      <c r="N623" s="196">
        <v>809</v>
      </c>
      <c r="O623" s="183">
        <f t="shared" si="91"/>
        <v>0.7267651460922756</v>
      </c>
      <c r="P623" s="184">
        <f t="shared" si="92"/>
        <v>0.5273365448326498</v>
      </c>
      <c r="Q623" s="185">
        <f t="shared" si="93"/>
        <v>7.5016564889597251E-2</v>
      </c>
      <c r="R623" s="185">
        <f t="shared" si="94"/>
        <v>0.32211099371429597</v>
      </c>
      <c r="S623" s="185">
        <f t="shared" si="95"/>
        <v>5.0840780071990117E-2</v>
      </c>
      <c r="T623" s="185">
        <f t="shared" si="96"/>
        <v>1.0207553589656346E-2</v>
      </c>
      <c r="U623" s="185">
        <f t="shared" si="97"/>
        <v>0</v>
      </c>
      <c r="V623" s="185">
        <f t="shared" si="98"/>
        <v>0</v>
      </c>
      <c r="W623" s="186">
        <f t="shared" si="99"/>
        <v>1.4487562901810499E-2</v>
      </c>
      <c r="X623" s="98" t="s">
        <v>1679</v>
      </c>
    </row>
    <row r="624" spans="1:24" ht="16" x14ac:dyDescent="0.2">
      <c r="A624" s="1" t="s">
        <v>26</v>
      </c>
      <c r="B624" s="37" t="s">
        <v>470</v>
      </c>
      <c r="C624" s="94">
        <v>20</v>
      </c>
      <c r="D624" s="37" t="s">
        <v>28</v>
      </c>
      <c r="E624" s="121">
        <v>70865</v>
      </c>
      <c r="F624" s="182">
        <f t="shared" si="90"/>
        <v>46786</v>
      </c>
      <c r="G624" s="94">
        <v>21624</v>
      </c>
      <c r="H624" s="94">
        <v>12944</v>
      </c>
      <c r="I624" s="94">
        <v>8484</v>
      </c>
      <c r="J624" s="94">
        <v>1515</v>
      </c>
      <c r="K624" s="94">
        <v>356</v>
      </c>
      <c r="L624" s="94">
        <v>0</v>
      </c>
      <c r="M624" s="94">
        <v>0</v>
      </c>
      <c r="N624" s="182">
        <v>1863</v>
      </c>
      <c r="O624" s="100">
        <f t="shared" si="91"/>
        <v>0.66021308121075284</v>
      </c>
      <c r="P624" s="188">
        <f t="shared" si="92"/>
        <v>0.46218954388064803</v>
      </c>
      <c r="Q624" s="189">
        <f t="shared" si="93"/>
        <v>0.27666395930406534</v>
      </c>
      <c r="R624" s="189">
        <f t="shared" si="94"/>
        <v>0.18133629718291797</v>
      </c>
      <c r="S624" s="189">
        <f t="shared" si="95"/>
        <v>3.2381481639806781E-2</v>
      </c>
      <c r="T624" s="189">
        <f t="shared" si="96"/>
        <v>7.6091138374727481E-3</v>
      </c>
      <c r="U624" s="189">
        <f t="shared" si="97"/>
        <v>0</v>
      </c>
      <c r="V624" s="189">
        <f t="shared" si="98"/>
        <v>0</v>
      </c>
      <c r="W624" s="158">
        <f t="shared" si="99"/>
        <v>3.9819604155089131E-2</v>
      </c>
      <c r="X624" s="98" t="s">
        <v>1661</v>
      </c>
    </row>
    <row r="625" spans="1:24" ht="16" x14ac:dyDescent="0.2">
      <c r="A625" s="1" t="s">
        <v>93</v>
      </c>
      <c r="B625" s="37" t="s">
        <v>529</v>
      </c>
      <c r="C625" s="94">
        <v>20</v>
      </c>
      <c r="D625" s="37" t="s">
        <v>95</v>
      </c>
      <c r="E625" s="121">
        <v>78000</v>
      </c>
      <c r="F625" s="182">
        <f t="shared" si="90"/>
        <v>49814</v>
      </c>
      <c r="G625" s="94">
        <v>20468</v>
      </c>
      <c r="H625" s="94">
        <v>18475</v>
      </c>
      <c r="I625" s="94">
        <v>7825</v>
      </c>
      <c r="J625" s="94">
        <v>1397</v>
      </c>
      <c r="K625" s="94">
        <v>0</v>
      </c>
      <c r="L625" s="94">
        <v>0</v>
      </c>
      <c r="M625" s="94">
        <v>0</v>
      </c>
      <c r="N625" s="182">
        <v>1649</v>
      </c>
      <c r="O625" s="100">
        <f t="shared" si="91"/>
        <v>0.63864102564102565</v>
      </c>
      <c r="P625" s="188">
        <f t="shared" si="92"/>
        <v>0.41088850523949089</v>
      </c>
      <c r="Q625" s="189">
        <f t="shared" si="93"/>
        <v>0.3708796723812583</v>
      </c>
      <c r="R625" s="189">
        <f t="shared" si="94"/>
        <v>0.15708435379612157</v>
      </c>
      <c r="S625" s="189">
        <f t="shared" si="95"/>
        <v>2.8044324888585537E-2</v>
      </c>
      <c r="T625" s="189">
        <f t="shared" si="96"/>
        <v>0</v>
      </c>
      <c r="U625" s="189">
        <f t="shared" si="97"/>
        <v>0</v>
      </c>
      <c r="V625" s="189">
        <f t="shared" si="98"/>
        <v>0</v>
      </c>
      <c r="W625" s="158">
        <f t="shared" si="99"/>
        <v>3.3103143694543702E-2</v>
      </c>
      <c r="X625" s="98" t="s">
        <v>1661</v>
      </c>
    </row>
    <row r="626" spans="1:24" ht="16" x14ac:dyDescent="0.2">
      <c r="A626" s="1" t="s">
        <v>138</v>
      </c>
      <c r="B626" s="37" t="s">
        <v>983</v>
      </c>
      <c r="C626" s="94">
        <v>20</v>
      </c>
      <c r="D626" s="37" t="s">
        <v>22</v>
      </c>
      <c r="E626" s="121">
        <v>77182</v>
      </c>
      <c r="F626" s="182">
        <f t="shared" si="90"/>
        <v>55855</v>
      </c>
      <c r="G626" s="94">
        <v>28329</v>
      </c>
      <c r="H626" s="94">
        <v>3689</v>
      </c>
      <c r="I626" s="94">
        <v>20927</v>
      </c>
      <c r="J626" s="94">
        <v>1423</v>
      </c>
      <c r="K626" s="94">
        <v>645</v>
      </c>
      <c r="L626" s="94">
        <v>0</v>
      </c>
      <c r="M626" s="94">
        <v>0</v>
      </c>
      <c r="N626" s="182">
        <v>842</v>
      </c>
      <c r="O626" s="100">
        <f t="shared" si="91"/>
        <v>0.72367909616231763</v>
      </c>
      <c r="P626" s="188">
        <f t="shared" si="92"/>
        <v>0.50718825530391187</v>
      </c>
      <c r="Q626" s="189">
        <f t="shared" si="93"/>
        <v>6.6046011995345086E-2</v>
      </c>
      <c r="R626" s="189">
        <f t="shared" si="94"/>
        <v>0.3746665473099991</v>
      </c>
      <c r="S626" s="189">
        <f t="shared" si="95"/>
        <v>2.5476680691075105E-2</v>
      </c>
      <c r="T626" s="189">
        <f t="shared" si="96"/>
        <v>1.1547757586608183E-2</v>
      </c>
      <c r="U626" s="189">
        <f t="shared" si="97"/>
        <v>0</v>
      </c>
      <c r="V626" s="189">
        <f t="shared" si="98"/>
        <v>0</v>
      </c>
      <c r="W626" s="158">
        <f t="shared" si="99"/>
        <v>1.5074747113060604E-2</v>
      </c>
      <c r="X626" s="98" t="s">
        <v>1661</v>
      </c>
    </row>
    <row r="627" spans="1:24" ht="16" x14ac:dyDescent="0.2">
      <c r="A627" s="1" t="s">
        <v>188</v>
      </c>
      <c r="B627" s="37" t="s">
        <v>1486</v>
      </c>
      <c r="C627" s="94">
        <v>20</v>
      </c>
      <c r="D627" s="37" t="s">
        <v>95</v>
      </c>
      <c r="E627" s="121">
        <v>71708</v>
      </c>
      <c r="F627" s="182">
        <f t="shared" si="90"/>
        <v>49819</v>
      </c>
      <c r="G627" s="94">
        <v>18294</v>
      </c>
      <c r="H627" s="94">
        <v>16426</v>
      </c>
      <c r="I627" s="94">
        <v>11240</v>
      </c>
      <c r="J627" s="94">
        <v>1206</v>
      </c>
      <c r="K627" s="94">
        <v>2568</v>
      </c>
      <c r="L627" s="94">
        <v>0</v>
      </c>
      <c r="M627" s="94">
        <v>0</v>
      </c>
      <c r="N627" s="182">
        <v>85</v>
      </c>
      <c r="O627" s="100">
        <f t="shared" si="91"/>
        <v>0.69474814525575945</v>
      </c>
      <c r="P627" s="188">
        <f t="shared" si="92"/>
        <v>0.36720929765752025</v>
      </c>
      <c r="Q627" s="189">
        <f t="shared" si="93"/>
        <v>0.32971356309841626</v>
      </c>
      <c r="R627" s="189">
        <f t="shared" si="94"/>
        <v>0.22561673257191031</v>
      </c>
      <c r="S627" s="189">
        <f t="shared" si="95"/>
        <v>2.4207631626487886E-2</v>
      </c>
      <c r="T627" s="189">
        <f t="shared" si="96"/>
        <v>5.1546598687247834E-2</v>
      </c>
      <c r="U627" s="189">
        <f t="shared" si="97"/>
        <v>0</v>
      </c>
      <c r="V627" s="189">
        <f t="shared" si="98"/>
        <v>0</v>
      </c>
      <c r="W627" s="158">
        <f t="shared" si="99"/>
        <v>1.7061763584174713E-3</v>
      </c>
      <c r="X627" s="98" t="s">
        <v>1679</v>
      </c>
    </row>
    <row r="628" spans="1:24" ht="16" x14ac:dyDescent="0.2">
      <c r="A628" s="1" t="s">
        <v>190</v>
      </c>
      <c r="B628" s="37" t="s">
        <v>1494</v>
      </c>
      <c r="C628" s="94">
        <v>20</v>
      </c>
      <c r="D628" s="37" t="s">
        <v>95</v>
      </c>
      <c r="E628" s="121">
        <v>68708</v>
      </c>
      <c r="F628" s="182">
        <f t="shared" si="90"/>
        <v>50088</v>
      </c>
      <c r="G628" s="94">
        <v>18401</v>
      </c>
      <c r="H628" s="94">
        <v>2508</v>
      </c>
      <c r="I628" s="94">
        <v>26048</v>
      </c>
      <c r="J628" s="94">
        <v>1728</v>
      </c>
      <c r="K628" s="94">
        <v>729</v>
      </c>
      <c r="L628" s="94">
        <v>0</v>
      </c>
      <c r="M628" s="94">
        <v>0</v>
      </c>
      <c r="N628" s="182">
        <v>674</v>
      </c>
      <c r="O628" s="100">
        <f t="shared" si="91"/>
        <v>0.72899807882633749</v>
      </c>
      <c r="P628" s="188">
        <f t="shared" si="92"/>
        <v>0.36737342277591439</v>
      </c>
      <c r="Q628" s="189">
        <f t="shared" si="93"/>
        <v>5.007187350263536E-2</v>
      </c>
      <c r="R628" s="189">
        <f t="shared" si="94"/>
        <v>0.5200447212905287</v>
      </c>
      <c r="S628" s="189">
        <f t="shared" si="95"/>
        <v>3.4499281264973647E-2</v>
      </c>
      <c r="T628" s="189">
        <f t="shared" si="96"/>
        <v>1.4554384283660756E-2</v>
      </c>
      <c r="U628" s="189">
        <f t="shared" si="97"/>
        <v>0</v>
      </c>
      <c r="V628" s="189">
        <f t="shared" si="98"/>
        <v>0</v>
      </c>
      <c r="W628" s="158">
        <f t="shared" si="99"/>
        <v>1.3456316882287175E-2</v>
      </c>
      <c r="X628" s="98" t="s">
        <v>1679</v>
      </c>
    </row>
    <row r="629" spans="1:24" ht="16" x14ac:dyDescent="0.2">
      <c r="A629" s="1" t="s">
        <v>247</v>
      </c>
      <c r="B629" s="37" t="s">
        <v>478</v>
      </c>
      <c r="C629" s="94">
        <v>20</v>
      </c>
      <c r="D629" s="37" t="s">
        <v>28</v>
      </c>
      <c r="E629" s="121">
        <v>70195</v>
      </c>
      <c r="F629" s="182">
        <f t="shared" si="90"/>
        <v>47303</v>
      </c>
      <c r="G629" s="94">
        <v>22956</v>
      </c>
      <c r="H629" s="94">
        <v>13644</v>
      </c>
      <c r="I629" s="94">
        <v>6293</v>
      </c>
      <c r="J629" s="94">
        <v>2265</v>
      </c>
      <c r="K629" s="94">
        <v>675</v>
      </c>
      <c r="L629" s="94">
        <v>0</v>
      </c>
      <c r="M629" s="94">
        <v>0</v>
      </c>
      <c r="N629" s="182">
        <v>1470</v>
      </c>
      <c r="O629" s="100">
        <f t="shared" si="91"/>
        <v>0.67387990597620917</v>
      </c>
      <c r="P629" s="188">
        <f t="shared" si="92"/>
        <v>0.48529691562902988</v>
      </c>
      <c r="Q629" s="189">
        <f t="shared" si="93"/>
        <v>0.28843836543136797</v>
      </c>
      <c r="R629" s="189">
        <f t="shared" si="94"/>
        <v>0.13303595966429191</v>
      </c>
      <c r="S629" s="189">
        <f t="shared" si="95"/>
        <v>4.7882798131196752E-2</v>
      </c>
      <c r="T629" s="189">
        <f t="shared" si="96"/>
        <v>1.4269708052343403E-2</v>
      </c>
      <c r="U629" s="189">
        <f t="shared" si="97"/>
        <v>0</v>
      </c>
      <c r="V629" s="189">
        <f t="shared" si="98"/>
        <v>0</v>
      </c>
      <c r="W629" s="158">
        <f t="shared" si="99"/>
        <v>3.1076253091770079E-2</v>
      </c>
      <c r="X629" s="98" t="s">
        <v>1661</v>
      </c>
    </row>
    <row r="630" spans="1:24" ht="16" x14ac:dyDescent="0.2">
      <c r="A630" s="1" t="s">
        <v>258</v>
      </c>
      <c r="B630" s="37" t="s">
        <v>689</v>
      </c>
      <c r="C630" s="94">
        <v>20</v>
      </c>
      <c r="D630" s="37" t="s">
        <v>28</v>
      </c>
      <c r="E630" s="121">
        <v>71041</v>
      </c>
      <c r="F630" s="182">
        <f t="shared" si="90"/>
        <v>48928</v>
      </c>
      <c r="G630" s="94">
        <v>23491</v>
      </c>
      <c r="H630" s="94">
        <v>4769</v>
      </c>
      <c r="I630" s="94">
        <v>17602</v>
      </c>
      <c r="J630" s="94">
        <v>1637</v>
      </c>
      <c r="K630" s="94">
        <v>655</v>
      </c>
      <c r="L630" s="94">
        <v>0</v>
      </c>
      <c r="M630" s="94">
        <v>0</v>
      </c>
      <c r="N630" s="182">
        <v>774</v>
      </c>
      <c r="O630" s="100">
        <f t="shared" si="91"/>
        <v>0.68872904379161326</v>
      </c>
      <c r="P630" s="188">
        <f t="shared" si="92"/>
        <v>0.48011363636363635</v>
      </c>
      <c r="Q630" s="189">
        <f t="shared" si="93"/>
        <v>9.7469751471550028E-2</v>
      </c>
      <c r="R630" s="189">
        <f t="shared" si="94"/>
        <v>0.3597531066056246</v>
      </c>
      <c r="S630" s="189">
        <f t="shared" si="95"/>
        <v>3.3457325049051669E-2</v>
      </c>
      <c r="T630" s="189">
        <f t="shared" si="96"/>
        <v>1.3387017658600392E-2</v>
      </c>
      <c r="U630" s="189">
        <f t="shared" si="97"/>
        <v>0</v>
      </c>
      <c r="V630" s="189">
        <f t="shared" si="98"/>
        <v>0</v>
      </c>
      <c r="W630" s="158">
        <f t="shared" si="99"/>
        <v>1.5819162851536953E-2</v>
      </c>
      <c r="X630" s="98" t="s">
        <v>1661</v>
      </c>
    </row>
    <row r="631" spans="1:24" ht="16" x14ac:dyDescent="0.2">
      <c r="A631" s="1" t="s">
        <v>277</v>
      </c>
      <c r="B631" s="37" t="s">
        <v>21</v>
      </c>
      <c r="C631" s="94">
        <v>20</v>
      </c>
      <c r="D631" s="37" t="s">
        <v>22</v>
      </c>
      <c r="E631" s="121">
        <v>77564</v>
      </c>
      <c r="F631" s="182">
        <f t="shared" si="90"/>
        <v>55982</v>
      </c>
      <c r="G631" s="94">
        <v>32333</v>
      </c>
      <c r="H631" s="94">
        <v>4835</v>
      </c>
      <c r="I631" s="94">
        <v>15642</v>
      </c>
      <c r="J631" s="94">
        <v>3172</v>
      </c>
      <c r="K631" s="94">
        <v>0</v>
      </c>
      <c r="L631" s="94">
        <v>0</v>
      </c>
      <c r="M631" s="94">
        <v>0</v>
      </c>
      <c r="N631" s="182">
        <v>0</v>
      </c>
      <c r="O631" s="100">
        <f t="shared" si="91"/>
        <v>0.7217523593419628</v>
      </c>
      <c r="P631" s="188">
        <f t="shared" si="92"/>
        <v>0.5775606444928727</v>
      </c>
      <c r="Q631" s="189">
        <f t="shared" si="93"/>
        <v>8.6367046550677007E-2</v>
      </c>
      <c r="R631" s="189">
        <f t="shared" si="94"/>
        <v>0.27941123932692652</v>
      </c>
      <c r="S631" s="189">
        <f t="shared" si="95"/>
        <v>5.6661069629523775E-2</v>
      </c>
      <c r="T631" s="189">
        <f t="shared" si="96"/>
        <v>0</v>
      </c>
      <c r="U631" s="189">
        <f t="shared" si="97"/>
        <v>0</v>
      </c>
      <c r="V631" s="189">
        <f t="shared" si="98"/>
        <v>0</v>
      </c>
      <c r="W631" s="158">
        <f t="shared" si="99"/>
        <v>0</v>
      </c>
      <c r="X631" s="98" t="s">
        <v>1661</v>
      </c>
    </row>
    <row r="632" spans="1:24" ht="16" x14ac:dyDescent="0.2">
      <c r="A632" s="1" t="s">
        <v>323</v>
      </c>
      <c r="B632" s="37" t="s">
        <v>139</v>
      </c>
      <c r="C632" s="94">
        <v>20</v>
      </c>
      <c r="D632" s="37" t="s">
        <v>22</v>
      </c>
      <c r="E632" s="121">
        <v>70812</v>
      </c>
      <c r="F632" s="182">
        <f t="shared" si="90"/>
        <v>46852</v>
      </c>
      <c r="G632" s="94">
        <v>24087</v>
      </c>
      <c r="H632" s="94">
        <v>6580</v>
      </c>
      <c r="I632" s="94">
        <v>11024</v>
      </c>
      <c r="J632" s="94">
        <v>3036</v>
      </c>
      <c r="K632" s="94">
        <v>0</v>
      </c>
      <c r="L632" s="94">
        <v>0</v>
      </c>
      <c r="M632" s="94">
        <v>0</v>
      </c>
      <c r="N632" s="182">
        <v>2125</v>
      </c>
      <c r="O632" s="100">
        <f t="shared" si="91"/>
        <v>0.66163927018019542</v>
      </c>
      <c r="P632" s="188">
        <f t="shared" si="92"/>
        <v>0.51410825578417141</v>
      </c>
      <c r="Q632" s="189">
        <f t="shared" si="93"/>
        <v>0.14044224366088962</v>
      </c>
      <c r="R632" s="189">
        <f t="shared" si="94"/>
        <v>0.23529411764705882</v>
      </c>
      <c r="S632" s="189">
        <f t="shared" si="95"/>
        <v>6.479979509946214E-2</v>
      </c>
      <c r="T632" s="189">
        <f t="shared" si="96"/>
        <v>0</v>
      </c>
      <c r="U632" s="189">
        <f t="shared" si="97"/>
        <v>0</v>
      </c>
      <c r="V632" s="189">
        <f t="shared" si="98"/>
        <v>0</v>
      </c>
      <c r="W632" s="158">
        <f t="shared" si="99"/>
        <v>4.5355587808417995E-2</v>
      </c>
      <c r="X632" s="98" t="s">
        <v>1661</v>
      </c>
    </row>
    <row r="633" spans="1:24" ht="16" x14ac:dyDescent="0.2">
      <c r="A633" s="1" t="s">
        <v>338</v>
      </c>
      <c r="B633" s="37" t="s">
        <v>1510</v>
      </c>
      <c r="C633" s="94">
        <v>20</v>
      </c>
      <c r="D633" s="37" t="s">
        <v>28</v>
      </c>
      <c r="E633" s="121">
        <v>73882</v>
      </c>
      <c r="F633" s="182">
        <f t="shared" si="90"/>
        <v>47971</v>
      </c>
      <c r="G633" s="94">
        <v>23604</v>
      </c>
      <c r="H633" s="94">
        <v>13651</v>
      </c>
      <c r="I633" s="94">
        <v>7800</v>
      </c>
      <c r="J633" s="94">
        <v>0</v>
      </c>
      <c r="K633" s="94">
        <v>734</v>
      </c>
      <c r="L633" s="94">
        <v>0</v>
      </c>
      <c r="M633" s="94">
        <v>0</v>
      </c>
      <c r="N633" s="182">
        <v>2182</v>
      </c>
      <c r="O633" s="100">
        <f t="shared" si="91"/>
        <v>0.64929211445277601</v>
      </c>
      <c r="P633" s="188">
        <f t="shared" si="92"/>
        <v>0.4920472785641325</v>
      </c>
      <c r="Q633" s="189">
        <f t="shared" si="93"/>
        <v>0.28456775968814491</v>
      </c>
      <c r="R633" s="189">
        <f t="shared" si="94"/>
        <v>0.16259823643451252</v>
      </c>
      <c r="S633" s="189">
        <f t="shared" si="95"/>
        <v>0</v>
      </c>
      <c r="T633" s="189">
        <f t="shared" si="96"/>
        <v>1.5300910967042588E-2</v>
      </c>
      <c r="U633" s="189">
        <f t="shared" si="97"/>
        <v>0</v>
      </c>
      <c r="V633" s="189">
        <f t="shared" si="98"/>
        <v>0</v>
      </c>
      <c r="W633" s="158">
        <f t="shared" si="99"/>
        <v>4.5485814346167476E-2</v>
      </c>
      <c r="X633" s="98" t="s">
        <v>1679</v>
      </c>
    </row>
    <row r="634" spans="1:24" ht="16" x14ac:dyDescent="0.2">
      <c r="A634" s="1" t="s">
        <v>385</v>
      </c>
      <c r="B634" s="37" t="s">
        <v>873</v>
      </c>
      <c r="C634" s="94">
        <v>20</v>
      </c>
      <c r="D634" s="37" t="s">
        <v>28</v>
      </c>
      <c r="E634" s="121">
        <v>69591</v>
      </c>
      <c r="F634" s="182">
        <f t="shared" si="90"/>
        <v>49408</v>
      </c>
      <c r="G634" s="94">
        <v>28076</v>
      </c>
      <c r="H634" s="94">
        <v>6541</v>
      </c>
      <c r="I634" s="94">
        <v>10561</v>
      </c>
      <c r="J634" s="94">
        <v>1782</v>
      </c>
      <c r="K634" s="94">
        <v>0</v>
      </c>
      <c r="L634" s="94">
        <v>0</v>
      </c>
      <c r="M634" s="94">
        <v>0</v>
      </c>
      <c r="N634" s="182">
        <v>2448</v>
      </c>
      <c r="O634" s="100">
        <f t="shared" si="91"/>
        <v>0.70997686482447442</v>
      </c>
      <c r="P634" s="188">
        <f t="shared" si="92"/>
        <v>0.56824805699481862</v>
      </c>
      <c r="Q634" s="189">
        <f t="shared" si="93"/>
        <v>0.13238746761658032</v>
      </c>
      <c r="R634" s="189">
        <f t="shared" si="94"/>
        <v>0.21375080958549222</v>
      </c>
      <c r="S634" s="189">
        <f t="shared" si="95"/>
        <v>3.606703367875648E-2</v>
      </c>
      <c r="T634" s="189">
        <f t="shared" si="96"/>
        <v>0</v>
      </c>
      <c r="U634" s="189">
        <f t="shared" si="97"/>
        <v>0</v>
      </c>
      <c r="V634" s="189">
        <f t="shared" si="98"/>
        <v>0</v>
      </c>
      <c r="W634" s="158">
        <f t="shared" si="99"/>
        <v>4.9546632124352334E-2</v>
      </c>
      <c r="X634" s="98" t="s">
        <v>1661</v>
      </c>
    </row>
    <row r="635" spans="1:24" ht="16" x14ac:dyDescent="0.2">
      <c r="A635" s="1" t="s">
        <v>412</v>
      </c>
      <c r="B635" s="37" t="s">
        <v>1424</v>
      </c>
      <c r="C635" s="94">
        <v>20</v>
      </c>
      <c r="D635" s="37" t="s">
        <v>95</v>
      </c>
      <c r="E635" s="121">
        <v>79208</v>
      </c>
      <c r="F635" s="182">
        <f t="shared" si="90"/>
        <v>54587</v>
      </c>
      <c r="G635" s="94">
        <v>28147</v>
      </c>
      <c r="H635" s="94">
        <v>6524</v>
      </c>
      <c r="I635" s="94">
        <v>15267</v>
      </c>
      <c r="J635" s="94">
        <v>0</v>
      </c>
      <c r="K635" s="94">
        <v>0</v>
      </c>
      <c r="L635" s="94">
        <v>0</v>
      </c>
      <c r="M635" s="94">
        <v>2699</v>
      </c>
      <c r="N635" s="182">
        <v>1950</v>
      </c>
      <c r="O635" s="100">
        <f t="shared" si="91"/>
        <v>0.6891601858398142</v>
      </c>
      <c r="P635" s="188">
        <f t="shared" si="92"/>
        <v>0.51563559089160427</v>
      </c>
      <c r="Q635" s="189">
        <f t="shared" si="93"/>
        <v>0.11951563559089161</v>
      </c>
      <c r="R635" s="189">
        <f t="shared" si="94"/>
        <v>0.27968197556194696</v>
      </c>
      <c r="S635" s="189">
        <f t="shared" si="95"/>
        <v>0</v>
      </c>
      <c r="T635" s="189">
        <f t="shared" si="96"/>
        <v>0</v>
      </c>
      <c r="U635" s="189">
        <f t="shared" si="97"/>
        <v>0</v>
      </c>
      <c r="V635" s="189">
        <f t="shared" si="98"/>
        <v>4.9444006814809385E-2</v>
      </c>
      <c r="W635" s="158">
        <f t="shared" si="99"/>
        <v>3.5722791140747799E-2</v>
      </c>
      <c r="X635" s="98" t="s">
        <v>1679</v>
      </c>
    </row>
    <row r="636" spans="1:24" ht="16" x14ac:dyDescent="0.2">
      <c r="A636" s="1" t="s">
        <v>447</v>
      </c>
      <c r="B636" s="37" t="s">
        <v>893</v>
      </c>
      <c r="C636" s="94">
        <v>20</v>
      </c>
      <c r="D636" s="37" t="s">
        <v>28</v>
      </c>
      <c r="E636" s="121">
        <v>75354</v>
      </c>
      <c r="F636" s="182">
        <f t="shared" si="90"/>
        <v>48578</v>
      </c>
      <c r="G636" s="94">
        <v>24313</v>
      </c>
      <c r="H636" s="94">
        <v>11930</v>
      </c>
      <c r="I636" s="94">
        <v>7943</v>
      </c>
      <c r="J636" s="94">
        <v>2610</v>
      </c>
      <c r="K636" s="94">
        <v>0</v>
      </c>
      <c r="L636" s="94">
        <v>0</v>
      </c>
      <c r="M636" s="94">
        <v>0</v>
      </c>
      <c r="N636" s="182">
        <v>1782</v>
      </c>
      <c r="O636" s="100">
        <f t="shared" si="91"/>
        <v>0.64466385327918885</v>
      </c>
      <c r="P636" s="188">
        <f t="shared" si="92"/>
        <v>0.50049405080489107</v>
      </c>
      <c r="Q636" s="189">
        <f t="shared" si="93"/>
        <v>0.24558442093128577</v>
      </c>
      <c r="R636" s="189">
        <f t="shared" si="94"/>
        <v>0.16351023096875128</v>
      </c>
      <c r="S636" s="189">
        <f t="shared" si="95"/>
        <v>5.3728025031907448E-2</v>
      </c>
      <c r="T636" s="189">
        <f t="shared" si="96"/>
        <v>0</v>
      </c>
      <c r="U636" s="189">
        <f t="shared" si="97"/>
        <v>0</v>
      </c>
      <c r="V636" s="189">
        <f t="shared" si="98"/>
        <v>0</v>
      </c>
      <c r="W636" s="158">
        <f t="shared" si="99"/>
        <v>3.6683272263164396E-2</v>
      </c>
      <c r="X636" s="98" t="s">
        <v>1661</v>
      </c>
    </row>
    <row r="637" spans="1:24" ht="16" x14ac:dyDescent="0.2">
      <c r="A637" s="1" t="s">
        <v>455</v>
      </c>
      <c r="B637" s="37" t="s">
        <v>1003</v>
      </c>
      <c r="C637" s="94">
        <v>20</v>
      </c>
      <c r="D637" s="37" t="s">
        <v>28</v>
      </c>
      <c r="E637" s="121">
        <v>69432</v>
      </c>
      <c r="F637" s="182">
        <f t="shared" si="90"/>
        <v>43343</v>
      </c>
      <c r="G637" s="94">
        <v>22826</v>
      </c>
      <c r="H637" s="94">
        <v>9298</v>
      </c>
      <c r="I637" s="94">
        <v>8400</v>
      </c>
      <c r="J637" s="94">
        <v>2819</v>
      </c>
      <c r="K637" s="94">
        <v>0</v>
      </c>
      <c r="L637" s="94">
        <v>0</v>
      </c>
      <c r="M637" s="94">
        <v>0</v>
      </c>
      <c r="N637" s="182">
        <v>0</v>
      </c>
      <c r="O637" s="100">
        <f t="shared" si="91"/>
        <v>0.62425106579098977</v>
      </c>
      <c r="P637" s="188">
        <f t="shared" si="92"/>
        <v>0.5266363657337978</v>
      </c>
      <c r="Q637" s="189">
        <f t="shared" si="93"/>
        <v>0.21452137600073828</v>
      </c>
      <c r="R637" s="189">
        <f t="shared" si="94"/>
        <v>0.19380292088687909</v>
      </c>
      <c r="S637" s="189">
        <f t="shared" si="95"/>
        <v>6.5039337378584777E-2</v>
      </c>
      <c r="T637" s="189">
        <f t="shared" si="96"/>
        <v>0</v>
      </c>
      <c r="U637" s="189">
        <f t="shared" si="97"/>
        <v>0</v>
      </c>
      <c r="V637" s="189">
        <f t="shared" si="98"/>
        <v>0</v>
      </c>
      <c r="W637" s="158">
        <f t="shared" si="99"/>
        <v>0</v>
      </c>
      <c r="X637" s="98" t="s">
        <v>1661</v>
      </c>
    </row>
    <row r="638" spans="1:24" ht="16" x14ac:dyDescent="0.2">
      <c r="A638" s="1" t="s">
        <v>469</v>
      </c>
      <c r="B638" s="37" t="s">
        <v>27</v>
      </c>
      <c r="C638" s="94">
        <v>20</v>
      </c>
      <c r="D638" s="37" t="s">
        <v>28</v>
      </c>
      <c r="E638" s="121">
        <v>81269</v>
      </c>
      <c r="F638" s="182">
        <f t="shared" si="90"/>
        <v>55185</v>
      </c>
      <c r="G638" s="94">
        <v>29878</v>
      </c>
      <c r="H638" s="94">
        <v>9204</v>
      </c>
      <c r="I638" s="94">
        <v>12581</v>
      </c>
      <c r="J638" s="94">
        <v>2508</v>
      </c>
      <c r="K638" s="94">
        <v>1014</v>
      </c>
      <c r="L638" s="94">
        <v>0</v>
      </c>
      <c r="M638" s="94">
        <v>0</v>
      </c>
      <c r="N638" s="182">
        <v>0</v>
      </c>
      <c r="O638" s="100">
        <f t="shared" si="91"/>
        <v>0.67904120882501318</v>
      </c>
      <c r="P638" s="188">
        <f t="shared" si="92"/>
        <v>0.54141523964845517</v>
      </c>
      <c r="Q638" s="189">
        <f t="shared" si="93"/>
        <v>0.16678445229681979</v>
      </c>
      <c r="R638" s="189">
        <f t="shared" si="94"/>
        <v>0.22797861737791067</v>
      </c>
      <c r="S638" s="189">
        <f t="shared" si="95"/>
        <v>4.5447132372927426E-2</v>
      </c>
      <c r="T638" s="189">
        <f t="shared" si="96"/>
        <v>1.8374558303886925E-2</v>
      </c>
      <c r="U638" s="189">
        <f t="shared" si="97"/>
        <v>0</v>
      </c>
      <c r="V638" s="189">
        <f t="shared" si="98"/>
        <v>0</v>
      </c>
      <c r="W638" s="158">
        <f t="shared" si="99"/>
        <v>0</v>
      </c>
      <c r="X638" s="98" t="s">
        <v>1661</v>
      </c>
    </row>
    <row r="639" spans="1:24" ht="16" x14ac:dyDescent="0.2">
      <c r="A639" s="1" t="s">
        <v>477</v>
      </c>
      <c r="B639" s="37" t="s">
        <v>1528</v>
      </c>
      <c r="C639" s="94">
        <v>20</v>
      </c>
      <c r="D639" s="37" t="s">
        <v>28</v>
      </c>
      <c r="E639" s="121">
        <v>71596</v>
      </c>
      <c r="F639" s="182">
        <f t="shared" si="90"/>
        <v>45933</v>
      </c>
      <c r="G639" s="94">
        <v>22043</v>
      </c>
      <c r="H639" s="94">
        <v>14426</v>
      </c>
      <c r="I639" s="94">
        <v>6935</v>
      </c>
      <c r="J639" s="94">
        <v>2529</v>
      </c>
      <c r="K639" s="94">
        <v>0</v>
      </c>
      <c r="L639" s="94">
        <v>0</v>
      </c>
      <c r="M639" s="94">
        <v>0</v>
      </c>
      <c r="N639" s="182">
        <v>0</v>
      </c>
      <c r="O639" s="100">
        <f t="shared" si="91"/>
        <v>0.64155818760824623</v>
      </c>
      <c r="P639" s="188">
        <f t="shared" si="92"/>
        <v>0.47989462913373826</v>
      </c>
      <c r="Q639" s="189">
        <f t="shared" si="93"/>
        <v>0.31406613981233533</v>
      </c>
      <c r="R639" s="189">
        <f t="shared" si="94"/>
        <v>0.15098077634815926</v>
      </c>
      <c r="S639" s="189">
        <f t="shared" si="95"/>
        <v>5.5058454705767097E-2</v>
      </c>
      <c r="T639" s="189">
        <f t="shared" si="96"/>
        <v>0</v>
      </c>
      <c r="U639" s="189">
        <f t="shared" si="97"/>
        <v>0</v>
      </c>
      <c r="V639" s="189">
        <f t="shared" si="98"/>
        <v>0</v>
      </c>
      <c r="W639" s="158">
        <f t="shared" si="99"/>
        <v>0</v>
      </c>
      <c r="X639" s="98" t="s">
        <v>1679</v>
      </c>
    </row>
    <row r="640" spans="1:24" ht="16" x14ac:dyDescent="0.2">
      <c r="A640" s="1" t="s">
        <v>528</v>
      </c>
      <c r="B640" s="37" t="s">
        <v>189</v>
      </c>
      <c r="C640" s="94">
        <v>20</v>
      </c>
      <c r="D640" s="37" t="s">
        <v>95</v>
      </c>
      <c r="E640" s="121">
        <v>66017</v>
      </c>
      <c r="F640" s="182">
        <f t="shared" si="90"/>
        <v>42705</v>
      </c>
      <c r="G640" s="94">
        <v>16217</v>
      </c>
      <c r="H640" s="94">
        <v>14889</v>
      </c>
      <c r="I640" s="94">
        <v>7691</v>
      </c>
      <c r="J640" s="94">
        <v>1384</v>
      </c>
      <c r="K640" s="94">
        <v>2330</v>
      </c>
      <c r="L640" s="94">
        <v>0</v>
      </c>
      <c r="M640" s="94">
        <v>0</v>
      </c>
      <c r="N640" s="182">
        <v>194</v>
      </c>
      <c r="O640" s="100">
        <f t="shared" si="91"/>
        <v>0.64687883423966552</v>
      </c>
      <c r="P640" s="188">
        <f t="shared" si="92"/>
        <v>0.37974476056667839</v>
      </c>
      <c r="Q640" s="189">
        <f t="shared" si="93"/>
        <v>0.34864769933263084</v>
      </c>
      <c r="R640" s="189">
        <f t="shared" si="94"/>
        <v>0.18009600749326776</v>
      </c>
      <c r="S640" s="189">
        <f t="shared" si="95"/>
        <v>3.2408383093314598E-2</v>
      </c>
      <c r="T640" s="189">
        <f t="shared" si="96"/>
        <v>5.4560355930218941E-2</v>
      </c>
      <c r="U640" s="189">
        <f t="shared" si="97"/>
        <v>0</v>
      </c>
      <c r="V640" s="189">
        <f t="shared" si="98"/>
        <v>0</v>
      </c>
      <c r="W640" s="158">
        <f t="shared" si="99"/>
        <v>4.5427935838894739E-3</v>
      </c>
      <c r="X640" s="98" t="s">
        <v>1661</v>
      </c>
    </row>
    <row r="641" spans="1:24" ht="16" x14ac:dyDescent="0.2">
      <c r="A641" s="1" t="s">
        <v>573</v>
      </c>
      <c r="B641" s="37" t="s">
        <v>278</v>
      </c>
      <c r="C641" s="94">
        <v>20</v>
      </c>
      <c r="D641" s="37" t="s">
        <v>22</v>
      </c>
      <c r="E641" s="121">
        <v>81462</v>
      </c>
      <c r="F641" s="182">
        <f t="shared" si="90"/>
        <v>56787</v>
      </c>
      <c r="G641" s="94">
        <v>31427</v>
      </c>
      <c r="H641" s="94">
        <v>5937</v>
      </c>
      <c r="I641" s="94">
        <v>15550</v>
      </c>
      <c r="J641" s="94">
        <v>3873</v>
      </c>
      <c r="K641" s="94">
        <v>0</v>
      </c>
      <c r="L641" s="94">
        <v>0</v>
      </c>
      <c r="M641" s="94">
        <v>0</v>
      </c>
      <c r="N641" s="182">
        <v>0</v>
      </c>
      <c r="O641" s="100">
        <f t="shared" si="91"/>
        <v>0.69709803343890397</v>
      </c>
      <c r="P641" s="188">
        <f t="shared" si="92"/>
        <v>0.55341891630126616</v>
      </c>
      <c r="Q641" s="189">
        <f t="shared" si="93"/>
        <v>0.10454857625865074</v>
      </c>
      <c r="R641" s="189">
        <f t="shared" si="94"/>
        <v>0.27383027805659749</v>
      </c>
      <c r="S641" s="189">
        <f t="shared" si="95"/>
        <v>6.8202229383485663E-2</v>
      </c>
      <c r="T641" s="189">
        <f t="shared" si="96"/>
        <v>0</v>
      </c>
      <c r="U641" s="189">
        <f t="shared" si="97"/>
        <v>0</v>
      </c>
      <c r="V641" s="189">
        <f t="shared" si="98"/>
        <v>0</v>
      </c>
      <c r="W641" s="158">
        <f t="shared" si="99"/>
        <v>0</v>
      </c>
      <c r="X641" s="98" t="s">
        <v>1661</v>
      </c>
    </row>
    <row r="642" spans="1:24" ht="16" x14ac:dyDescent="0.2">
      <c r="A642" s="1" t="s">
        <v>577</v>
      </c>
      <c r="B642" s="37" t="s">
        <v>191</v>
      </c>
      <c r="C642" s="94">
        <v>20</v>
      </c>
      <c r="D642" s="37" t="s">
        <v>95</v>
      </c>
      <c r="E642" s="121">
        <v>74004</v>
      </c>
      <c r="F642" s="182">
        <f t="shared" si="90"/>
        <v>51834</v>
      </c>
      <c r="G642" s="94">
        <v>12275</v>
      </c>
      <c r="H642" s="94">
        <v>14986</v>
      </c>
      <c r="I642" s="94">
        <v>7159</v>
      </c>
      <c r="J642" s="94">
        <v>948</v>
      </c>
      <c r="K642" s="94">
        <v>16238</v>
      </c>
      <c r="L642" s="94">
        <v>0</v>
      </c>
      <c r="M642" s="94">
        <v>0</v>
      </c>
      <c r="N642" s="182">
        <v>228</v>
      </c>
      <c r="O642" s="100">
        <f t="shared" si="91"/>
        <v>0.70042159883249555</v>
      </c>
      <c r="P642" s="188">
        <f t="shared" si="92"/>
        <v>0.23681367442219392</v>
      </c>
      <c r="Q642" s="189">
        <f t="shared" si="93"/>
        <v>0.28911525253694487</v>
      </c>
      <c r="R642" s="189">
        <f t="shared" si="94"/>
        <v>0.13811397924142454</v>
      </c>
      <c r="S642" s="189">
        <f t="shared" si="95"/>
        <v>1.8289153837249682E-2</v>
      </c>
      <c r="T642" s="189">
        <f t="shared" si="96"/>
        <v>0.31326928271019022</v>
      </c>
      <c r="U642" s="189">
        <f t="shared" si="97"/>
        <v>0</v>
      </c>
      <c r="V642" s="189">
        <f t="shared" si="98"/>
        <v>0</v>
      </c>
      <c r="W642" s="158">
        <f t="shared" si="99"/>
        <v>4.3986572519967588E-3</v>
      </c>
      <c r="X642" s="98" t="s">
        <v>1661</v>
      </c>
    </row>
    <row r="643" spans="1:24" ht="16" x14ac:dyDescent="0.2">
      <c r="A643" s="1" t="s">
        <v>650</v>
      </c>
      <c r="B643" s="37" t="s">
        <v>1463</v>
      </c>
      <c r="C643" s="94">
        <v>20</v>
      </c>
      <c r="D643" s="37" t="s">
        <v>95</v>
      </c>
      <c r="E643" s="121">
        <v>77840</v>
      </c>
      <c r="F643" s="182">
        <f t="shared" si="90"/>
        <v>52124</v>
      </c>
      <c r="G643" s="94">
        <v>21223</v>
      </c>
      <c r="H643" s="94">
        <v>2497</v>
      </c>
      <c r="I643" s="94">
        <v>24658</v>
      </c>
      <c r="J643" s="94">
        <v>1305</v>
      </c>
      <c r="K643" s="94">
        <v>0</v>
      </c>
      <c r="L643" s="94">
        <v>0</v>
      </c>
      <c r="M643" s="94">
        <v>1327</v>
      </c>
      <c r="N643" s="182">
        <v>1114</v>
      </c>
      <c r="O643" s="100">
        <f t="shared" si="91"/>
        <v>0.66963001027749225</v>
      </c>
      <c r="P643" s="188">
        <f t="shared" si="92"/>
        <v>0.40716368659350777</v>
      </c>
      <c r="Q643" s="189">
        <f t="shared" si="93"/>
        <v>4.7904995779295523E-2</v>
      </c>
      <c r="R643" s="189">
        <f t="shared" si="94"/>
        <v>0.47306423144808535</v>
      </c>
      <c r="S643" s="189">
        <f t="shared" si="95"/>
        <v>2.5036451538638631E-2</v>
      </c>
      <c r="T643" s="189">
        <f t="shared" si="96"/>
        <v>0</v>
      </c>
      <c r="U643" s="189">
        <f t="shared" si="97"/>
        <v>0</v>
      </c>
      <c r="V643" s="189">
        <f t="shared" si="98"/>
        <v>2.5458521986033305E-2</v>
      </c>
      <c r="W643" s="158">
        <f t="shared" si="99"/>
        <v>2.1372112654439415E-2</v>
      </c>
      <c r="X643" s="98" t="s">
        <v>1679</v>
      </c>
    </row>
    <row r="644" spans="1:24" ht="16" x14ac:dyDescent="0.2">
      <c r="A644" s="1" t="s">
        <v>688</v>
      </c>
      <c r="B644" s="37" t="s">
        <v>1531</v>
      </c>
      <c r="C644" s="94">
        <v>20</v>
      </c>
      <c r="D644" s="37" t="s">
        <v>28</v>
      </c>
      <c r="E644" s="121">
        <v>71790</v>
      </c>
      <c r="F644" s="182">
        <f t="shared" si="90"/>
        <v>51314</v>
      </c>
      <c r="G644" s="94">
        <v>29723</v>
      </c>
      <c r="H644" s="94">
        <v>6476</v>
      </c>
      <c r="I644" s="94">
        <v>11545</v>
      </c>
      <c r="J644" s="94">
        <v>1911</v>
      </c>
      <c r="K644" s="94">
        <v>764</v>
      </c>
      <c r="L644" s="94">
        <v>0</v>
      </c>
      <c r="M644" s="94">
        <v>0</v>
      </c>
      <c r="N644" s="182">
        <v>895</v>
      </c>
      <c r="O644" s="100">
        <f t="shared" si="91"/>
        <v>0.71477921716116455</v>
      </c>
      <c r="P644" s="188">
        <f t="shared" si="92"/>
        <v>0.57923763495342406</v>
      </c>
      <c r="Q644" s="189">
        <f t="shared" si="93"/>
        <v>0.12620337529718986</v>
      </c>
      <c r="R644" s="189">
        <f t="shared" si="94"/>
        <v>0.22498733289160852</v>
      </c>
      <c r="S644" s="189">
        <f t="shared" si="95"/>
        <v>3.7241298670928014E-2</v>
      </c>
      <c r="T644" s="189">
        <f t="shared" si="96"/>
        <v>1.4888724324745684E-2</v>
      </c>
      <c r="U644" s="189">
        <f t="shared" si="97"/>
        <v>0</v>
      </c>
      <c r="V644" s="189">
        <f t="shared" si="98"/>
        <v>0</v>
      </c>
      <c r="W644" s="158">
        <f t="shared" si="99"/>
        <v>1.7441633862103911E-2</v>
      </c>
      <c r="X644" s="98" t="s">
        <v>1679</v>
      </c>
    </row>
    <row r="645" spans="1:24" ht="16" x14ac:dyDescent="0.2">
      <c r="A645" s="1" t="s">
        <v>832</v>
      </c>
      <c r="B645" s="37" t="s">
        <v>248</v>
      </c>
      <c r="C645" s="94">
        <v>20</v>
      </c>
      <c r="D645" s="37" t="s">
        <v>28</v>
      </c>
      <c r="E645" s="121">
        <v>76808</v>
      </c>
      <c r="F645" s="182">
        <f t="shared" si="90"/>
        <v>49209</v>
      </c>
      <c r="G645" s="94">
        <v>22050</v>
      </c>
      <c r="H645" s="94">
        <v>7940</v>
      </c>
      <c r="I645" s="94">
        <v>16002</v>
      </c>
      <c r="J645" s="94">
        <v>1907</v>
      </c>
      <c r="K645" s="94">
        <v>1137</v>
      </c>
      <c r="L645" s="94">
        <v>0</v>
      </c>
      <c r="M645" s="94">
        <v>0</v>
      </c>
      <c r="N645" s="182">
        <v>173</v>
      </c>
      <c r="O645" s="100">
        <f t="shared" si="91"/>
        <v>0.64067545047390895</v>
      </c>
      <c r="P645" s="188">
        <f t="shared" si="92"/>
        <v>0.44808876425044197</v>
      </c>
      <c r="Q645" s="189">
        <f t="shared" si="93"/>
        <v>0.16135259810197322</v>
      </c>
      <c r="R645" s="189">
        <f t="shared" si="94"/>
        <v>0.32518441748460647</v>
      </c>
      <c r="S645" s="189">
        <f t="shared" si="95"/>
        <v>3.8753073624743443E-2</v>
      </c>
      <c r="T645" s="189">
        <f t="shared" si="96"/>
        <v>2.310552947631531E-2</v>
      </c>
      <c r="U645" s="189">
        <f t="shared" si="97"/>
        <v>0</v>
      </c>
      <c r="V645" s="189">
        <f t="shared" si="98"/>
        <v>0</v>
      </c>
      <c r="W645" s="158">
        <f t="shared" si="99"/>
        <v>3.5156170619195675E-3</v>
      </c>
      <c r="X645" s="98" t="s">
        <v>1661</v>
      </c>
    </row>
    <row r="646" spans="1:24" ht="16" x14ac:dyDescent="0.2">
      <c r="A646" s="1" t="s">
        <v>872</v>
      </c>
      <c r="B646" s="37" t="s">
        <v>259</v>
      </c>
      <c r="C646" s="94">
        <v>20</v>
      </c>
      <c r="D646" s="37" t="s">
        <v>28</v>
      </c>
      <c r="E646" s="121">
        <v>71122</v>
      </c>
      <c r="F646" s="182">
        <f t="shared" ref="F646:F655" si="100">SUM(G646:N646)</f>
        <v>43807</v>
      </c>
      <c r="G646" s="94">
        <v>20230</v>
      </c>
      <c r="H646" s="94">
        <v>14161</v>
      </c>
      <c r="I646" s="94">
        <v>5832</v>
      </c>
      <c r="J646" s="94">
        <v>1314</v>
      </c>
      <c r="K646" s="94">
        <v>396</v>
      </c>
      <c r="L646" s="94">
        <v>0</v>
      </c>
      <c r="M646" s="94">
        <v>0</v>
      </c>
      <c r="N646" s="182">
        <v>1874</v>
      </c>
      <c r="O646" s="100">
        <f t="shared" ref="O646:O655" si="101">SUM(G646:N646)/E646</f>
        <v>0.61594162143921716</v>
      </c>
      <c r="P646" s="188">
        <f t="shared" ref="P646:P655" si="102">G646/F646</f>
        <v>0.46179834273061382</v>
      </c>
      <c r="Q646" s="189">
        <f t="shared" ref="Q646:Q655" si="103">H646/F646</f>
        <v>0.32325883991142967</v>
      </c>
      <c r="R646" s="189">
        <f t="shared" ref="R646:R655" si="104">I646/F646</f>
        <v>0.13312940854201383</v>
      </c>
      <c r="S646" s="189">
        <f t="shared" ref="S646:S655" si="105">J646/F646</f>
        <v>2.999520624557719E-2</v>
      </c>
      <c r="T646" s="189">
        <f t="shared" ref="T646:T655" si="106">K646/F646</f>
        <v>9.0396511972972351E-3</v>
      </c>
      <c r="U646" s="189">
        <f t="shared" ref="U646:U655" si="107">L646/F646</f>
        <v>0</v>
      </c>
      <c r="V646" s="189">
        <f t="shared" ref="V646:V655" si="108">M646/F646</f>
        <v>0</v>
      </c>
      <c r="W646" s="158">
        <f t="shared" ref="W646:W655" si="109">N646/F646</f>
        <v>4.2778551373068234E-2</v>
      </c>
      <c r="X646" s="98" t="s">
        <v>1661</v>
      </c>
    </row>
    <row r="647" spans="1:24" ht="16" x14ac:dyDescent="0.2">
      <c r="A647" s="1" t="s">
        <v>892</v>
      </c>
      <c r="B647" s="37" t="s">
        <v>339</v>
      </c>
      <c r="C647" s="94">
        <v>20</v>
      </c>
      <c r="D647" s="37" t="s">
        <v>28</v>
      </c>
      <c r="E647" s="121">
        <v>76271</v>
      </c>
      <c r="F647" s="182">
        <f t="shared" si="100"/>
        <v>50080</v>
      </c>
      <c r="G647" s="94">
        <v>24428</v>
      </c>
      <c r="H647" s="94">
        <v>13800</v>
      </c>
      <c r="I647" s="94">
        <v>7361</v>
      </c>
      <c r="J647" s="94">
        <v>1842</v>
      </c>
      <c r="K647" s="94">
        <v>0</v>
      </c>
      <c r="L647" s="94">
        <v>0</v>
      </c>
      <c r="M647" s="94">
        <v>0</v>
      </c>
      <c r="N647" s="182">
        <v>2649</v>
      </c>
      <c r="O647" s="100">
        <f t="shared" si="101"/>
        <v>0.65660604948145429</v>
      </c>
      <c r="P647" s="188">
        <f t="shared" si="102"/>
        <v>0.48777955271565493</v>
      </c>
      <c r="Q647" s="189">
        <f t="shared" si="103"/>
        <v>0.2755591054313099</v>
      </c>
      <c r="R647" s="189">
        <f t="shared" si="104"/>
        <v>0.14698482428115017</v>
      </c>
      <c r="S647" s="189">
        <f t="shared" si="105"/>
        <v>3.6781150159744411E-2</v>
      </c>
      <c r="T647" s="189">
        <f t="shared" si="106"/>
        <v>0</v>
      </c>
      <c r="U647" s="189">
        <f t="shared" si="107"/>
        <v>0</v>
      </c>
      <c r="V647" s="189">
        <f t="shared" si="108"/>
        <v>0</v>
      </c>
      <c r="W647" s="158">
        <f t="shared" si="109"/>
        <v>5.2895367412140577E-2</v>
      </c>
      <c r="X647" s="98" t="s">
        <v>1661</v>
      </c>
    </row>
    <row r="648" spans="1:24" ht="16" x14ac:dyDescent="0.2">
      <c r="A648" s="1" t="s">
        <v>982</v>
      </c>
      <c r="B648" s="37" t="s">
        <v>324</v>
      </c>
      <c r="C648" s="94">
        <v>20</v>
      </c>
      <c r="D648" s="37" t="s">
        <v>22</v>
      </c>
      <c r="E648" s="121">
        <v>72781</v>
      </c>
      <c r="F648" s="182">
        <f t="shared" si="100"/>
        <v>47504</v>
      </c>
      <c r="G648" s="94">
        <v>21264</v>
      </c>
      <c r="H648" s="94">
        <v>15336</v>
      </c>
      <c r="I648" s="94">
        <v>6844</v>
      </c>
      <c r="J648" s="94">
        <v>1382</v>
      </c>
      <c r="K648" s="94">
        <v>598</v>
      </c>
      <c r="L648" s="94">
        <v>0</v>
      </c>
      <c r="M648" s="94">
        <v>0</v>
      </c>
      <c r="N648" s="182">
        <v>2080</v>
      </c>
      <c r="O648" s="100">
        <f t="shared" si="101"/>
        <v>0.65269781948585481</v>
      </c>
      <c r="P648" s="188">
        <f t="shared" si="102"/>
        <v>0.44762546311889523</v>
      </c>
      <c r="Q648" s="189">
        <f t="shared" si="103"/>
        <v>0.32283597170764566</v>
      </c>
      <c r="R648" s="189">
        <f t="shared" si="104"/>
        <v>0.14407207814078815</v>
      </c>
      <c r="S648" s="189">
        <f t="shared" si="105"/>
        <v>2.9092286965308186E-2</v>
      </c>
      <c r="T648" s="189">
        <f t="shared" si="106"/>
        <v>1.2588413607275176E-2</v>
      </c>
      <c r="U648" s="189">
        <f t="shared" si="107"/>
        <v>0</v>
      </c>
      <c r="V648" s="189">
        <f t="shared" si="108"/>
        <v>0</v>
      </c>
      <c r="W648" s="158">
        <f t="shared" si="109"/>
        <v>4.3785786460087572E-2</v>
      </c>
      <c r="X648" s="98" t="s">
        <v>1661</v>
      </c>
    </row>
    <row r="649" spans="1:24" ht="16" x14ac:dyDescent="0.2">
      <c r="A649" s="1" t="s">
        <v>1002</v>
      </c>
      <c r="B649" s="37" t="s">
        <v>386</v>
      </c>
      <c r="C649" s="94">
        <v>20</v>
      </c>
      <c r="D649" s="37" t="s">
        <v>28</v>
      </c>
      <c r="E649" s="121">
        <v>71832</v>
      </c>
      <c r="F649" s="182">
        <f t="shared" si="100"/>
        <v>50385</v>
      </c>
      <c r="G649" s="94">
        <v>22174</v>
      </c>
      <c r="H649" s="94">
        <v>16900</v>
      </c>
      <c r="I649" s="94">
        <v>7962</v>
      </c>
      <c r="J649" s="94">
        <v>1747</v>
      </c>
      <c r="K649" s="94">
        <v>0</v>
      </c>
      <c r="L649" s="94">
        <v>0</v>
      </c>
      <c r="M649" s="94">
        <v>0</v>
      </c>
      <c r="N649" s="182">
        <v>1602</v>
      </c>
      <c r="O649" s="100">
        <f t="shared" si="101"/>
        <v>0.70142833277647842</v>
      </c>
      <c r="P649" s="188">
        <f t="shared" si="102"/>
        <v>0.44009129701299993</v>
      </c>
      <c r="Q649" s="189">
        <f t="shared" si="103"/>
        <v>0.33541728689093975</v>
      </c>
      <c r="R649" s="189">
        <f t="shared" si="104"/>
        <v>0.15802322119678475</v>
      </c>
      <c r="S649" s="189">
        <f t="shared" si="105"/>
        <v>3.467301776322318E-2</v>
      </c>
      <c r="T649" s="189">
        <f t="shared" si="106"/>
        <v>0</v>
      </c>
      <c r="U649" s="189">
        <f t="shared" si="107"/>
        <v>0</v>
      </c>
      <c r="V649" s="189">
        <f t="shared" si="108"/>
        <v>0</v>
      </c>
      <c r="W649" s="158">
        <f t="shared" si="109"/>
        <v>3.1795177136052399E-2</v>
      </c>
      <c r="X649" s="98" t="s">
        <v>1661</v>
      </c>
    </row>
    <row r="650" spans="1:24" ht="16" x14ac:dyDescent="0.2">
      <c r="A650" s="1" t="s">
        <v>1004</v>
      </c>
      <c r="B650" s="37" t="s">
        <v>1471</v>
      </c>
      <c r="C650" s="94">
        <v>20</v>
      </c>
      <c r="D650" s="37" t="s">
        <v>28</v>
      </c>
      <c r="E650" s="121">
        <v>68858</v>
      </c>
      <c r="F650" s="182">
        <f t="shared" si="100"/>
        <v>46712</v>
      </c>
      <c r="G650" s="94">
        <v>26250</v>
      </c>
      <c r="H650" s="94">
        <v>7748</v>
      </c>
      <c r="I650" s="94">
        <v>9162</v>
      </c>
      <c r="J650" s="94">
        <v>1722</v>
      </c>
      <c r="K650" s="94">
        <v>890</v>
      </c>
      <c r="L650" s="94">
        <v>0</v>
      </c>
      <c r="M650" s="94">
        <v>0</v>
      </c>
      <c r="N650" s="182">
        <v>940</v>
      </c>
      <c r="O650" s="100">
        <f t="shared" si="101"/>
        <v>0.678381596909582</v>
      </c>
      <c r="P650" s="188">
        <f t="shared" si="102"/>
        <v>0.56195410172974825</v>
      </c>
      <c r="Q650" s="189">
        <f t="shared" si="103"/>
        <v>0.1658674430553177</v>
      </c>
      <c r="R650" s="189">
        <f t="shared" si="104"/>
        <v>0.19613803733516014</v>
      </c>
      <c r="S650" s="189">
        <f t="shared" si="105"/>
        <v>3.6864189073471484E-2</v>
      </c>
      <c r="T650" s="189">
        <f t="shared" si="106"/>
        <v>1.9052920020551464E-2</v>
      </c>
      <c r="U650" s="189">
        <f t="shared" si="107"/>
        <v>0</v>
      </c>
      <c r="V650" s="189">
        <f t="shared" si="108"/>
        <v>0</v>
      </c>
      <c r="W650" s="158">
        <f t="shared" si="109"/>
        <v>2.0123308785750985E-2</v>
      </c>
      <c r="X650" s="98" t="s">
        <v>1679</v>
      </c>
    </row>
    <row r="651" spans="1:24" ht="16" x14ac:dyDescent="0.2">
      <c r="A651" s="1" t="s">
        <v>1014</v>
      </c>
      <c r="B651" s="37" t="s">
        <v>456</v>
      </c>
      <c r="C651" s="94">
        <v>20</v>
      </c>
      <c r="D651" s="37" t="s">
        <v>28</v>
      </c>
      <c r="E651" s="121">
        <v>78003</v>
      </c>
      <c r="F651" s="182">
        <f t="shared" si="100"/>
        <v>52800</v>
      </c>
      <c r="G651" s="94">
        <v>26109</v>
      </c>
      <c r="H651" s="94">
        <v>5719</v>
      </c>
      <c r="I651" s="94">
        <v>15987</v>
      </c>
      <c r="J651" s="94">
        <v>2439</v>
      </c>
      <c r="K651" s="94">
        <v>637</v>
      </c>
      <c r="L651" s="94">
        <v>0</v>
      </c>
      <c r="M651" s="94">
        <v>0</v>
      </c>
      <c r="N651" s="182">
        <v>1909</v>
      </c>
      <c r="O651" s="100">
        <f t="shared" si="101"/>
        <v>0.67689704242144533</v>
      </c>
      <c r="P651" s="188">
        <f t="shared" si="102"/>
        <v>0.49448863636363638</v>
      </c>
      <c r="Q651" s="189">
        <f t="shared" si="103"/>
        <v>0.10831439393939393</v>
      </c>
      <c r="R651" s="189">
        <f t="shared" si="104"/>
        <v>0.30278409090909092</v>
      </c>
      <c r="S651" s="189">
        <f t="shared" si="105"/>
        <v>4.6193181818181821E-2</v>
      </c>
      <c r="T651" s="189">
        <f t="shared" si="106"/>
        <v>1.2064393939393939E-2</v>
      </c>
      <c r="U651" s="189">
        <f t="shared" si="107"/>
        <v>0</v>
      </c>
      <c r="V651" s="189">
        <f t="shared" si="108"/>
        <v>0</v>
      </c>
      <c r="W651" s="158">
        <f t="shared" si="109"/>
        <v>3.6155303030303031E-2</v>
      </c>
      <c r="X651" s="98" t="s">
        <v>1661</v>
      </c>
    </row>
    <row r="652" spans="1:24" ht="16" x14ac:dyDescent="0.2">
      <c r="A652" s="1" t="s">
        <v>1026</v>
      </c>
      <c r="B652" s="37" t="s">
        <v>1027</v>
      </c>
      <c r="C652" s="94">
        <v>20</v>
      </c>
      <c r="D652" s="37" t="s">
        <v>28</v>
      </c>
      <c r="E652" s="121">
        <v>72042</v>
      </c>
      <c r="F652" s="182">
        <f t="shared" si="100"/>
        <v>50320</v>
      </c>
      <c r="G652" s="94">
        <v>28302</v>
      </c>
      <c r="H652" s="94">
        <v>5448</v>
      </c>
      <c r="I652" s="94">
        <v>12726</v>
      </c>
      <c r="J652" s="94">
        <v>2054</v>
      </c>
      <c r="K652" s="94">
        <v>914</v>
      </c>
      <c r="L652" s="94">
        <v>0</v>
      </c>
      <c r="M652" s="94">
        <v>0</v>
      </c>
      <c r="N652" s="182">
        <v>876</v>
      </c>
      <c r="O652" s="100">
        <f t="shared" si="101"/>
        <v>0.69848144138141643</v>
      </c>
      <c r="P652" s="188">
        <f t="shared" si="102"/>
        <v>0.56244038155802867</v>
      </c>
      <c r="Q652" s="189">
        <f t="shared" si="103"/>
        <v>0.1082670906200318</v>
      </c>
      <c r="R652" s="189">
        <f t="shared" si="104"/>
        <v>0.2529014308426073</v>
      </c>
      <c r="S652" s="189">
        <f t="shared" si="105"/>
        <v>4.0818759936406997E-2</v>
      </c>
      <c r="T652" s="189">
        <f t="shared" si="106"/>
        <v>1.8163751987281398E-2</v>
      </c>
      <c r="U652" s="189">
        <f t="shared" si="107"/>
        <v>0</v>
      </c>
      <c r="V652" s="189">
        <f t="shared" si="108"/>
        <v>0</v>
      </c>
      <c r="W652" s="158">
        <f t="shared" si="109"/>
        <v>1.7408585055643879E-2</v>
      </c>
      <c r="X652" s="98" t="s">
        <v>1661</v>
      </c>
    </row>
    <row r="653" spans="1:24" ht="16" x14ac:dyDescent="0.2">
      <c r="A653" s="1" t="s">
        <v>1068</v>
      </c>
      <c r="B653" s="37" t="s">
        <v>1536</v>
      </c>
      <c r="C653" s="94">
        <v>20</v>
      </c>
      <c r="D653" s="37" t="s">
        <v>95</v>
      </c>
      <c r="E653" s="121">
        <v>76537</v>
      </c>
      <c r="F653" s="182">
        <f t="shared" si="100"/>
        <v>54969</v>
      </c>
      <c r="G653" s="94">
        <v>31090</v>
      </c>
      <c r="H653" s="94">
        <v>5266</v>
      </c>
      <c r="I653" s="94">
        <v>13911</v>
      </c>
      <c r="J653" s="94">
        <v>3319</v>
      </c>
      <c r="K653" s="94">
        <v>1383</v>
      </c>
      <c r="L653" s="94">
        <v>0</v>
      </c>
      <c r="M653" s="94">
        <v>0</v>
      </c>
      <c r="N653" s="182">
        <v>0</v>
      </c>
      <c r="O653" s="100">
        <f t="shared" si="101"/>
        <v>0.71820165410193759</v>
      </c>
      <c r="P653" s="188">
        <f t="shared" si="102"/>
        <v>0.56559151521766815</v>
      </c>
      <c r="Q653" s="189">
        <f t="shared" si="103"/>
        <v>9.5799450599428765E-2</v>
      </c>
      <c r="R653" s="189">
        <f t="shared" si="104"/>
        <v>0.25306991213229274</v>
      </c>
      <c r="S653" s="189">
        <f t="shared" si="105"/>
        <v>6.0379486619731124E-2</v>
      </c>
      <c r="T653" s="189">
        <f t="shared" si="106"/>
        <v>2.5159635430879224E-2</v>
      </c>
      <c r="U653" s="189">
        <f t="shared" si="107"/>
        <v>0</v>
      </c>
      <c r="V653" s="189">
        <f t="shared" si="108"/>
        <v>0</v>
      </c>
      <c r="W653" s="158">
        <f t="shared" si="109"/>
        <v>0</v>
      </c>
      <c r="X653" s="98" t="s">
        <v>1679</v>
      </c>
    </row>
    <row r="654" spans="1:24" ht="16" x14ac:dyDescent="0.2">
      <c r="A654" s="1" t="s">
        <v>1132</v>
      </c>
      <c r="B654" s="37" t="s">
        <v>1133</v>
      </c>
      <c r="C654" s="94">
        <v>20</v>
      </c>
      <c r="D654" s="37" t="s">
        <v>22</v>
      </c>
      <c r="E654" s="121">
        <v>74001</v>
      </c>
      <c r="F654" s="182">
        <f t="shared" si="100"/>
        <v>48397</v>
      </c>
      <c r="G654" s="94">
        <v>23458</v>
      </c>
      <c r="H654" s="94">
        <v>8087</v>
      </c>
      <c r="I654" s="94">
        <v>12353</v>
      </c>
      <c r="J654" s="94">
        <v>2984</v>
      </c>
      <c r="K654" s="94">
        <v>1126</v>
      </c>
      <c r="L654" s="94">
        <v>0</v>
      </c>
      <c r="M654" s="94">
        <v>0</v>
      </c>
      <c r="N654" s="182">
        <v>389</v>
      </c>
      <c r="O654" s="100">
        <f t="shared" si="101"/>
        <v>0.65400467561249176</v>
      </c>
      <c r="P654" s="188">
        <f t="shared" si="102"/>
        <v>0.48469946484286214</v>
      </c>
      <c r="Q654" s="189">
        <f t="shared" si="103"/>
        <v>0.16709713411988347</v>
      </c>
      <c r="R654" s="189">
        <f t="shared" si="104"/>
        <v>0.2552430935801806</v>
      </c>
      <c r="S654" s="189">
        <f t="shared" si="105"/>
        <v>6.1656714259148294E-2</v>
      </c>
      <c r="T654" s="189">
        <f t="shared" si="106"/>
        <v>2.3265904911461455E-2</v>
      </c>
      <c r="U654" s="189">
        <f t="shared" si="107"/>
        <v>0</v>
      </c>
      <c r="V654" s="189">
        <f t="shared" si="108"/>
        <v>0</v>
      </c>
      <c r="W654" s="158">
        <f t="shared" si="109"/>
        <v>8.0376882864640377E-3</v>
      </c>
      <c r="X654" s="98" t="s">
        <v>1661</v>
      </c>
    </row>
    <row r="655" spans="1:24" ht="16" x14ac:dyDescent="0.2">
      <c r="A655" s="1" t="s">
        <v>1134</v>
      </c>
      <c r="B655" s="44" t="s">
        <v>1135</v>
      </c>
      <c r="C655" s="165">
        <v>20</v>
      </c>
      <c r="D655" s="44" t="s">
        <v>22</v>
      </c>
      <c r="E655" s="140">
        <v>75945</v>
      </c>
      <c r="F655" s="195">
        <f t="shared" si="100"/>
        <v>49123</v>
      </c>
      <c r="G655" s="165">
        <v>25416</v>
      </c>
      <c r="H655" s="165">
        <v>5800</v>
      </c>
      <c r="I655" s="165">
        <v>13687</v>
      </c>
      <c r="J655" s="165">
        <v>2924</v>
      </c>
      <c r="K655" s="165">
        <v>996</v>
      </c>
      <c r="L655" s="165">
        <v>0</v>
      </c>
      <c r="M655" s="165">
        <v>0</v>
      </c>
      <c r="N655" s="195">
        <v>300</v>
      </c>
      <c r="O655" s="200">
        <f t="shared" si="101"/>
        <v>0.6468233590098097</v>
      </c>
      <c r="P655" s="201">
        <f t="shared" si="102"/>
        <v>0.51739511023349549</v>
      </c>
      <c r="Q655" s="202">
        <f t="shared" si="103"/>
        <v>0.11807096472121002</v>
      </c>
      <c r="R655" s="202">
        <f t="shared" si="104"/>
        <v>0.2786271196791727</v>
      </c>
      <c r="S655" s="202">
        <f t="shared" si="105"/>
        <v>5.9524051869796223E-2</v>
      </c>
      <c r="T655" s="202">
        <f t="shared" si="106"/>
        <v>2.0275634631435377E-2</v>
      </c>
      <c r="U655" s="202">
        <f t="shared" si="107"/>
        <v>0</v>
      </c>
      <c r="V655" s="202">
        <f t="shared" si="108"/>
        <v>0</v>
      </c>
      <c r="W655" s="162">
        <f t="shared" si="109"/>
        <v>6.1071188648901733E-3</v>
      </c>
      <c r="X655" s="98" t="s">
        <v>1661</v>
      </c>
    </row>
  </sheetData>
  <conditionalFormatting sqref="P6:W655">
    <cfRule type="expression" dxfId="5" priority="2">
      <formula>P6=MAX($P6:$W6)</formula>
    </cfRule>
  </conditionalFormatting>
  <conditionalFormatting sqref="X6:X655">
    <cfRule type="expression" dxfId="4" priority="1">
      <formula>X6="incumbent"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8"/>
  <sheetViews>
    <sheetView workbookViewId="0">
      <selection activeCell="A4" sqref="A4:T6"/>
    </sheetView>
  </sheetViews>
  <sheetFormatPr baseColWidth="10" defaultColWidth="8.83203125" defaultRowHeight="15" x14ac:dyDescent="0.2"/>
  <cols>
    <col min="1" max="1" width="16.33203125" bestFit="1" customWidth="1"/>
    <col min="7" max="7" width="10.6640625" bestFit="1" customWidth="1"/>
    <col min="12" max="12" width="16.33203125" bestFit="1" customWidth="1"/>
  </cols>
  <sheetData>
    <row r="4" spans="1:21" x14ac:dyDescent="0.2">
      <c r="A4" s="203">
        <v>2015</v>
      </c>
      <c r="B4" s="204" t="s">
        <v>1616</v>
      </c>
      <c r="C4" s="204" t="s">
        <v>1617</v>
      </c>
      <c r="D4" s="204" t="s">
        <v>1625</v>
      </c>
      <c r="E4" s="204" t="s">
        <v>6</v>
      </c>
      <c r="F4" s="204" t="s">
        <v>7</v>
      </c>
      <c r="G4" s="204" t="s">
        <v>1614</v>
      </c>
      <c r="H4" s="204" t="s">
        <v>1415</v>
      </c>
      <c r="I4" s="205" t="s">
        <v>1416</v>
      </c>
      <c r="L4" s="203">
        <v>2010</v>
      </c>
      <c r="M4" s="204" t="s">
        <v>1616</v>
      </c>
      <c r="N4" s="204" t="s">
        <v>1617</v>
      </c>
      <c r="O4" s="204" t="s">
        <v>1625</v>
      </c>
      <c r="P4" s="204" t="s">
        <v>6</v>
      </c>
      <c r="Q4" s="204" t="s">
        <v>7</v>
      </c>
      <c r="R4" s="204" t="s">
        <v>1614</v>
      </c>
      <c r="S4" s="204" t="s">
        <v>1415</v>
      </c>
      <c r="T4" s="205" t="s">
        <v>1416</v>
      </c>
    </row>
    <row r="5" spans="1:21" x14ac:dyDescent="0.2">
      <c r="A5" s="206" t="s">
        <v>1623</v>
      </c>
      <c r="B5" s="100">
        <v>0.68518209325547785</v>
      </c>
      <c r="C5" s="100">
        <v>0.61693876658679647</v>
      </c>
      <c r="D5" s="100">
        <v>0.63116170124938187</v>
      </c>
      <c r="E5" s="100">
        <v>0.64127596611349658</v>
      </c>
      <c r="F5" s="100">
        <v>0.71418681505283643</v>
      </c>
      <c r="G5" s="100">
        <v>0.7013569103416597</v>
      </c>
      <c r="H5" s="100">
        <v>0.55986107433768906</v>
      </c>
      <c r="I5" s="101">
        <v>0</v>
      </c>
      <c r="J5" s="149"/>
      <c r="L5" s="206" t="s">
        <v>1623</v>
      </c>
      <c r="M5" s="100">
        <v>0.68224145922385848</v>
      </c>
      <c r="N5" s="100">
        <v>0.61188505026505946</v>
      </c>
      <c r="O5" s="100">
        <v>0.6581814989039303</v>
      </c>
      <c r="P5" s="100">
        <v>0</v>
      </c>
      <c r="Q5" s="100">
        <v>0.70042159883249555</v>
      </c>
      <c r="R5" s="100">
        <v>0.63178113203001474</v>
      </c>
      <c r="S5" s="100">
        <v>0.56803637592179901</v>
      </c>
      <c r="T5" s="101">
        <v>0</v>
      </c>
    </row>
    <row r="6" spans="1:21" x14ac:dyDescent="0.2">
      <c r="A6" s="207" t="s">
        <v>1681</v>
      </c>
      <c r="B6" s="142">
        <v>0.50053123369567631</v>
      </c>
      <c r="C6" s="142">
        <v>0.50027615707246109</v>
      </c>
      <c r="D6" s="142">
        <v>0.40832612567713</v>
      </c>
      <c r="E6" s="142">
        <v>0.4443187730449929</v>
      </c>
      <c r="F6" s="142">
        <v>0.41830053405516132</v>
      </c>
      <c r="G6" s="142">
        <v>0.50166955011814218</v>
      </c>
      <c r="H6" s="142">
        <v>0.49208557042312295</v>
      </c>
      <c r="I6" s="143">
        <v>0</v>
      </c>
      <c r="J6" s="149"/>
      <c r="L6" s="207" t="s">
        <v>1681</v>
      </c>
      <c r="M6" s="142">
        <v>0.48074525919663585</v>
      </c>
      <c r="N6" s="142">
        <v>0.46453963050352592</v>
      </c>
      <c r="O6" s="142">
        <v>0.4538115565248203</v>
      </c>
      <c r="P6" s="142">
        <v>0</v>
      </c>
      <c r="Q6" s="142">
        <v>0.31326928271019022</v>
      </c>
      <c r="R6" s="142">
        <v>0.44185594057523353</v>
      </c>
      <c r="S6" s="142">
        <v>0.50245093731983737</v>
      </c>
      <c r="T6" s="143">
        <v>0</v>
      </c>
    </row>
    <row r="8" spans="1:21" x14ac:dyDescent="0.2">
      <c r="A8" t="s">
        <v>1682</v>
      </c>
      <c r="B8">
        <f>COUNT(#REF!)</f>
        <v>0</v>
      </c>
      <c r="C8">
        <f>COUNT(#REF!)</f>
        <v>0</v>
      </c>
      <c r="D8">
        <f>COUNT(#REF!)</f>
        <v>0</v>
      </c>
      <c r="E8">
        <v>1</v>
      </c>
      <c r="F8">
        <v>1</v>
      </c>
      <c r="G8">
        <f>COUNT(#REF!)</f>
        <v>0</v>
      </c>
      <c r="H8">
        <v>1</v>
      </c>
      <c r="I8">
        <v>0</v>
      </c>
      <c r="L8" t="s">
        <v>1682</v>
      </c>
      <c r="M8">
        <v>307</v>
      </c>
      <c r="N8">
        <v>261</v>
      </c>
      <c r="O8">
        <v>65</v>
      </c>
      <c r="P8">
        <v>0</v>
      </c>
      <c r="Q8">
        <v>1</v>
      </c>
      <c r="R8">
        <v>14</v>
      </c>
      <c r="S8">
        <v>2</v>
      </c>
      <c r="T8">
        <v>0</v>
      </c>
      <c r="U8">
        <v>650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opLeftCell="Q1" workbookViewId="0">
      <selection activeCell="AA30" sqref="AA30:AD33"/>
    </sheetView>
  </sheetViews>
  <sheetFormatPr baseColWidth="10" defaultColWidth="8.83203125" defaultRowHeight="15" x14ac:dyDescent="0.2"/>
  <cols>
    <col min="1" max="1" width="25.1640625" bestFit="1" customWidth="1"/>
    <col min="2" max="2" width="15.6640625" bestFit="1" customWidth="1"/>
    <col min="4" max="4" width="14" bestFit="1" customWidth="1"/>
    <col min="27" max="27" width="10.5" bestFit="1" customWidth="1"/>
    <col min="30" max="30" width="12" bestFit="1" customWidth="1"/>
  </cols>
  <sheetData>
    <row r="1" spans="1:33" x14ac:dyDescent="0.2">
      <c r="A1" s="132" t="s">
        <v>753</v>
      </c>
      <c r="B1" s="38" t="s">
        <v>1545</v>
      </c>
      <c r="C1" s="133">
        <v>12</v>
      </c>
      <c r="D1" s="38" t="s">
        <v>1156</v>
      </c>
      <c r="E1" s="121">
        <v>50789</v>
      </c>
      <c r="F1" s="182">
        <f t="shared" ref="F1:F40" si="0">SUM(G1:N1)</f>
        <v>30958</v>
      </c>
      <c r="G1" s="133">
        <v>4411</v>
      </c>
      <c r="H1" s="133">
        <v>16073</v>
      </c>
      <c r="I1" s="133">
        <v>5034</v>
      </c>
      <c r="J1" s="133">
        <v>489</v>
      </c>
      <c r="K1" s="133">
        <v>0</v>
      </c>
      <c r="L1" s="133">
        <v>2198</v>
      </c>
      <c r="M1" s="133">
        <v>1276</v>
      </c>
      <c r="N1" s="196">
        <v>1477</v>
      </c>
      <c r="O1" s="183">
        <f t="shared" ref="O1:O40" si="1">SUM(G1:N1)/E1</f>
        <v>0.60954143613774636</v>
      </c>
      <c r="P1" s="184">
        <f t="shared" ref="P1:P40" si="2">G1/F1</f>
        <v>0.14248336455843399</v>
      </c>
      <c r="Q1" s="185">
        <f t="shared" ref="Q1:Q40" si="3">H1/F1</f>
        <v>0.51918728600038766</v>
      </c>
      <c r="R1" s="185">
        <f t="shared" ref="R1:R40" si="4">I1/F1</f>
        <v>0.16260740357904258</v>
      </c>
      <c r="S1" s="185">
        <f t="shared" ref="S1:S40" si="5">J1/F1</f>
        <v>1.5795594030622133E-2</v>
      </c>
      <c r="T1" s="185">
        <f t="shared" ref="T1:T40" si="6">K1/F1</f>
        <v>0</v>
      </c>
      <c r="U1" s="185">
        <f t="shared" ref="U1:U40" si="7">L1/F1</f>
        <v>7.0999418567090897E-2</v>
      </c>
      <c r="V1" s="185">
        <f t="shared" ref="V1:V40" si="8">M1/F1</f>
        <v>4.1217132889721557E-2</v>
      </c>
      <c r="W1" s="186">
        <f t="shared" ref="W1:W40" si="9">N1/F1</f>
        <v>4.7709800374701211E-2</v>
      </c>
      <c r="Y1" s="132"/>
      <c r="Z1" s="208" t="s">
        <v>1616</v>
      </c>
      <c r="AA1" s="208" t="s">
        <v>1617</v>
      </c>
      <c r="AB1" s="208" t="s">
        <v>1625</v>
      </c>
      <c r="AC1" s="208" t="s">
        <v>6</v>
      </c>
      <c r="AD1" s="208" t="s">
        <v>7</v>
      </c>
      <c r="AE1" s="208" t="s">
        <v>1614</v>
      </c>
      <c r="AF1" s="208" t="s">
        <v>1415</v>
      </c>
      <c r="AG1" s="209" t="s">
        <v>1416</v>
      </c>
    </row>
    <row r="2" spans="1:33" x14ac:dyDescent="0.2">
      <c r="A2" s="42" t="s">
        <v>755</v>
      </c>
      <c r="B2" s="37" t="s">
        <v>1158</v>
      </c>
      <c r="C2" s="94">
        <v>12</v>
      </c>
      <c r="D2" s="37" t="s">
        <v>1159</v>
      </c>
      <c r="E2" s="121">
        <v>44593</v>
      </c>
      <c r="F2" s="182">
        <f t="shared" si="0"/>
        <v>29966</v>
      </c>
      <c r="G2" s="94">
        <v>10734</v>
      </c>
      <c r="H2" s="94">
        <v>7336</v>
      </c>
      <c r="I2" s="94">
        <v>5786</v>
      </c>
      <c r="J2" s="94">
        <v>632</v>
      </c>
      <c r="K2" s="94">
        <v>0</v>
      </c>
      <c r="L2" s="94">
        <v>5341</v>
      </c>
      <c r="M2" s="94">
        <v>0</v>
      </c>
      <c r="N2" s="182">
        <v>137</v>
      </c>
      <c r="O2" s="100">
        <f t="shared" si="1"/>
        <v>0.67198887717803246</v>
      </c>
      <c r="P2" s="188">
        <f t="shared" si="2"/>
        <v>0.35820596676233063</v>
      </c>
      <c r="Q2" s="189">
        <f t="shared" si="3"/>
        <v>0.24481078555696456</v>
      </c>
      <c r="R2" s="189">
        <f t="shared" si="4"/>
        <v>0.19308549689648269</v>
      </c>
      <c r="S2" s="189">
        <f t="shared" si="5"/>
        <v>2.1090569311886805E-2</v>
      </c>
      <c r="T2" s="189">
        <f t="shared" si="6"/>
        <v>0</v>
      </c>
      <c r="U2" s="189">
        <f t="shared" si="7"/>
        <v>0.17823533337782821</v>
      </c>
      <c r="V2" s="189">
        <f t="shared" si="8"/>
        <v>0</v>
      </c>
      <c r="W2" s="158">
        <f t="shared" si="9"/>
        <v>4.5718480945071078E-3</v>
      </c>
      <c r="Y2" s="42"/>
      <c r="Z2" s="37"/>
      <c r="AA2" s="37"/>
      <c r="AB2" s="37"/>
      <c r="AC2" s="37"/>
      <c r="AD2" s="37"/>
      <c r="AE2" s="37"/>
      <c r="AF2" s="37"/>
      <c r="AG2" s="41"/>
    </row>
    <row r="3" spans="1:33" x14ac:dyDescent="0.2">
      <c r="A3" s="42" t="s">
        <v>757</v>
      </c>
      <c r="B3" s="37" t="s">
        <v>1161</v>
      </c>
      <c r="C3" s="94">
        <v>12</v>
      </c>
      <c r="D3" s="37" t="s">
        <v>1159</v>
      </c>
      <c r="E3" s="121">
        <v>60931</v>
      </c>
      <c r="F3" s="182">
        <f t="shared" si="0"/>
        <v>39923</v>
      </c>
      <c r="G3" s="94">
        <v>12885</v>
      </c>
      <c r="H3" s="94">
        <v>15804</v>
      </c>
      <c r="I3" s="94">
        <v>7308</v>
      </c>
      <c r="J3" s="94">
        <v>1009</v>
      </c>
      <c r="K3" s="94">
        <v>0</v>
      </c>
      <c r="L3" s="94">
        <v>1549</v>
      </c>
      <c r="M3" s="94">
        <v>1368</v>
      </c>
      <c r="N3" s="182">
        <v>0</v>
      </c>
      <c r="O3" s="100">
        <f t="shared" si="1"/>
        <v>0.65521655643268617</v>
      </c>
      <c r="P3" s="188">
        <f t="shared" si="2"/>
        <v>0.32274628660170829</v>
      </c>
      <c r="Q3" s="189">
        <f t="shared" si="3"/>
        <v>0.39586203441625128</v>
      </c>
      <c r="R3" s="189">
        <f t="shared" si="4"/>
        <v>0.18305237582346015</v>
      </c>
      <c r="S3" s="189">
        <f t="shared" si="5"/>
        <v>2.5273651779675877E-2</v>
      </c>
      <c r="T3" s="189">
        <f t="shared" si="6"/>
        <v>0</v>
      </c>
      <c r="U3" s="189">
        <f t="shared" si="7"/>
        <v>3.879968940209904E-2</v>
      </c>
      <c r="V3" s="189">
        <f t="shared" si="8"/>
        <v>3.4265961976805349E-2</v>
      </c>
      <c r="W3" s="158">
        <f t="shared" si="9"/>
        <v>0</v>
      </c>
      <c r="Y3" s="42"/>
      <c r="Z3" s="75"/>
      <c r="AA3" s="75"/>
      <c r="AB3" s="75"/>
      <c r="AC3" s="75"/>
      <c r="AD3" s="75"/>
      <c r="AE3" s="75"/>
      <c r="AF3" s="75"/>
      <c r="AG3" s="210"/>
    </row>
    <row r="4" spans="1:33" x14ac:dyDescent="0.2">
      <c r="A4" s="42" t="s">
        <v>759</v>
      </c>
      <c r="B4" s="37" t="s">
        <v>1163</v>
      </c>
      <c r="C4" s="94">
        <v>12</v>
      </c>
      <c r="D4" s="37" t="s">
        <v>1164</v>
      </c>
      <c r="E4" s="121">
        <v>41198</v>
      </c>
      <c r="F4" s="182">
        <f t="shared" si="0"/>
        <v>26078</v>
      </c>
      <c r="G4" s="94">
        <v>4416</v>
      </c>
      <c r="H4" s="94">
        <v>7928</v>
      </c>
      <c r="I4" s="94">
        <v>3666</v>
      </c>
      <c r="J4" s="94">
        <v>685</v>
      </c>
      <c r="K4" s="94">
        <v>0</v>
      </c>
      <c r="L4" s="94">
        <v>9383</v>
      </c>
      <c r="M4" s="94">
        <v>0</v>
      </c>
      <c r="N4" s="182">
        <v>0</v>
      </c>
      <c r="O4" s="100">
        <f t="shared" si="1"/>
        <v>0.63299189281033064</v>
      </c>
      <c r="P4" s="188">
        <f t="shared" si="2"/>
        <v>0.16933813942787024</v>
      </c>
      <c r="Q4" s="189">
        <f t="shared" si="3"/>
        <v>0.3040110437917018</v>
      </c>
      <c r="R4" s="189">
        <f t="shared" si="4"/>
        <v>0.14057826520438685</v>
      </c>
      <c r="S4" s="189">
        <f t="shared" si="5"/>
        <v>2.6267351790781501E-2</v>
      </c>
      <c r="T4" s="189">
        <f t="shared" si="6"/>
        <v>0</v>
      </c>
      <c r="U4" s="189">
        <f t="shared" si="7"/>
        <v>0.3598051997852596</v>
      </c>
      <c r="V4" s="189">
        <f t="shared" si="8"/>
        <v>0</v>
      </c>
      <c r="W4" s="158">
        <f t="shared" si="9"/>
        <v>0</v>
      </c>
      <c r="Y4" s="211">
        <v>2010</v>
      </c>
      <c r="Z4" s="189">
        <v>0.25211368543981105</v>
      </c>
      <c r="AA4" s="189">
        <v>0.36460802391902236</v>
      </c>
      <c r="AB4" s="189">
        <v>0.20048107810230092</v>
      </c>
      <c r="AC4" s="189">
        <v>2.424694653074369E-2</v>
      </c>
      <c r="AD4" s="189">
        <v>3.9293901824331246E-3</v>
      </c>
      <c r="AE4" s="189">
        <v>0.11862386972626529</v>
      </c>
      <c r="AF4" s="189">
        <v>2.5773423562791629E-2</v>
      </c>
      <c r="AG4" s="158">
        <v>1.0223582536631883E-2</v>
      </c>
    </row>
    <row r="5" spans="1:33" x14ac:dyDescent="0.2">
      <c r="A5" s="42" t="s">
        <v>761</v>
      </c>
      <c r="B5" s="37" t="s">
        <v>1166</v>
      </c>
      <c r="C5" s="94">
        <v>12</v>
      </c>
      <c r="D5" s="37" t="s">
        <v>1167</v>
      </c>
      <c r="E5" s="121">
        <v>52438</v>
      </c>
      <c r="F5" s="182">
        <f t="shared" si="0"/>
        <v>32395</v>
      </c>
      <c r="G5" s="94">
        <v>2265</v>
      </c>
      <c r="H5" s="94">
        <v>16974</v>
      </c>
      <c r="I5" s="94">
        <v>3285</v>
      </c>
      <c r="J5" s="94">
        <v>488</v>
      </c>
      <c r="K5" s="94">
        <v>0</v>
      </c>
      <c r="L5" s="94">
        <v>1333</v>
      </c>
      <c r="M5" s="94">
        <v>6458</v>
      </c>
      <c r="N5" s="182">
        <v>1592</v>
      </c>
      <c r="O5" s="100">
        <f t="shared" si="1"/>
        <v>0.61777718448453411</v>
      </c>
      <c r="P5" s="188">
        <f t="shared" si="2"/>
        <v>6.9918197252662448E-2</v>
      </c>
      <c r="Q5" s="189">
        <f t="shared" si="3"/>
        <v>0.52396974841796573</v>
      </c>
      <c r="R5" s="189">
        <f t="shared" si="4"/>
        <v>0.10140453773730514</v>
      </c>
      <c r="S5" s="189">
        <f t="shared" si="5"/>
        <v>1.5064053094613367E-2</v>
      </c>
      <c r="T5" s="189">
        <f t="shared" si="6"/>
        <v>0</v>
      </c>
      <c r="U5" s="189">
        <f t="shared" si="7"/>
        <v>4.1148325358851677E-2</v>
      </c>
      <c r="V5" s="189">
        <f t="shared" si="8"/>
        <v>0.19935175181355147</v>
      </c>
      <c r="W5" s="158">
        <f t="shared" si="9"/>
        <v>4.9143386325050165E-2</v>
      </c>
      <c r="Y5" s="212">
        <v>2015</v>
      </c>
      <c r="Z5" s="202">
        <v>0.26277701648108848</v>
      </c>
      <c r="AA5" s="202">
        <v>0.37052580788361011</v>
      </c>
      <c r="AB5" s="202">
        <v>6.5188922459114701E-2</v>
      </c>
      <c r="AC5" s="202">
        <v>0.13777787886173559</v>
      </c>
      <c r="AD5" s="202">
        <v>2.5072879723423303E-2</v>
      </c>
      <c r="AE5" s="202">
        <v>0.12791826975937221</v>
      </c>
      <c r="AF5" s="202">
        <v>5.6941055117678023E-3</v>
      </c>
      <c r="AG5" s="162">
        <v>5.0451193198877064E-3</v>
      </c>
    </row>
    <row r="6" spans="1:33" x14ac:dyDescent="0.2">
      <c r="A6" s="42" t="s">
        <v>763</v>
      </c>
      <c r="B6" s="37" t="s">
        <v>1546</v>
      </c>
      <c r="C6" s="94">
        <v>12</v>
      </c>
      <c r="D6" s="37" t="s">
        <v>1170</v>
      </c>
      <c r="E6" s="121">
        <v>53589</v>
      </c>
      <c r="F6" s="182">
        <f t="shared" si="0"/>
        <v>38845</v>
      </c>
      <c r="G6" s="94">
        <v>14182</v>
      </c>
      <c r="H6" s="94">
        <v>4096</v>
      </c>
      <c r="I6" s="94">
        <v>17929</v>
      </c>
      <c r="J6" s="94">
        <v>876</v>
      </c>
      <c r="K6" s="94">
        <v>341</v>
      </c>
      <c r="L6" s="94">
        <v>989</v>
      </c>
      <c r="M6" s="94">
        <v>0</v>
      </c>
      <c r="N6" s="182">
        <v>432</v>
      </c>
      <c r="O6" s="100">
        <f t="shared" si="1"/>
        <v>0.72486890966429673</v>
      </c>
      <c r="P6" s="188">
        <f t="shared" si="2"/>
        <v>0.36509203243660704</v>
      </c>
      <c r="Q6" s="189">
        <f t="shared" si="3"/>
        <v>0.10544471617968851</v>
      </c>
      <c r="R6" s="189">
        <f t="shared" si="4"/>
        <v>0.46155232333633672</v>
      </c>
      <c r="S6" s="189">
        <f t="shared" si="5"/>
        <v>2.2551164886085724E-2</v>
      </c>
      <c r="T6" s="189">
        <f t="shared" si="6"/>
        <v>8.7784785686703566E-3</v>
      </c>
      <c r="U6" s="189">
        <f t="shared" si="7"/>
        <v>2.5460162183035141E-2</v>
      </c>
      <c r="V6" s="189">
        <f t="shared" si="8"/>
        <v>0</v>
      </c>
      <c r="W6" s="158">
        <f t="shared" si="9"/>
        <v>1.1121122409576523E-2</v>
      </c>
    </row>
    <row r="7" spans="1:33" x14ac:dyDescent="0.2">
      <c r="A7" s="42" t="s">
        <v>765</v>
      </c>
      <c r="B7" s="37" t="s">
        <v>1172</v>
      </c>
      <c r="C7" s="94">
        <v>12</v>
      </c>
      <c r="D7" s="37" t="s">
        <v>1173</v>
      </c>
      <c r="E7" s="121">
        <v>58700</v>
      </c>
      <c r="F7" s="182">
        <f t="shared" si="0"/>
        <v>38347</v>
      </c>
      <c r="G7" s="94">
        <v>11668</v>
      </c>
      <c r="H7" s="94">
        <v>13931</v>
      </c>
      <c r="I7" s="94">
        <v>8658</v>
      </c>
      <c r="J7" s="94">
        <v>801</v>
      </c>
      <c r="K7" s="94">
        <v>0</v>
      </c>
      <c r="L7" s="94">
        <v>2269</v>
      </c>
      <c r="M7" s="94">
        <v>1020</v>
      </c>
      <c r="N7" s="182">
        <v>0</v>
      </c>
      <c r="O7" s="100">
        <f t="shared" si="1"/>
        <v>0.65327086882453156</v>
      </c>
      <c r="P7" s="188">
        <f t="shared" si="2"/>
        <v>0.30427412835423895</v>
      </c>
      <c r="Q7" s="189">
        <f t="shared" si="3"/>
        <v>0.36328787128067386</v>
      </c>
      <c r="R7" s="189">
        <f t="shared" si="4"/>
        <v>0.22578037395363393</v>
      </c>
      <c r="S7" s="189">
        <f t="shared" si="5"/>
        <v>2.0888205074712493E-2</v>
      </c>
      <c r="T7" s="189">
        <f t="shared" si="6"/>
        <v>0</v>
      </c>
      <c r="U7" s="189">
        <f t="shared" si="7"/>
        <v>5.9170208882050747E-2</v>
      </c>
      <c r="V7" s="189">
        <f t="shared" si="8"/>
        <v>2.6599212454690067E-2</v>
      </c>
      <c r="W7" s="158">
        <f t="shared" si="9"/>
        <v>0</v>
      </c>
    </row>
    <row r="8" spans="1:33" x14ac:dyDescent="0.2">
      <c r="A8" s="42" t="s">
        <v>767</v>
      </c>
      <c r="B8" s="37" t="s">
        <v>1175</v>
      </c>
      <c r="C8" s="94">
        <v>12</v>
      </c>
      <c r="D8" s="37" t="s">
        <v>1167</v>
      </c>
      <c r="E8" s="121">
        <v>62134</v>
      </c>
      <c r="F8" s="182">
        <f t="shared" si="0"/>
        <v>38692</v>
      </c>
      <c r="G8" s="94">
        <v>6622</v>
      </c>
      <c r="H8" s="94">
        <v>17377</v>
      </c>
      <c r="I8" s="94">
        <v>5688</v>
      </c>
      <c r="J8" s="94">
        <v>910</v>
      </c>
      <c r="K8" s="94">
        <v>0</v>
      </c>
      <c r="L8" s="94">
        <v>6460</v>
      </c>
      <c r="M8" s="94">
        <v>1635</v>
      </c>
      <c r="N8" s="182">
        <v>0</v>
      </c>
      <c r="O8" s="100">
        <f t="shared" si="1"/>
        <v>0.62271864035793612</v>
      </c>
      <c r="P8" s="188">
        <f t="shared" si="2"/>
        <v>0.1711464902305386</v>
      </c>
      <c r="Q8" s="189">
        <f t="shared" si="3"/>
        <v>0.44911092732347774</v>
      </c>
      <c r="R8" s="189">
        <f t="shared" si="4"/>
        <v>0.14700713325752093</v>
      </c>
      <c r="S8" s="189">
        <f t="shared" si="5"/>
        <v>2.3519073710327715E-2</v>
      </c>
      <c r="T8" s="189">
        <f t="shared" si="6"/>
        <v>0</v>
      </c>
      <c r="U8" s="189">
        <f t="shared" si="7"/>
        <v>0.16695957820738136</v>
      </c>
      <c r="V8" s="189">
        <f t="shared" si="8"/>
        <v>4.2256797270753647E-2</v>
      </c>
      <c r="W8" s="158">
        <f t="shared" si="9"/>
        <v>0</v>
      </c>
    </row>
    <row r="9" spans="1:33" x14ac:dyDescent="0.2">
      <c r="A9" s="42" t="s">
        <v>769</v>
      </c>
      <c r="B9" s="37" t="s">
        <v>1547</v>
      </c>
      <c r="C9" s="94">
        <v>12</v>
      </c>
      <c r="D9" s="37" t="s">
        <v>1178</v>
      </c>
      <c r="E9" s="121">
        <v>61162</v>
      </c>
      <c r="F9" s="182">
        <f t="shared" si="0"/>
        <v>36151</v>
      </c>
      <c r="G9" s="94">
        <v>7799</v>
      </c>
      <c r="H9" s="94">
        <v>10400</v>
      </c>
      <c r="I9" s="94">
        <v>14976</v>
      </c>
      <c r="J9" s="94">
        <v>765</v>
      </c>
      <c r="K9" s="94">
        <v>575</v>
      </c>
      <c r="L9" s="94">
        <v>1246</v>
      </c>
      <c r="M9" s="94">
        <v>0</v>
      </c>
      <c r="N9" s="182">
        <v>390</v>
      </c>
      <c r="O9" s="100">
        <f t="shared" si="1"/>
        <v>0.59106961839050387</v>
      </c>
      <c r="P9" s="188">
        <f t="shared" si="2"/>
        <v>0.21573400459185085</v>
      </c>
      <c r="Q9" s="189">
        <f t="shared" si="3"/>
        <v>0.28768222179192832</v>
      </c>
      <c r="R9" s="189">
        <f t="shared" si="4"/>
        <v>0.41426239938037673</v>
      </c>
      <c r="S9" s="189">
        <f t="shared" si="5"/>
        <v>2.1161240352963958E-2</v>
      </c>
      <c r="T9" s="189">
        <f t="shared" si="6"/>
        <v>1.5905507454842191E-2</v>
      </c>
      <c r="U9" s="189">
        <f t="shared" si="7"/>
        <v>3.4466543110840638E-2</v>
      </c>
      <c r="V9" s="189">
        <f t="shared" si="8"/>
        <v>0</v>
      </c>
      <c r="W9" s="158">
        <f t="shared" si="9"/>
        <v>1.078808331719731E-2</v>
      </c>
    </row>
    <row r="10" spans="1:33" x14ac:dyDescent="0.2">
      <c r="A10" s="42" t="s">
        <v>771</v>
      </c>
      <c r="B10" s="37" t="s">
        <v>1548</v>
      </c>
      <c r="C10" s="94">
        <v>12</v>
      </c>
      <c r="D10" s="37" t="s">
        <v>1178</v>
      </c>
      <c r="E10" s="121">
        <v>65553</v>
      </c>
      <c r="F10" s="182">
        <f t="shared" si="0"/>
        <v>47630</v>
      </c>
      <c r="G10" s="94">
        <v>17860</v>
      </c>
      <c r="H10" s="94">
        <v>17666</v>
      </c>
      <c r="I10" s="94">
        <v>8724</v>
      </c>
      <c r="J10" s="94">
        <v>1130</v>
      </c>
      <c r="K10" s="94">
        <v>362</v>
      </c>
      <c r="L10" s="94">
        <v>1588</v>
      </c>
      <c r="M10" s="94">
        <v>0</v>
      </c>
      <c r="N10" s="182">
        <v>300</v>
      </c>
      <c r="O10" s="100">
        <f t="shared" si="1"/>
        <v>0.72658764663707232</v>
      </c>
      <c r="P10" s="188">
        <f t="shared" si="2"/>
        <v>0.37497375603611172</v>
      </c>
      <c r="Q10" s="189">
        <f t="shared" si="3"/>
        <v>0.37090069284064664</v>
      </c>
      <c r="R10" s="189">
        <f t="shared" si="4"/>
        <v>0.18316187276926307</v>
      </c>
      <c r="S10" s="189">
        <f t="shared" si="5"/>
        <v>2.3724543355028344E-2</v>
      </c>
      <c r="T10" s="189">
        <f t="shared" si="6"/>
        <v>7.6002519420533274E-3</v>
      </c>
      <c r="U10" s="189">
        <f t="shared" si="7"/>
        <v>3.3340331723703549E-2</v>
      </c>
      <c r="V10" s="189">
        <f t="shared" si="8"/>
        <v>0</v>
      </c>
      <c r="W10" s="158">
        <f t="shared" si="9"/>
        <v>6.2985513331933656E-3</v>
      </c>
    </row>
    <row r="11" spans="1:33" x14ac:dyDescent="0.2">
      <c r="A11" s="42" t="s">
        <v>773</v>
      </c>
      <c r="B11" s="37" t="s">
        <v>1549</v>
      </c>
      <c r="C11" s="94">
        <v>12</v>
      </c>
      <c r="D11" s="37" t="s">
        <v>1178</v>
      </c>
      <c r="E11" s="121">
        <v>73704</v>
      </c>
      <c r="F11" s="182">
        <f t="shared" si="0"/>
        <v>44369</v>
      </c>
      <c r="G11" s="94">
        <v>12553</v>
      </c>
      <c r="H11" s="94">
        <v>17262</v>
      </c>
      <c r="I11" s="94">
        <v>9875</v>
      </c>
      <c r="J11" s="94">
        <v>1145</v>
      </c>
      <c r="K11" s="94">
        <v>554</v>
      </c>
      <c r="L11" s="94">
        <v>1851</v>
      </c>
      <c r="M11" s="94">
        <v>0</v>
      </c>
      <c r="N11" s="182">
        <v>1129</v>
      </c>
      <c r="O11" s="100">
        <f t="shared" si="1"/>
        <v>0.60198903723000108</v>
      </c>
      <c r="P11" s="188">
        <f t="shared" si="2"/>
        <v>0.2829227613874552</v>
      </c>
      <c r="Q11" s="189">
        <f t="shared" si="3"/>
        <v>0.38905542157812889</v>
      </c>
      <c r="R11" s="189">
        <f t="shared" si="4"/>
        <v>0.22256530460456625</v>
      </c>
      <c r="S11" s="189">
        <f t="shared" si="5"/>
        <v>2.5806306204782619E-2</v>
      </c>
      <c r="T11" s="189">
        <f t="shared" si="6"/>
        <v>1.2486195316549844E-2</v>
      </c>
      <c r="U11" s="189">
        <f t="shared" si="7"/>
        <v>4.1718316842840719E-2</v>
      </c>
      <c r="V11" s="189">
        <f t="shared" si="8"/>
        <v>0</v>
      </c>
      <c r="W11" s="158">
        <f t="shared" si="9"/>
        <v>2.5445694065676486E-2</v>
      </c>
    </row>
    <row r="12" spans="1:33" x14ac:dyDescent="0.2">
      <c r="A12" s="42" t="s">
        <v>775</v>
      </c>
      <c r="B12" s="37" t="s">
        <v>1184</v>
      </c>
      <c r="C12" s="94">
        <v>12</v>
      </c>
      <c r="D12" s="37" t="s">
        <v>1178</v>
      </c>
      <c r="E12" s="121">
        <v>62787</v>
      </c>
      <c r="F12" s="182">
        <f t="shared" si="0"/>
        <v>40958</v>
      </c>
      <c r="G12" s="94">
        <v>12143</v>
      </c>
      <c r="H12" s="94">
        <v>16894</v>
      </c>
      <c r="I12" s="94">
        <v>7186</v>
      </c>
      <c r="J12" s="94">
        <v>1117</v>
      </c>
      <c r="K12" s="94">
        <v>750</v>
      </c>
      <c r="L12" s="94">
        <v>2868</v>
      </c>
      <c r="M12" s="94">
        <v>0</v>
      </c>
      <c r="N12" s="182">
        <v>0</v>
      </c>
      <c r="O12" s="100">
        <f t="shared" si="1"/>
        <v>0.65233248920954978</v>
      </c>
      <c r="P12" s="188">
        <f t="shared" si="2"/>
        <v>0.29647443722838029</v>
      </c>
      <c r="Q12" s="189">
        <f t="shared" si="3"/>
        <v>0.41247131207578497</v>
      </c>
      <c r="R12" s="189">
        <f t="shared" si="4"/>
        <v>0.17544801992284781</v>
      </c>
      <c r="S12" s="189">
        <f t="shared" si="5"/>
        <v>2.7271839445285415E-2</v>
      </c>
      <c r="T12" s="189">
        <f t="shared" si="6"/>
        <v>1.8311440988329507E-2</v>
      </c>
      <c r="U12" s="189">
        <f t="shared" si="7"/>
        <v>7.0022950339372045E-2</v>
      </c>
      <c r="V12" s="189">
        <f t="shared" si="8"/>
        <v>0</v>
      </c>
      <c r="W12" s="158">
        <f t="shared" si="9"/>
        <v>0</v>
      </c>
    </row>
    <row r="13" spans="1:33" x14ac:dyDescent="0.2">
      <c r="A13" s="42" t="s">
        <v>777</v>
      </c>
      <c r="B13" s="37" t="s">
        <v>1186</v>
      </c>
      <c r="C13" s="94">
        <v>12</v>
      </c>
      <c r="D13" s="37" t="s">
        <v>1187</v>
      </c>
      <c r="E13" s="121">
        <v>52385</v>
      </c>
      <c r="F13" s="182">
        <f t="shared" si="0"/>
        <v>38011</v>
      </c>
      <c r="G13" s="94">
        <v>8506</v>
      </c>
      <c r="H13" s="94">
        <v>10065</v>
      </c>
      <c r="I13" s="94">
        <v>4609</v>
      </c>
      <c r="J13" s="94">
        <v>1285</v>
      </c>
      <c r="K13" s="94">
        <v>0</v>
      </c>
      <c r="L13" s="94">
        <v>13546</v>
      </c>
      <c r="M13" s="94">
        <v>0</v>
      </c>
      <c r="N13" s="182">
        <v>0</v>
      </c>
      <c r="O13" s="100">
        <f t="shared" si="1"/>
        <v>0.72560847570869524</v>
      </c>
      <c r="P13" s="188">
        <f t="shared" si="2"/>
        <v>0.22377732761569019</v>
      </c>
      <c r="Q13" s="189">
        <f t="shared" si="3"/>
        <v>0.26479177080318855</v>
      </c>
      <c r="R13" s="189">
        <f t="shared" si="4"/>
        <v>0.12125437373391913</v>
      </c>
      <c r="S13" s="189">
        <f t="shared" si="5"/>
        <v>3.3806003525295308E-2</v>
      </c>
      <c r="T13" s="189">
        <f t="shared" si="6"/>
        <v>0</v>
      </c>
      <c r="U13" s="189">
        <f t="shared" si="7"/>
        <v>0.3563705243219068</v>
      </c>
      <c r="V13" s="189">
        <f t="shared" si="8"/>
        <v>0</v>
      </c>
      <c r="W13" s="158">
        <f t="shared" si="9"/>
        <v>0</v>
      </c>
    </row>
    <row r="14" spans="1:33" x14ac:dyDescent="0.2">
      <c r="A14" s="42" t="s">
        <v>779</v>
      </c>
      <c r="B14" s="37" t="s">
        <v>1189</v>
      </c>
      <c r="C14" s="94">
        <v>12</v>
      </c>
      <c r="D14" s="37" t="s">
        <v>1187</v>
      </c>
      <c r="E14" s="121">
        <v>57519</v>
      </c>
      <c r="F14" s="182">
        <f t="shared" si="0"/>
        <v>40507</v>
      </c>
      <c r="G14" s="94">
        <v>16649</v>
      </c>
      <c r="H14" s="94">
        <v>13226</v>
      </c>
      <c r="I14" s="94">
        <v>4890</v>
      </c>
      <c r="J14" s="94">
        <v>1146</v>
      </c>
      <c r="K14" s="94">
        <v>0</v>
      </c>
      <c r="L14" s="94">
        <v>4232</v>
      </c>
      <c r="M14" s="94">
        <v>0</v>
      </c>
      <c r="N14" s="182">
        <v>364</v>
      </c>
      <c r="O14" s="100">
        <f t="shared" si="1"/>
        <v>0.7042368608633669</v>
      </c>
      <c r="P14" s="188">
        <f t="shared" si="2"/>
        <v>0.41101538005776778</v>
      </c>
      <c r="Q14" s="189">
        <f t="shared" si="3"/>
        <v>0.32651146715382529</v>
      </c>
      <c r="R14" s="189">
        <f t="shared" si="4"/>
        <v>0.12071987557706075</v>
      </c>
      <c r="S14" s="189">
        <f t="shared" si="5"/>
        <v>2.8291406423581109E-2</v>
      </c>
      <c r="T14" s="189">
        <f t="shared" si="6"/>
        <v>0</v>
      </c>
      <c r="U14" s="189">
        <f t="shared" si="7"/>
        <v>0.10447576962006566</v>
      </c>
      <c r="V14" s="189">
        <f t="shared" si="8"/>
        <v>0</v>
      </c>
      <c r="W14" s="158">
        <f t="shared" si="9"/>
        <v>8.9861011676994097E-3</v>
      </c>
    </row>
    <row r="15" spans="1:33" x14ac:dyDescent="0.2">
      <c r="A15" s="42" t="s">
        <v>781</v>
      </c>
      <c r="B15" s="37" t="s">
        <v>1191</v>
      </c>
      <c r="C15" s="94">
        <v>12</v>
      </c>
      <c r="D15" s="37" t="s">
        <v>1187</v>
      </c>
      <c r="E15" s="121">
        <v>59043</v>
      </c>
      <c r="F15" s="182">
        <f t="shared" si="0"/>
        <v>38258</v>
      </c>
      <c r="G15" s="94">
        <v>4421</v>
      </c>
      <c r="H15" s="94">
        <v>2210</v>
      </c>
      <c r="I15" s="94">
        <v>19139</v>
      </c>
      <c r="J15" s="94">
        <v>977</v>
      </c>
      <c r="K15" s="94">
        <v>696</v>
      </c>
      <c r="L15" s="94">
        <v>10815</v>
      </c>
      <c r="M15" s="94">
        <v>0</v>
      </c>
      <c r="N15" s="182">
        <v>0</v>
      </c>
      <c r="O15" s="100">
        <f t="shared" si="1"/>
        <v>0.64796842978845925</v>
      </c>
      <c r="P15" s="188">
        <f t="shared" si="2"/>
        <v>0.11555753045114747</v>
      </c>
      <c r="Q15" s="189">
        <f t="shared" si="3"/>
        <v>5.7765696063568406E-2</v>
      </c>
      <c r="R15" s="189">
        <f t="shared" si="4"/>
        <v>0.50026138324010661</v>
      </c>
      <c r="S15" s="189">
        <f t="shared" si="5"/>
        <v>2.5537142558419153E-2</v>
      </c>
      <c r="T15" s="189">
        <f t="shared" si="6"/>
        <v>1.8192273511422448E-2</v>
      </c>
      <c r="U15" s="189">
        <f t="shared" si="7"/>
        <v>0.28268597417533586</v>
      </c>
      <c r="V15" s="189">
        <f t="shared" si="8"/>
        <v>0</v>
      </c>
      <c r="W15" s="158">
        <f t="shared" si="9"/>
        <v>0</v>
      </c>
    </row>
    <row r="16" spans="1:33" x14ac:dyDescent="0.2">
      <c r="A16" s="42" t="s">
        <v>783</v>
      </c>
      <c r="B16" s="37" t="s">
        <v>1193</v>
      </c>
      <c r="C16" s="94">
        <v>12</v>
      </c>
      <c r="D16" s="37" t="s">
        <v>1159</v>
      </c>
      <c r="E16" s="121">
        <v>53748</v>
      </c>
      <c r="F16" s="182">
        <f t="shared" si="0"/>
        <v>34681</v>
      </c>
      <c r="G16" s="94">
        <v>10477</v>
      </c>
      <c r="H16" s="94">
        <v>13311</v>
      </c>
      <c r="I16" s="94">
        <v>5965</v>
      </c>
      <c r="J16" s="94">
        <v>819</v>
      </c>
      <c r="K16" s="94">
        <v>0</v>
      </c>
      <c r="L16" s="94">
        <v>3009</v>
      </c>
      <c r="M16" s="94">
        <v>1100</v>
      </c>
      <c r="N16" s="182">
        <v>0</v>
      </c>
      <c r="O16" s="100">
        <f t="shared" si="1"/>
        <v>0.64525191635037582</v>
      </c>
      <c r="P16" s="188">
        <f t="shared" si="2"/>
        <v>0.30209624866641677</v>
      </c>
      <c r="Q16" s="189">
        <f t="shared" si="3"/>
        <v>0.38381246215507048</v>
      </c>
      <c r="R16" s="189">
        <f t="shared" si="4"/>
        <v>0.17199619388137596</v>
      </c>
      <c r="S16" s="189">
        <f t="shared" si="5"/>
        <v>2.3615236008188923E-2</v>
      </c>
      <c r="T16" s="189">
        <f t="shared" si="6"/>
        <v>0</v>
      </c>
      <c r="U16" s="189">
        <f t="shared" si="7"/>
        <v>8.6762204088694103E-2</v>
      </c>
      <c r="V16" s="189">
        <f t="shared" si="8"/>
        <v>3.1717655200253742E-2</v>
      </c>
      <c r="W16" s="158">
        <f t="shared" si="9"/>
        <v>0</v>
      </c>
    </row>
    <row r="17" spans="1:30" x14ac:dyDescent="0.2">
      <c r="A17" s="42" t="s">
        <v>785</v>
      </c>
      <c r="B17" s="37" t="s">
        <v>1195</v>
      </c>
      <c r="C17" s="94">
        <v>12</v>
      </c>
      <c r="D17" s="37" t="s">
        <v>1159</v>
      </c>
      <c r="E17" s="121">
        <v>57913</v>
      </c>
      <c r="F17" s="182">
        <f t="shared" si="0"/>
        <v>38111</v>
      </c>
      <c r="G17" s="94">
        <v>15833</v>
      </c>
      <c r="H17" s="94">
        <v>9414</v>
      </c>
      <c r="I17" s="94">
        <v>5801</v>
      </c>
      <c r="J17" s="94">
        <v>864</v>
      </c>
      <c r="K17" s="94">
        <v>0</v>
      </c>
      <c r="L17" s="94">
        <v>5864</v>
      </c>
      <c r="M17" s="94">
        <v>0</v>
      </c>
      <c r="N17" s="182">
        <v>335</v>
      </c>
      <c r="O17" s="100">
        <f t="shared" si="1"/>
        <v>0.65807331687185955</v>
      </c>
      <c r="P17" s="188">
        <f t="shared" si="2"/>
        <v>0.41544435989609302</v>
      </c>
      <c r="Q17" s="189">
        <f t="shared" si="3"/>
        <v>0.2470152974206922</v>
      </c>
      <c r="R17" s="189">
        <f t="shared" si="4"/>
        <v>0.1522132717588098</v>
      </c>
      <c r="S17" s="189">
        <f t="shared" si="5"/>
        <v>2.267062003096219E-2</v>
      </c>
      <c r="T17" s="189">
        <f t="shared" si="6"/>
        <v>0</v>
      </c>
      <c r="U17" s="189">
        <f t="shared" si="7"/>
        <v>0.15386633780273412</v>
      </c>
      <c r="V17" s="189">
        <f t="shared" si="8"/>
        <v>0</v>
      </c>
      <c r="W17" s="158">
        <f t="shared" si="9"/>
        <v>8.7901130907087188E-3</v>
      </c>
    </row>
    <row r="18" spans="1:30" x14ac:dyDescent="0.2">
      <c r="A18" s="42" t="s">
        <v>787</v>
      </c>
      <c r="B18" s="37" t="s">
        <v>1197</v>
      </c>
      <c r="C18" s="94">
        <v>12</v>
      </c>
      <c r="D18" s="37" t="s">
        <v>1173</v>
      </c>
      <c r="E18" s="121">
        <v>50656</v>
      </c>
      <c r="F18" s="182">
        <f t="shared" si="0"/>
        <v>29876</v>
      </c>
      <c r="G18" s="94">
        <v>3010</v>
      </c>
      <c r="H18" s="94">
        <v>15681</v>
      </c>
      <c r="I18" s="94">
        <v>4120</v>
      </c>
      <c r="J18" s="94">
        <v>1001</v>
      </c>
      <c r="K18" s="94">
        <v>0</v>
      </c>
      <c r="L18" s="94">
        <v>6064</v>
      </c>
      <c r="M18" s="94">
        <v>0</v>
      </c>
      <c r="N18" s="182">
        <v>0</v>
      </c>
      <c r="O18" s="100">
        <f t="shared" si="1"/>
        <v>0.58978205938092232</v>
      </c>
      <c r="P18" s="188">
        <f t="shared" si="2"/>
        <v>0.10074976569821931</v>
      </c>
      <c r="Q18" s="189">
        <f t="shared" si="3"/>
        <v>0.52486946043647076</v>
      </c>
      <c r="R18" s="189">
        <f t="shared" si="4"/>
        <v>0.13790333377962244</v>
      </c>
      <c r="S18" s="189">
        <f t="shared" si="5"/>
        <v>3.3505154639175257E-2</v>
      </c>
      <c r="T18" s="189">
        <f t="shared" si="6"/>
        <v>0</v>
      </c>
      <c r="U18" s="189">
        <f t="shared" si="7"/>
        <v>0.20297228544651225</v>
      </c>
      <c r="V18" s="189">
        <f t="shared" si="8"/>
        <v>0</v>
      </c>
      <c r="W18" s="158">
        <f t="shared" si="9"/>
        <v>0</v>
      </c>
    </row>
    <row r="19" spans="1:30" x14ac:dyDescent="0.2">
      <c r="A19" s="42" t="s">
        <v>789</v>
      </c>
      <c r="B19" s="37" t="s">
        <v>1199</v>
      </c>
      <c r="C19" s="94">
        <v>12</v>
      </c>
      <c r="D19" s="37" t="s">
        <v>1159</v>
      </c>
      <c r="E19" s="121">
        <v>53470</v>
      </c>
      <c r="F19" s="182">
        <f t="shared" si="0"/>
        <v>36984</v>
      </c>
      <c r="G19" s="94">
        <v>12811</v>
      </c>
      <c r="H19" s="94">
        <v>15083</v>
      </c>
      <c r="I19" s="94">
        <v>5747</v>
      </c>
      <c r="J19" s="94">
        <v>655</v>
      </c>
      <c r="K19" s="94">
        <v>0</v>
      </c>
      <c r="L19" s="94">
        <v>1844</v>
      </c>
      <c r="M19" s="94">
        <v>844</v>
      </c>
      <c r="N19" s="182">
        <v>0</v>
      </c>
      <c r="O19" s="100">
        <f t="shared" si="1"/>
        <v>0.69167757621095938</v>
      </c>
      <c r="P19" s="188">
        <f t="shared" si="2"/>
        <v>0.34639303482587064</v>
      </c>
      <c r="Q19" s="189">
        <f t="shared" si="3"/>
        <v>0.40782500540774391</v>
      </c>
      <c r="R19" s="189">
        <f t="shared" si="4"/>
        <v>0.15539152065758166</v>
      </c>
      <c r="S19" s="189">
        <f t="shared" si="5"/>
        <v>1.7710361237291802E-2</v>
      </c>
      <c r="T19" s="189">
        <f t="shared" si="6"/>
        <v>0</v>
      </c>
      <c r="U19" s="189">
        <f t="shared" si="7"/>
        <v>4.9859398658879513E-2</v>
      </c>
      <c r="V19" s="189">
        <f t="shared" si="8"/>
        <v>2.2820679212632491E-2</v>
      </c>
      <c r="W19" s="158">
        <f t="shared" si="9"/>
        <v>0</v>
      </c>
    </row>
    <row r="20" spans="1:30" x14ac:dyDescent="0.2">
      <c r="A20" s="42" t="s">
        <v>791</v>
      </c>
      <c r="B20" s="37" t="s">
        <v>1550</v>
      </c>
      <c r="C20" s="94">
        <v>12</v>
      </c>
      <c r="D20" s="37" t="s">
        <v>1164</v>
      </c>
      <c r="E20" s="121">
        <v>45354</v>
      </c>
      <c r="F20" s="182">
        <f t="shared" si="0"/>
        <v>28906</v>
      </c>
      <c r="G20" s="94">
        <v>6447</v>
      </c>
      <c r="H20" s="94">
        <v>4021</v>
      </c>
      <c r="I20" s="94">
        <v>3538</v>
      </c>
      <c r="J20" s="94">
        <v>776</v>
      </c>
      <c r="K20" s="94">
        <v>0</v>
      </c>
      <c r="L20" s="94">
        <v>12814</v>
      </c>
      <c r="M20" s="94">
        <v>1310</v>
      </c>
      <c r="N20" s="182">
        <v>0</v>
      </c>
      <c r="O20" s="100">
        <f t="shared" si="1"/>
        <v>0.63734180006173657</v>
      </c>
      <c r="P20" s="188">
        <f t="shared" si="2"/>
        <v>0.22303328028782951</v>
      </c>
      <c r="Q20" s="189">
        <f t="shared" si="3"/>
        <v>0.13910606794437141</v>
      </c>
      <c r="R20" s="189">
        <f t="shared" si="4"/>
        <v>0.12239673424202588</v>
      </c>
      <c r="S20" s="189">
        <f t="shared" si="5"/>
        <v>2.6845637583892617E-2</v>
      </c>
      <c r="T20" s="189">
        <f t="shared" si="6"/>
        <v>0</v>
      </c>
      <c r="U20" s="189">
        <f t="shared" si="7"/>
        <v>0.44329896907216493</v>
      </c>
      <c r="V20" s="189">
        <f t="shared" si="8"/>
        <v>4.5319310869715627E-2</v>
      </c>
      <c r="W20" s="158">
        <f t="shared" si="9"/>
        <v>0</v>
      </c>
    </row>
    <row r="21" spans="1:30" x14ac:dyDescent="0.2">
      <c r="A21" s="42" t="s">
        <v>793</v>
      </c>
      <c r="B21" s="37" t="s">
        <v>1551</v>
      </c>
      <c r="C21" s="94">
        <v>12</v>
      </c>
      <c r="D21" s="37" t="s">
        <v>1156</v>
      </c>
      <c r="E21" s="121">
        <v>61696</v>
      </c>
      <c r="F21" s="182">
        <f t="shared" si="0"/>
        <v>41671</v>
      </c>
      <c r="G21" s="94">
        <v>13333</v>
      </c>
      <c r="H21" s="94">
        <v>16016</v>
      </c>
      <c r="I21" s="94">
        <v>7947</v>
      </c>
      <c r="J21" s="94">
        <v>652</v>
      </c>
      <c r="K21" s="94">
        <v>0</v>
      </c>
      <c r="L21" s="94">
        <v>2760</v>
      </c>
      <c r="M21" s="94">
        <v>963</v>
      </c>
      <c r="N21" s="182">
        <v>0</v>
      </c>
      <c r="O21" s="100">
        <f t="shared" si="1"/>
        <v>0.67542466286307057</v>
      </c>
      <c r="P21" s="188">
        <f t="shared" si="2"/>
        <v>0.31995872429267358</v>
      </c>
      <c r="Q21" s="189">
        <f t="shared" si="3"/>
        <v>0.384344028221065</v>
      </c>
      <c r="R21" s="189">
        <f t="shared" si="4"/>
        <v>0.19070816635069954</v>
      </c>
      <c r="S21" s="189">
        <f t="shared" si="5"/>
        <v>1.5646372777231167E-2</v>
      </c>
      <c r="T21" s="189">
        <f t="shared" si="6"/>
        <v>0</v>
      </c>
      <c r="U21" s="189">
        <f t="shared" si="7"/>
        <v>6.6233111756377333E-2</v>
      </c>
      <c r="V21" s="189">
        <f t="shared" si="8"/>
        <v>2.3109596601953396E-2</v>
      </c>
      <c r="W21" s="158">
        <f t="shared" si="9"/>
        <v>0</v>
      </c>
    </row>
    <row r="22" spans="1:30" x14ac:dyDescent="0.2">
      <c r="A22" s="42" t="s">
        <v>795</v>
      </c>
      <c r="B22" s="37" t="s">
        <v>1205</v>
      </c>
      <c r="C22" s="94">
        <v>12</v>
      </c>
      <c r="D22" s="37" t="s">
        <v>1167</v>
      </c>
      <c r="E22" s="121">
        <v>54826</v>
      </c>
      <c r="F22" s="182">
        <f t="shared" si="0"/>
        <v>34690</v>
      </c>
      <c r="G22" s="94">
        <v>4854</v>
      </c>
      <c r="H22" s="94">
        <v>17069</v>
      </c>
      <c r="I22" s="94">
        <v>3597</v>
      </c>
      <c r="J22" s="94">
        <v>936</v>
      </c>
      <c r="K22" s="94">
        <v>0</v>
      </c>
      <c r="L22" s="94">
        <v>4518</v>
      </c>
      <c r="M22" s="94">
        <v>1495</v>
      </c>
      <c r="N22" s="182">
        <v>2221</v>
      </c>
      <c r="O22" s="100">
        <f t="shared" si="1"/>
        <v>0.63272899719111375</v>
      </c>
      <c r="P22" s="188">
        <f t="shared" si="2"/>
        <v>0.13992505044681464</v>
      </c>
      <c r="Q22" s="189">
        <f t="shared" si="3"/>
        <v>0.4920438166618622</v>
      </c>
      <c r="R22" s="189">
        <f t="shared" si="4"/>
        <v>0.10368982415681753</v>
      </c>
      <c r="S22" s="189">
        <f t="shared" si="5"/>
        <v>2.6981839146728165E-2</v>
      </c>
      <c r="T22" s="189">
        <f t="shared" si="6"/>
        <v>0</v>
      </c>
      <c r="U22" s="189">
        <f t="shared" si="7"/>
        <v>0.13023926203516864</v>
      </c>
      <c r="V22" s="189">
        <f t="shared" si="8"/>
        <v>4.3095993081579707E-2</v>
      </c>
      <c r="W22" s="158">
        <f t="shared" si="9"/>
        <v>6.4024214471029114E-2</v>
      </c>
    </row>
    <row r="23" spans="1:30" x14ac:dyDescent="0.2">
      <c r="A23" s="42" t="s">
        <v>797</v>
      </c>
      <c r="B23" s="37" t="s">
        <v>1207</v>
      </c>
      <c r="C23" s="94">
        <v>12</v>
      </c>
      <c r="D23" s="37" t="s">
        <v>1187</v>
      </c>
      <c r="E23" s="121">
        <v>55637</v>
      </c>
      <c r="F23" s="182">
        <f t="shared" si="0"/>
        <v>37461</v>
      </c>
      <c r="G23" s="94">
        <v>5381</v>
      </c>
      <c r="H23" s="94">
        <v>15916</v>
      </c>
      <c r="I23" s="94">
        <v>3902</v>
      </c>
      <c r="J23" s="94">
        <v>1047</v>
      </c>
      <c r="K23" s="94">
        <v>0</v>
      </c>
      <c r="L23" s="94">
        <v>11215</v>
      </c>
      <c r="M23" s="94">
        <v>0</v>
      </c>
      <c r="N23" s="182">
        <v>0</v>
      </c>
      <c r="O23" s="100">
        <f t="shared" si="1"/>
        <v>0.67331092618221688</v>
      </c>
      <c r="P23" s="188">
        <f t="shared" si="2"/>
        <v>0.14364272176396786</v>
      </c>
      <c r="Q23" s="189">
        <f t="shared" si="3"/>
        <v>0.424868529937802</v>
      </c>
      <c r="R23" s="189">
        <f t="shared" si="4"/>
        <v>0.10416166146125304</v>
      </c>
      <c r="S23" s="189">
        <f t="shared" si="5"/>
        <v>2.7949067029710898E-2</v>
      </c>
      <c r="T23" s="189">
        <f t="shared" si="6"/>
        <v>0</v>
      </c>
      <c r="U23" s="189">
        <f t="shared" si="7"/>
        <v>0.29937801980726625</v>
      </c>
      <c r="V23" s="189">
        <f t="shared" si="8"/>
        <v>0</v>
      </c>
      <c r="W23" s="158">
        <f t="shared" si="9"/>
        <v>0</v>
      </c>
    </row>
    <row r="24" spans="1:30" x14ac:dyDescent="0.2">
      <c r="A24" s="42" t="s">
        <v>799</v>
      </c>
      <c r="B24" s="37" t="s">
        <v>1552</v>
      </c>
      <c r="C24" s="94">
        <v>12</v>
      </c>
      <c r="D24" s="37" t="s">
        <v>1173</v>
      </c>
      <c r="E24" s="121">
        <v>54715</v>
      </c>
      <c r="F24" s="182">
        <f t="shared" si="0"/>
        <v>32076</v>
      </c>
      <c r="G24" s="94">
        <v>2412</v>
      </c>
      <c r="H24" s="94">
        <v>14007</v>
      </c>
      <c r="I24" s="94">
        <v>9951</v>
      </c>
      <c r="J24" s="94">
        <v>872</v>
      </c>
      <c r="K24" s="94">
        <v>0</v>
      </c>
      <c r="L24" s="94">
        <v>1621</v>
      </c>
      <c r="M24" s="94">
        <v>1845</v>
      </c>
      <c r="N24" s="182">
        <v>1368</v>
      </c>
      <c r="O24" s="100">
        <f t="shared" si="1"/>
        <v>0.5862377775747053</v>
      </c>
      <c r="P24" s="188">
        <f t="shared" si="2"/>
        <v>7.5196408529741868E-2</v>
      </c>
      <c r="Q24" s="189">
        <f t="shared" si="3"/>
        <v>0.43668163112607555</v>
      </c>
      <c r="R24" s="189">
        <f t="shared" si="4"/>
        <v>0.31023194912083801</v>
      </c>
      <c r="S24" s="189">
        <f t="shared" si="5"/>
        <v>2.7185434592841999E-2</v>
      </c>
      <c r="T24" s="189">
        <f t="shared" si="6"/>
        <v>0</v>
      </c>
      <c r="U24" s="189">
        <f t="shared" si="7"/>
        <v>5.0536226462152389E-2</v>
      </c>
      <c r="V24" s="189">
        <f t="shared" si="8"/>
        <v>5.7519640852974188E-2</v>
      </c>
      <c r="W24" s="158">
        <f t="shared" si="9"/>
        <v>4.2648709315375982E-2</v>
      </c>
    </row>
    <row r="25" spans="1:30" x14ac:dyDescent="0.2">
      <c r="A25" s="42" t="s">
        <v>801</v>
      </c>
      <c r="B25" s="37" t="s">
        <v>1211</v>
      </c>
      <c r="C25" s="94">
        <v>12</v>
      </c>
      <c r="D25" s="37" t="s">
        <v>1167</v>
      </c>
      <c r="E25" s="121">
        <v>62768</v>
      </c>
      <c r="F25" s="182">
        <f t="shared" si="0"/>
        <v>46519</v>
      </c>
      <c r="G25" s="94">
        <v>22466</v>
      </c>
      <c r="H25" s="94">
        <v>12041</v>
      </c>
      <c r="I25" s="94">
        <v>9026</v>
      </c>
      <c r="J25" s="94">
        <v>1126</v>
      </c>
      <c r="K25" s="94">
        <v>587</v>
      </c>
      <c r="L25" s="94">
        <v>1273</v>
      </c>
      <c r="M25" s="94">
        <v>0</v>
      </c>
      <c r="N25" s="182">
        <v>0</v>
      </c>
      <c r="O25" s="100">
        <f t="shared" si="1"/>
        <v>0.7411260514912057</v>
      </c>
      <c r="P25" s="188">
        <f t="shared" si="2"/>
        <v>0.48294245362110105</v>
      </c>
      <c r="Q25" s="189">
        <f t="shared" si="3"/>
        <v>0.2588404737849051</v>
      </c>
      <c r="R25" s="189">
        <f t="shared" si="4"/>
        <v>0.19402824652292611</v>
      </c>
      <c r="S25" s="189">
        <f t="shared" si="5"/>
        <v>2.4205163481588167E-2</v>
      </c>
      <c r="T25" s="189">
        <f t="shared" si="6"/>
        <v>1.261849996775511E-2</v>
      </c>
      <c r="U25" s="189">
        <f t="shared" si="7"/>
        <v>2.7365162621724455E-2</v>
      </c>
      <c r="V25" s="189">
        <f t="shared" si="8"/>
        <v>0</v>
      </c>
      <c r="W25" s="158">
        <f t="shared" si="9"/>
        <v>0</v>
      </c>
    </row>
    <row r="26" spans="1:30" x14ac:dyDescent="0.2">
      <c r="A26" s="42" t="s">
        <v>803</v>
      </c>
      <c r="B26" s="37" t="s">
        <v>1213</v>
      </c>
      <c r="C26" s="94">
        <v>12</v>
      </c>
      <c r="D26" s="37" t="s">
        <v>1170</v>
      </c>
      <c r="E26" s="121">
        <v>48730</v>
      </c>
      <c r="F26" s="182">
        <f t="shared" si="0"/>
        <v>33813</v>
      </c>
      <c r="G26" s="94">
        <v>13976</v>
      </c>
      <c r="H26" s="94">
        <v>2407</v>
      </c>
      <c r="I26" s="94">
        <v>12792</v>
      </c>
      <c r="J26" s="94">
        <v>1128</v>
      </c>
      <c r="K26" s="94">
        <v>0</v>
      </c>
      <c r="L26" s="94">
        <v>2802</v>
      </c>
      <c r="M26" s="94">
        <v>0</v>
      </c>
      <c r="N26" s="182">
        <v>708</v>
      </c>
      <c r="O26" s="100">
        <f t="shared" si="1"/>
        <v>0.6938846706341063</v>
      </c>
      <c r="P26" s="188">
        <f t="shared" si="2"/>
        <v>0.41333215035637183</v>
      </c>
      <c r="Q26" s="189">
        <f t="shared" si="3"/>
        <v>7.1185638659687106E-2</v>
      </c>
      <c r="R26" s="189">
        <f t="shared" si="4"/>
        <v>0.37831603229527105</v>
      </c>
      <c r="S26" s="189">
        <f t="shared" si="5"/>
        <v>3.3359950314967614E-2</v>
      </c>
      <c r="T26" s="189">
        <f t="shared" si="6"/>
        <v>0</v>
      </c>
      <c r="U26" s="189">
        <f t="shared" si="7"/>
        <v>8.2867536154733384E-2</v>
      </c>
      <c r="V26" s="189">
        <f t="shared" si="8"/>
        <v>0</v>
      </c>
      <c r="W26" s="158">
        <f t="shared" si="9"/>
        <v>2.0938692218969036E-2</v>
      </c>
    </row>
    <row r="27" spans="1:30" x14ac:dyDescent="0.2">
      <c r="A27" s="42" t="s">
        <v>805</v>
      </c>
      <c r="B27" s="37" t="s">
        <v>1553</v>
      </c>
      <c r="C27" s="94">
        <v>12</v>
      </c>
      <c r="D27" s="37" t="s">
        <v>1156</v>
      </c>
      <c r="E27" s="121">
        <v>57186</v>
      </c>
      <c r="F27" s="182">
        <f t="shared" si="0"/>
        <v>37122</v>
      </c>
      <c r="G27" s="94">
        <v>4847</v>
      </c>
      <c r="H27" s="94">
        <v>17172</v>
      </c>
      <c r="I27" s="94">
        <v>5535</v>
      </c>
      <c r="J27" s="94">
        <v>829</v>
      </c>
      <c r="K27" s="94">
        <v>0</v>
      </c>
      <c r="L27" s="94">
        <v>7397</v>
      </c>
      <c r="M27" s="94">
        <v>1342</v>
      </c>
      <c r="N27" s="182">
        <v>0</v>
      </c>
      <c r="O27" s="100">
        <f t="shared" si="1"/>
        <v>0.64914489560381916</v>
      </c>
      <c r="P27" s="188">
        <f t="shared" si="2"/>
        <v>0.13056947362749852</v>
      </c>
      <c r="Q27" s="189">
        <f t="shared" si="3"/>
        <v>0.46258283497656377</v>
      </c>
      <c r="R27" s="189">
        <f t="shared" si="4"/>
        <v>0.14910295781477292</v>
      </c>
      <c r="S27" s="189">
        <f t="shared" si="5"/>
        <v>2.2331770917515221E-2</v>
      </c>
      <c r="T27" s="189">
        <f t="shared" si="6"/>
        <v>0</v>
      </c>
      <c r="U27" s="189">
        <f t="shared" si="7"/>
        <v>0.19926189321696031</v>
      </c>
      <c r="V27" s="189">
        <f t="shared" si="8"/>
        <v>3.6151069446689298E-2</v>
      </c>
      <c r="W27" s="158">
        <f t="shared" si="9"/>
        <v>0</v>
      </c>
    </row>
    <row r="28" spans="1:30" x14ac:dyDescent="0.2">
      <c r="A28" s="42" t="s">
        <v>807</v>
      </c>
      <c r="B28" s="37" t="s">
        <v>1217</v>
      </c>
      <c r="C28" s="94">
        <v>12</v>
      </c>
      <c r="D28" s="37" t="s">
        <v>1167</v>
      </c>
      <c r="E28" s="121">
        <v>54437</v>
      </c>
      <c r="F28" s="182">
        <f t="shared" si="0"/>
        <v>34448</v>
      </c>
      <c r="G28" s="94">
        <v>7918</v>
      </c>
      <c r="H28" s="94">
        <v>12744</v>
      </c>
      <c r="I28" s="94">
        <v>11094</v>
      </c>
      <c r="J28" s="94">
        <v>677</v>
      </c>
      <c r="K28" s="94">
        <v>0</v>
      </c>
      <c r="L28" s="94">
        <v>724</v>
      </c>
      <c r="M28" s="94">
        <v>1168</v>
      </c>
      <c r="N28" s="182">
        <v>123</v>
      </c>
      <c r="O28" s="100">
        <f t="shared" si="1"/>
        <v>0.63280489373036719</v>
      </c>
      <c r="P28" s="188">
        <f t="shared" si="2"/>
        <v>0.22985369252206223</v>
      </c>
      <c r="Q28" s="189">
        <f t="shared" si="3"/>
        <v>0.36994890849976775</v>
      </c>
      <c r="R28" s="189">
        <f t="shared" si="4"/>
        <v>0.32205062703204829</v>
      </c>
      <c r="S28" s="189">
        <f t="shared" si="5"/>
        <v>1.9652810032512773E-2</v>
      </c>
      <c r="T28" s="189">
        <f t="shared" si="6"/>
        <v>0</v>
      </c>
      <c r="U28" s="189">
        <f t="shared" si="7"/>
        <v>2.1017185322805387E-2</v>
      </c>
      <c r="V28" s="189">
        <f t="shared" si="8"/>
        <v>3.3906177426846262E-2</v>
      </c>
      <c r="W28" s="158">
        <f t="shared" si="9"/>
        <v>3.570599163957269E-3</v>
      </c>
    </row>
    <row r="29" spans="1:30" x14ac:dyDescent="0.2">
      <c r="A29" s="42" t="s">
        <v>809</v>
      </c>
      <c r="B29" s="37" t="s">
        <v>1219</v>
      </c>
      <c r="C29" s="94">
        <v>12</v>
      </c>
      <c r="D29" s="37" t="s">
        <v>1167</v>
      </c>
      <c r="E29" s="121">
        <v>62111</v>
      </c>
      <c r="F29" s="182">
        <f t="shared" si="0"/>
        <v>39720</v>
      </c>
      <c r="G29" s="94">
        <v>12845</v>
      </c>
      <c r="H29" s="94">
        <v>16389</v>
      </c>
      <c r="I29" s="94">
        <v>6587</v>
      </c>
      <c r="J29" s="94">
        <v>1144</v>
      </c>
      <c r="K29" s="94">
        <v>450</v>
      </c>
      <c r="L29" s="94">
        <v>1122</v>
      </c>
      <c r="M29" s="94">
        <v>1183</v>
      </c>
      <c r="N29" s="182">
        <v>0</v>
      </c>
      <c r="O29" s="100">
        <f t="shared" si="1"/>
        <v>0.63950024955321927</v>
      </c>
      <c r="P29" s="188">
        <f t="shared" si="2"/>
        <v>0.3233887210473313</v>
      </c>
      <c r="Q29" s="189">
        <f t="shared" si="3"/>
        <v>0.41261329305135952</v>
      </c>
      <c r="R29" s="189">
        <f t="shared" si="4"/>
        <v>0.16583585095669687</v>
      </c>
      <c r="S29" s="189">
        <f t="shared" si="5"/>
        <v>2.8801611278952668E-2</v>
      </c>
      <c r="T29" s="189">
        <f t="shared" si="6"/>
        <v>1.1329305135951661E-2</v>
      </c>
      <c r="U29" s="189">
        <f t="shared" si="7"/>
        <v>2.8247734138972809E-2</v>
      </c>
      <c r="V29" s="189">
        <f t="shared" si="8"/>
        <v>2.9783484390735145E-2</v>
      </c>
      <c r="W29" s="158">
        <f t="shared" si="9"/>
        <v>0</v>
      </c>
    </row>
    <row r="30" spans="1:30" x14ac:dyDescent="0.2">
      <c r="A30" s="42" t="s">
        <v>811</v>
      </c>
      <c r="B30" s="37" t="s">
        <v>1221</v>
      </c>
      <c r="C30" s="94">
        <v>12</v>
      </c>
      <c r="D30" s="37" t="s">
        <v>1173</v>
      </c>
      <c r="E30" s="121">
        <v>55527</v>
      </c>
      <c r="F30" s="182">
        <f t="shared" si="0"/>
        <v>34650</v>
      </c>
      <c r="G30" s="94">
        <v>5398</v>
      </c>
      <c r="H30" s="94">
        <v>18644</v>
      </c>
      <c r="I30" s="94">
        <v>5260</v>
      </c>
      <c r="J30" s="94">
        <v>780</v>
      </c>
      <c r="K30" s="94">
        <v>0</v>
      </c>
      <c r="L30" s="94">
        <v>3326</v>
      </c>
      <c r="M30" s="94">
        <v>1242</v>
      </c>
      <c r="N30" s="182">
        <v>0</v>
      </c>
      <c r="O30" s="100">
        <f t="shared" si="1"/>
        <v>0.62402074666378515</v>
      </c>
      <c r="P30" s="188">
        <f t="shared" si="2"/>
        <v>0.15578643578643578</v>
      </c>
      <c r="Q30" s="189">
        <f t="shared" si="3"/>
        <v>0.53806637806637803</v>
      </c>
      <c r="R30" s="189">
        <f t="shared" si="4"/>
        <v>0.1518037518037518</v>
      </c>
      <c r="S30" s="189">
        <f t="shared" si="5"/>
        <v>2.2510822510822513E-2</v>
      </c>
      <c r="T30" s="189">
        <f t="shared" si="6"/>
        <v>0</v>
      </c>
      <c r="U30" s="189">
        <f t="shared" si="7"/>
        <v>9.5988455988455984E-2</v>
      </c>
      <c r="V30" s="189">
        <f t="shared" si="8"/>
        <v>3.5844155844155845E-2</v>
      </c>
      <c r="W30" s="158">
        <f t="shared" si="9"/>
        <v>0</v>
      </c>
      <c r="AA30" s="53"/>
      <c r="AB30" s="153">
        <v>2010</v>
      </c>
      <c r="AC30" s="154">
        <v>2015</v>
      </c>
      <c r="AD30" s="155" t="s">
        <v>1674</v>
      </c>
    </row>
    <row r="31" spans="1:30" x14ac:dyDescent="0.2">
      <c r="A31" s="42" t="s">
        <v>813</v>
      </c>
      <c r="B31" s="37" t="s">
        <v>1223</v>
      </c>
      <c r="C31" s="94">
        <v>12</v>
      </c>
      <c r="D31" s="37" t="s">
        <v>1173</v>
      </c>
      <c r="E31" s="121">
        <v>58219</v>
      </c>
      <c r="F31" s="182">
        <f t="shared" si="0"/>
        <v>36671</v>
      </c>
      <c r="G31" s="94">
        <v>5932</v>
      </c>
      <c r="H31" s="94">
        <v>14220</v>
      </c>
      <c r="I31" s="94">
        <v>11435</v>
      </c>
      <c r="J31" s="94">
        <v>1229</v>
      </c>
      <c r="K31" s="94">
        <v>361</v>
      </c>
      <c r="L31" s="94">
        <v>2673</v>
      </c>
      <c r="M31" s="94">
        <v>0</v>
      </c>
      <c r="N31" s="182">
        <v>821</v>
      </c>
      <c r="O31" s="100">
        <f t="shared" si="1"/>
        <v>0.62988027963379656</v>
      </c>
      <c r="P31" s="188">
        <f t="shared" si="2"/>
        <v>0.16176270077172697</v>
      </c>
      <c r="Q31" s="189">
        <f t="shared" si="3"/>
        <v>0.38777235417632461</v>
      </c>
      <c r="R31" s="189">
        <f t="shared" si="4"/>
        <v>0.31182678410733278</v>
      </c>
      <c r="S31" s="189">
        <f t="shared" si="5"/>
        <v>3.3514221046603586E-2</v>
      </c>
      <c r="T31" s="189">
        <f t="shared" si="6"/>
        <v>9.8442911292301819E-3</v>
      </c>
      <c r="U31" s="189">
        <f t="shared" si="7"/>
        <v>7.2891385563524314E-2</v>
      </c>
      <c r="V31" s="189">
        <f t="shared" si="8"/>
        <v>0</v>
      </c>
      <c r="W31" s="158">
        <f t="shared" si="9"/>
        <v>2.2388263205257559E-2</v>
      </c>
      <c r="AA31" s="156" t="s">
        <v>1675</v>
      </c>
      <c r="AB31" s="37">
        <v>295164</v>
      </c>
      <c r="AC31" s="157">
        <v>97783</v>
      </c>
      <c r="AD31" s="158">
        <v>-0.66871637462563105</v>
      </c>
    </row>
    <row r="32" spans="1:30" x14ac:dyDescent="0.2">
      <c r="A32" s="42" t="s">
        <v>815</v>
      </c>
      <c r="B32" s="37" t="s">
        <v>1225</v>
      </c>
      <c r="C32" s="94">
        <v>12</v>
      </c>
      <c r="D32" s="37" t="s">
        <v>1187</v>
      </c>
      <c r="E32" s="121">
        <v>57419</v>
      </c>
      <c r="F32" s="182">
        <f t="shared" si="0"/>
        <v>39602</v>
      </c>
      <c r="G32" s="94">
        <v>16944</v>
      </c>
      <c r="H32" s="94">
        <v>12339</v>
      </c>
      <c r="I32" s="94">
        <v>5759</v>
      </c>
      <c r="J32" s="94">
        <v>906</v>
      </c>
      <c r="K32" s="94">
        <v>0</v>
      </c>
      <c r="L32" s="94">
        <v>3654</v>
      </c>
      <c r="M32" s="94">
        <v>0</v>
      </c>
      <c r="N32" s="182">
        <v>0</v>
      </c>
      <c r="O32" s="100">
        <f t="shared" si="1"/>
        <v>0.68970201501245232</v>
      </c>
      <c r="P32" s="188">
        <f t="shared" si="2"/>
        <v>0.42785717893035707</v>
      </c>
      <c r="Q32" s="189">
        <f t="shared" si="3"/>
        <v>0.31157517297106208</v>
      </c>
      <c r="R32" s="189">
        <f t="shared" si="4"/>
        <v>0.14542194838644512</v>
      </c>
      <c r="S32" s="189">
        <f t="shared" si="5"/>
        <v>2.2877632442805919E-2</v>
      </c>
      <c r="T32" s="189">
        <f t="shared" si="6"/>
        <v>0</v>
      </c>
      <c r="U32" s="189">
        <f t="shared" si="7"/>
        <v>9.2268067269329831E-2</v>
      </c>
      <c r="V32" s="189">
        <f t="shared" si="8"/>
        <v>0</v>
      </c>
      <c r="W32" s="158">
        <f t="shared" si="9"/>
        <v>0</v>
      </c>
      <c r="AA32" s="159" t="s">
        <v>1676</v>
      </c>
      <c r="AB32" s="37">
        <v>35690</v>
      </c>
      <c r="AC32" s="157">
        <v>204330</v>
      </c>
      <c r="AD32" s="158">
        <v>4.7251330905015401</v>
      </c>
    </row>
    <row r="33" spans="1:30" x14ac:dyDescent="0.2">
      <c r="A33" s="42" t="s">
        <v>817</v>
      </c>
      <c r="B33" s="37" t="s">
        <v>1227</v>
      </c>
      <c r="C33" s="94">
        <v>12</v>
      </c>
      <c r="D33" s="37" t="s">
        <v>1173</v>
      </c>
      <c r="E33" s="121">
        <v>51554</v>
      </c>
      <c r="F33" s="182">
        <f t="shared" si="0"/>
        <v>31072</v>
      </c>
      <c r="G33" s="94">
        <v>1993</v>
      </c>
      <c r="H33" s="94">
        <v>17183</v>
      </c>
      <c r="I33" s="94">
        <v>3309</v>
      </c>
      <c r="J33" s="94">
        <v>358</v>
      </c>
      <c r="K33" s="94">
        <v>0</v>
      </c>
      <c r="L33" s="94">
        <v>5630</v>
      </c>
      <c r="M33" s="94">
        <v>2599</v>
      </c>
      <c r="N33" s="182">
        <v>0</v>
      </c>
      <c r="O33" s="100">
        <f t="shared" si="1"/>
        <v>0.60270784032276836</v>
      </c>
      <c r="P33" s="188">
        <f t="shared" si="2"/>
        <v>6.4141349124613806E-2</v>
      </c>
      <c r="Q33" s="189">
        <f t="shared" si="3"/>
        <v>0.55300592173017504</v>
      </c>
      <c r="R33" s="189">
        <f t="shared" si="4"/>
        <v>0.10649459320288363</v>
      </c>
      <c r="S33" s="189">
        <f t="shared" si="5"/>
        <v>1.15216271884655E-2</v>
      </c>
      <c r="T33" s="189">
        <f t="shared" si="6"/>
        <v>0</v>
      </c>
      <c r="U33" s="189">
        <f t="shared" si="7"/>
        <v>0.18119207003089599</v>
      </c>
      <c r="V33" s="189">
        <f t="shared" si="8"/>
        <v>8.3644438722966008E-2</v>
      </c>
      <c r="W33" s="158">
        <f t="shared" si="9"/>
        <v>0</v>
      </c>
      <c r="AA33" s="160" t="s">
        <v>1683</v>
      </c>
      <c r="AB33" s="44">
        <v>6293</v>
      </c>
      <c r="AC33" s="161">
        <v>38344</v>
      </c>
      <c r="AD33" s="162">
        <v>5.0931193389480303</v>
      </c>
    </row>
    <row r="34" spans="1:30" x14ac:dyDescent="0.2">
      <c r="A34" s="42" t="s">
        <v>819</v>
      </c>
      <c r="B34" s="37" t="s">
        <v>1554</v>
      </c>
      <c r="C34" s="94">
        <v>12</v>
      </c>
      <c r="D34" s="37" t="s">
        <v>1156</v>
      </c>
      <c r="E34" s="121">
        <v>59823</v>
      </c>
      <c r="F34" s="182">
        <f t="shared" si="0"/>
        <v>32676</v>
      </c>
      <c r="G34" s="94">
        <v>4823</v>
      </c>
      <c r="H34" s="94">
        <v>16819</v>
      </c>
      <c r="I34" s="94">
        <v>5981</v>
      </c>
      <c r="J34" s="94">
        <v>839</v>
      </c>
      <c r="K34" s="94">
        <v>318</v>
      </c>
      <c r="L34" s="94">
        <v>2181</v>
      </c>
      <c r="M34" s="94">
        <v>1715</v>
      </c>
      <c r="N34" s="182">
        <v>0</v>
      </c>
      <c r="O34" s="100">
        <f t="shared" si="1"/>
        <v>0.54621132340404188</v>
      </c>
      <c r="P34" s="188">
        <f t="shared" si="2"/>
        <v>0.14760068551842331</v>
      </c>
      <c r="Q34" s="189">
        <f t="shared" si="3"/>
        <v>0.51472028400048964</v>
      </c>
      <c r="R34" s="189">
        <f t="shared" si="4"/>
        <v>0.18303953972334436</v>
      </c>
      <c r="S34" s="189">
        <f t="shared" si="5"/>
        <v>2.5676337372995472E-2</v>
      </c>
      <c r="T34" s="189">
        <f t="shared" si="6"/>
        <v>9.7319133308850538E-3</v>
      </c>
      <c r="U34" s="189">
        <f t="shared" si="7"/>
        <v>6.6746235769372012E-2</v>
      </c>
      <c r="V34" s="189">
        <f t="shared" si="8"/>
        <v>5.2485004284490148E-2</v>
      </c>
      <c r="W34" s="158">
        <f t="shared" si="9"/>
        <v>0</v>
      </c>
    </row>
    <row r="35" spans="1:30" x14ac:dyDescent="0.2">
      <c r="A35" s="42" t="s">
        <v>821</v>
      </c>
      <c r="B35" s="37" t="s">
        <v>1231</v>
      </c>
      <c r="C35" s="94">
        <v>12</v>
      </c>
      <c r="D35" s="37" t="s">
        <v>1156</v>
      </c>
      <c r="E35" s="121">
        <v>61334</v>
      </c>
      <c r="F35" s="182">
        <f t="shared" si="0"/>
        <v>35593</v>
      </c>
      <c r="G35" s="94">
        <v>7407</v>
      </c>
      <c r="H35" s="94">
        <v>12335</v>
      </c>
      <c r="I35" s="94">
        <v>11831</v>
      </c>
      <c r="J35" s="94">
        <v>716</v>
      </c>
      <c r="K35" s="94">
        <v>404</v>
      </c>
      <c r="L35" s="94">
        <v>1437</v>
      </c>
      <c r="M35" s="94">
        <v>910</v>
      </c>
      <c r="N35" s="182">
        <v>553</v>
      </c>
      <c r="O35" s="100">
        <f t="shared" si="1"/>
        <v>0.58031434440929985</v>
      </c>
      <c r="P35" s="188">
        <f t="shared" si="2"/>
        <v>0.20810271682634227</v>
      </c>
      <c r="Q35" s="189">
        <f t="shared" si="3"/>
        <v>0.34655690725704491</v>
      </c>
      <c r="R35" s="189">
        <f t="shared" si="4"/>
        <v>0.33239681959935941</v>
      </c>
      <c r="S35" s="189">
        <f t="shared" si="5"/>
        <v>2.0116315005759559E-2</v>
      </c>
      <c r="T35" s="189">
        <f t="shared" si="6"/>
        <v>1.1350546455763773E-2</v>
      </c>
      <c r="U35" s="189">
        <f t="shared" si="7"/>
        <v>4.0373107071615205E-2</v>
      </c>
      <c r="V35" s="189">
        <f t="shared" si="8"/>
        <v>2.5566824937487707E-2</v>
      </c>
      <c r="W35" s="158">
        <f t="shared" si="9"/>
        <v>1.5536762846627146E-2</v>
      </c>
    </row>
    <row r="36" spans="1:30" x14ac:dyDescent="0.2">
      <c r="A36" s="42" t="s">
        <v>823</v>
      </c>
      <c r="B36" s="37" t="s">
        <v>1555</v>
      </c>
      <c r="C36" s="94">
        <v>12</v>
      </c>
      <c r="D36" s="37" t="s">
        <v>1167</v>
      </c>
      <c r="E36" s="121">
        <v>61178</v>
      </c>
      <c r="F36" s="182">
        <f t="shared" si="0"/>
        <v>37640</v>
      </c>
      <c r="G36" s="94">
        <v>7541</v>
      </c>
      <c r="H36" s="94">
        <v>16847</v>
      </c>
      <c r="I36" s="94">
        <v>6264</v>
      </c>
      <c r="J36" s="94">
        <v>862</v>
      </c>
      <c r="K36" s="94">
        <v>438</v>
      </c>
      <c r="L36" s="94">
        <v>2005</v>
      </c>
      <c r="M36" s="94">
        <v>1657</v>
      </c>
      <c r="N36" s="182">
        <v>2026</v>
      </c>
      <c r="O36" s="100">
        <f t="shared" si="1"/>
        <v>0.61525384942299521</v>
      </c>
      <c r="P36" s="188">
        <f t="shared" si="2"/>
        <v>0.20034537725823592</v>
      </c>
      <c r="Q36" s="189">
        <f t="shared" si="3"/>
        <v>0.44758235919234857</v>
      </c>
      <c r="R36" s="189">
        <f t="shared" si="4"/>
        <v>0.16641870350690754</v>
      </c>
      <c r="S36" s="189">
        <f t="shared" si="5"/>
        <v>2.2901168969181721E-2</v>
      </c>
      <c r="T36" s="189">
        <f t="shared" si="6"/>
        <v>1.1636556854410202E-2</v>
      </c>
      <c r="U36" s="189">
        <f t="shared" si="7"/>
        <v>5.3267800212539851E-2</v>
      </c>
      <c r="V36" s="189">
        <f t="shared" si="8"/>
        <v>4.4022316684378324E-2</v>
      </c>
      <c r="W36" s="158">
        <f t="shared" si="9"/>
        <v>5.3825717321997875E-2</v>
      </c>
    </row>
    <row r="37" spans="1:30" x14ac:dyDescent="0.2">
      <c r="A37" s="42" t="s">
        <v>825</v>
      </c>
      <c r="B37" s="37" t="s">
        <v>1556</v>
      </c>
      <c r="C37" s="94">
        <v>12</v>
      </c>
      <c r="D37" s="37" t="s">
        <v>1159</v>
      </c>
      <c r="E37" s="121">
        <v>55781</v>
      </c>
      <c r="F37" s="182">
        <f t="shared" si="0"/>
        <v>35534</v>
      </c>
      <c r="G37" s="94">
        <v>12508</v>
      </c>
      <c r="H37" s="94">
        <v>15017</v>
      </c>
      <c r="I37" s="94">
        <v>4472</v>
      </c>
      <c r="J37" s="94">
        <v>515</v>
      </c>
      <c r="K37" s="94">
        <v>0</v>
      </c>
      <c r="L37" s="94">
        <v>2068</v>
      </c>
      <c r="M37" s="94">
        <v>827</v>
      </c>
      <c r="N37" s="182">
        <v>127</v>
      </c>
      <c r="O37" s="100">
        <f t="shared" si="1"/>
        <v>0.63702694465857546</v>
      </c>
      <c r="P37" s="188">
        <f t="shared" si="2"/>
        <v>0.35200090054595601</v>
      </c>
      <c r="Q37" s="189">
        <f t="shared" si="3"/>
        <v>0.42260933190746891</v>
      </c>
      <c r="R37" s="189">
        <f t="shared" si="4"/>
        <v>0.12585129734901784</v>
      </c>
      <c r="S37" s="189">
        <f t="shared" si="5"/>
        <v>1.4493161479146732E-2</v>
      </c>
      <c r="T37" s="189">
        <f t="shared" si="6"/>
        <v>0</v>
      </c>
      <c r="U37" s="189">
        <f t="shared" si="7"/>
        <v>5.8197782405583383E-2</v>
      </c>
      <c r="V37" s="189">
        <f t="shared" si="8"/>
        <v>2.3273484550008442E-2</v>
      </c>
      <c r="W37" s="158">
        <f t="shared" si="9"/>
        <v>3.5740417628187088E-3</v>
      </c>
    </row>
    <row r="38" spans="1:30" x14ac:dyDescent="0.2">
      <c r="A38" s="42" t="s">
        <v>827</v>
      </c>
      <c r="B38" s="37" t="s">
        <v>1237</v>
      </c>
      <c r="C38" s="94">
        <v>12</v>
      </c>
      <c r="D38" s="37" t="s">
        <v>1178</v>
      </c>
      <c r="E38" s="121">
        <v>70262</v>
      </c>
      <c r="F38" s="182">
        <f t="shared" si="0"/>
        <v>48667</v>
      </c>
      <c r="G38" s="94">
        <v>20341</v>
      </c>
      <c r="H38" s="94">
        <v>16034</v>
      </c>
      <c r="I38" s="94">
        <v>7403</v>
      </c>
      <c r="J38" s="94">
        <v>1529</v>
      </c>
      <c r="K38" s="94">
        <v>457</v>
      </c>
      <c r="L38" s="94">
        <v>2667</v>
      </c>
      <c r="M38" s="94">
        <v>0</v>
      </c>
      <c r="N38" s="182">
        <v>236</v>
      </c>
      <c r="O38" s="100">
        <f t="shared" si="1"/>
        <v>0.692650365773818</v>
      </c>
      <c r="P38" s="188">
        <f t="shared" si="2"/>
        <v>0.41796289066513242</v>
      </c>
      <c r="Q38" s="189">
        <f t="shared" si="3"/>
        <v>0.32946349682536419</v>
      </c>
      <c r="R38" s="189">
        <f t="shared" si="4"/>
        <v>0.1521153964698872</v>
      </c>
      <c r="S38" s="189">
        <f t="shared" si="5"/>
        <v>3.1417593030184723E-2</v>
      </c>
      <c r="T38" s="189">
        <f t="shared" si="6"/>
        <v>9.3903466414613605E-3</v>
      </c>
      <c r="U38" s="189">
        <f t="shared" si="7"/>
        <v>5.4800994513736205E-2</v>
      </c>
      <c r="V38" s="189">
        <f t="shared" si="8"/>
        <v>0</v>
      </c>
      <c r="W38" s="158">
        <f t="shared" si="9"/>
        <v>4.849281854233875E-3</v>
      </c>
    </row>
    <row r="39" spans="1:30" x14ac:dyDescent="0.2">
      <c r="A39" s="42" t="s">
        <v>830</v>
      </c>
      <c r="B39" s="37" t="s">
        <v>1239</v>
      </c>
      <c r="C39" s="94">
        <v>12</v>
      </c>
      <c r="D39" s="37" t="s">
        <v>1159</v>
      </c>
      <c r="E39" s="121">
        <v>50872</v>
      </c>
      <c r="F39" s="182">
        <f t="shared" si="0"/>
        <v>32976</v>
      </c>
      <c r="G39" s="94">
        <v>8375</v>
      </c>
      <c r="H39" s="94">
        <v>12161</v>
      </c>
      <c r="I39" s="94">
        <v>8503</v>
      </c>
      <c r="J39" s="94">
        <v>774</v>
      </c>
      <c r="K39" s="94">
        <v>0</v>
      </c>
      <c r="L39" s="94">
        <v>2029</v>
      </c>
      <c r="M39" s="94">
        <v>1134</v>
      </c>
      <c r="N39" s="182">
        <v>0</v>
      </c>
      <c r="O39" s="100">
        <f t="shared" si="1"/>
        <v>0.64821512816480575</v>
      </c>
      <c r="P39" s="188">
        <f t="shared" si="2"/>
        <v>0.25397258612324114</v>
      </c>
      <c r="Q39" s="189">
        <f t="shared" si="3"/>
        <v>0.36878335759340125</v>
      </c>
      <c r="R39" s="189">
        <f t="shared" si="4"/>
        <v>0.25785419699175155</v>
      </c>
      <c r="S39" s="189">
        <f t="shared" si="5"/>
        <v>2.3471615720524017E-2</v>
      </c>
      <c r="T39" s="189">
        <f t="shared" si="6"/>
        <v>0</v>
      </c>
      <c r="U39" s="189">
        <f t="shared" si="7"/>
        <v>6.1529597282872391E-2</v>
      </c>
      <c r="V39" s="189">
        <f t="shared" si="8"/>
        <v>3.4388646288209604E-2</v>
      </c>
      <c r="W39" s="158">
        <f t="shared" si="9"/>
        <v>0</v>
      </c>
    </row>
    <row r="40" spans="1:30" x14ac:dyDescent="0.2">
      <c r="A40" s="42" t="s">
        <v>832</v>
      </c>
      <c r="B40" s="37" t="s">
        <v>1241</v>
      </c>
      <c r="C40" s="94">
        <v>12</v>
      </c>
      <c r="D40" s="37" t="s">
        <v>1164</v>
      </c>
      <c r="E40" s="121">
        <v>50075</v>
      </c>
      <c r="F40" s="182">
        <f t="shared" si="0"/>
        <v>34444</v>
      </c>
      <c r="G40" s="94">
        <v>7744</v>
      </c>
      <c r="H40" s="94">
        <v>11490</v>
      </c>
      <c r="I40" s="94">
        <v>2592</v>
      </c>
      <c r="J40" s="94">
        <v>1201</v>
      </c>
      <c r="K40" s="94">
        <v>0</v>
      </c>
      <c r="L40" s="94">
        <v>9029</v>
      </c>
      <c r="M40" s="94">
        <v>2225</v>
      </c>
      <c r="N40" s="182">
        <v>163</v>
      </c>
      <c r="O40" s="100">
        <f t="shared" si="1"/>
        <v>0.68784822765851228</v>
      </c>
      <c r="P40" s="188">
        <f t="shared" si="2"/>
        <v>0.22482870746719313</v>
      </c>
      <c r="Q40" s="189">
        <f t="shared" si="3"/>
        <v>0.33358494948321915</v>
      </c>
      <c r="R40" s="189">
        <f t="shared" si="4"/>
        <v>7.5252583904308445E-2</v>
      </c>
      <c r="S40" s="189">
        <f t="shared" si="5"/>
        <v>3.4868191847636745E-2</v>
      </c>
      <c r="T40" s="189">
        <f t="shared" si="6"/>
        <v>0</v>
      </c>
      <c r="U40" s="189">
        <f t="shared" si="7"/>
        <v>0.26213564045987692</v>
      </c>
      <c r="V40" s="189">
        <f t="shared" si="8"/>
        <v>6.4597607711067234E-2</v>
      </c>
      <c r="W40" s="158">
        <f t="shared" si="9"/>
        <v>4.7323191266984092E-3</v>
      </c>
    </row>
  </sheetData>
  <conditionalFormatting sqref="P1:W40">
    <cfRule type="expression" dxfId="3" priority="1">
      <formula>P1=MAX($P1:$W1)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opLeftCell="D9" workbookViewId="0">
      <selection activeCell="F39" sqref="C36:F39"/>
    </sheetView>
  </sheetViews>
  <sheetFormatPr baseColWidth="10" defaultColWidth="8.83203125" defaultRowHeight="15" x14ac:dyDescent="0.2"/>
  <cols>
    <col min="3" max="3" width="15" bestFit="1" customWidth="1"/>
    <col min="6" max="6" width="12" bestFit="1" customWidth="1"/>
    <col min="9" max="9" width="10.6640625" bestFit="1" customWidth="1"/>
  </cols>
  <sheetData>
    <row r="1" spans="1:23" ht="16" x14ac:dyDescent="0.2">
      <c r="A1" s="93" t="s">
        <v>1249</v>
      </c>
      <c r="B1" s="132" t="s">
        <v>1250</v>
      </c>
      <c r="C1" s="133">
        <v>2</v>
      </c>
      <c r="D1" s="39" t="s">
        <v>1251</v>
      </c>
      <c r="E1" s="134">
        <v>66715</v>
      </c>
      <c r="F1" s="96">
        <f t="shared" ref="F1:F27" si="0">SUM(G1:N1)</f>
        <v>44286</v>
      </c>
      <c r="G1" s="135">
        <v>3389</v>
      </c>
      <c r="H1" s="135">
        <v>15108</v>
      </c>
      <c r="I1" s="135">
        <v>678</v>
      </c>
      <c r="J1" s="135">
        <v>1088</v>
      </c>
      <c r="K1" s="135">
        <v>0</v>
      </c>
      <c r="L1" s="135">
        <v>23887</v>
      </c>
      <c r="M1" s="135">
        <v>0</v>
      </c>
      <c r="N1" s="136">
        <v>136</v>
      </c>
      <c r="O1" s="137">
        <f t="shared" ref="O1:O27" si="1">SUM(G1:N1)/E1</f>
        <v>0.66380873866446821</v>
      </c>
      <c r="P1" s="99">
        <f t="shared" ref="P1:P27" si="2">G1/F1</f>
        <v>7.6525312739917806E-2</v>
      </c>
      <c r="Q1" s="100">
        <f t="shared" ref="Q1:Q27" si="3">H1/F1</f>
        <v>0.34114618615363773</v>
      </c>
      <c r="R1" s="100">
        <f t="shared" ref="R1:R27" si="4">I1/F1</f>
        <v>1.5309578647879692E-2</v>
      </c>
      <c r="S1" s="100">
        <f t="shared" ref="S1:S27" si="5">J1/F1</f>
        <v>2.456758343494558E-2</v>
      </c>
      <c r="T1" s="100">
        <f t="shared" ref="T1:T27" si="6">K1/F1</f>
        <v>0</v>
      </c>
      <c r="U1" s="100">
        <f t="shared" ref="U1:U27" si="7">L1/F1</f>
        <v>0.53938039109425095</v>
      </c>
      <c r="V1" s="100">
        <f t="shared" ref="V1:V27" si="8">M1/F1</f>
        <v>0</v>
      </c>
      <c r="W1" s="101">
        <f t="shared" ref="W1:W27" si="9">N1/F1</f>
        <v>3.0709479293681975E-3</v>
      </c>
    </row>
    <row r="2" spans="1:23" ht="16" x14ac:dyDescent="0.2">
      <c r="A2" s="93" t="s">
        <v>1255</v>
      </c>
      <c r="B2" s="42" t="s">
        <v>1256</v>
      </c>
      <c r="C2" s="94">
        <v>2</v>
      </c>
      <c r="D2" s="41" t="s">
        <v>1255</v>
      </c>
      <c r="E2" s="95">
        <v>68875</v>
      </c>
      <c r="F2" s="96">
        <f t="shared" si="0"/>
        <v>51883</v>
      </c>
      <c r="G2" s="97">
        <v>7733</v>
      </c>
      <c r="H2" s="97">
        <v>5394</v>
      </c>
      <c r="I2" s="97">
        <v>14486</v>
      </c>
      <c r="J2" s="97">
        <v>1311</v>
      </c>
      <c r="K2" s="97">
        <v>0</v>
      </c>
      <c r="L2" s="97">
        <v>22959</v>
      </c>
      <c r="M2" s="97">
        <v>0</v>
      </c>
      <c r="N2" s="96">
        <v>0</v>
      </c>
      <c r="O2" s="98">
        <f t="shared" si="1"/>
        <v>0.7532921960072595</v>
      </c>
      <c r="P2" s="99">
        <f t="shared" si="2"/>
        <v>0.14904689397297766</v>
      </c>
      <c r="Q2" s="100">
        <f t="shared" si="3"/>
        <v>0.10396468978278049</v>
      </c>
      <c r="R2" s="100">
        <f t="shared" si="4"/>
        <v>0.2792051346298402</v>
      </c>
      <c r="S2" s="100">
        <f t="shared" si="5"/>
        <v>2.5268392344313165E-2</v>
      </c>
      <c r="T2" s="100">
        <f t="shared" si="6"/>
        <v>0</v>
      </c>
      <c r="U2" s="100">
        <f t="shared" si="7"/>
        <v>0.44251488927008847</v>
      </c>
      <c r="V2" s="100">
        <f t="shared" si="8"/>
        <v>0</v>
      </c>
      <c r="W2" s="101">
        <f t="shared" si="9"/>
        <v>0</v>
      </c>
    </row>
    <row r="3" spans="1:23" ht="16" x14ac:dyDescent="0.2">
      <c r="A3" s="93" t="s">
        <v>1257</v>
      </c>
      <c r="B3" s="42" t="s">
        <v>1258</v>
      </c>
      <c r="C3" s="94">
        <v>2</v>
      </c>
      <c r="D3" s="41" t="s">
        <v>1259</v>
      </c>
      <c r="E3" s="95">
        <v>72985</v>
      </c>
      <c r="F3" s="96">
        <f t="shared" si="0"/>
        <v>52209</v>
      </c>
      <c r="G3" s="97">
        <v>10355</v>
      </c>
      <c r="H3" s="97">
        <v>14227</v>
      </c>
      <c r="I3" s="97">
        <v>855</v>
      </c>
      <c r="J3" s="97">
        <v>1280</v>
      </c>
      <c r="K3" s="97">
        <v>0</v>
      </c>
      <c r="L3" s="97">
        <v>25492</v>
      </c>
      <c r="M3" s="97">
        <v>0</v>
      </c>
      <c r="N3" s="96">
        <v>0</v>
      </c>
      <c r="O3" s="98">
        <f t="shared" si="1"/>
        <v>0.71533876824004927</v>
      </c>
      <c r="P3" s="99">
        <f t="shared" si="2"/>
        <v>0.19833745139726866</v>
      </c>
      <c r="Q3" s="100">
        <f t="shared" si="3"/>
        <v>0.27250090980482294</v>
      </c>
      <c r="R3" s="100">
        <f t="shared" si="4"/>
        <v>1.6376486812618513E-2</v>
      </c>
      <c r="S3" s="100">
        <f t="shared" si="5"/>
        <v>2.451684575456339E-2</v>
      </c>
      <c r="T3" s="100">
        <f t="shared" si="6"/>
        <v>0</v>
      </c>
      <c r="U3" s="100">
        <f t="shared" si="7"/>
        <v>0.48826830623072648</v>
      </c>
      <c r="V3" s="100">
        <f t="shared" si="8"/>
        <v>0</v>
      </c>
      <c r="W3" s="101">
        <f t="shared" si="9"/>
        <v>0</v>
      </c>
    </row>
    <row r="4" spans="1:23" ht="16" x14ac:dyDescent="0.2">
      <c r="A4" s="93" t="s">
        <v>1260</v>
      </c>
      <c r="B4" s="42" t="s">
        <v>1261</v>
      </c>
      <c r="C4" s="94">
        <v>2</v>
      </c>
      <c r="D4" s="41" t="s">
        <v>1259</v>
      </c>
      <c r="E4" s="95">
        <v>69982</v>
      </c>
      <c r="F4" s="96">
        <f t="shared" si="0"/>
        <v>50774</v>
      </c>
      <c r="G4" s="97">
        <v>8803</v>
      </c>
      <c r="H4" s="97">
        <v>13410</v>
      </c>
      <c r="I4" s="97">
        <v>917</v>
      </c>
      <c r="J4" s="97">
        <v>0</v>
      </c>
      <c r="K4" s="97">
        <v>645</v>
      </c>
      <c r="L4" s="97">
        <v>26999</v>
      </c>
      <c r="M4" s="97">
        <v>0</v>
      </c>
      <c r="N4" s="96">
        <v>0</v>
      </c>
      <c r="O4" s="98">
        <f t="shared" si="1"/>
        <v>0.72552942185133318</v>
      </c>
      <c r="P4" s="99">
        <f t="shared" si="2"/>
        <v>0.17337613739315397</v>
      </c>
      <c r="Q4" s="100">
        <f t="shared" si="3"/>
        <v>0.26411155315712764</v>
      </c>
      <c r="R4" s="100">
        <f t="shared" si="4"/>
        <v>1.8060424626777486E-2</v>
      </c>
      <c r="S4" s="100">
        <f t="shared" si="5"/>
        <v>0</v>
      </c>
      <c r="T4" s="100">
        <f t="shared" si="6"/>
        <v>1.2703352109347303E-2</v>
      </c>
      <c r="U4" s="100">
        <f t="shared" si="7"/>
        <v>0.53174853271359357</v>
      </c>
      <c r="V4" s="100">
        <f t="shared" si="8"/>
        <v>0</v>
      </c>
      <c r="W4" s="101">
        <f t="shared" si="9"/>
        <v>0</v>
      </c>
    </row>
    <row r="5" spans="1:23" ht="16" x14ac:dyDescent="0.2">
      <c r="A5" s="93" t="s">
        <v>1262</v>
      </c>
      <c r="B5" s="42" t="s">
        <v>1263</v>
      </c>
      <c r="C5" s="94">
        <v>2</v>
      </c>
      <c r="D5" s="41" t="s">
        <v>1259</v>
      </c>
      <c r="E5" s="95">
        <v>75772</v>
      </c>
      <c r="F5" s="96">
        <f t="shared" si="0"/>
        <v>53869</v>
      </c>
      <c r="G5" s="97">
        <v>7968</v>
      </c>
      <c r="H5" s="97">
        <v>15068</v>
      </c>
      <c r="I5" s="97">
        <v>896</v>
      </c>
      <c r="J5" s="97">
        <v>1296</v>
      </c>
      <c r="K5" s="97">
        <v>0</v>
      </c>
      <c r="L5" s="97">
        <v>28641</v>
      </c>
      <c r="M5" s="97">
        <v>0</v>
      </c>
      <c r="N5" s="96">
        <v>0</v>
      </c>
      <c r="O5" s="98">
        <f t="shared" si="1"/>
        <v>0.71093543789262525</v>
      </c>
      <c r="P5" s="99">
        <f t="shared" si="2"/>
        <v>0.14791438489669384</v>
      </c>
      <c r="Q5" s="100">
        <f t="shared" si="3"/>
        <v>0.27971560637843657</v>
      </c>
      <c r="R5" s="100">
        <f t="shared" si="4"/>
        <v>1.6632942879949507E-2</v>
      </c>
      <c r="S5" s="100">
        <f t="shared" si="5"/>
        <v>2.4058363808498396E-2</v>
      </c>
      <c r="T5" s="100">
        <f t="shared" si="6"/>
        <v>0</v>
      </c>
      <c r="U5" s="100">
        <f t="shared" si="7"/>
        <v>0.53167870203642165</v>
      </c>
      <c r="V5" s="100">
        <f t="shared" si="8"/>
        <v>0</v>
      </c>
      <c r="W5" s="101">
        <f t="shared" si="9"/>
        <v>0</v>
      </c>
    </row>
    <row r="6" spans="1:23" ht="16" x14ac:dyDescent="0.2">
      <c r="A6" s="93" t="s">
        <v>1272</v>
      </c>
      <c r="B6" s="42" t="s">
        <v>1273</v>
      </c>
      <c r="C6" s="94">
        <v>2</v>
      </c>
      <c r="D6" s="41" t="s">
        <v>1251</v>
      </c>
      <c r="E6" s="95">
        <v>73813</v>
      </c>
      <c r="F6" s="96">
        <f t="shared" si="0"/>
        <v>50698</v>
      </c>
      <c r="G6" s="97">
        <v>3209</v>
      </c>
      <c r="H6" s="97">
        <v>17195</v>
      </c>
      <c r="I6" s="97">
        <v>549</v>
      </c>
      <c r="J6" s="97">
        <v>1049</v>
      </c>
      <c r="K6" s="97">
        <v>0</v>
      </c>
      <c r="L6" s="97">
        <v>28696</v>
      </c>
      <c r="M6" s="97">
        <v>0</v>
      </c>
      <c r="N6" s="96">
        <v>0</v>
      </c>
      <c r="O6" s="98">
        <f t="shared" si="1"/>
        <v>0.68684378090580245</v>
      </c>
      <c r="P6" s="99">
        <f t="shared" si="2"/>
        <v>6.3296382500295872E-2</v>
      </c>
      <c r="Q6" s="100">
        <f t="shared" si="3"/>
        <v>0.33916525306718215</v>
      </c>
      <c r="R6" s="100">
        <f t="shared" si="4"/>
        <v>1.082882953962681E-2</v>
      </c>
      <c r="S6" s="100">
        <f t="shared" si="5"/>
        <v>2.0691151524714978E-2</v>
      </c>
      <c r="T6" s="100">
        <f t="shared" si="6"/>
        <v>0</v>
      </c>
      <c r="U6" s="100">
        <f t="shared" si="7"/>
        <v>0.56601838336818022</v>
      </c>
      <c r="V6" s="100">
        <f t="shared" si="8"/>
        <v>0</v>
      </c>
      <c r="W6" s="101">
        <f t="shared" si="9"/>
        <v>0</v>
      </c>
    </row>
    <row r="7" spans="1:23" ht="16" x14ac:dyDescent="0.2">
      <c r="A7" s="93" t="s">
        <v>1274</v>
      </c>
      <c r="B7" s="42" t="s">
        <v>1275</v>
      </c>
      <c r="C7" s="94">
        <v>2</v>
      </c>
      <c r="D7" s="41" t="s">
        <v>1251</v>
      </c>
      <c r="E7" s="95">
        <v>67009</v>
      </c>
      <c r="F7" s="96">
        <f t="shared" si="0"/>
        <v>49382</v>
      </c>
      <c r="G7" s="97">
        <v>3891</v>
      </c>
      <c r="H7" s="97">
        <v>14820</v>
      </c>
      <c r="I7" s="97">
        <v>1099</v>
      </c>
      <c r="J7" s="97">
        <v>0</v>
      </c>
      <c r="K7" s="97">
        <v>0</v>
      </c>
      <c r="L7" s="97">
        <v>29572</v>
      </c>
      <c r="M7" s="97">
        <v>0</v>
      </c>
      <c r="N7" s="96">
        <v>0</v>
      </c>
      <c r="O7" s="98">
        <f t="shared" si="1"/>
        <v>0.7369457834022296</v>
      </c>
      <c r="P7" s="99">
        <f t="shared" si="2"/>
        <v>7.8793892511441421E-2</v>
      </c>
      <c r="Q7" s="100">
        <f t="shared" si="3"/>
        <v>0.30010935158559798</v>
      </c>
      <c r="R7" s="100">
        <f t="shared" si="4"/>
        <v>2.2255072698554128E-2</v>
      </c>
      <c r="S7" s="100">
        <f t="shared" si="5"/>
        <v>0</v>
      </c>
      <c r="T7" s="100">
        <f t="shared" si="6"/>
        <v>0</v>
      </c>
      <c r="U7" s="100">
        <f t="shared" si="7"/>
        <v>0.59884168320440645</v>
      </c>
      <c r="V7" s="100">
        <f t="shared" si="8"/>
        <v>0</v>
      </c>
      <c r="W7" s="101">
        <f t="shared" si="9"/>
        <v>0</v>
      </c>
    </row>
    <row r="8" spans="1:23" ht="16" x14ac:dyDescent="0.2">
      <c r="A8" s="93" t="s">
        <v>1276</v>
      </c>
      <c r="B8" s="42" t="s">
        <v>1277</v>
      </c>
      <c r="C8" s="94">
        <v>2</v>
      </c>
      <c r="D8" s="41" t="s">
        <v>1276</v>
      </c>
      <c r="E8" s="95">
        <v>75249</v>
      </c>
      <c r="F8" s="96">
        <f t="shared" si="0"/>
        <v>56602</v>
      </c>
      <c r="G8" s="97">
        <v>16926</v>
      </c>
      <c r="H8" s="97">
        <v>13982</v>
      </c>
      <c r="I8" s="97">
        <v>953</v>
      </c>
      <c r="J8" s="97">
        <v>1301</v>
      </c>
      <c r="K8" s="97">
        <v>0</v>
      </c>
      <c r="L8" s="97">
        <v>23440</v>
      </c>
      <c r="M8" s="97">
        <v>0</v>
      </c>
      <c r="N8" s="96">
        <v>0</v>
      </c>
      <c r="O8" s="98">
        <f t="shared" si="1"/>
        <v>0.75219604247232519</v>
      </c>
      <c r="P8" s="99">
        <f t="shared" si="2"/>
        <v>0.29903536977491962</v>
      </c>
      <c r="Q8" s="100">
        <f t="shared" si="3"/>
        <v>0.24702307338963286</v>
      </c>
      <c r="R8" s="100">
        <f t="shared" si="4"/>
        <v>1.6836860888307832E-2</v>
      </c>
      <c r="S8" s="100">
        <f t="shared" si="5"/>
        <v>2.2985053531677326E-2</v>
      </c>
      <c r="T8" s="100">
        <f t="shared" si="6"/>
        <v>0</v>
      </c>
      <c r="U8" s="100">
        <f t="shared" si="7"/>
        <v>0.41411964241546234</v>
      </c>
      <c r="V8" s="100">
        <f t="shared" si="8"/>
        <v>0</v>
      </c>
      <c r="W8" s="101">
        <f t="shared" si="9"/>
        <v>0</v>
      </c>
    </row>
    <row r="9" spans="1:23" ht="16" x14ac:dyDescent="0.2">
      <c r="A9" s="93" t="s">
        <v>1278</v>
      </c>
      <c r="B9" s="42" t="s">
        <v>1279</v>
      </c>
      <c r="C9" s="94">
        <v>2</v>
      </c>
      <c r="D9" s="41" t="s">
        <v>1276</v>
      </c>
      <c r="E9" s="95">
        <v>68483</v>
      </c>
      <c r="F9" s="96">
        <f t="shared" si="0"/>
        <v>52134</v>
      </c>
      <c r="G9" s="97">
        <v>20759</v>
      </c>
      <c r="H9" s="97">
        <v>7711</v>
      </c>
      <c r="I9" s="97">
        <v>1392</v>
      </c>
      <c r="J9" s="97">
        <v>1472</v>
      </c>
      <c r="K9" s="97">
        <v>839</v>
      </c>
      <c r="L9" s="97">
        <v>19961</v>
      </c>
      <c r="M9" s="97">
        <v>0</v>
      </c>
      <c r="N9" s="96">
        <v>0</v>
      </c>
      <c r="O9" s="98">
        <f t="shared" si="1"/>
        <v>0.76126922009841858</v>
      </c>
      <c r="P9" s="99">
        <f t="shared" si="2"/>
        <v>0.39818544519891053</v>
      </c>
      <c r="Q9" s="100">
        <f t="shared" si="3"/>
        <v>0.14790731576322552</v>
      </c>
      <c r="R9" s="100">
        <f t="shared" si="4"/>
        <v>2.6700425825756702E-2</v>
      </c>
      <c r="S9" s="100">
        <f t="shared" si="5"/>
        <v>2.8234933057122033E-2</v>
      </c>
      <c r="T9" s="100">
        <f t="shared" si="6"/>
        <v>1.6093144588943877E-2</v>
      </c>
      <c r="U9" s="100">
        <f t="shared" si="7"/>
        <v>0.38287873556604135</v>
      </c>
      <c r="V9" s="100">
        <f t="shared" si="8"/>
        <v>0</v>
      </c>
      <c r="W9" s="101">
        <f t="shared" si="9"/>
        <v>0</v>
      </c>
    </row>
    <row r="10" spans="1:23" ht="16" x14ac:dyDescent="0.2">
      <c r="A10" s="93" t="s">
        <v>1280</v>
      </c>
      <c r="B10" s="42" t="s">
        <v>1281</v>
      </c>
      <c r="C10" s="94">
        <v>2</v>
      </c>
      <c r="D10" s="41" t="s">
        <v>1251</v>
      </c>
      <c r="E10" s="95">
        <v>66966</v>
      </c>
      <c r="F10" s="96">
        <f t="shared" si="0"/>
        <v>54871</v>
      </c>
      <c r="G10" s="97">
        <v>4727</v>
      </c>
      <c r="H10" s="97">
        <v>6754</v>
      </c>
      <c r="I10" s="97">
        <v>19926</v>
      </c>
      <c r="J10" s="97">
        <v>567</v>
      </c>
      <c r="K10" s="97">
        <v>804</v>
      </c>
      <c r="L10" s="97">
        <v>22093</v>
      </c>
      <c r="M10" s="97">
        <v>0</v>
      </c>
      <c r="N10" s="96">
        <v>0</v>
      </c>
      <c r="O10" s="98">
        <f t="shared" si="1"/>
        <v>0.81938595705283279</v>
      </c>
      <c r="P10" s="99">
        <f t="shared" si="2"/>
        <v>8.6147509613457018E-2</v>
      </c>
      <c r="Q10" s="100">
        <f t="shared" si="3"/>
        <v>0.12308869894844271</v>
      </c>
      <c r="R10" s="100">
        <f t="shared" si="4"/>
        <v>0.36314264365511839</v>
      </c>
      <c r="S10" s="100">
        <f t="shared" si="5"/>
        <v>1.0333327258478978E-2</v>
      </c>
      <c r="T10" s="100">
        <f t="shared" si="6"/>
        <v>1.4652548705144795E-2</v>
      </c>
      <c r="U10" s="100">
        <f t="shared" si="7"/>
        <v>0.40263527181935815</v>
      </c>
      <c r="V10" s="100">
        <f t="shared" si="8"/>
        <v>0</v>
      </c>
      <c r="W10" s="101">
        <f t="shared" si="9"/>
        <v>0</v>
      </c>
    </row>
    <row r="11" spans="1:23" ht="16" x14ac:dyDescent="0.2">
      <c r="A11" s="93" t="s">
        <v>1282</v>
      </c>
      <c r="B11" s="42" t="s">
        <v>1283</v>
      </c>
      <c r="C11" s="94">
        <v>2</v>
      </c>
      <c r="D11" s="41" t="s">
        <v>1251</v>
      </c>
      <c r="E11" s="95">
        <v>69193</v>
      </c>
      <c r="F11" s="96">
        <f t="shared" si="0"/>
        <v>51141</v>
      </c>
      <c r="G11" s="97">
        <v>3597</v>
      </c>
      <c r="H11" s="97">
        <v>16027</v>
      </c>
      <c r="I11" s="97">
        <v>816</v>
      </c>
      <c r="J11" s="97">
        <v>0</v>
      </c>
      <c r="K11" s="97">
        <v>0</v>
      </c>
      <c r="L11" s="97">
        <v>30198</v>
      </c>
      <c r="M11" s="97">
        <v>0</v>
      </c>
      <c r="N11" s="96">
        <v>503</v>
      </c>
      <c r="O11" s="98">
        <f t="shared" si="1"/>
        <v>0.73910655702166406</v>
      </c>
      <c r="P11" s="99">
        <f t="shared" si="2"/>
        <v>7.0334956297295706E-2</v>
      </c>
      <c r="Q11" s="100">
        <f t="shared" si="3"/>
        <v>0.31338847500048883</v>
      </c>
      <c r="R11" s="100">
        <f t="shared" si="4"/>
        <v>1.5955886666275593E-2</v>
      </c>
      <c r="S11" s="100">
        <f t="shared" si="5"/>
        <v>0</v>
      </c>
      <c r="T11" s="100">
        <f t="shared" si="6"/>
        <v>0</v>
      </c>
      <c r="U11" s="100">
        <f t="shared" si="7"/>
        <v>0.59048512934827246</v>
      </c>
      <c r="V11" s="100">
        <f t="shared" si="8"/>
        <v>0</v>
      </c>
      <c r="W11" s="101">
        <f t="shared" si="9"/>
        <v>9.8355526876674291E-3</v>
      </c>
    </row>
    <row r="12" spans="1:23" ht="16" x14ac:dyDescent="0.2">
      <c r="A12" s="93" t="s">
        <v>1291</v>
      </c>
      <c r="B12" s="42" t="s">
        <v>1292</v>
      </c>
      <c r="C12" s="94">
        <v>2</v>
      </c>
      <c r="D12" s="41" t="s">
        <v>1259</v>
      </c>
      <c r="E12" s="95">
        <v>83071</v>
      </c>
      <c r="F12" s="96">
        <f t="shared" si="0"/>
        <v>60539</v>
      </c>
      <c r="G12" s="97">
        <v>7129</v>
      </c>
      <c r="H12" s="97">
        <v>17151</v>
      </c>
      <c r="I12" s="97">
        <v>1042</v>
      </c>
      <c r="J12" s="97">
        <v>1221</v>
      </c>
      <c r="K12" s="97">
        <v>0</v>
      </c>
      <c r="L12" s="97">
        <v>33678</v>
      </c>
      <c r="M12" s="97">
        <v>0</v>
      </c>
      <c r="N12" s="96">
        <v>318</v>
      </c>
      <c r="O12" s="98">
        <f t="shared" si="1"/>
        <v>0.72876214322687827</v>
      </c>
      <c r="P12" s="99">
        <f t="shared" si="2"/>
        <v>0.11775880011232429</v>
      </c>
      <c r="Q12" s="100">
        <f t="shared" si="3"/>
        <v>0.28330497695700291</v>
      </c>
      <c r="R12" s="100">
        <f t="shared" si="4"/>
        <v>1.7212045127934058E-2</v>
      </c>
      <c r="S12" s="100">
        <f t="shared" si="5"/>
        <v>2.0168816795784535E-2</v>
      </c>
      <c r="T12" s="100">
        <f t="shared" si="6"/>
        <v>0</v>
      </c>
      <c r="U12" s="100">
        <f t="shared" si="7"/>
        <v>0.55630254877021423</v>
      </c>
      <c r="V12" s="100">
        <f t="shared" si="8"/>
        <v>0</v>
      </c>
      <c r="W12" s="101">
        <f t="shared" si="9"/>
        <v>5.2528122367399531E-3</v>
      </c>
    </row>
    <row r="13" spans="1:23" ht="16" x14ac:dyDescent="0.2">
      <c r="A13" s="93" t="s">
        <v>1311</v>
      </c>
      <c r="B13" s="42" t="s">
        <v>1312</v>
      </c>
      <c r="C13" s="94">
        <v>2</v>
      </c>
      <c r="D13" s="41" t="s">
        <v>1251</v>
      </c>
      <c r="E13" s="95">
        <v>70945</v>
      </c>
      <c r="F13" s="96">
        <f t="shared" si="0"/>
        <v>39318</v>
      </c>
      <c r="G13" s="97">
        <v>2359</v>
      </c>
      <c r="H13" s="97">
        <v>12996</v>
      </c>
      <c r="I13" s="97">
        <v>612</v>
      </c>
      <c r="J13" s="97">
        <v>786</v>
      </c>
      <c r="K13" s="97">
        <v>1559</v>
      </c>
      <c r="L13" s="97">
        <v>20658</v>
      </c>
      <c r="M13" s="97">
        <v>0</v>
      </c>
      <c r="N13" s="96">
        <v>348</v>
      </c>
      <c r="O13" s="98">
        <f t="shared" si="1"/>
        <v>0.55420396081471568</v>
      </c>
      <c r="P13" s="99">
        <f t="shared" si="2"/>
        <v>5.99979653085101E-2</v>
      </c>
      <c r="Q13" s="100">
        <f t="shared" si="3"/>
        <v>0.33053563253471691</v>
      </c>
      <c r="R13" s="100">
        <f t="shared" si="4"/>
        <v>1.5565389897756753E-2</v>
      </c>
      <c r="S13" s="100">
        <f t="shared" si="5"/>
        <v>1.9990843888295438E-2</v>
      </c>
      <c r="T13" s="100">
        <f t="shared" si="6"/>
        <v>3.9651050409481664E-2</v>
      </c>
      <c r="U13" s="100">
        <f t="shared" si="7"/>
        <v>0.5254082099801618</v>
      </c>
      <c r="V13" s="100">
        <f t="shared" si="8"/>
        <v>0</v>
      </c>
      <c r="W13" s="101">
        <f t="shared" si="9"/>
        <v>8.8509079810773685E-3</v>
      </c>
    </row>
    <row r="14" spans="1:23" ht="16" x14ac:dyDescent="0.2">
      <c r="A14" s="93" t="s">
        <v>1313</v>
      </c>
      <c r="B14" s="42" t="s">
        <v>1314</v>
      </c>
      <c r="C14" s="94">
        <v>2</v>
      </c>
      <c r="D14" s="41" t="s">
        <v>1251</v>
      </c>
      <c r="E14" s="95">
        <v>70378</v>
      </c>
      <c r="F14" s="96">
        <f t="shared" si="0"/>
        <v>42417</v>
      </c>
      <c r="G14" s="97">
        <v>2544</v>
      </c>
      <c r="H14" s="97">
        <v>13729</v>
      </c>
      <c r="I14" s="97">
        <v>318</v>
      </c>
      <c r="J14" s="97">
        <v>1105</v>
      </c>
      <c r="K14" s="97">
        <v>381</v>
      </c>
      <c r="L14" s="97">
        <v>24116</v>
      </c>
      <c r="M14" s="97">
        <v>0</v>
      </c>
      <c r="N14" s="96">
        <v>224</v>
      </c>
      <c r="O14" s="98">
        <f t="shared" si="1"/>
        <v>0.60270254909204579</v>
      </c>
      <c r="P14" s="99">
        <f t="shared" si="2"/>
        <v>5.9975953037697149E-2</v>
      </c>
      <c r="Q14" s="100">
        <f t="shared" si="3"/>
        <v>0.32366739750571705</v>
      </c>
      <c r="R14" s="100">
        <f t="shared" si="4"/>
        <v>7.4969941297121437E-3</v>
      </c>
      <c r="S14" s="100">
        <f t="shared" si="5"/>
        <v>2.6050875828087794E-2</v>
      </c>
      <c r="T14" s="100">
        <f t="shared" si="6"/>
        <v>8.9822476837117197E-3</v>
      </c>
      <c r="U14" s="100">
        <f t="shared" si="7"/>
        <v>0.56854563028974237</v>
      </c>
      <c r="V14" s="100">
        <f t="shared" si="8"/>
        <v>0</v>
      </c>
      <c r="W14" s="101">
        <f t="shared" si="9"/>
        <v>5.2809015253318242E-3</v>
      </c>
    </row>
    <row r="15" spans="1:23" ht="16" x14ac:dyDescent="0.2">
      <c r="A15" s="93" t="s">
        <v>1315</v>
      </c>
      <c r="B15" s="42" t="s">
        <v>1316</v>
      </c>
      <c r="C15" s="94">
        <v>2</v>
      </c>
      <c r="D15" s="41" t="s">
        <v>1251</v>
      </c>
      <c r="E15" s="95">
        <v>58875</v>
      </c>
      <c r="F15" s="96">
        <f t="shared" si="0"/>
        <v>36922</v>
      </c>
      <c r="G15" s="97">
        <v>2901</v>
      </c>
      <c r="H15" s="97">
        <v>10315</v>
      </c>
      <c r="I15" s="97">
        <v>1012</v>
      </c>
      <c r="J15" s="97">
        <v>486</v>
      </c>
      <c r="K15" s="97">
        <v>2284</v>
      </c>
      <c r="L15" s="97">
        <v>19610</v>
      </c>
      <c r="M15" s="97">
        <v>0</v>
      </c>
      <c r="N15" s="96">
        <v>314</v>
      </c>
      <c r="O15" s="98">
        <f t="shared" si="1"/>
        <v>0.62712526539278135</v>
      </c>
      <c r="P15" s="99">
        <f t="shared" si="2"/>
        <v>7.8571041655381618E-2</v>
      </c>
      <c r="Q15" s="100">
        <f t="shared" si="3"/>
        <v>0.27937273170467469</v>
      </c>
      <c r="R15" s="100">
        <f t="shared" si="4"/>
        <v>2.7409132766372354E-2</v>
      </c>
      <c r="S15" s="100">
        <f t="shared" si="5"/>
        <v>1.3162883917447592E-2</v>
      </c>
      <c r="T15" s="100">
        <f t="shared" si="6"/>
        <v>6.1860137587346299E-2</v>
      </c>
      <c r="U15" s="100">
        <f t="shared" si="7"/>
        <v>0.53111965765668168</v>
      </c>
      <c r="V15" s="100">
        <f t="shared" si="8"/>
        <v>0</v>
      </c>
      <c r="W15" s="101">
        <f t="shared" si="9"/>
        <v>8.5044147120957696E-3</v>
      </c>
    </row>
    <row r="16" spans="1:23" ht="16" x14ac:dyDescent="0.2">
      <c r="A16" s="93" t="s">
        <v>1317</v>
      </c>
      <c r="B16" s="42" t="s">
        <v>1318</v>
      </c>
      <c r="C16" s="94">
        <v>2</v>
      </c>
      <c r="D16" s="41" t="s">
        <v>1251</v>
      </c>
      <c r="E16" s="95">
        <v>66678</v>
      </c>
      <c r="F16" s="96">
        <f t="shared" si="0"/>
        <v>37857</v>
      </c>
      <c r="G16" s="97">
        <v>1769</v>
      </c>
      <c r="H16" s="97">
        <v>12754</v>
      </c>
      <c r="I16" s="97">
        <v>300</v>
      </c>
      <c r="J16" s="97">
        <v>0</v>
      </c>
      <c r="K16" s="97">
        <v>615</v>
      </c>
      <c r="L16" s="97">
        <v>21976</v>
      </c>
      <c r="M16" s="97">
        <v>225</v>
      </c>
      <c r="N16" s="96">
        <v>218</v>
      </c>
      <c r="O16" s="98">
        <f t="shared" si="1"/>
        <v>0.56775848105822013</v>
      </c>
      <c r="P16" s="99">
        <f t="shared" si="2"/>
        <v>4.6728478220672533E-2</v>
      </c>
      <c r="Q16" s="100">
        <f t="shared" si="3"/>
        <v>0.33689938452597934</v>
      </c>
      <c r="R16" s="100">
        <f t="shared" si="4"/>
        <v>7.924558205880023E-3</v>
      </c>
      <c r="S16" s="100">
        <f t="shared" si="5"/>
        <v>0</v>
      </c>
      <c r="T16" s="100">
        <f t="shared" si="6"/>
        <v>1.6245344322054045E-2</v>
      </c>
      <c r="U16" s="100">
        <f t="shared" si="7"/>
        <v>0.58050030377473127</v>
      </c>
      <c r="V16" s="100">
        <f t="shared" si="8"/>
        <v>5.9434186544100164E-3</v>
      </c>
      <c r="W16" s="101">
        <f t="shared" si="9"/>
        <v>5.7585122962728165E-3</v>
      </c>
    </row>
    <row r="17" spans="1:23" ht="16" x14ac:dyDescent="0.2">
      <c r="A17" s="93" t="s">
        <v>1319</v>
      </c>
      <c r="B17" s="42" t="s">
        <v>1320</v>
      </c>
      <c r="C17" s="94">
        <v>2</v>
      </c>
      <c r="D17" s="41" t="s">
        <v>1251</v>
      </c>
      <c r="E17" s="95">
        <v>68418</v>
      </c>
      <c r="F17" s="96">
        <f t="shared" si="0"/>
        <v>43854</v>
      </c>
      <c r="G17" s="97">
        <v>3692</v>
      </c>
      <c r="H17" s="97">
        <v>13544</v>
      </c>
      <c r="I17" s="97">
        <v>1194</v>
      </c>
      <c r="J17" s="97">
        <v>0</v>
      </c>
      <c r="K17" s="97">
        <v>1167</v>
      </c>
      <c r="L17" s="97">
        <v>23908</v>
      </c>
      <c r="M17" s="97">
        <v>0</v>
      </c>
      <c r="N17" s="96">
        <v>349</v>
      </c>
      <c r="O17" s="98">
        <f t="shared" si="1"/>
        <v>0.64097167412084544</v>
      </c>
      <c r="P17" s="99">
        <f t="shared" si="2"/>
        <v>8.4188443471519131E-2</v>
      </c>
      <c r="Q17" s="100">
        <f t="shared" si="3"/>
        <v>0.30884297897569207</v>
      </c>
      <c r="R17" s="100">
        <f t="shared" si="4"/>
        <v>2.7226706799835819E-2</v>
      </c>
      <c r="S17" s="100">
        <f t="shared" si="5"/>
        <v>0</v>
      </c>
      <c r="T17" s="100">
        <f t="shared" si="6"/>
        <v>2.6611027500342044E-2</v>
      </c>
      <c r="U17" s="100">
        <f t="shared" si="7"/>
        <v>0.54517261823322849</v>
      </c>
      <c r="V17" s="100">
        <f t="shared" si="8"/>
        <v>0</v>
      </c>
      <c r="W17" s="101">
        <f t="shared" si="9"/>
        <v>7.9582250193824967E-3</v>
      </c>
    </row>
    <row r="18" spans="1:23" ht="16" x14ac:dyDescent="0.2">
      <c r="A18" s="93" t="s">
        <v>1321</v>
      </c>
      <c r="B18" s="42" t="s">
        <v>1322</v>
      </c>
      <c r="C18" s="94">
        <v>2</v>
      </c>
      <c r="D18" s="41" t="s">
        <v>1251</v>
      </c>
      <c r="E18" s="95">
        <v>74051</v>
      </c>
      <c r="F18" s="96">
        <f t="shared" si="0"/>
        <v>48778</v>
      </c>
      <c r="G18" s="97">
        <v>4752</v>
      </c>
      <c r="H18" s="97">
        <v>14504</v>
      </c>
      <c r="I18" s="97">
        <v>1019</v>
      </c>
      <c r="J18" s="97">
        <v>0</v>
      </c>
      <c r="K18" s="97">
        <v>1431</v>
      </c>
      <c r="L18" s="97">
        <v>26773</v>
      </c>
      <c r="M18" s="97">
        <v>0</v>
      </c>
      <c r="N18" s="96">
        <v>299</v>
      </c>
      <c r="O18" s="98">
        <f t="shared" si="1"/>
        <v>0.65870818760043759</v>
      </c>
      <c r="P18" s="99">
        <f t="shared" si="2"/>
        <v>9.7420968469391939E-2</v>
      </c>
      <c r="Q18" s="100">
        <f t="shared" si="3"/>
        <v>0.29734716470539996</v>
      </c>
      <c r="R18" s="100">
        <f t="shared" si="4"/>
        <v>2.0890565418836361E-2</v>
      </c>
      <c r="S18" s="100">
        <f t="shared" si="5"/>
        <v>0</v>
      </c>
      <c r="T18" s="100">
        <f t="shared" si="6"/>
        <v>2.9336996186805527E-2</v>
      </c>
      <c r="U18" s="100">
        <f t="shared" si="7"/>
        <v>0.54887449259912258</v>
      </c>
      <c r="V18" s="100">
        <f t="shared" si="8"/>
        <v>0</v>
      </c>
      <c r="W18" s="101">
        <f t="shared" si="9"/>
        <v>6.1298126204436428E-3</v>
      </c>
    </row>
    <row r="19" spans="1:23" ht="16" x14ac:dyDescent="0.2">
      <c r="A19" s="93" t="s">
        <v>1323</v>
      </c>
      <c r="B19" s="42" t="s">
        <v>1324</v>
      </c>
      <c r="C19" s="94">
        <v>2</v>
      </c>
      <c r="D19" s="41" t="s">
        <v>1251</v>
      </c>
      <c r="E19" s="95">
        <v>66209</v>
      </c>
      <c r="F19" s="96">
        <f t="shared" si="0"/>
        <v>40921</v>
      </c>
      <c r="G19" s="97">
        <v>2036</v>
      </c>
      <c r="H19" s="97">
        <v>13438</v>
      </c>
      <c r="I19" s="97">
        <v>406</v>
      </c>
      <c r="J19" s="97">
        <v>970</v>
      </c>
      <c r="K19" s="97">
        <v>507</v>
      </c>
      <c r="L19" s="97">
        <v>23388</v>
      </c>
      <c r="M19" s="97">
        <v>0</v>
      </c>
      <c r="N19" s="96">
        <v>176</v>
      </c>
      <c r="O19" s="98">
        <f t="shared" si="1"/>
        <v>0.61805796794997658</v>
      </c>
      <c r="P19" s="99">
        <f t="shared" si="2"/>
        <v>4.9754404828816497E-2</v>
      </c>
      <c r="Q19" s="100">
        <f t="shared" si="3"/>
        <v>0.32838884680237529</v>
      </c>
      <c r="R19" s="100">
        <f t="shared" si="4"/>
        <v>9.9215561692040759E-3</v>
      </c>
      <c r="S19" s="100">
        <f t="shared" si="5"/>
        <v>2.3704210552039296E-2</v>
      </c>
      <c r="T19" s="100">
        <f t="shared" si="6"/>
        <v>1.2389726546272085E-2</v>
      </c>
      <c r="U19" s="100">
        <f t="shared" si="7"/>
        <v>0.57154028493927322</v>
      </c>
      <c r="V19" s="100">
        <f t="shared" si="8"/>
        <v>0</v>
      </c>
      <c r="W19" s="101">
        <f t="shared" si="9"/>
        <v>4.3009701620195006E-3</v>
      </c>
    </row>
    <row r="20" spans="1:23" ht="16" x14ac:dyDescent="0.2">
      <c r="A20" s="93" t="s">
        <v>1329</v>
      </c>
      <c r="B20" s="42" t="s">
        <v>1330</v>
      </c>
      <c r="C20" s="94">
        <v>2</v>
      </c>
      <c r="D20" s="41" t="s">
        <v>1251</v>
      </c>
      <c r="E20" s="95">
        <v>59350</v>
      </c>
      <c r="F20" s="96">
        <f t="shared" si="0"/>
        <v>44607</v>
      </c>
      <c r="G20" s="97">
        <v>4446</v>
      </c>
      <c r="H20" s="97">
        <v>13522</v>
      </c>
      <c r="I20" s="97">
        <v>1106</v>
      </c>
      <c r="J20" s="97">
        <v>715</v>
      </c>
      <c r="K20" s="97">
        <v>0</v>
      </c>
      <c r="L20" s="97">
        <v>24585</v>
      </c>
      <c r="M20" s="97">
        <v>0</v>
      </c>
      <c r="N20" s="96">
        <v>233</v>
      </c>
      <c r="O20" s="98">
        <f t="shared" si="1"/>
        <v>0.75159224936815505</v>
      </c>
      <c r="P20" s="99">
        <f t="shared" si="2"/>
        <v>9.9670455309704753E-2</v>
      </c>
      <c r="Q20" s="100">
        <f t="shared" si="3"/>
        <v>0.30313627905934049</v>
      </c>
      <c r="R20" s="100">
        <f t="shared" si="4"/>
        <v>2.4794314793642254E-2</v>
      </c>
      <c r="S20" s="100">
        <f t="shared" si="5"/>
        <v>1.6028874391911585E-2</v>
      </c>
      <c r="T20" s="100">
        <f t="shared" si="6"/>
        <v>0</v>
      </c>
      <c r="U20" s="100">
        <f t="shared" si="7"/>
        <v>0.55114668101419062</v>
      </c>
      <c r="V20" s="100">
        <f t="shared" si="8"/>
        <v>0</v>
      </c>
      <c r="W20" s="101">
        <f t="shared" si="9"/>
        <v>5.2233954312103483E-3</v>
      </c>
    </row>
    <row r="21" spans="1:23" ht="16" x14ac:dyDescent="0.2">
      <c r="A21" s="93" t="s">
        <v>1333</v>
      </c>
      <c r="B21" s="42" t="s">
        <v>1334</v>
      </c>
      <c r="C21" s="94">
        <v>2</v>
      </c>
      <c r="D21" s="41" t="s">
        <v>1259</v>
      </c>
      <c r="E21" s="95">
        <v>75233</v>
      </c>
      <c r="F21" s="96">
        <f t="shared" si="0"/>
        <v>53903</v>
      </c>
      <c r="G21" s="97">
        <v>6752</v>
      </c>
      <c r="H21" s="97">
        <v>16362</v>
      </c>
      <c r="I21" s="97">
        <v>789</v>
      </c>
      <c r="J21" s="97">
        <v>0</v>
      </c>
      <c r="K21" s="97">
        <v>0</v>
      </c>
      <c r="L21" s="97">
        <v>30000</v>
      </c>
      <c r="M21" s="97">
        <v>0</v>
      </c>
      <c r="N21" s="96">
        <v>0</v>
      </c>
      <c r="O21" s="98">
        <f t="shared" si="1"/>
        <v>0.71648079964909017</v>
      </c>
      <c r="P21" s="99">
        <f t="shared" si="2"/>
        <v>0.12526204478414932</v>
      </c>
      <c r="Q21" s="100">
        <f t="shared" si="3"/>
        <v>0.30354525722130493</v>
      </c>
      <c r="R21" s="100">
        <f t="shared" si="4"/>
        <v>1.4637404226109863E-2</v>
      </c>
      <c r="S21" s="100">
        <f t="shared" si="5"/>
        <v>0</v>
      </c>
      <c r="T21" s="100">
        <f t="shared" si="6"/>
        <v>0</v>
      </c>
      <c r="U21" s="100">
        <f t="shared" si="7"/>
        <v>0.55655529376843593</v>
      </c>
      <c r="V21" s="100">
        <f t="shared" si="8"/>
        <v>0</v>
      </c>
      <c r="W21" s="101">
        <f t="shared" si="9"/>
        <v>0</v>
      </c>
    </row>
    <row r="22" spans="1:23" ht="16" x14ac:dyDescent="0.2">
      <c r="A22" s="93" t="s">
        <v>1337</v>
      </c>
      <c r="B22" s="42" t="s">
        <v>1338</v>
      </c>
      <c r="C22" s="94">
        <v>2</v>
      </c>
      <c r="D22" s="41" t="s">
        <v>1259</v>
      </c>
      <c r="E22" s="95">
        <v>78846</v>
      </c>
      <c r="F22" s="96">
        <f t="shared" si="0"/>
        <v>55258</v>
      </c>
      <c r="G22" s="97">
        <v>8772</v>
      </c>
      <c r="H22" s="97">
        <v>16876</v>
      </c>
      <c r="I22" s="97">
        <v>1203</v>
      </c>
      <c r="J22" s="97">
        <v>1431</v>
      </c>
      <c r="K22" s="97">
        <v>0</v>
      </c>
      <c r="L22" s="97">
        <v>26976</v>
      </c>
      <c r="M22" s="97">
        <v>0</v>
      </c>
      <c r="N22" s="96">
        <v>0</v>
      </c>
      <c r="O22" s="98">
        <f t="shared" si="1"/>
        <v>0.70083453821373309</v>
      </c>
      <c r="P22" s="99">
        <f t="shared" si="2"/>
        <v>0.15874624488761807</v>
      </c>
      <c r="Q22" s="100">
        <f t="shared" si="3"/>
        <v>0.30540374244453294</v>
      </c>
      <c r="R22" s="100">
        <f t="shared" si="4"/>
        <v>2.1770603351550906E-2</v>
      </c>
      <c r="S22" s="100">
        <f t="shared" si="5"/>
        <v>2.589670273987477E-2</v>
      </c>
      <c r="T22" s="100">
        <f t="shared" si="6"/>
        <v>0</v>
      </c>
      <c r="U22" s="100">
        <f t="shared" si="7"/>
        <v>0.48818270657642332</v>
      </c>
      <c r="V22" s="100">
        <f t="shared" si="8"/>
        <v>0</v>
      </c>
      <c r="W22" s="101">
        <f t="shared" si="9"/>
        <v>0</v>
      </c>
    </row>
    <row r="23" spans="1:23" ht="16" x14ac:dyDescent="0.2">
      <c r="A23" s="93" t="s">
        <v>1347</v>
      </c>
      <c r="B23" s="42" t="s">
        <v>1348</v>
      </c>
      <c r="C23" s="94">
        <v>2</v>
      </c>
      <c r="D23" s="41" t="s">
        <v>1251</v>
      </c>
      <c r="E23" s="95">
        <v>70269</v>
      </c>
      <c r="F23" s="96">
        <f t="shared" si="0"/>
        <v>48237</v>
      </c>
      <c r="G23" s="97">
        <v>3695</v>
      </c>
      <c r="H23" s="97">
        <v>15377</v>
      </c>
      <c r="I23" s="97">
        <v>601</v>
      </c>
      <c r="J23" s="97">
        <v>1289</v>
      </c>
      <c r="K23" s="97">
        <v>0</v>
      </c>
      <c r="L23" s="97">
        <v>27275</v>
      </c>
      <c r="M23" s="97">
        <v>0</v>
      </c>
      <c r="N23" s="96">
        <v>0</v>
      </c>
      <c r="O23" s="98">
        <f t="shared" si="1"/>
        <v>0.68646202450582761</v>
      </c>
      <c r="P23" s="99">
        <f t="shared" si="2"/>
        <v>7.6600949478615996E-2</v>
      </c>
      <c r="Q23" s="100">
        <f t="shared" si="3"/>
        <v>0.3187801894811037</v>
      </c>
      <c r="R23" s="100">
        <f t="shared" si="4"/>
        <v>1.2459315463233617E-2</v>
      </c>
      <c r="S23" s="100">
        <f t="shared" si="5"/>
        <v>2.6722225677384581E-2</v>
      </c>
      <c r="T23" s="100">
        <f t="shared" si="6"/>
        <v>0</v>
      </c>
      <c r="U23" s="100">
        <f t="shared" si="7"/>
        <v>0.56543731989966206</v>
      </c>
      <c r="V23" s="100">
        <f t="shared" si="8"/>
        <v>0</v>
      </c>
      <c r="W23" s="101">
        <f t="shared" si="9"/>
        <v>0</v>
      </c>
    </row>
    <row r="24" spans="1:23" ht="16" x14ac:dyDescent="0.2">
      <c r="A24" s="93" t="s">
        <v>1356</v>
      </c>
      <c r="B24" s="42" t="s">
        <v>1357</v>
      </c>
      <c r="C24" s="94">
        <v>2</v>
      </c>
      <c r="D24" s="41" t="s">
        <v>1251</v>
      </c>
      <c r="E24" s="95">
        <v>66206</v>
      </c>
      <c r="F24" s="96">
        <f t="shared" si="0"/>
        <v>50462</v>
      </c>
      <c r="G24" s="97">
        <v>6183</v>
      </c>
      <c r="H24" s="97">
        <v>16525</v>
      </c>
      <c r="I24" s="97">
        <v>1055</v>
      </c>
      <c r="J24" s="97">
        <v>0</v>
      </c>
      <c r="K24" s="97">
        <v>703</v>
      </c>
      <c r="L24" s="97">
        <v>25601</v>
      </c>
      <c r="M24" s="97">
        <v>0</v>
      </c>
      <c r="N24" s="96">
        <v>395</v>
      </c>
      <c r="O24" s="98">
        <f t="shared" si="1"/>
        <v>0.76219677974805911</v>
      </c>
      <c r="P24" s="99">
        <f t="shared" si="2"/>
        <v>0.12252784273314574</v>
      </c>
      <c r="Q24" s="100">
        <f t="shared" si="3"/>
        <v>0.32747413895604616</v>
      </c>
      <c r="R24" s="100">
        <f t="shared" si="4"/>
        <v>2.0906820974198406E-2</v>
      </c>
      <c r="S24" s="100">
        <f t="shared" si="5"/>
        <v>0</v>
      </c>
      <c r="T24" s="100">
        <f t="shared" si="6"/>
        <v>1.3931275018826047E-2</v>
      </c>
      <c r="U24" s="100">
        <f t="shared" si="7"/>
        <v>0.50733225000990845</v>
      </c>
      <c r="V24" s="100">
        <f t="shared" si="8"/>
        <v>0</v>
      </c>
      <c r="W24" s="101">
        <f t="shared" si="9"/>
        <v>7.827672307875233E-3</v>
      </c>
    </row>
    <row r="25" spans="1:23" ht="16" x14ac:dyDescent="0.2">
      <c r="A25" s="93" t="s">
        <v>1358</v>
      </c>
      <c r="B25" s="42" t="s">
        <v>1359</v>
      </c>
      <c r="C25" s="94">
        <v>2</v>
      </c>
      <c r="D25" s="41" t="s">
        <v>1251</v>
      </c>
      <c r="E25" s="95">
        <v>61281</v>
      </c>
      <c r="F25" s="96">
        <f t="shared" si="0"/>
        <v>46226</v>
      </c>
      <c r="G25" s="97">
        <v>3526</v>
      </c>
      <c r="H25" s="97">
        <v>17864</v>
      </c>
      <c r="I25" s="97">
        <v>1010</v>
      </c>
      <c r="J25" s="97">
        <v>0</v>
      </c>
      <c r="K25" s="97">
        <v>0</v>
      </c>
      <c r="L25" s="97">
        <v>23548</v>
      </c>
      <c r="M25" s="97">
        <v>0</v>
      </c>
      <c r="N25" s="96">
        <v>278</v>
      </c>
      <c r="O25" s="98">
        <f t="shared" si="1"/>
        <v>0.75432842153359114</v>
      </c>
      <c r="P25" s="99">
        <f t="shared" si="2"/>
        <v>7.6277419633972221E-2</v>
      </c>
      <c r="Q25" s="100">
        <f t="shared" si="3"/>
        <v>0.38644918444165621</v>
      </c>
      <c r="R25" s="100">
        <f t="shared" si="4"/>
        <v>2.1849175788517285E-2</v>
      </c>
      <c r="S25" s="100">
        <f t="shared" si="5"/>
        <v>0</v>
      </c>
      <c r="T25" s="100">
        <f t="shared" si="6"/>
        <v>0</v>
      </c>
      <c r="U25" s="100">
        <f t="shared" si="7"/>
        <v>0.50941028858218318</v>
      </c>
      <c r="V25" s="100">
        <f t="shared" si="8"/>
        <v>0</v>
      </c>
      <c r="W25" s="101">
        <f t="shared" si="9"/>
        <v>6.0139315536710944E-3</v>
      </c>
    </row>
    <row r="26" spans="1:23" ht="16" x14ac:dyDescent="0.2">
      <c r="A26" s="93" t="s">
        <v>1362</v>
      </c>
      <c r="B26" s="42" t="s">
        <v>1363</v>
      </c>
      <c r="C26" s="94">
        <v>2</v>
      </c>
      <c r="D26" s="41" t="s">
        <v>1251</v>
      </c>
      <c r="E26" s="95">
        <v>69982</v>
      </c>
      <c r="F26" s="96">
        <f t="shared" si="0"/>
        <v>56730</v>
      </c>
      <c r="G26" s="97">
        <v>12465</v>
      </c>
      <c r="H26" s="97">
        <v>19295</v>
      </c>
      <c r="I26" s="97">
        <v>1069</v>
      </c>
      <c r="J26" s="97">
        <v>888</v>
      </c>
      <c r="K26" s="97">
        <v>0</v>
      </c>
      <c r="L26" s="97">
        <v>23013</v>
      </c>
      <c r="M26" s="97">
        <v>0</v>
      </c>
      <c r="N26" s="96">
        <v>0</v>
      </c>
      <c r="O26" s="98">
        <f t="shared" si="1"/>
        <v>0.81063702094824386</v>
      </c>
      <c r="P26" s="99">
        <f t="shared" si="2"/>
        <v>0.21972501322051824</v>
      </c>
      <c r="Q26" s="100">
        <f t="shared" si="3"/>
        <v>0.34011986603208177</v>
      </c>
      <c r="R26" s="100">
        <f t="shared" si="4"/>
        <v>1.88436453375639E-2</v>
      </c>
      <c r="S26" s="100">
        <f t="shared" si="5"/>
        <v>1.565309360126917E-2</v>
      </c>
      <c r="T26" s="100">
        <f t="shared" si="6"/>
        <v>0</v>
      </c>
      <c r="U26" s="100">
        <f t="shared" si="7"/>
        <v>0.40565838180856689</v>
      </c>
      <c r="V26" s="100">
        <f t="shared" si="8"/>
        <v>0</v>
      </c>
      <c r="W26" s="101">
        <f t="shared" si="9"/>
        <v>0</v>
      </c>
    </row>
    <row r="27" spans="1:23" ht="16" x14ac:dyDescent="0.2">
      <c r="A27" s="93" t="s">
        <v>1366</v>
      </c>
      <c r="B27" s="42" t="s">
        <v>1367</v>
      </c>
      <c r="C27" s="94">
        <v>2</v>
      </c>
      <c r="D27" s="41" t="s">
        <v>1259</v>
      </c>
      <c r="E27" s="95">
        <v>82701</v>
      </c>
      <c r="F27" s="96">
        <f t="shared" si="0"/>
        <v>57615</v>
      </c>
      <c r="G27" s="97">
        <v>4350</v>
      </c>
      <c r="H27" s="97">
        <v>20304</v>
      </c>
      <c r="I27" s="97">
        <v>1045</v>
      </c>
      <c r="J27" s="97">
        <v>1301</v>
      </c>
      <c r="K27" s="97">
        <v>0</v>
      </c>
      <c r="L27" s="97">
        <v>30279</v>
      </c>
      <c r="M27" s="97">
        <v>0</v>
      </c>
      <c r="N27" s="96">
        <v>336</v>
      </c>
      <c r="O27" s="98">
        <f t="shared" si="1"/>
        <v>0.69666630391410023</v>
      </c>
      <c r="P27" s="99">
        <f t="shared" si="2"/>
        <v>7.5501171569903672E-2</v>
      </c>
      <c r="Q27" s="100">
        <f t="shared" si="3"/>
        <v>0.35240822702421243</v>
      </c>
      <c r="R27" s="100">
        <f t="shared" si="4"/>
        <v>1.8137637767942374E-2</v>
      </c>
      <c r="S27" s="100">
        <f t="shared" si="5"/>
        <v>2.2580925106309119E-2</v>
      </c>
      <c r="T27" s="100">
        <f t="shared" si="6"/>
        <v>0</v>
      </c>
      <c r="U27" s="100">
        <f t="shared" si="7"/>
        <v>0.52554022390002608</v>
      </c>
      <c r="V27" s="100">
        <f t="shared" si="8"/>
        <v>0</v>
      </c>
      <c r="W27" s="101">
        <f t="shared" si="9"/>
        <v>5.8318146316063526E-3</v>
      </c>
    </row>
    <row r="31" spans="1:23" x14ac:dyDescent="0.2">
      <c r="C31" s="132"/>
      <c r="D31" s="38" t="s">
        <v>1616</v>
      </c>
      <c r="E31" s="38" t="s">
        <v>1617</v>
      </c>
      <c r="F31" s="38" t="s">
        <v>1625</v>
      </c>
      <c r="G31" s="38" t="s">
        <v>6</v>
      </c>
      <c r="H31" s="38" t="s">
        <v>7</v>
      </c>
      <c r="I31" s="38" t="s">
        <v>1614</v>
      </c>
      <c r="J31" s="38" t="s">
        <v>1415</v>
      </c>
      <c r="K31" s="39" t="s">
        <v>1416</v>
      </c>
    </row>
    <row r="32" spans="1:23" x14ac:dyDescent="0.2">
      <c r="C32" s="42">
        <v>2010</v>
      </c>
      <c r="D32" s="189">
        <v>0.14205923927019426</v>
      </c>
      <c r="E32" s="189">
        <v>0.52154885517914906</v>
      </c>
      <c r="F32" s="189">
        <v>0.13127351043745739</v>
      </c>
      <c r="G32" s="189">
        <v>4.2844701929471698E-3</v>
      </c>
      <c r="H32" s="189">
        <v>5.7463031509558124E-3</v>
      </c>
      <c r="I32" s="189">
        <v>0.18064174279444117</v>
      </c>
      <c r="J32" s="189">
        <v>1.7845528783440668E-3</v>
      </c>
      <c r="K32" s="158">
        <v>1.2661326096511162E-2</v>
      </c>
    </row>
    <row r="33" spans="3:11" x14ac:dyDescent="0.2">
      <c r="C33" s="43">
        <v>2015</v>
      </c>
      <c r="D33" s="202">
        <f t="shared" ref="D33:K33" si="10">AVERAGE(P:P)</f>
        <v>0.1218407752969731</v>
      </c>
      <c r="E33" s="202">
        <f t="shared" si="10"/>
        <v>0.29102952264456344</v>
      </c>
      <c r="F33" s="202">
        <f t="shared" si="10"/>
        <v>4.0309264929222044E-2</v>
      </c>
      <c r="G33" s="202">
        <f t="shared" si="10"/>
        <v>1.446722604491547E-2</v>
      </c>
      <c r="H33" s="202">
        <f t="shared" si="10"/>
        <v>9.3502537280842745E-3</v>
      </c>
      <c r="I33" s="202">
        <f t="shared" si="10"/>
        <v>0.51945542810627243</v>
      </c>
      <c r="J33" s="202">
        <f t="shared" si="10"/>
        <v>2.2012661683000061E-4</v>
      </c>
      <c r="K33" s="162">
        <f t="shared" si="10"/>
        <v>3.3274026331393345E-3</v>
      </c>
    </row>
    <row r="36" spans="3:11" x14ac:dyDescent="0.2">
      <c r="C36" s="53"/>
      <c r="D36" s="153">
        <v>2010</v>
      </c>
      <c r="E36" s="154">
        <v>2015</v>
      </c>
      <c r="F36" s="155" t="s">
        <v>1674</v>
      </c>
    </row>
    <row r="37" spans="3:11" x14ac:dyDescent="0.2">
      <c r="C37" s="156" t="s">
        <v>1684</v>
      </c>
      <c r="D37" s="37">
        <f>SUM('[1]2010 election'!H38:H64)</f>
        <v>576015</v>
      </c>
      <c r="E37" s="157">
        <f>SUM('[1]2015 election'!H38:H64)</f>
        <v>384252</v>
      </c>
      <c r="F37" s="158">
        <v>-0.33291320538527602</v>
      </c>
      <c r="G37" s="149"/>
    </row>
    <row r="38" spans="3:11" x14ac:dyDescent="0.2">
      <c r="C38" s="159" t="s">
        <v>1677</v>
      </c>
      <c r="D38" s="37">
        <f>SUM('[1]2010 election'!L38:L64)</f>
        <v>201975</v>
      </c>
      <c r="E38" s="157">
        <f>SUM('[1]2015 election'!L38:L64)</f>
        <v>687322</v>
      </c>
      <c r="F38" s="158">
        <v>2.4030053224408898</v>
      </c>
      <c r="G38" s="149"/>
    </row>
    <row r="39" spans="3:11" x14ac:dyDescent="0.2">
      <c r="C39" s="160" t="s">
        <v>1675</v>
      </c>
      <c r="D39" s="44">
        <f>SUM('[1]2010 election'!I38:I64)</f>
        <v>147171</v>
      </c>
      <c r="E39" s="161">
        <f>SUM('[1]2015 election'!I38:I64)</f>
        <v>56348</v>
      </c>
      <c r="F39" s="162">
        <v>-0.61712565654918405</v>
      </c>
      <c r="G39" s="149"/>
    </row>
  </sheetData>
  <conditionalFormatting sqref="P1:W27">
    <cfRule type="expression" dxfId="2" priority="1">
      <formula>P1=MAX($P1:$W1)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1"/>
  <sheetViews>
    <sheetView topLeftCell="S13" workbookViewId="0">
      <selection activeCell="Z3" sqref="Z3:AH5"/>
    </sheetView>
  </sheetViews>
  <sheetFormatPr baseColWidth="10" defaultColWidth="8.83203125" defaultRowHeight="15" x14ac:dyDescent="0.2"/>
  <cols>
    <col min="10" max="10" width="8.5" bestFit="1" customWidth="1"/>
    <col min="24" max="24" width="10.5" bestFit="1" customWidth="1"/>
  </cols>
  <sheetData>
    <row r="1" spans="1:34" ht="16" x14ac:dyDescent="0.2">
      <c r="A1" s="79" t="s">
        <v>1413</v>
      </c>
      <c r="B1" s="80" t="s">
        <v>1414</v>
      </c>
      <c r="C1" s="81" t="s">
        <v>0</v>
      </c>
      <c r="D1" s="82" t="s">
        <v>1</v>
      </c>
      <c r="E1" s="83" t="s">
        <v>2</v>
      </c>
      <c r="F1" s="84" t="s">
        <v>1651</v>
      </c>
      <c r="G1" s="85" t="s">
        <v>3</v>
      </c>
      <c r="H1" s="85" t="s">
        <v>4</v>
      </c>
      <c r="I1" s="85" t="s">
        <v>5</v>
      </c>
      <c r="J1" s="85" t="s">
        <v>6</v>
      </c>
      <c r="K1" s="85" t="s">
        <v>7</v>
      </c>
      <c r="L1" s="85" t="s">
        <v>1614</v>
      </c>
      <c r="M1" s="85" t="s">
        <v>1415</v>
      </c>
      <c r="N1" s="84" t="s">
        <v>1416</v>
      </c>
      <c r="O1" s="86" t="s">
        <v>1652</v>
      </c>
      <c r="P1" s="87" t="s">
        <v>1653</v>
      </c>
      <c r="Q1" s="88" t="s">
        <v>1654</v>
      </c>
      <c r="R1" s="88" t="s">
        <v>1655</v>
      </c>
      <c r="S1" s="88" t="s">
        <v>1656</v>
      </c>
      <c r="T1" s="88" t="s">
        <v>1657</v>
      </c>
      <c r="U1" s="88" t="s">
        <v>1658</v>
      </c>
      <c r="V1" s="88" t="s">
        <v>1659</v>
      </c>
      <c r="W1" s="89" t="s">
        <v>1660</v>
      </c>
      <c r="X1" s="86" t="s">
        <v>1661</v>
      </c>
    </row>
    <row r="2" spans="1:34" ht="16" x14ac:dyDescent="0.2">
      <c r="A2" s="1" t="s">
        <v>686</v>
      </c>
      <c r="B2" s="42" t="s">
        <v>687</v>
      </c>
      <c r="C2" s="94">
        <v>19</v>
      </c>
      <c r="D2" s="41" t="s">
        <v>164</v>
      </c>
      <c r="E2" s="95">
        <v>74963</v>
      </c>
      <c r="F2" s="96">
        <v>53855</v>
      </c>
      <c r="G2" s="97">
        <v>35453</v>
      </c>
      <c r="H2" s="97">
        <v>6394</v>
      </c>
      <c r="I2" s="97">
        <v>5337</v>
      </c>
      <c r="J2" s="97">
        <v>4539</v>
      </c>
      <c r="K2" s="97">
        <v>1915</v>
      </c>
      <c r="L2" s="97">
        <v>0</v>
      </c>
      <c r="M2" s="97">
        <v>0</v>
      </c>
      <c r="N2" s="96">
        <v>217</v>
      </c>
      <c r="O2" s="98">
        <v>0.71842108773661673</v>
      </c>
      <c r="P2" s="99">
        <v>0.65830470708383626</v>
      </c>
      <c r="Q2" s="100">
        <v>0.11872620926562065</v>
      </c>
      <c r="R2" s="100">
        <v>9.9099433664469411E-2</v>
      </c>
      <c r="S2" s="100">
        <v>8.4281867978832054E-2</v>
      </c>
      <c r="T2" s="100">
        <v>3.555844396991923E-2</v>
      </c>
      <c r="U2" s="100">
        <v>0</v>
      </c>
      <c r="V2" s="100">
        <v>0</v>
      </c>
      <c r="W2" s="101">
        <v>4.0293380373224398E-3</v>
      </c>
      <c r="X2" s="98" t="s">
        <v>1661</v>
      </c>
      <c r="Y2" s="149"/>
      <c r="Z2" s="149"/>
    </row>
    <row r="3" spans="1:34" ht="16" x14ac:dyDescent="0.2">
      <c r="A3" s="1" t="s">
        <v>213</v>
      </c>
      <c r="B3" s="42" t="s">
        <v>214</v>
      </c>
      <c r="C3" s="94">
        <v>14</v>
      </c>
      <c r="D3" s="41" t="s">
        <v>34</v>
      </c>
      <c r="E3" s="95">
        <v>77572</v>
      </c>
      <c r="F3" s="96">
        <v>53692</v>
      </c>
      <c r="G3" s="97">
        <v>34617</v>
      </c>
      <c r="H3" s="97">
        <v>0</v>
      </c>
      <c r="I3" s="97">
        <v>0</v>
      </c>
      <c r="J3" s="97">
        <v>11675</v>
      </c>
      <c r="K3" s="97">
        <v>7400</v>
      </c>
      <c r="L3" s="97">
        <v>0</v>
      </c>
      <c r="M3" s="97">
        <v>0</v>
      </c>
      <c r="N3" s="96">
        <v>0</v>
      </c>
      <c r="O3" s="98">
        <v>0.69215696385293668</v>
      </c>
      <c r="P3" s="99">
        <v>0.64473292110556513</v>
      </c>
      <c r="Q3" s="100">
        <v>0</v>
      </c>
      <c r="R3" s="100">
        <v>0</v>
      </c>
      <c r="S3" s="100">
        <v>0.21744393950681665</v>
      </c>
      <c r="T3" s="100">
        <v>0.13782313938761825</v>
      </c>
      <c r="U3" s="100">
        <v>0</v>
      </c>
      <c r="V3" s="100">
        <v>0</v>
      </c>
      <c r="W3" s="101">
        <v>0</v>
      </c>
      <c r="X3" s="98" t="s">
        <v>1661</v>
      </c>
      <c r="Z3" s="213"/>
      <c r="AA3" s="38" t="s">
        <v>1616</v>
      </c>
      <c r="AB3" s="38" t="s">
        <v>1617</v>
      </c>
      <c r="AC3" s="38" t="s">
        <v>1625</v>
      </c>
      <c r="AD3" s="38" t="s">
        <v>6</v>
      </c>
      <c r="AE3" s="38" t="s">
        <v>7</v>
      </c>
      <c r="AF3" s="38" t="s">
        <v>1614</v>
      </c>
      <c r="AG3" s="38" t="s">
        <v>1415</v>
      </c>
      <c r="AH3" s="39" t="s">
        <v>1416</v>
      </c>
    </row>
    <row r="4" spans="1:34" ht="16" x14ac:dyDescent="0.2">
      <c r="A4" s="1" t="s">
        <v>1102</v>
      </c>
      <c r="B4" s="42" t="s">
        <v>1103</v>
      </c>
      <c r="C4" s="94">
        <v>19</v>
      </c>
      <c r="D4" s="41" t="s">
        <v>164</v>
      </c>
      <c r="E4" s="95">
        <v>68797</v>
      </c>
      <c r="F4" s="96">
        <v>50160</v>
      </c>
      <c r="G4" s="97">
        <v>31797</v>
      </c>
      <c r="H4" s="97">
        <v>6714</v>
      </c>
      <c r="I4" s="97">
        <v>4323</v>
      </c>
      <c r="J4" s="97">
        <v>4992</v>
      </c>
      <c r="K4" s="97">
        <v>1834</v>
      </c>
      <c r="L4" s="97">
        <v>0</v>
      </c>
      <c r="M4" s="97">
        <v>0</v>
      </c>
      <c r="N4" s="96">
        <v>500</v>
      </c>
      <c r="O4" s="98">
        <v>0.72910155966103174</v>
      </c>
      <c r="P4" s="99">
        <v>0.63391148325358848</v>
      </c>
      <c r="Q4" s="100">
        <v>0.13385167464114833</v>
      </c>
      <c r="R4" s="100">
        <v>8.6184210526315794E-2</v>
      </c>
      <c r="S4" s="100">
        <v>9.9521531100478469E-2</v>
      </c>
      <c r="T4" s="100">
        <v>3.6562998405103665E-2</v>
      </c>
      <c r="U4" s="100">
        <v>0</v>
      </c>
      <c r="V4" s="100">
        <v>0</v>
      </c>
      <c r="W4" s="101">
        <v>9.9681020733652318E-3</v>
      </c>
      <c r="X4" s="98" t="s">
        <v>1661</v>
      </c>
      <c r="Z4" s="211">
        <v>2010</v>
      </c>
      <c r="AA4" s="189">
        <v>0.3514044585348714</v>
      </c>
      <c r="AB4" s="189">
        <v>0.30513174978205482</v>
      </c>
      <c r="AC4" s="189">
        <v>0.23211057807473467</v>
      </c>
      <c r="AD4" s="189">
        <v>3.0412332621369317E-2</v>
      </c>
      <c r="AE4" s="189">
        <v>9.2959880472635661E-3</v>
      </c>
      <c r="AF4" s="189">
        <v>3.2430714137150478E-2</v>
      </c>
      <c r="AG4" s="189">
        <v>1.2005694324846857E-2</v>
      </c>
      <c r="AH4" s="158">
        <v>2.7208484477708787E-2</v>
      </c>
    </row>
    <row r="5" spans="1:34" ht="16" x14ac:dyDescent="0.2">
      <c r="A5" s="1" t="s">
        <v>67</v>
      </c>
      <c r="B5" s="42" t="s">
        <v>68</v>
      </c>
      <c r="C5" s="94">
        <v>14</v>
      </c>
      <c r="D5" s="41" t="s">
        <v>34</v>
      </c>
      <c r="E5" s="95">
        <v>76380</v>
      </c>
      <c r="F5" s="96">
        <v>53163</v>
      </c>
      <c r="G5" s="97">
        <v>33621</v>
      </c>
      <c r="H5" s="97">
        <v>6074</v>
      </c>
      <c r="I5" s="97">
        <v>3927</v>
      </c>
      <c r="J5" s="97">
        <v>7310</v>
      </c>
      <c r="K5" s="97">
        <v>2231</v>
      </c>
      <c r="L5" s="97">
        <v>0</v>
      </c>
      <c r="M5" s="97">
        <v>0</v>
      </c>
      <c r="N5" s="96">
        <v>0</v>
      </c>
      <c r="O5" s="98">
        <v>0.69603299293008636</v>
      </c>
      <c r="P5" s="99">
        <v>0.63241352068167711</v>
      </c>
      <c r="Q5" s="100">
        <v>0.11425239358200252</v>
      </c>
      <c r="R5" s="100">
        <v>7.3867163252638118E-2</v>
      </c>
      <c r="S5" s="100">
        <v>0.13750164588153416</v>
      </c>
      <c r="T5" s="100">
        <v>4.1965276602148112E-2</v>
      </c>
      <c r="U5" s="100">
        <v>0</v>
      </c>
      <c r="V5" s="100">
        <v>0</v>
      </c>
      <c r="W5" s="101">
        <v>0</v>
      </c>
      <c r="X5" s="98" t="s">
        <v>1661</v>
      </c>
      <c r="Z5" s="212">
        <v>2015</v>
      </c>
      <c r="AA5" s="202">
        <v>0.36107779041053983</v>
      </c>
      <c r="AB5" s="202">
        <v>0.31784310533260107</v>
      </c>
      <c r="AC5" s="202">
        <v>8.328316787569634E-2</v>
      </c>
      <c r="AD5" s="202">
        <v>0.12816234370672858</v>
      </c>
      <c r="AE5" s="202">
        <v>3.6822080862731359E-2</v>
      </c>
      <c r="AF5" s="202">
        <v>5.9950315190450174E-2</v>
      </c>
      <c r="AG5" s="202">
        <v>6.0955872035417715E-3</v>
      </c>
      <c r="AH5" s="162">
        <v>6.7656094177109037E-3</v>
      </c>
    </row>
    <row r="6" spans="1:34" ht="16" x14ac:dyDescent="0.2">
      <c r="A6" s="1" t="s">
        <v>264</v>
      </c>
      <c r="B6" s="42" t="s">
        <v>265</v>
      </c>
      <c r="C6" s="94">
        <v>16</v>
      </c>
      <c r="D6" s="41" t="s">
        <v>266</v>
      </c>
      <c r="E6" s="95">
        <v>63478</v>
      </c>
      <c r="F6" s="96">
        <v>40226</v>
      </c>
      <c r="G6" s="97">
        <v>25322</v>
      </c>
      <c r="H6" s="97">
        <v>9300</v>
      </c>
      <c r="I6" s="97">
        <v>2091</v>
      </c>
      <c r="J6" s="97">
        <v>2039</v>
      </c>
      <c r="K6" s="97">
        <v>1474</v>
      </c>
      <c r="L6" s="97">
        <v>0</v>
      </c>
      <c r="M6" s="97">
        <v>0</v>
      </c>
      <c r="N6" s="96">
        <v>0</v>
      </c>
      <c r="O6" s="98">
        <v>0.63369986451999116</v>
      </c>
      <c r="P6" s="99">
        <v>0.6294933625018645</v>
      </c>
      <c r="Q6" s="100">
        <v>0.23119375528265301</v>
      </c>
      <c r="R6" s="100">
        <v>5.1981305623228759E-2</v>
      </c>
      <c r="S6" s="100">
        <v>5.0688609357132201E-2</v>
      </c>
      <c r="T6" s="100">
        <v>3.6642967235121567E-2</v>
      </c>
      <c r="U6" s="100">
        <v>0</v>
      </c>
      <c r="V6" s="100">
        <v>0</v>
      </c>
      <c r="W6" s="101">
        <v>0</v>
      </c>
      <c r="X6" s="98" t="s">
        <v>1661</v>
      </c>
    </row>
    <row r="7" spans="1:34" ht="16" x14ac:dyDescent="0.2">
      <c r="A7" s="1" t="s">
        <v>441</v>
      </c>
      <c r="B7" s="42" t="s">
        <v>442</v>
      </c>
      <c r="C7" s="94">
        <v>19</v>
      </c>
      <c r="D7" s="41" t="s">
        <v>436</v>
      </c>
      <c r="E7" s="95">
        <v>79894</v>
      </c>
      <c r="F7" s="96">
        <v>56976</v>
      </c>
      <c r="G7" s="97">
        <v>35845</v>
      </c>
      <c r="H7" s="97">
        <v>7229</v>
      </c>
      <c r="I7" s="97">
        <v>5372</v>
      </c>
      <c r="J7" s="97">
        <v>5551</v>
      </c>
      <c r="K7" s="97">
        <v>2355</v>
      </c>
      <c r="L7" s="97">
        <v>0</v>
      </c>
      <c r="M7" s="97">
        <v>0</v>
      </c>
      <c r="N7" s="96">
        <v>624</v>
      </c>
      <c r="O7" s="98">
        <v>0.7131449170150449</v>
      </c>
      <c r="P7" s="99">
        <v>0.62912454366750914</v>
      </c>
      <c r="Q7" s="100">
        <v>0.12687798371244033</v>
      </c>
      <c r="R7" s="100">
        <v>9.4285313114293737E-2</v>
      </c>
      <c r="S7" s="100">
        <v>9.7426986801460266E-2</v>
      </c>
      <c r="T7" s="100">
        <v>4.1333192923336141E-2</v>
      </c>
      <c r="U7" s="100">
        <v>0</v>
      </c>
      <c r="V7" s="100">
        <v>0</v>
      </c>
      <c r="W7" s="101">
        <v>1.0951979780960405E-2</v>
      </c>
      <c r="X7" s="98" t="s">
        <v>1661</v>
      </c>
    </row>
    <row r="8" spans="1:34" ht="16" x14ac:dyDescent="0.2">
      <c r="A8" s="1" t="s">
        <v>702</v>
      </c>
      <c r="B8" s="42" t="s">
        <v>703</v>
      </c>
      <c r="C8" s="94">
        <v>19</v>
      </c>
      <c r="D8" s="41" t="s">
        <v>10</v>
      </c>
      <c r="E8" s="95">
        <v>72738</v>
      </c>
      <c r="F8" s="96">
        <v>51717</v>
      </c>
      <c r="G8" s="97">
        <v>31578</v>
      </c>
      <c r="H8" s="97">
        <v>5656</v>
      </c>
      <c r="I8" s="97">
        <v>4987</v>
      </c>
      <c r="J8" s="97">
        <v>7665</v>
      </c>
      <c r="K8" s="97">
        <v>1831</v>
      </c>
      <c r="L8" s="97">
        <v>0</v>
      </c>
      <c r="M8" s="97">
        <v>0</v>
      </c>
      <c r="N8" s="96">
        <v>0</v>
      </c>
      <c r="O8" s="98">
        <v>0.71100387692815314</v>
      </c>
      <c r="P8" s="99">
        <v>0.610592261732119</v>
      </c>
      <c r="Q8" s="100">
        <v>0.10936442562406945</v>
      </c>
      <c r="R8" s="100">
        <v>9.6428640485720363E-2</v>
      </c>
      <c r="S8" s="100">
        <v>0.14821045304251987</v>
      </c>
      <c r="T8" s="100">
        <v>3.5404219115571282E-2</v>
      </c>
      <c r="U8" s="100">
        <v>0</v>
      </c>
      <c r="V8" s="100">
        <v>0</v>
      </c>
      <c r="W8" s="101">
        <v>0</v>
      </c>
      <c r="X8" s="98" t="s">
        <v>1661</v>
      </c>
    </row>
    <row r="9" spans="1:34" ht="16" x14ac:dyDescent="0.2">
      <c r="A9" s="1" t="s">
        <v>729</v>
      </c>
      <c r="B9" s="42" t="s">
        <v>730</v>
      </c>
      <c r="C9" s="94">
        <v>19</v>
      </c>
      <c r="D9" s="41" t="s">
        <v>164</v>
      </c>
      <c r="E9" s="95">
        <v>79058</v>
      </c>
      <c r="F9" s="96">
        <v>57300</v>
      </c>
      <c r="G9" s="97">
        <v>34973</v>
      </c>
      <c r="H9" s="97">
        <v>4837</v>
      </c>
      <c r="I9" s="97">
        <v>8605</v>
      </c>
      <c r="J9" s="97">
        <v>6195</v>
      </c>
      <c r="K9" s="97">
        <v>2324</v>
      </c>
      <c r="L9" s="97">
        <v>0</v>
      </c>
      <c r="M9" s="97">
        <v>0</v>
      </c>
      <c r="N9" s="96">
        <v>366</v>
      </c>
      <c r="O9" s="98">
        <v>0.72478433555111432</v>
      </c>
      <c r="P9" s="99">
        <v>0.61034904013961611</v>
      </c>
      <c r="Q9" s="100">
        <v>8.4415357766143104E-2</v>
      </c>
      <c r="R9" s="100">
        <v>0.15017452006980803</v>
      </c>
      <c r="S9" s="100">
        <v>0.1081151832460733</v>
      </c>
      <c r="T9" s="100">
        <v>4.0558464223385687E-2</v>
      </c>
      <c r="U9" s="100">
        <v>0</v>
      </c>
      <c r="V9" s="100">
        <v>0</v>
      </c>
      <c r="W9" s="101">
        <v>6.3874345549738221E-3</v>
      </c>
      <c r="X9" s="98" t="s">
        <v>1661</v>
      </c>
    </row>
    <row r="10" spans="1:34" ht="16" x14ac:dyDescent="0.2">
      <c r="A10" s="1" t="s">
        <v>20</v>
      </c>
      <c r="B10" s="42" t="s">
        <v>21</v>
      </c>
      <c r="C10" s="94">
        <v>20</v>
      </c>
      <c r="D10" s="41" t="s">
        <v>22</v>
      </c>
      <c r="E10" s="95">
        <v>77272</v>
      </c>
      <c r="F10" s="96">
        <v>56477</v>
      </c>
      <c r="G10" s="97">
        <v>34331</v>
      </c>
      <c r="H10" s="97">
        <v>6324</v>
      </c>
      <c r="I10" s="97">
        <v>4062</v>
      </c>
      <c r="J10" s="97">
        <v>8154</v>
      </c>
      <c r="K10" s="97">
        <v>3606</v>
      </c>
      <c r="L10" s="97">
        <v>0</v>
      </c>
      <c r="M10" s="97">
        <v>0</v>
      </c>
      <c r="N10" s="96">
        <v>0</v>
      </c>
      <c r="O10" s="98">
        <v>0.73088570245367013</v>
      </c>
      <c r="P10" s="99">
        <v>0.60787577243833768</v>
      </c>
      <c r="Q10" s="100">
        <v>0.11197478619615064</v>
      </c>
      <c r="R10" s="100">
        <v>7.1923083733201124E-2</v>
      </c>
      <c r="S10" s="100">
        <v>0.14437735715423977</v>
      </c>
      <c r="T10" s="100">
        <v>6.3849000478070725E-2</v>
      </c>
      <c r="U10" s="100">
        <v>0</v>
      </c>
      <c r="V10" s="100">
        <v>0</v>
      </c>
      <c r="W10" s="101">
        <v>0</v>
      </c>
      <c r="X10" s="98" t="s">
        <v>1661</v>
      </c>
    </row>
    <row r="11" spans="1:34" ht="16" x14ac:dyDescent="0.2">
      <c r="A11" s="1" t="s">
        <v>502</v>
      </c>
      <c r="B11" s="42" t="s">
        <v>503</v>
      </c>
      <c r="C11" s="94">
        <v>19</v>
      </c>
      <c r="D11" s="41" t="s">
        <v>10</v>
      </c>
      <c r="E11" s="95">
        <v>72600</v>
      </c>
      <c r="F11" s="96">
        <v>51649</v>
      </c>
      <c r="G11" s="97">
        <v>31334</v>
      </c>
      <c r="H11" s="97">
        <v>5220</v>
      </c>
      <c r="I11" s="97">
        <v>5732</v>
      </c>
      <c r="J11" s="97">
        <v>6187</v>
      </c>
      <c r="K11" s="97">
        <v>3176</v>
      </c>
      <c r="L11" s="97">
        <v>0</v>
      </c>
      <c r="M11" s="97">
        <v>0</v>
      </c>
      <c r="N11" s="96">
        <v>0</v>
      </c>
      <c r="O11" s="98">
        <v>0.71141873278236911</v>
      </c>
      <c r="P11" s="99">
        <v>0.60667195879881508</v>
      </c>
      <c r="Q11" s="100">
        <v>0.10106681639528355</v>
      </c>
      <c r="R11" s="100">
        <v>0.11097988344401634</v>
      </c>
      <c r="S11" s="100">
        <v>0.11978934732521443</v>
      </c>
      <c r="T11" s="100">
        <v>6.1491994036670605E-2</v>
      </c>
      <c r="U11" s="100">
        <v>0</v>
      </c>
      <c r="V11" s="100">
        <v>0</v>
      </c>
      <c r="W11" s="101">
        <v>0</v>
      </c>
      <c r="X11" s="98" t="s">
        <v>1661</v>
      </c>
    </row>
    <row r="12" spans="1:34" ht="16" x14ac:dyDescent="0.2">
      <c r="A12" s="1" t="s">
        <v>717</v>
      </c>
      <c r="B12" s="42" t="s">
        <v>718</v>
      </c>
      <c r="C12" s="94">
        <v>19</v>
      </c>
      <c r="D12" s="41" t="s">
        <v>436</v>
      </c>
      <c r="E12" s="95">
        <v>74317</v>
      </c>
      <c r="F12" s="96">
        <v>55140</v>
      </c>
      <c r="G12" s="97">
        <v>33434</v>
      </c>
      <c r="H12" s="97">
        <v>4565</v>
      </c>
      <c r="I12" s="97">
        <v>7981</v>
      </c>
      <c r="J12" s="97">
        <v>6181</v>
      </c>
      <c r="K12" s="97">
        <v>2979</v>
      </c>
      <c r="L12" s="97">
        <v>0</v>
      </c>
      <c r="M12" s="97">
        <v>0</v>
      </c>
      <c r="N12" s="96">
        <v>0</v>
      </c>
      <c r="O12" s="98">
        <v>0.74195675282909701</v>
      </c>
      <c r="P12" s="99">
        <v>0.60634747914399711</v>
      </c>
      <c r="Q12" s="100">
        <v>8.278926369241929E-2</v>
      </c>
      <c r="R12" s="100">
        <v>0.14474066013783096</v>
      </c>
      <c r="S12" s="100">
        <v>0.11209648168298876</v>
      </c>
      <c r="T12" s="100">
        <v>5.4026115342763872E-2</v>
      </c>
      <c r="U12" s="100">
        <v>0</v>
      </c>
      <c r="V12" s="100">
        <v>0</v>
      </c>
      <c r="W12" s="101">
        <v>0</v>
      </c>
      <c r="X12" s="98" t="s">
        <v>1661</v>
      </c>
    </row>
    <row r="13" spans="1:34" ht="16" x14ac:dyDescent="0.2">
      <c r="A13" s="1" t="s">
        <v>692</v>
      </c>
      <c r="B13" s="42" t="s">
        <v>693</v>
      </c>
      <c r="C13" s="94">
        <v>14</v>
      </c>
      <c r="D13" s="41" t="s">
        <v>51</v>
      </c>
      <c r="E13" s="95">
        <v>69455</v>
      </c>
      <c r="F13" s="96">
        <v>48045</v>
      </c>
      <c r="G13" s="97">
        <v>29112</v>
      </c>
      <c r="H13" s="97">
        <v>5690</v>
      </c>
      <c r="I13" s="97">
        <v>2157</v>
      </c>
      <c r="J13" s="97">
        <v>7042</v>
      </c>
      <c r="K13" s="97">
        <v>1504</v>
      </c>
      <c r="L13" s="97">
        <v>0</v>
      </c>
      <c r="M13" s="97">
        <v>2424</v>
      </c>
      <c r="N13" s="96">
        <v>116</v>
      </c>
      <c r="O13" s="98">
        <v>0.69174285508602695</v>
      </c>
      <c r="P13" s="99">
        <v>0.60593193880736806</v>
      </c>
      <c r="Q13" s="100">
        <v>0.11843063794359454</v>
      </c>
      <c r="R13" s="100">
        <v>4.4895410552606929E-2</v>
      </c>
      <c r="S13" s="100">
        <v>0.14657092309293371</v>
      </c>
      <c r="T13" s="100">
        <v>3.1303985846602142E-2</v>
      </c>
      <c r="U13" s="100">
        <v>0</v>
      </c>
      <c r="V13" s="100">
        <v>5.0452700593193879E-2</v>
      </c>
      <c r="W13" s="101">
        <v>2.4144031637006974E-3</v>
      </c>
      <c r="X13" s="98" t="s">
        <v>1661</v>
      </c>
    </row>
    <row r="14" spans="1:34" ht="16" x14ac:dyDescent="0.2">
      <c r="A14" s="1" t="s">
        <v>1110</v>
      </c>
      <c r="B14" s="42" t="s">
        <v>1111</v>
      </c>
      <c r="C14" s="94">
        <v>15</v>
      </c>
      <c r="D14" s="41" t="s">
        <v>37</v>
      </c>
      <c r="E14" s="95">
        <v>79767</v>
      </c>
      <c r="F14" s="96">
        <v>58482</v>
      </c>
      <c r="G14" s="97">
        <v>35201</v>
      </c>
      <c r="H14" s="97">
        <v>10046</v>
      </c>
      <c r="I14" s="97">
        <v>3953</v>
      </c>
      <c r="J14" s="97">
        <v>5352</v>
      </c>
      <c r="K14" s="97">
        <v>2970</v>
      </c>
      <c r="L14" s="97">
        <v>0</v>
      </c>
      <c r="M14" s="97">
        <v>0</v>
      </c>
      <c r="N14" s="96">
        <v>960</v>
      </c>
      <c r="O14" s="98">
        <v>0.7331603294595509</v>
      </c>
      <c r="P14" s="99">
        <v>0.60191169932628841</v>
      </c>
      <c r="Q14" s="100">
        <v>0.17177935091139154</v>
      </c>
      <c r="R14" s="100">
        <v>6.7593447556513114E-2</v>
      </c>
      <c r="S14" s="100">
        <v>9.151533805273418E-2</v>
      </c>
      <c r="T14" s="100">
        <v>5.0784856879039705E-2</v>
      </c>
      <c r="U14" s="100">
        <v>0</v>
      </c>
      <c r="V14" s="100">
        <v>0</v>
      </c>
      <c r="W14" s="101">
        <v>1.6415307274033036E-2</v>
      </c>
      <c r="X14" s="98" t="s">
        <v>1661</v>
      </c>
    </row>
    <row r="15" spans="1:34" ht="16" x14ac:dyDescent="0.2">
      <c r="A15" s="1" t="s">
        <v>757</v>
      </c>
      <c r="B15" s="42" t="s">
        <v>758</v>
      </c>
      <c r="C15" s="94">
        <v>13</v>
      </c>
      <c r="D15" s="41" t="s">
        <v>309</v>
      </c>
      <c r="E15" s="95">
        <v>85092</v>
      </c>
      <c r="F15" s="96">
        <v>60862</v>
      </c>
      <c r="G15" s="97">
        <v>36607</v>
      </c>
      <c r="H15" s="97">
        <v>10191</v>
      </c>
      <c r="I15" s="97">
        <v>3613</v>
      </c>
      <c r="J15" s="97">
        <v>8204</v>
      </c>
      <c r="K15" s="97">
        <v>2247</v>
      </c>
      <c r="L15" s="97">
        <v>0</v>
      </c>
      <c r="M15" s="97">
        <v>0</v>
      </c>
      <c r="N15" s="96">
        <v>0</v>
      </c>
      <c r="O15" s="98">
        <v>0.71524937714473746</v>
      </c>
      <c r="P15" s="99">
        <v>0.60147546909401595</v>
      </c>
      <c r="Q15" s="100">
        <v>0.1674443823732378</v>
      </c>
      <c r="R15" s="100">
        <v>5.9363806644540107E-2</v>
      </c>
      <c r="S15" s="100">
        <v>0.13479675331076862</v>
      </c>
      <c r="T15" s="100">
        <v>3.6919588577437483E-2</v>
      </c>
      <c r="U15" s="100">
        <v>0</v>
      </c>
      <c r="V15" s="100">
        <v>0</v>
      </c>
      <c r="W15" s="101">
        <v>0</v>
      </c>
      <c r="X15" s="98" t="s">
        <v>1661</v>
      </c>
    </row>
    <row r="16" spans="1:34" ht="16" x14ac:dyDescent="0.2">
      <c r="A16" s="1" t="s">
        <v>725</v>
      </c>
      <c r="B16" s="42" t="s">
        <v>726</v>
      </c>
      <c r="C16" s="94">
        <v>19</v>
      </c>
      <c r="D16" s="41" t="s">
        <v>10</v>
      </c>
      <c r="E16" s="95">
        <v>68465</v>
      </c>
      <c r="F16" s="96">
        <v>47410</v>
      </c>
      <c r="G16" s="97">
        <v>28420</v>
      </c>
      <c r="H16" s="97">
        <v>5133</v>
      </c>
      <c r="I16" s="97">
        <v>3293</v>
      </c>
      <c r="J16" s="97">
        <v>7816</v>
      </c>
      <c r="K16" s="97">
        <v>2748</v>
      </c>
      <c r="L16" s="97">
        <v>0</v>
      </c>
      <c r="M16" s="97">
        <v>0</v>
      </c>
      <c r="N16" s="96">
        <v>0</v>
      </c>
      <c r="O16" s="98">
        <v>0.6924706054188271</v>
      </c>
      <c r="P16" s="99">
        <v>0.59945159249103563</v>
      </c>
      <c r="Q16" s="100">
        <v>0.10826829782746256</v>
      </c>
      <c r="R16" s="100">
        <v>6.9457920269985235E-2</v>
      </c>
      <c r="S16" s="100">
        <v>0.16485973423328412</v>
      </c>
      <c r="T16" s="100">
        <v>5.7962455178232439E-2</v>
      </c>
      <c r="U16" s="100">
        <v>0</v>
      </c>
      <c r="V16" s="100">
        <v>0</v>
      </c>
      <c r="W16" s="101">
        <v>0</v>
      </c>
      <c r="X16" s="98" t="s">
        <v>1661</v>
      </c>
    </row>
    <row r="17" spans="1:24" ht="16" x14ac:dyDescent="0.2">
      <c r="A17" s="1" t="s">
        <v>980</v>
      </c>
      <c r="B17" s="42" t="s">
        <v>981</v>
      </c>
      <c r="C17" s="94">
        <v>19</v>
      </c>
      <c r="D17" s="41" t="s">
        <v>436</v>
      </c>
      <c r="E17" s="95">
        <v>77050</v>
      </c>
      <c r="F17" s="96">
        <v>57119</v>
      </c>
      <c r="G17" s="97">
        <v>34199</v>
      </c>
      <c r="H17" s="97">
        <v>5415</v>
      </c>
      <c r="I17" s="97">
        <v>3586</v>
      </c>
      <c r="J17" s="97">
        <v>5643</v>
      </c>
      <c r="K17" s="97">
        <v>3105</v>
      </c>
      <c r="L17" s="97">
        <v>0</v>
      </c>
      <c r="M17" s="97">
        <v>4851</v>
      </c>
      <c r="N17" s="96">
        <v>320</v>
      </c>
      <c r="O17" s="98">
        <v>0.74132381570408823</v>
      </c>
      <c r="P17" s="99">
        <v>0.59873247080656178</v>
      </c>
      <c r="Q17" s="100">
        <v>9.4802079868345032E-2</v>
      </c>
      <c r="R17" s="100">
        <v>6.278121115565749E-2</v>
      </c>
      <c r="S17" s="100">
        <v>9.8793746389117462E-2</v>
      </c>
      <c r="T17" s="100">
        <v>5.4360195381571809E-2</v>
      </c>
      <c r="U17" s="100">
        <v>0</v>
      </c>
      <c r="V17" s="100">
        <v>8.4927957422223782E-2</v>
      </c>
      <c r="W17" s="101">
        <v>5.6023389765226979E-3</v>
      </c>
      <c r="X17" s="98" t="s">
        <v>1661</v>
      </c>
    </row>
    <row r="18" spans="1:24" ht="16" x14ac:dyDescent="0.2">
      <c r="A18" s="1" t="s">
        <v>978</v>
      </c>
      <c r="B18" s="42" t="s">
        <v>979</v>
      </c>
      <c r="C18" s="94">
        <v>19</v>
      </c>
      <c r="D18" s="41" t="s">
        <v>436</v>
      </c>
      <c r="E18" s="95">
        <v>79515</v>
      </c>
      <c r="F18" s="96">
        <v>54431</v>
      </c>
      <c r="G18" s="97">
        <v>32582</v>
      </c>
      <c r="H18" s="97">
        <v>6100</v>
      </c>
      <c r="I18" s="97">
        <v>4937</v>
      </c>
      <c r="J18" s="97">
        <v>7778</v>
      </c>
      <c r="K18" s="97">
        <v>2400</v>
      </c>
      <c r="L18" s="97">
        <v>0</v>
      </c>
      <c r="M18" s="97">
        <v>0</v>
      </c>
      <c r="N18" s="96">
        <v>634</v>
      </c>
      <c r="O18" s="98">
        <v>0.68453750864616736</v>
      </c>
      <c r="P18" s="99">
        <v>0.59859271371093681</v>
      </c>
      <c r="Q18" s="100">
        <v>0.11206849038231891</v>
      </c>
      <c r="R18" s="100">
        <v>9.0701989675001371E-2</v>
      </c>
      <c r="S18" s="100">
        <v>0.14289651117929122</v>
      </c>
      <c r="T18" s="100">
        <v>4.4092520806158254E-2</v>
      </c>
      <c r="U18" s="100">
        <v>0</v>
      </c>
      <c r="V18" s="100">
        <v>0</v>
      </c>
      <c r="W18" s="101">
        <v>1.1647774246293473E-2</v>
      </c>
      <c r="X18" s="98" t="s">
        <v>1661</v>
      </c>
    </row>
    <row r="19" spans="1:24" ht="16" x14ac:dyDescent="0.2">
      <c r="A19" s="1" t="s">
        <v>850</v>
      </c>
      <c r="B19" s="42" t="s">
        <v>851</v>
      </c>
      <c r="C19" s="94">
        <v>19</v>
      </c>
      <c r="D19" s="41" t="s">
        <v>436</v>
      </c>
      <c r="E19" s="95">
        <v>73744</v>
      </c>
      <c r="F19" s="96">
        <v>50052</v>
      </c>
      <c r="G19" s="97">
        <v>29901</v>
      </c>
      <c r="H19" s="97">
        <v>7767</v>
      </c>
      <c r="I19" s="97">
        <v>3362</v>
      </c>
      <c r="J19" s="97">
        <v>6951</v>
      </c>
      <c r="K19" s="97">
        <v>2071</v>
      </c>
      <c r="L19" s="97">
        <v>0</v>
      </c>
      <c r="M19" s="97">
        <v>0</v>
      </c>
      <c r="N19" s="96">
        <v>0</v>
      </c>
      <c r="O19" s="98">
        <v>0.67872640486005642</v>
      </c>
      <c r="P19" s="99">
        <v>0.59739870534643968</v>
      </c>
      <c r="Q19" s="100">
        <v>0.15517861424118917</v>
      </c>
      <c r="R19" s="100">
        <v>6.7170143051226719E-2</v>
      </c>
      <c r="S19" s="100">
        <v>0.13887556940781587</v>
      </c>
      <c r="T19" s="100">
        <v>4.1376967953328542E-2</v>
      </c>
      <c r="U19" s="100">
        <v>0</v>
      </c>
      <c r="V19" s="100">
        <v>0</v>
      </c>
      <c r="W19" s="101">
        <v>0</v>
      </c>
      <c r="X19" s="98" t="s">
        <v>1661</v>
      </c>
    </row>
    <row r="20" spans="1:24" ht="16" x14ac:dyDescent="0.2">
      <c r="A20" s="1" t="s">
        <v>787</v>
      </c>
      <c r="B20" s="42" t="s">
        <v>788</v>
      </c>
      <c r="C20" s="94">
        <v>4</v>
      </c>
      <c r="D20" s="41" t="s">
        <v>48</v>
      </c>
      <c r="E20" s="95">
        <v>65209</v>
      </c>
      <c r="F20" s="96">
        <v>43921</v>
      </c>
      <c r="G20" s="97">
        <v>26202</v>
      </c>
      <c r="H20" s="97">
        <v>6308</v>
      </c>
      <c r="I20" s="97">
        <v>3745</v>
      </c>
      <c r="J20" s="97">
        <v>5353</v>
      </c>
      <c r="K20" s="97">
        <v>2313</v>
      </c>
      <c r="L20" s="97">
        <v>0</v>
      </c>
      <c r="M20" s="97">
        <v>0</v>
      </c>
      <c r="N20" s="96">
        <v>0</v>
      </c>
      <c r="O20" s="98">
        <v>0.67354199573678475</v>
      </c>
      <c r="P20" s="99">
        <v>0.59657111632248805</v>
      </c>
      <c r="Q20" s="100">
        <v>0.14362150224266296</v>
      </c>
      <c r="R20" s="100">
        <v>8.5266728899615216E-2</v>
      </c>
      <c r="S20" s="100">
        <v>0.12187791716946335</v>
      </c>
      <c r="T20" s="100">
        <v>5.2662735365770361E-2</v>
      </c>
      <c r="U20" s="100">
        <v>0</v>
      </c>
      <c r="V20" s="100">
        <v>0</v>
      </c>
      <c r="W20" s="101">
        <v>0</v>
      </c>
      <c r="X20" s="98" t="s">
        <v>1661</v>
      </c>
    </row>
    <row r="21" spans="1:24" ht="16" x14ac:dyDescent="0.2">
      <c r="A21" s="1" t="s">
        <v>848</v>
      </c>
      <c r="B21" s="42" t="s">
        <v>849</v>
      </c>
      <c r="C21" s="94">
        <v>17</v>
      </c>
      <c r="D21" s="41" t="s">
        <v>534</v>
      </c>
      <c r="E21" s="95">
        <v>73219</v>
      </c>
      <c r="F21" s="96">
        <v>51222</v>
      </c>
      <c r="G21" s="97">
        <v>30521</v>
      </c>
      <c r="H21" s="97">
        <v>10297</v>
      </c>
      <c r="I21" s="97">
        <v>2537</v>
      </c>
      <c r="J21" s="97">
        <v>5598</v>
      </c>
      <c r="K21" s="97">
        <v>1801</v>
      </c>
      <c r="L21" s="97">
        <v>0</v>
      </c>
      <c r="M21" s="97">
        <v>0</v>
      </c>
      <c r="N21" s="96">
        <v>468</v>
      </c>
      <c r="O21" s="98">
        <v>0.69957251533072018</v>
      </c>
      <c r="P21" s="99">
        <v>0.59585724883838975</v>
      </c>
      <c r="Q21" s="100">
        <v>0.20102690250283081</v>
      </c>
      <c r="R21" s="100">
        <v>4.9529499043379797E-2</v>
      </c>
      <c r="S21" s="100">
        <v>0.10928897739252665</v>
      </c>
      <c r="T21" s="100">
        <v>3.5160673148256612E-2</v>
      </c>
      <c r="U21" s="100">
        <v>0</v>
      </c>
      <c r="V21" s="100">
        <v>0</v>
      </c>
      <c r="W21" s="101">
        <v>9.1366990746163754E-3</v>
      </c>
      <c r="X21" s="98" t="s">
        <v>1661</v>
      </c>
    </row>
    <row r="22" spans="1:24" ht="16" x14ac:dyDescent="0.2">
      <c r="A22" s="1" t="s">
        <v>908</v>
      </c>
      <c r="B22" s="42" t="s">
        <v>909</v>
      </c>
      <c r="C22" s="94">
        <v>8</v>
      </c>
      <c r="D22" s="41" t="s">
        <v>153</v>
      </c>
      <c r="E22" s="95">
        <v>77015</v>
      </c>
      <c r="F22" s="96">
        <v>49207</v>
      </c>
      <c r="G22" s="97">
        <v>29303</v>
      </c>
      <c r="H22" s="97">
        <v>6122</v>
      </c>
      <c r="I22" s="97">
        <v>1466</v>
      </c>
      <c r="J22" s="97">
        <v>10736</v>
      </c>
      <c r="K22" s="97">
        <v>1580</v>
      </c>
      <c r="L22" s="97">
        <v>0</v>
      </c>
      <c r="M22" s="97">
        <v>0</v>
      </c>
      <c r="N22" s="96">
        <v>0</v>
      </c>
      <c r="O22" s="98">
        <v>0.63892748165941704</v>
      </c>
      <c r="P22" s="99">
        <v>0.595504704615197</v>
      </c>
      <c r="Q22" s="100">
        <v>0.12441319324486354</v>
      </c>
      <c r="R22" s="100">
        <v>2.9792509195846119E-2</v>
      </c>
      <c r="S22" s="100">
        <v>0.21818034019550064</v>
      </c>
      <c r="T22" s="100">
        <v>3.2109252748592679E-2</v>
      </c>
      <c r="U22" s="100">
        <v>0</v>
      </c>
      <c r="V22" s="100">
        <v>0</v>
      </c>
      <c r="W22" s="101">
        <v>0</v>
      </c>
      <c r="X22" s="98" t="s">
        <v>1661</v>
      </c>
    </row>
    <row r="23" spans="1:24" ht="16" x14ac:dyDescent="0.2">
      <c r="A23" s="1" t="s">
        <v>77</v>
      </c>
      <c r="B23" s="42" t="s">
        <v>78</v>
      </c>
      <c r="C23" s="94">
        <v>13</v>
      </c>
      <c r="D23" s="41" t="s">
        <v>74</v>
      </c>
      <c r="E23" s="95">
        <v>83551</v>
      </c>
      <c r="F23" s="96">
        <v>58672</v>
      </c>
      <c r="G23" s="97">
        <v>34891</v>
      </c>
      <c r="H23" s="97">
        <v>9247</v>
      </c>
      <c r="I23" s="97">
        <v>3418</v>
      </c>
      <c r="J23" s="97">
        <v>8579</v>
      </c>
      <c r="K23" s="97">
        <v>2537</v>
      </c>
      <c r="L23" s="97">
        <v>0</v>
      </c>
      <c r="M23" s="97">
        <v>0</v>
      </c>
      <c r="N23" s="96">
        <v>0</v>
      </c>
      <c r="O23" s="98">
        <v>0.70222977582554369</v>
      </c>
      <c r="P23" s="99">
        <v>0.59467889282792474</v>
      </c>
      <c r="Q23" s="100">
        <v>0.15760499045541315</v>
      </c>
      <c r="R23" s="100">
        <v>5.8256067630215437E-2</v>
      </c>
      <c r="S23" s="100">
        <v>0.14621966184892282</v>
      </c>
      <c r="T23" s="100">
        <v>4.324038723752386E-2</v>
      </c>
      <c r="U23" s="100">
        <v>0</v>
      </c>
      <c r="V23" s="100">
        <v>0</v>
      </c>
      <c r="W23" s="101">
        <v>0</v>
      </c>
      <c r="X23" s="98" t="s">
        <v>1661</v>
      </c>
    </row>
    <row r="24" spans="1:24" ht="16" x14ac:dyDescent="0.2">
      <c r="A24" s="1" t="s">
        <v>936</v>
      </c>
      <c r="B24" s="42" t="s">
        <v>937</v>
      </c>
      <c r="C24" s="94">
        <v>11</v>
      </c>
      <c r="D24" s="41" t="s">
        <v>219</v>
      </c>
      <c r="E24" s="95">
        <v>84243</v>
      </c>
      <c r="F24" s="96">
        <v>49598</v>
      </c>
      <c r="G24" s="97">
        <v>29478</v>
      </c>
      <c r="H24" s="97">
        <v>9107</v>
      </c>
      <c r="I24" s="97">
        <v>1448</v>
      </c>
      <c r="J24" s="97">
        <v>8267</v>
      </c>
      <c r="K24" s="97">
        <v>1298</v>
      </c>
      <c r="L24" s="97">
        <v>0</v>
      </c>
      <c r="M24" s="97">
        <v>0</v>
      </c>
      <c r="N24" s="96">
        <v>0</v>
      </c>
      <c r="O24" s="98">
        <v>0.58874921358451149</v>
      </c>
      <c r="P24" s="99">
        <v>0.59433848139037859</v>
      </c>
      <c r="Q24" s="100">
        <v>0.18361627484979234</v>
      </c>
      <c r="R24" s="100">
        <v>2.9194725593773941E-2</v>
      </c>
      <c r="S24" s="100">
        <v>0.16668010806887373</v>
      </c>
      <c r="T24" s="100">
        <v>2.6170410097181337E-2</v>
      </c>
      <c r="U24" s="100">
        <v>0</v>
      </c>
      <c r="V24" s="100">
        <v>0</v>
      </c>
      <c r="W24" s="101">
        <v>0</v>
      </c>
      <c r="X24" s="98" t="s">
        <v>1661</v>
      </c>
    </row>
    <row r="25" spans="1:24" ht="16" x14ac:dyDescent="0.2">
      <c r="A25" s="1" t="s">
        <v>270</v>
      </c>
      <c r="B25" s="42" t="s">
        <v>271</v>
      </c>
      <c r="C25" s="94">
        <v>14</v>
      </c>
      <c r="D25" s="41" t="s">
        <v>34</v>
      </c>
      <c r="E25" s="95">
        <v>73423</v>
      </c>
      <c r="F25" s="96">
        <v>52731</v>
      </c>
      <c r="G25" s="97">
        <v>31138</v>
      </c>
      <c r="H25" s="97">
        <v>6712</v>
      </c>
      <c r="I25" s="97">
        <v>4761</v>
      </c>
      <c r="J25" s="97">
        <v>7218</v>
      </c>
      <c r="K25" s="97">
        <v>2902</v>
      </c>
      <c r="L25" s="97">
        <v>0</v>
      </c>
      <c r="M25" s="97">
        <v>0</v>
      </c>
      <c r="N25" s="96">
        <v>0</v>
      </c>
      <c r="O25" s="98">
        <v>0.71818095147297167</v>
      </c>
      <c r="P25" s="99">
        <v>0.59050653315886292</v>
      </c>
      <c r="Q25" s="100">
        <v>0.1272875538108513</v>
      </c>
      <c r="R25" s="100">
        <v>9.0288445127154809E-2</v>
      </c>
      <c r="S25" s="100">
        <v>0.13688342720600785</v>
      </c>
      <c r="T25" s="100">
        <v>5.5034040697123136E-2</v>
      </c>
      <c r="U25" s="100">
        <v>0</v>
      </c>
      <c r="V25" s="100">
        <v>0</v>
      </c>
      <c r="W25" s="101">
        <v>0</v>
      </c>
      <c r="X25" s="98" t="s">
        <v>1661</v>
      </c>
    </row>
    <row r="26" spans="1:24" ht="16" x14ac:dyDescent="0.2">
      <c r="A26" s="1" t="s">
        <v>181</v>
      </c>
      <c r="B26" s="42" t="s">
        <v>182</v>
      </c>
      <c r="C26" s="94">
        <v>14</v>
      </c>
      <c r="D26" s="41" t="s">
        <v>51</v>
      </c>
      <c r="E26" s="95">
        <v>72461</v>
      </c>
      <c r="F26" s="96">
        <v>51897</v>
      </c>
      <c r="G26" s="97">
        <v>30534</v>
      </c>
      <c r="H26" s="97">
        <v>6492</v>
      </c>
      <c r="I26" s="97">
        <v>4577</v>
      </c>
      <c r="J26" s="97">
        <v>8724</v>
      </c>
      <c r="K26" s="97">
        <v>1397</v>
      </c>
      <c r="L26" s="97">
        <v>0</v>
      </c>
      <c r="M26" s="97">
        <v>0</v>
      </c>
      <c r="N26" s="96">
        <v>173</v>
      </c>
      <c r="O26" s="98">
        <v>0.7162059590676364</v>
      </c>
      <c r="P26" s="99">
        <v>0.58835770853806579</v>
      </c>
      <c r="Q26" s="100">
        <v>0.12509393606566854</v>
      </c>
      <c r="R26" s="100">
        <v>8.8193922577412959E-2</v>
      </c>
      <c r="S26" s="100">
        <v>0.16810220243944737</v>
      </c>
      <c r="T26" s="100">
        <v>2.6918704356706555E-2</v>
      </c>
      <c r="U26" s="100">
        <v>0</v>
      </c>
      <c r="V26" s="100">
        <v>0</v>
      </c>
      <c r="W26" s="101">
        <v>3.3335260226988071E-3</v>
      </c>
      <c r="X26" s="98" t="s">
        <v>1661</v>
      </c>
    </row>
    <row r="27" spans="1:24" ht="16" x14ac:dyDescent="0.2">
      <c r="A27" s="1" t="s">
        <v>1026</v>
      </c>
      <c r="B27" s="42" t="s">
        <v>1027</v>
      </c>
      <c r="C27" s="94">
        <v>20</v>
      </c>
      <c r="D27" s="41" t="s">
        <v>28</v>
      </c>
      <c r="E27" s="95">
        <v>73429</v>
      </c>
      <c r="F27" s="96">
        <v>51428</v>
      </c>
      <c r="G27" s="97">
        <v>30181</v>
      </c>
      <c r="H27" s="97">
        <v>7307</v>
      </c>
      <c r="I27" s="97">
        <v>4342</v>
      </c>
      <c r="J27" s="97">
        <v>6481</v>
      </c>
      <c r="K27" s="97">
        <v>2659</v>
      </c>
      <c r="L27" s="97">
        <v>0</v>
      </c>
      <c r="M27" s="97">
        <v>0</v>
      </c>
      <c r="N27" s="96">
        <v>458</v>
      </c>
      <c r="O27" s="98">
        <v>0.70037723515232397</v>
      </c>
      <c r="P27" s="99">
        <v>0.5868592984366493</v>
      </c>
      <c r="Q27" s="100">
        <v>0.14208213424593608</v>
      </c>
      <c r="R27" s="100">
        <v>8.4428715874620835E-2</v>
      </c>
      <c r="S27" s="100">
        <v>0.12602084467605196</v>
      </c>
      <c r="T27" s="100">
        <v>5.1703352259469551E-2</v>
      </c>
      <c r="U27" s="100">
        <v>0</v>
      </c>
      <c r="V27" s="100">
        <v>0</v>
      </c>
      <c r="W27" s="101">
        <v>8.905654507272303E-3</v>
      </c>
      <c r="X27" s="98" t="s">
        <v>1661</v>
      </c>
    </row>
    <row r="28" spans="1:24" ht="16" x14ac:dyDescent="0.2">
      <c r="A28" s="1" t="s">
        <v>994</v>
      </c>
      <c r="B28" s="42" t="s">
        <v>995</v>
      </c>
      <c r="C28" s="94">
        <v>11</v>
      </c>
      <c r="D28" s="41" t="s">
        <v>274</v>
      </c>
      <c r="E28" s="95">
        <v>64512</v>
      </c>
      <c r="F28" s="96">
        <v>45298</v>
      </c>
      <c r="G28" s="97">
        <v>26552</v>
      </c>
      <c r="H28" s="97">
        <v>8311</v>
      </c>
      <c r="I28" s="97">
        <v>3850</v>
      </c>
      <c r="J28" s="97">
        <v>4871</v>
      </c>
      <c r="K28" s="97">
        <v>1714</v>
      </c>
      <c r="L28" s="97">
        <v>0</v>
      </c>
      <c r="M28" s="97">
        <v>0</v>
      </c>
      <c r="N28" s="96">
        <v>0</v>
      </c>
      <c r="O28" s="98">
        <v>0.70216393849206349</v>
      </c>
      <c r="P28" s="99">
        <v>0.58616274449203054</v>
      </c>
      <c r="Q28" s="100">
        <v>0.18347388405669124</v>
      </c>
      <c r="R28" s="100">
        <v>8.4992714910150563E-2</v>
      </c>
      <c r="S28" s="100">
        <v>0.10753234138372555</v>
      </c>
      <c r="T28" s="100">
        <v>3.7838315157402096E-2</v>
      </c>
      <c r="U28" s="100">
        <v>0</v>
      </c>
      <c r="V28" s="100">
        <v>0</v>
      </c>
      <c r="W28" s="101">
        <v>0</v>
      </c>
      <c r="X28" s="98" t="s">
        <v>1661</v>
      </c>
    </row>
    <row r="29" spans="1:24" ht="16" x14ac:dyDescent="0.2">
      <c r="A29" s="1" t="s">
        <v>543</v>
      </c>
      <c r="B29" s="42" t="s">
        <v>544</v>
      </c>
      <c r="C29" s="94">
        <v>15</v>
      </c>
      <c r="D29" s="41" t="s">
        <v>37</v>
      </c>
      <c r="E29" s="95">
        <v>78243</v>
      </c>
      <c r="F29" s="96">
        <v>55236</v>
      </c>
      <c r="G29" s="97">
        <v>32292</v>
      </c>
      <c r="H29" s="97">
        <v>6917</v>
      </c>
      <c r="I29" s="97">
        <v>6205</v>
      </c>
      <c r="J29" s="97">
        <v>6007</v>
      </c>
      <c r="K29" s="97">
        <v>3815</v>
      </c>
      <c r="L29" s="97">
        <v>0</v>
      </c>
      <c r="M29" s="97">
        <v>0</v>
      </c>
      <c r="N29" s="96">
        <v>0</v>
      </c>
      <c r="O29" s="98">
        <v>0.70595452628350142</v>
      </c>
      <c r="P29" s="99">
        <v>0.58461872691722794</v>
      </c>
      <c r="Q29" s="100">
        <v>0.12522630168730539</v>
      </c>
      <c r="R29" s="100">
        <v>0.11233615757839091</v>
      </c>
      <c r="S29" s="100">
        <v>0.10875153885147368</v>
      </c>
      <c r="T29" s="100">
        <v>6.9067274965602138E-2</v>
      </c>
      <c r="U29" s="100">
        <v>0</v>
      </c>
      <c r="V29" s="100">
        <v>0</v>
      </c>
      <c r="W29" s="101">
        <v>0</v>
      </c>
      <c r="X29" s="98" t="s">
        <v>1661</v>
      </c>
    </row>
    <row r="30" spans="1:24" ht="16" x14ac:dyDescent="0.2">
      <c r="A30" s="1" t="s">
        <v>609</v>
      </c>
      <c r="B30" s="42" t="s">
        <v>610</v>
      </c>
      <c r="C30" s="94">
        <v>10</v>
      </c>
      <c r="D30" s="41" t="s">
        <v>611</v>
      </c>
      <c r="E30" s="95">
        <v>65245</v>
      </c>
      <c r="F30" s="96">
        <v>48791</v>
      </c>
      <c r="G30" s="97">
        <v>28474</v>
      </c>
      <c r="H30" s="97">
        <v>7472</v>
      </c>
      <c r="I30" s="97">
        <v>4913</v>
      </c>
      <c r="J30" s="97">
        <v>5467</v>
      </c>
      <c r="K30" s="97">
        <v>1956</v>
      </c>
      <c r="L30" s="97">
        <v>0</v>
      </c>
      <c r="M30" s="97">
        <v>0</v>
      </c>
      <c r="N30" s="96">
        <v>509</v>
      </c>
      <c r="O30" s="98">
        <v>0.74781209288068051</v>
      </c>
      <c r="P30" s="99">
        <v>0.58359123608862296</v>
      </c>
      <c r="Q30" s="100">
        <v>0.15314299768399911</v>
      </c>
      <c r="R30" s="100">
        <v>0.1006948002705417</v>
      </c>
      <c r="S30" s="100">
        <v>0.11204935336434999</v>
      </c>
      <c r="T30" s="100">
        <v>4.0089360742759934E-2</v>
      </c>
      <c r="U30" s="100">
        <v>0</v>
      </c>
      <c r="V30" s="100">
        <v>0</v>
      </c>
      <c r="W30" s="101">
        <v>1.0432251849726385E-2</v>
      </c>
      <c r="X30" s="98" t="s">
        <v>1661</v>
      </c>
    </row>
    <row r="31" spans="1:24" ht="16" x14ac:dyDescent="0.2">
      <c r="A31" s="1" t="s">
        <v>434</v>
      </c>
      <c r="B31" s="42" t="s">
        <v>435</v>
      </c>
      <c r="C31" s="94">
        <v>19</v>
      </c>
      <c r="D31" s="41" t="s">
        <v>436</v>
      </c>
      <c r="E31" s="95">
        <v>78633</v>
      </c>
      <c r="F31" s="96">
        <v>57143</v>
      </c>
      <c r="G31" s="97">
        <v>33309</v>
      </c>
      <c r="H31" s="97">
        <v>8866</v>
      </c>
      <c r="I31" s="97">
        <v>5002</v>
      </c>
      <c r="J31" s="97">
        <v>7117</v>
      </c>
      <c r="K31" s="97">
        <v>2116</v>
      </c>
      <c r="L31" s="97">
        <v>0</v>
      </c>
      <c r="M31" s="97">
        <v>0</v>
      </c>
      <c r="N31" s="96">
        <v>733</v>
      </c>
      <c r="O31" s="98">
        <v>0.72670507293375552</v>
      </c>
      <c r="P31" s="99">
        <v>0.58290604273489321</v>
      </c>
      <c r="Q31" s="100">
        <v>0.1551546121134697</v>
      </c>
      <c r="R31" s="100">
        <v>8.7534781163047096E-2</v>
      </c>
      <c r="S31" s="100">
        <v>0.12454718863202842</v>
      </c>
      <c r="T31" s="100">
        <v>3.7029907425231434E-2</v>
      </c>
      <c r="U31" s="100">
        <v>0</v>
      </c>
      <c r="V31" s="100">
        <v>0</v>
      </c>
      <c r="W31" s="101">
        <v>1.2827467931330171E-2</v>
      </c>
      <c r="X31" s="98" t="s">
        <v>1661</v>
      </c>
    </row>
    <row r="32" spans="1:24" ht="16" x14ac:dyDescent="0.2">
      <c r="A32" s="1" t="s">
        <v>827</v>
      </c>
      <c r="B32" s="42" t="s">
        <v>828</v>
      </c>
      <c r="C32" s="94">
        <v>17</v>
      </c>
      <c r="D32" s="41" t="s">
        <v>829</v>
      </c>
      <c r="E32" s="95">
        <v>77297</v>
      </c>
      <c r="F32" s="96">
        <v>59101</v>
      </c>
      <c r="G32" s="97">
        <v>34404</v>
      </c>
      <c r="H32" s="97">
        <v>7296</v>
      </c>
      <c r="I32" s="97">
        <v>11389</v>
      </c>
      <c r="J32" s="97">
        <v>2464</v>
      </c>
      <c r="K32" s="97">
        <v>3548</v>
      </c>
      <c r="L32" s="97">
        <v>0</v>
      </c>
      <c r="M32" s="97">
        <v>0</v>
      </c>
      <c r="N32" s="96">
        <v>0</v>
      </c>
      <c r="O32" s="98">
        <v>0.76459629739834667</v>
      </c>
      <c r="P32" s="99">
        <v>0.58212212991319945</v>
      </c>
      <c r="Q32" s="100">
        <v>0.12344968782254108</v>
      </c>
      <c r="R32" s="100">
        <v>0.19270401516048799</v>
      </c>
      <c r="S32" s="100">
        <v>4.1691341940068696E-2</v>
      </c>
      <c r="T32" s="100">
        <v>6.0032825163702813E-2</v>
      </c>
      <c r="U32" s="100">
        <v>0</v>
      </c>
      <c r="V32" s="100">
        <v>0</v>
      </c>
      <c r="W32" s="101">
        <v>0</v>
      </c>
      <c r="X32" s="98" t="s">
        <v>1661</v>
      </c>
    </row>
    <row r="33" spans="1:24" ht="16" x14ac:dyDescent="0.2">
      <c r="A33" s="1" t="s">
        <v>340</v>
      </c>
      <c r="B33" s="42" t="s">
        <v>341</v>
      </c>
      <c r="C33" s="94">
        <v>13</v>
      </c>
      <c r="D33" s="41" t="s">
        <v>309</v>
      </c>
      <c r="E33" s="95">
        <v>72753</v>
      </c>
      <c r="F33" s="96">
        <v>52518</v>
      </c>
      <c r="G33" s="97">
        <v>30550</v>
      </c>
      <c r="H33" s="97">
        <v>9491</v>
      </c>
      <c r="I33" s="97">
        <v>2352</v>
      </c>
      <c r="J33" s="97">
        <v>8296</v>
      </c>
      <c r="K33" s="97">
        <v>1829</v>
      </c>
      <c r="L33" s="97">
        <v>0</v>
      </c>
      <c r="M33" s="97">
        <v>0</v>
      </c>
      <c r="N33" s="96">
        <v>0</v>
      </c>
      <c r="O33" s="98">
        <v>0.72186713949940207</v>
      </c>
      <c r="P33" s="99">
        <v>0.58170532008073428</v>
      </c>
      <c r="Q33" s="100">
        <v>0.18071899158383792</v>
      </c>
      <c r="R33" s="100">
        <v>4.4784645264480748E-2</v>
      </c>
      <c r="S33" s="100">
        <v>0.15796488822879776</v>
      </c>
      <c r="T33" s="100">
        <v>3.4826154842149355E-2</v>
      </c>
      <c r="U33" s="100">
        <v>0</v>
      </c>
      <c r="V33" s="100">
        <v>0</v>
      </c>
      <c r="W33" s="101">
        <v>0</v>
      </c>
      <c r="X33" s="98" t="s">
        <v>1661</v>
      </c>
    </row>
    <row r="34" spans="1:24" ht="16" x14ac:dyDescent="0.2">
      <c r="A34" s="1" t="s">
        <v>290</v>
      </c>
      <c r="B34" s="132" t="s">
        <v>291</v>
      </c>
      <c r="C34" s="133">
        <v>18</v>
      </c>
      <c r="D34" s="39" t="s">
        <v>159</v>
      </c>
      <c r="E34" s="134">
        <v>69302</v>
      </c>
      <c r="F34" s="96">
        <v>49707</v>
      </c>
      <c r="G34" s="135">
        <v>28887</v>
      </c>
      <c r="H34" s="135">
        <v>4745</v>
      </c>
      <c r="I34" s="135">
        <v>3263</v>
      </c>
      <c r="J34" s="135">
        <v>10663</v>
      </c>
      <c r="K34" s="135">
        <v>2149</v>
      </c>
      <c r="L34" s="135">
        <v>0</v>
      </c>
      <c r="M34" s="135">
        <v>0</v>
      </c>
      <c r="N34" s="136">
        <v>0</v>
      </c>
      <c r="O34" s="137">
        <v>0.71725202735851779</v>
      </c>
      <c r="P34" s="99">
        <v>0.58114551270444803</v>
      </c>
      <c r="Q34" s="100">
        <v>9.5459392037338803E-2</v>
      </c>
      <c r="R34" s="100">
        <v>6.5644677811978192E-2</v>
      </c>
      <c r="S34" s="100">
        <v>0.21451707003037801</v>
      </c>
      <c r="T34" s="100">
        <v>4.3233347415856924E-2</v>
      </c>
      <c r="U34" s="100">
        <v>0</v>
      </c>
      <c r="V34" s="100">
        <v>0</v>
      </c>
      <c r="W34" s="101">
        <v>0</v>
      </c>
      <c r="X34" s="98" t="s">
        <v>1661</v>
      </c>
    </row>
    <row r="35" spans="1:24" ht="16" x14ac:dyDescent="0.2">
      <c r="A35" s="1" t="s">
        <v>356</v>
      </c>
      <c r="B35" s="42" t="s">
        <v>357</v>
      </c>
      <c r="C35" s="94">
        <v>15</v>
      </c>
      <c r="D35" s="41" t="s">
        <v>284</v>
      </c>
      <c r="E35" s="95">
        <v>69211</v>
      </c>
      <c r="F35" s="96">
        <v>49006</v>
      </c>
      <c r="G35" s="97">
        <v>28295</v>
      </c>
      <c r="H35" s="97">
        <v>6360</v>
      </c>
      <c r="I35" s="97">
        <v>3954</v>
      </c>
      <c r="J35" s="97">
        <v>7544</v>
      </c>
      <c r="K35" s="97">
        <v>2853</v>
      </c>
      <c r="L35" s="97">
        <v>0</v>
      </c>
      <c r="M35" s="97">
        <v>0</v>
      </c>
      <c r="N35" s="96">
        <v>0</v>
      </c>
      <c r="O35" s="98">
        <v>0.70806663680628801</v>
      </c>
      <c r="P35" s="99">
        <v>0.57737828021058646</v>
      </c>
      <c r="Q35" s="100">
        <v>0.1297800269354773</v>
      </c>
      <c r="R35" s="100">
        <v>8.0683997877810887E-2</v>
      </c>
      <c r="S35" s="100">
        <v>0.15394033383667305</v>
      </c>
      <c r="T35" s="100">
        <v>5.8217361139452313E-2</v>
      </c>
      <c r="U35" s="100">
        <v>0</v>
      </c>
      <c r="V35" s="100">
        <v>0</v>
      </c>
      <c r="W35" s="101">
        <v>0</v>
      </c>
      <c r="X35" s="98" t="s">
        <v>1661</v>
      </c>
    </row>
    <row r="36" spans="1:24" ht="16" x14ac:dyDescent="0.2">
      <c r="A36" s="1" t="s">
        <v>1114</v>
      </c>
      <c r="B36" s="42" t="s">
        <v>1115</v>
      </c>
      <c r="C36" s="94">
        <v>19</v>
      </c>
      <c r="D36" s="41" t="s">
        <v>164</v>
      </c>
      <c r="E36" s="95">
        <v>77881</v>
      </c>
      <c r="F36" s="96">
        <v>55999</v>
      </c>
      <c r="G36" s="97">
        <v>32329</v>
      </c>
      <c r="H36" s="97">
        <v>8132</v>
      </c>
      <c r="I36" s="97">
        <v>7572</v>
      </c>
      <c r="J36" s="97">
        <v>5516</v>
      </c>
      <c r="K36" s="97">
        <v>2092</v>
      </c>
      <c r="L36" s="97">
        <v>0</v>
      </c>
      <c r="M36" s="97">
        <v>0</v>
      </c>
      <c r="N36" s="96">
        <v>358</v>
      </c>
      <c r="O36" s="98">
        <v>0.71903288350175265</v>
      </c>
      <c r="P36" s="99">
        <v>0.57731388060501077</v>
      </c>
      <c r="Q36" s="100">
        <v>0.14521687887283702</v>
      </c>
      <c r="R36" s="100">
        <v>0.13521670029821961</v>
      </c>
      <c r="S36" s="100">
        <v>9.8501758959981423E-2</v>
      </c>
      <c r="T36" s="100">
        <v>3.7357809960892156E-2</v>
      </c>
      <c r="U36" s="100">
        <v>0</v>
      </c>
      <c r="V36" s="100">
        <v>0</v>
      </c>
      <c r="W36" s="101">
        <v>6.3929713030589832E-3</v>
      </c>
      <c r="X36" s="98" t="s">
        <v>1661</v>
      </c>
    </row>
    <row r="37" spans="1:24" ht="16" x14ac:dyDescent="0.2">
      <c r="A37" s="1" t="s">
        <v>277</v>
      </c>
      <c r="B37" s="42" t="s">
        <v>278</v>
      </c>
      <c r="C37" s="94">
        <v>20</v>
      </c>
      <c r="D37" s="41" t="s">
        <v>22</v>
      </c>
      <c r="E37" s="95">
        <v>83575</v>
      </c>
      <c r="F37" s="96">
        <v>57139</v>
      </c>
      <c r="G37" s="97">
        <v>32953</v>
      </c>
      <c r="H37" s="97">
        <v>6933</v>
      </c>
      <c r="I37" s="97">
        <v>4865</v>
      </c>
      <c r="J37" s="97">
        <v>8540</v>
      </c>
      <c r="K37" s="97">
        <v>3742</v>
      </c>
      <c r="L37" s="97">
        <v>0</v>
      </c>
      <c r="M37" s="97">
        <v>0</v>
      </c>
      <c r="N37" s="96">
        <v>106</v>
      </c>
      <c r="O37" s="98">
        <v>0.68368531259347887</v>
      </c>
      <c r="P37" s="99">
        <v>0.57671642835891423</v>
      </c>
      <c r="Q37" s="100">
        <v>0.12133569015908574</v>
      </c>
      <c r="R37" s="100">
        <v>8.5143247169183922E-2</v>
      </c>
      <c r="S37" s="100">
        <v>0.14946008855597753</v>
      </c>
      <c r="T37" s="100">
        <v>6.5489420535886175E-2</v>
      </c>
      <c r="U37" s="100">
        <v>0</v>
      </c>
      <c r="V37" s="100">
        <v>0</v>
      </c>
      <c r="W37" s="101">
        <v>1.8551252209524144E-3</v>
      </c>
      <c r="X37" s="98" t="s">
        <v>1661</v>
      </c>
    </row>
    <row r="38" spans="1:24" ht="16" x14ac:dyDescent="0.2">
      <c r="A38" s="1" t="s">
        <v>958</v>
      </c>
      <c r="B38" s="42" t="s">
        <v>959</v>
      </c>
      <c r="C38" s="94">
        <v>10</v>
      </c>
      <c r="D38" s="41" t="s">
        <v>611</v>
      </c>
      <c r="E38" s="95">
        <v>70914</v>
      </c>
      <c r="F38" s="96">
        <v>51459</v>
      </c>
      <c r="G38" s="97">
        <v>29674</v>
      </c>
      <c r="H38" s="97">
        <v>6677</v>
      </c>
      <c r="I38" s="97">
        <v>6182</v>
      </c>
      <c r="J38" s="97">
        <v>6798</v>
      </c>
      <c r="K38" s="97">
        <v>2128</v>
      </c>
      <c r="L38" s="97">
        <v>0</v>
      </c>
      <c r="M38" s="97">
        <v>0</v>
      </c>
      <c r="N38" s="96">
        <v>0</v>
      </c>
      <c r="O38" s="98">
        <v>0.72565360859632799</v>
      </c>
      <c r="P38" s="99">
        <v>0.57665325793350042</v>
      </c>
      <c r="Q38" s="100">
        <v>0.12975378456635381</v>
      </c>
      <c r="R38" s="100">
        <v>0.12013447599059446</v>
      </c>
      <c r="S38" s="100">
        <v>0.13210517110709497</v>
      </c>
      <c r="T38" s="100">
        <v>4.1353310402456323E-2</v>
      </c>
      <c r="U38" s="100">
        <v>0</v>
      </c>
      <c r="V38" s="100">
        <v>0</v>
      </c>
      <c r="W38" s="101">
        <v>0</v>
      </c>
      <c r="X38" s="98" t="s">
        <v>1661</v>
      </c>
    </row>
    <row r="39" spans="1:24" ht="16" x14ac:dyDescent="0.2">
      <c r="A39" s="1" t="s">
        <v>1108</v>
      </c>
      <c r="B39" s="42" t="s">
        <v>1109</v>
      </c>
      <c r="C39" s="94">
        <v>14</v>
      </c>
      <c r="D39" s="41" t="s">
        <v>51</v>
      </c>
      <c r="E39" s="95">
        <v>67090</v>
      </c>
      <c r="F39" s="96">
        <v>47168</v>
      </c>
      <c r="G39" s="97">
        <v>27123</v>
      </c>
      <c r="H39" s="97">
        <v>7467</v>
      </c>
      <c r="I39" s="97">
        <v>2891</v>
      </c>
      <c r="J39" s="97">
        <v>7569</v>
      </c>
      <c r="K39" s="97">
        <v>2038</v>
      </c>
      <c r="L39" s="97">
        <v>0</v>
      </c>
      <c r="M39" s="97">
        <v>0</v>
      </c>
      <c r="N39" s="96">
        <v>80</v>
      </c>
      <c r="O39" s="98">
        <v>0.70305559695930842</v>
      </c>
      <c r="P39" s="99">
        <v>0.57502968113975572</v>
      </c>
      <c r="Q39" s="100">
        <v>0.15830647896879241</v>
      </c>
      <c r="R39" s="100">
        <v>6.129155359565807E-2</v>
      </c>
      <c r="S39" s="100">
        <v>0.16046896200814112</v>
      </c>
      <c r="T39" s="100">
        <v>4.3207259158751697E-2</v>
      </c>
      <c r="U39" s="100">
        <v>0</v>
      </c>
      <c r="V39" s="100">
        <v>0</v>
      </c>
      <c r="W39" s="101">
        <v>1.6960651289009499E-3</v>
      </c>
      <c r="X39" s="98" t="s">
        <v>1661</v>
      </c>
    </row>
    <row r="40" spans="1:24" ht="16" x14ac:dyDescent="0.2">
      <c r="A40" s="1" t="s">
        <v>777</v>
      </c>
      <c r="B40" s="42" t="s">
        <v>778</v>
      </c>
      <c r="C40" s="94">
        <v>17</v>
      </c>
      <c r="D40" s="41" t="s">
        <v>71</v>
      </c>
      <c r="E40" s="95">
        <v>68129</v>
      </c>
      <c r="F40" s="96">
        <v>49032</v>
      </c>
      <c r="G40" s="97">
        <v>28152</v>
      </c>
      <c r="H40" s="97">
        <v>7645</v>
      </c>
      <c r="I40" s="97">
        <v>3330</v>
      </c>
      <c r="J40" s="97">
        <v>8173</v>
      </c>
      <c r="K40" s="97">
        <v>1732</v>
      </c>
      <c r="L40" s="97">
        <v>0</v>
      </c>
      <c r="M40" s="97">
        <v>0</v>
      </c>
      <c r="N40" s="96">
        <v>0</v>
      </c>
      <c r="O40" s="98">
        <v>0.71969352258216035</v>
      </c>
      <c r="P40" s="99">
        <v>0.57415565345080766</v>
      </c>
      <c r="Q40" s="100">
        <v>0.15591858378201989</v>
      </c>
      <c r="R40" s="100">
        <v>6.7914831130690162E-2</v>
      </c>
      <c r="S40" s="100">
        <v>0.16668706151085005</v>
      </c>
      <c r="T40" s="100">
        <v>3.5323870125632241E-2</v>
      </c>
      <c r="U40" s="100">
        <v>0</v>
      </c>
      <c r="V40" s="100">
        <v>0</v>
      </c>
      <c r="W40" s="101">
        <v>0</v>
      </c>
      <c r="X40" s="98" t="s">
        <v>1661</v>
      </c>
    </row>
    <row r="41" spans="1:24" ht="16" x14ac:dyDescent="0.2">
      <c r="A41" s="1" t="s">
        <v>976</v>
      </c>
      <c r="B41" s="42" t="s">
        <v>977</v>
      </c>
      <c r="C41" s="94">
        <v>19</v>
      </c>
      <c r="D41" s="41" t="s">
        <v>436</v>
      </c>
      <c r="E41" s="95">
        <v>79654</v>
      </c>
      <c r="F41" s="96">
        <v>56103</v>
      </c>
      <c r="G41" s="97">
        <v>32211</v>
      </c>
      <c r="H41" s="97">
        <v>6627</v>
      </c>
      <c r="I41" s="97">
        <v>5189</v>
      </c>
      <c r="J41" s="97">
        <v>9553</v>
      </c>
      <c r="K41" s="97">
        <v>2159</v>
      </c>
      <c r="L41" s="97">
        <v>0</v>
      </c>
      <c r="M41" s="97">
        <v>0</v>
      </c>
      <c r="N41" s="96">
        <v>364</v>
      </c>
      <c r="O41" s="98">
        <v>0.70433374344037969</v>
      </c>
      <c r="P41" s="99">
        <v>0.57414042029837975</v>
      </c>
      <c r="Q41" s="100">
        <v>0.11812202556013048</v>
      </c>
      <c r="R41" s="100">
        <v>9.2490597650749518E-2</v>
      </c>
      <c r="S41" s="100">
        <v>0.17027609931732707</v>
      </c>
      <c r="T41" s="100">
        <v>3.8482790581608826E-2</v>
      </c>
      <c r="U41" s="100">
        <v>0</v>
      </c>
      <c r="V41" s="100">
        <v>0</v>
      </c>
      <c r="W41" s="101">
        <v>6.4880665918043597E-3</v>
      </c>
      <c r="X41" s="98" t="s">
        <v>1661</v>
      </c>
    </row>
    <row r="42" spans="1:24" ht="16" x14ac:dyDescent="0.2">
      <c r="A42" s="1" t="s">
        <v>69</v>
      </c>
      <c r="B42" s="42" t="s">
        <v>70</v>
      </c>
      <c r="C42" s="94">
        <v>17</v>
      </c>
      <c r="D42" s="41" t="s">
        <v>71</v>
      </c>
      <c r="E42" s="95">
        <v>67436</v>
      </c>
      <c r="F42" s="96">
        <v>48803</v>
      </c>
      <c r="G42" s="97">
        <v>27955</v>
      </c>
      <c r="H42" s="97">
        <v>9484</v>
      </c>
      <c r="I42" s="97">
        <v>3378</v>
      </c>
      <c r="J42" s="97">
        <v>6108</v>
      </c>
      <c r="K42" s="97">
        <v>1878</v>
      </c>
      <c r="L42" s="97">
        <v>0</v>
      </c>
      <c r="M42" s="97">
        <v>0</v>
      </c>
      <c r="N42" s="96">
        <v>0</v>
      </c>
      <c r="O42" s="98">
        <v>0.72369357613144314</v>
      </c>
      <c r="P42" s="99">
        <v>0.57281314673278283</v>
      </c>
      <c r="Q42" s="100">
        <v>0.19433231563633382</v>
      </c>
      <c r="R42" s="100">
        <v>6.9217056328504389E-2</v>
      </c>
      <c r="S42" s="100">
        <v>0.12515624039505768</v>
      </c>
      <c r="T42" s="100">
        <v>3.8481240907321274E-2</v>
      </c>
      <c r="U42" s="100">
        <v>0</v>
      </c>
      <c r="V42" s="100">
        <v>0</v>
      </c>
      <c r="W42" s="101">
        <v>0</v>
      </c>
      <c r="X42" s="98" t="s">
        <v>1661</v>
      </c>
    </row>
    <row r="43" spans="1:24" ht="16" x14ac:dyDescent="0.2">
      <c r="A43" s="1" t="s">
        <v>1094</v>
      </c>
      <c r="B43" s="42" t="s">
        <v>1095</v>
      </c>
      <c r="C43" s="94">
        <v>15</v>
      </c>
      <c r="D43" s="41" t="s">
        <v>284</v>
      </c>
      <c r="E43" s="95">
        <v>67858</v>
      </c>
      <c r="F43" s="96">
        <v>50556</v>
      </c>
      <c r="G43" s="97">
        <v>28938</v>
      </c>
      <c r="H43" s="97">
        <v>4930</v>
      </c>
      <c r="I43" s="97">
        <v>7892</v>
      </c>
      <c r="J43" s="97">
        <v>5813</v>
      </c>
      <c r="K43" s="97">
        <v>2350</v>
      </c>
      <c r="L43" s="97">
        <v>0</v>
      </c>
      <c r="M43" s="97">
        <v>0</v>
      </c>
      <c r="N43" s="96">
        <v>633</v>
      </c>
      <c r="O43" s="98">
        <v>0.74502637861416487</v>
      </c>
      <c r="P43" s="99">
        <v>0.57239496795632561</v>
      </c>
      <c r="Q43" s="100">
        <v>9.7515626236252873E-2</v>
      </c>
      <c r="R43" s="100">
        <v>0.15610412216156341</v>
      </c>
      <c r="S43" s="100">
        <v>0.11498140675686368</v>
      </c>
      <c r="T43" s="100">
        <v>4.6483107840810188E-2</v>
      </c>
      <c r="U43" s="100">
        <v>0</v>
      </c>
      <c r="V43" s="100">
        <v>0</v>
      </c>
      <c r="W43" s="101">
        <v>1.2520769048184192E-2</v>
      </c>
      <c r="X43" s="98" t="s">
        <v>1661</v>
      </c>
    </row>
    <row r="44" spans="1:24" ht="16" x14ac:dyDescent="0.2">
      <c r="A44" s="1" t="s">
        <v>856</v>
      </c>
      <c r="B44" s="42" t="s">
        <v>857</v>
      </c>
      <c r="C44" s="94">
        <v>14</v>
      </c>
      <c r="D44" s="41" t="s">
        <v>51</v>
      </c>
      <c r="E44" s="95">
        <v>80615</v>
      </c>
      <c r="F44" s="96">
        <v>57563</v>
      </c>
      <c r="G44" s="97">
        <v>32926</v>
      </c>
      <c r="H44" s="97">
        <v>6791</v>
      </c>
      <c r="I44" s="97">
        <v>6079</v>
      </c>
      <c r="J44" s="97">
        <v>7935</v>
      </c>
      <c r="K44" s="97">
        <v>2174</v>
      </c>
      <c r="L44" s="97">
        <v>0</v>
      </c>
      <c r="M44" s="97">
        <v>0</v>
      </c>
      <c r="N44" s="96">
        <v>1658</v>
      </c>
      <c r="O44" s="98">
        <v>0.71404825404701355</v>
      </c>
      <c r="P44" s="99">
        <v>0.57199937459826622</v>
      </c>
      <c r="Q44" s="100">
        <v>0.11797508816427218</v>
      </c>
      <c r="R44" s="100">
        <v>0.10560603165227664</v>
      </c>
      <c r="S44" s="100">
        <v>0.13784896548129874</v>
      </c>
      <c r="T44" s="100">
        <v>3.7767315810503271E-2</v>
      </c>
      <c r="U44" s="100">
        <v>0</v>
      </c>
      <c r="V44" s="100">
        <v>0</v>
      </c>
      <c r="W44" s="101">
        <v>2.8803224293382904E-2</v>
      </c>
      <c r="X44" s="98" t="s">
        <v>1661</v>
      </c>
    </row>
    <row r="45" spans="1:24" ht="16" x14ac:dyDescent="0.2">
      <c r="A45" s="1" t="s">
        <v>485</v>
      </c>
      <c r="B45" s="42" t="s">
        <v>486</v>
      </c>
      <c r="C45" s="94">
        <v>19</v>
      </c>
      <c r="D45" s="41" t="s">
        <v>436</v>
      </c>
      <c r="E45" s="95">
        <v>76554</v>
      </c>
      <c r="F45" s="96">
        <v>53986</v>
      </c>
      <c r="G45" s="97">
        <v>30802</v>
      </c>
      <c r="H45" s="97">
        <v>6534</v>
      </c>
      <c r="I45" s="97">
        <v>8354</v>
      </c>
      <c r="J45" s="97">
        <v>4774</v>
      </c>
      <c r="K45" s="97">
        <v>2558</v>
      </c>
      <c r="L45" s="97">
        <v>0</v>
      </c>
      <c r="M45" s="97">
        <v>0</v>
      </c>
      <c r="N45" s="96">
        <v>964</v>
      </c>
      <c r="O45" s="98">
        <v>0.70520155707082577</v>
      </c>
      <c r="P45" s="99">
        <v>0.57055532915941165</v>
      </c>
      <c r="Q45" s="100">
        <v>0.12103137850553847</v>
      </c>
      <c r="R45" s="100">
        <v>0.15474382247249288</v>
      </c>
      <c r="S45" s="100">
        <v>8.8430333790241913E-2</v>
      </c>
      <c r="T45" s="100">
        <v>4.7382654762345794E-2</v>
      </c>
      <c r="U45" s="100">
        <v>0</v>
      </c>
      <c r="V45" s="100">
        <v>0</v>
      </c>
      <c r="W45" s="101">
        <v>1.7856481309969252E-2</v>
      </c>
      <c r="X45" s="98" t="s">
        <v>1661</v>
      </c>
    </row>
    <row r="46" spans="1:24" ht="16" x14ac:dyDescent="0.2">
      <c r="A46" s="1" t="s">
        <v>553</v>
      </c>
      <c r="B46" s="42" t="s">
        <v>554</v>
      </c>
      <c r="C46" s="94">
        <v>14</v>
      </c>
      <c r="D46" s="41" t="s">
        <v>210</v>
      </c>
      <c r="E46" s="95">
        <v>79666</v>
      </c>
      <c r="F46" s="96">
        <v>57267</v>
      </c>
      <c r="G46" s="97">
        <v>32608</v>
      </c>
      <c r="H46" s="97">
        <v>9345</v>
      </c>
      <c r="I46" s="97">
        <v>5872</v>
      </c>
      <c r="J46" s="97">
        <v>6603</v>
      </c>
      <c r="K46" s="97">
        <v>2583</v>
      </c>
      <c r="L46" s="97">
        <v>0</v>
      </c>
      <c r="M46" s="97">
        <v>0</v>
      </c>
      <c r="N46" s="96">
        <v>256</v>
      </c>
      <c r="O46" s="98">
        <v>0.71883865136946756</v>
      </c>
      <c r="P46" s="99">
        <v>0.56940297204323609</v>
      </c>
      <c r="Q46" s="100">
        <v>0.16318298496516317</v>
      </c>
      <c r="R46" s="100">
        <v>0.10253723785076921</v>
      </c>
      <c r="S46" s="100">
        <v>0.11530200639111531</v>
      </c>
      <c r="T46" s="100">
        <v>4.5104510451045104E-2</v>
      </c>
      <c r="U46" s="100">
        <v>0</v>
      </c>
      <c r="V46" s="100">
        <v>0</v>
      </c>
      <c r="W46" s="101">
        <v>4.4702882986711366E-3</v>
      </c>
      <c r="X46" s="98" t="s">
        <v>1661</v>
      </c>
    </row>
    <row r="47" spans="1:24" ht="16" x14ac:dyDescent="0.2">
      <c r="A47" s="1" t="s">
        <v>872</v>
      </c>
      <c r="B47" s="42" t="s">
        <v>873</v>
      </c>
      <c r="C47" s="94">
        <v>20</v>
      </c>
      <c r="D47" s="41" t="s">
        <v>28</v>
      </c>
      <c r="E47" s="95">
        <v>70741</v>
      </c>
      <c r="F47" s="96">
        <v>50124</v>
      </c>
      <c r="G47" s="97">
        <v>28531</v>
      </c>
      <c r="H47" s="97">
        <v>6448</v>
      </c>
      <c r="I47" s="97">
        <v>3937</v>
      </c>
      <c r="J47" s="97">
        <v>8970</v>
      </c>
      <c r="K47" s="97">
        <v>2238</v>
      </c>
      <c r="L47" s="97">
        <v>0</v>
      </c>
      <c r="M47" s="97">
        <v>0</v>
      </c>
      <c r="N47" s="96">
        <v>0</v>
      </c>
      <c r="O47" s="98">
        <v>0.70855656549949819</v>
      </c>
      <c r="P47" s="99">
        <v>0.56920836325911739</v>
      </c>
      <c r="Q47" s="100">
        <v>0.12864097039342431</v>
      </c>
      <c r="R47" s="100">
        <v>7.8545207884446577E-2</v>
      </c>
      <c r="S47" s="100">
        <v>0.17895618865214269</v>
      </c>
      <c r="T47" s="100">
        <v>4.4649269810869044E-2</v>
      </c>
      <c r="U47" s="100">
        <v>0</v>
      </c>
      <c r="V47" s="100">
        <v>0</v>
      </c>
      <c r="W47" s="101">
        <v>0</v>
      </c>
      <c r="X47" s="98" t="s">
        <v>1661</v>
      </c>
    </row>
    <row r="48" spans="1:24" ht="16" x14ac:dyDescent="0.2">
      <c r="A48" s="1" t="s">
        <v>563</v>
      </c>
      <c r="B48" s="42" t="s">
        <v>564</v>
      </c>
      <c r="C48" s="94">
        <v>14</v>
      </c>
      <c r="D48" s="41" t="s">
        <v>210</v>
      </c>
      <c r="E48" s="95">
        <v>74839</v>
      </c>
      <c r="F48" s="96">
        <v>55375</v>
      </c>
      <c r="G48" s="97">
        <v>31488</v>
      </c>
      <c r="H48" s="97">
        <v>11433</v>
      </c>
      <c r="I48" s="97">
        <v>4484</v>
      </c>
      <c r="J48" s="97">
        <v>4917</v>
      </c>
      <c r="K48" s="97">
        <v>3053</v>
      </c>
      <c r="L48" s="97">
        <v>0</v>
      </c>
      <c r="M48" s="97">
        <v>0</v>
      </c>
      <c r="N48" s="96">
        <v>0</v>
      </c>
      <c r="O48" s="98">
        <v>0.73992169857961754</v>
      </c>
      <c r="P48" s="99">
        <v>0.56863205417607221</v>
      </c>
      <c r="Q48" s="100">
        <v>0.20646501128668171</v>
      </c>
      <c r="R48" s="100">
        <v>8.0975169300225733E-2</v>
      </c>
      <c r="S48" s="100">
        <v>8.879458239277653E-2</v>
      </c>
      <c r="T48" s="100">
        <v>5.5133182844243796E-2</v>
      </c>
      <c r="U48" s="100">
        <v>0</v>
      </c>
      <c r="V48" s="100">
        <v>0</v>
      </c>
      <c r="W48" s="101">
        <v>0</v>
      </c>
      <c r="X48" s="98" t="s">
        <v>1661</v>
      </c>
    </row>
    <row r="49" spans="1:24" ht="16" x14ac:dyDescent="0.2">
      <c r="A49" s="1" t="s">
        <v>819</v>
      </c>
      <c r="B49" s="42" t="s">
        <v>820</v>
      </c>
      <c r="C49" s="94">
        <v>19</v>
      </c>
      <c r="D49" s="41" t="s">
        <v>436</v>
      </c>
      <c r="E49" s="95">
        <v>73429</v>
      </c>
      <c r="F49" s="96">
        <v>51349</v>
      </c>
      <c r="G49" s="97">
        <v>29151</v>
      </c>
      <c r="H49" s="97">
        <v>6578</v>
      </c>
      <c r="I49" s="97">
        <v>5369</v>
      </c>
      <c r="J49" s="97">
        <v>6817</v>
      </c>
      <c r="K49" s="97">
        <v>3434</v>
      </c>
      <c r="L49" s="97">
        <v>0</v>
      </c>
      <c r="M49" s="97">
        <v>0</v>
      </c>
      <c r="N49" s="96">
        <v>0</v>
      </c>
      <c r="O49" s="98">
        <v>0.69930136594533499</v>
      </c>
      <c r="P49" s="99">
        <v>0.56770336325926507</v>
      </c>
      <c r="Q49" s="100">
        <v>0.12810376054061423</v>
      </c>
      <c r="R49" s="100">
        <v>0.10455899822781359</v>
      </c>
      <c r="S49" s="100">
        <v>0.13275818419053925</v>
      </c>
      <c r="T49" s="100">
        <v>6.68756937817679E-2</v>
      </c>
      <c r="U49" s="100">
        <v>0</v>
      </c>
      <c r="V49" s="100">
        <v>0</v>
      </c>
      <c r="W49" s="101">
        <v>0</v>
      </c>
      <c r="X49" s="98" t="s">
        <v>1661</v>
      </c>
    </row>
    <row r="50" spans="1:24" ht="16" x14ac:dyDescent="0.2">
      <c r="A50" s="1" t="s">
        <v>365</v>
      </c>
      <c r="B50" s="42" t="s">
        <v>366</v>
      </c>
      <c r="C50" s="94">
        <v>18</v>
      </c>
      <c r="D50" s="41" t="s">
        <v>360</v>
      </c>
      <c r="E50" s="95">
        <v>71035</v>
      </c>
      <c r="F50" s="96">
        <v>50372</v>
      </c>
      <c r="G50" s="97">
        <v>28500</v>
      </c>
      <c r="H50" s="97">
        <v>8391</v>
      </c>
      <c r="I50" s="97">
        <v>3767</v>
      </c>
      <c r="J50" s="97">
        <v>7306</v>
      </c>
      <c r="K50" s="97">
        <v>2408</v>
      </c>
      <c r="L50" s="97">
        <v>0</v>
      </c>
      <c r="M50" s="97">
        <v>0</v>
      </c>
      <c r="N50" s="96">
        <v>0</v>
      </c>
      <c r="O50" s="98">
        <v>0.70911522488913914</v>
      </c>
      <c r="P50" s="99">
        <v>0.5657905185420472</v>
      </c>
      <c r="Q50" s="100">
        <v>0.1665806400381164</v>
      </c>
      <c r="R50" s="100">
        <v>7.4783609942031287E-2</v>
      </c>
      <c r="S50" s="100">
        <v>0.14504089573572621</v>
      </c>
      <c r="T50" s="100">
        <v>4.7804335742078929E-2</v>
      </c>
      <c r="U50" s="100">
        <v>0</v>
      </c>
      <c r="V50" s="100">
        <v>0</v>
      </c>
      <c r="W50" s="101">
        <v>0</v>
      </c>
      <c r="X50" s="98" t="s">
        <v>1661</v>
      </c>
    </row>
    <row r="51" spans="1:24" ht="16" x14ac:dyDescent="0.2">
      <c r="A51" s="1" t="s">
        <v>314</v>
      </c>
      <c r="B51" s="42" t="s">
        <v>315</v>
      </c>
      <c r="C51" s="94">
        <v>15</v>
      </c>
      <c r="D51" s="41" t="s">
        <v>269</v>
      </c>
      <c r="E51" s="95">
        <v>78292</v>
      </c>
      <c r="F51" s="96">
        <v>56667</v>
      </c>
      <c r="G51" s="97">
        <v>32045</v>
      </c>
      <c r="H51" s="97">
        <v>5240</v>
      </c>
      <c r="I51" s="97">
        <v>10568</v>
      </c>
      <c r="J51" s="97">
        <v>6188</v>
      </c>
      <c r="K51" s="97">
        <v>2626</v>
      </c>
      <c r="L51" s="97">
        <v>0</v>
      </c>
      <c r="M51" s="97">
        <v>0</v>
      </c>
      <c r="N51" s="96">
        <v>0</v>
      </c>
      <c r="O51" s="98">
        <v>0.72379042558626683</v>
      </c>
      <c r="P51" s="99">
        <v>0.56549667354897915</v>
      </c>
      <c r="Q51" s="100">
        <v>9.2470044293857093E-2</v>
      </c>
      <c r="R51" s="100">
        <v>0.18649302062929041</v>
      </c>
      <c r="S51" s="100">
        <v>0.10919935765083735</v>
      </c>
      <c r="T51" s="100">
        <v>4.6340903877036016E-2</v>
      </c>
      <c r="U51" s="100">
        <v>0</v>
      </c>
      <c r="V51" s="100">
        <v>0</v>
      </c>
      <c r="W51" s="101">
        <v>0</v>
      </c>
      <c r="X51" s="98" t="s">
        <v>1661</v>
      </c>
    </row>
    <row r="52" spans="1:24" ht="16" x14ac:dyDescent="0.2">
      <c r="A52" s="1" t="s">
        <v>723</v>
      </c>
      <c r="B52" s="42" t="s">
        <v>724</v>
      </c>
      <c r="C52" s="94">
        <v>19</v>
      </c>
      <c r="D52" s="41" t="s">
        <v>10</v>
      </c>
      <c r="E52" s="95">
        <v>72720</v>
      </c>
      <c r="F52" s="96">
        <v>49447</v>
      </c>
      <c r="G52" s="97">
        <v>27819</v>
      </c>
      <c r="H52" s="97">
        <v>6018</v>
      </c>
      <c r="I52" s="97">
        <v>4626</v>
      </c>
      <c r="J52" s="97">
        <v>8657</v>
      </c>
      <c r="K52" s="97">
        <v>2327</v>
      </c>
      <c r="L52" s="97">
        <v>0</v>
      </c>
      <c r="M52" s="97">
        <v>0</v>
      </c>
      <c r="N52" s="96">
        <v>0</v>
      </c>
      <c r="O52" s="98">
        <v>0.67996424642464248</v>
      </c>
      <c r="P52" s="99">
        <v>0.56260238234877746</v>
      </c>
      <c r="Q52" s="100">
        <v>0.12170606912451716</v>
      </c>
      <c r="R52" s="100">
        <v>9.3554715149554074E-2</v>
      </c>
      <c r="S52" s="100">
        <v>0.17507634436871802</v>
      </c>
      <c r="T52" s="100">
        <v>4.7060489008433272E-2</v>
      </c>
      <c r="U52" s="100">
        <v>0</v>
      </c>
      <c r="V52" s="100">
        <v>0</v>
      </c>
      <c r="W52" s="101">
        <v>0</v>
      </c>
      <c r="X52" s="98" t="s">
        <v>1661</v>
      </c>
    </row>
    <row r="53" spans="1:24" ht="16" x14ac:dyDescent="0.2">
      <c r="A53" s="1" t="s">
        <v>1112</v>
      </c>
      <c r="B53" s="42" t="s">
        <v>1113</v>
      </c>
      <c r="C53" s="94">
        <v>19</v>
      </c>
      <c r="D53" s="41" t="s">
        <v>436</v>
      </c>
      <c r="E53" s="95">
        <v>74287</v>
      </c>
      <c r="F53" s="96">
        <v>51964</v>
      </c>
      <c r="G53" s="97">
        <v>29199</v>
      </c>
      <c r="H53" s="97">
        <v>8389</v>
      </c>
      <c r="I53" s="97">
        <v>6047</v>
      </c>
      <c r="J53" s="97">
        <v>5873</v>
      </c>
      <c r="K53" s="97">
        <v>2109</v>
      </c>
      <c r="L53" s="97">
        <v>0</v>
      </c>
      <c r="M53" s="97">
        <v>0</v>
      </c>
      <c r="N53" s="96">
        <v>347</v>
      </c>
      <c r="O53" s="98">
        <v>0.6995032778278838</v>
      </c>
      <c r="P53" s="99">
        <v>0.56190824416904006</v>
      </c>
      <c r="Q53" s="100">
        <v>0.16143868832268493</v>
      </c>
      <c r="R53" s="100">
        <v>0.11636902470941421</v>
      </c>
      <c r="S53" s="100">
        <v>0.11302055269032407</v>
      </c>
      <c r="T53" s="100">
        <v>4.0585790162420136E-2</v>
      </c>
      <c r="U53" s="100">
        <v>0</v>
      </c>
      <c r="V53" s="100">
        <v>0</v>
      </c>
      <c r="W53" s="101">
        <v>6.6776999461165424E-3</v>
      </c>
      <c r="X53" s="98" t="s">
        <v>1661</v>
      </c>
    </row>
    <row r="54" spans="1:24" ht="16" x14ac:dyDescent="0.2">
      <c r="A54" s="1" t="s">
        <v>896</v>
      </c>
      <c r="B54" s="42" t="s">
        <v>897</v>
      </c>
      <c r="C54" s="94">
        <v>8</v>
      </c>
      <c r="D54" s="41" t="s">
        <v>153</v>
      </c>
      <c r="E54" s="95">
        <v>88188</v>
      </c>
      <c r="F54" s="96">
        <v>61944</v>
      </c>
      <c r="G54" s="97">
        <v>34805</v>
      </c>
      <c r="H54" s="97">
        <v>10690</v>
      </c>
      <c r="I54" s="97">
        <v>3500</v>
      </c>
      <c r="J54" s="97">
        <v>9716</v>
      </c>
      <c r="K54" s="97">
        <v>0</v>
      </c>
      <c r="L54" s="97">
        <v>0</v>
      </c>
      <c r="M54" s="97">
        <v>0</v>
      </c>
      <c r="N54" s="96">
        <v>3233</v>
      </c>
      <c r="O54" s="98">
        <v>0.70240849095114977</v>
      </c>
      <c r="P54" s="99">
        <v>0.56187847087692111</v>
      </c>
      <c r="Q54" s="100">
        <v>0.17257522923931293</v>
      </c>
      <c r="R54" s="100">
        <v>5.6502647552628182E-2</v>
      </c>
      <c r="S54" s="100">
        <v>0.15685134960609584</v>
      </c>
      <c r="T54" s="100">
        <v>0</v>
      </c>
      <c r="U54" s="100">
        <v>0</v>
      </c>
      <c r="V54" s="100">
        <v>0</v>
      </c>
      <c r="W54" s="101">
        <v>5.2192302725041974E-2</v>
      </c>
      <c r="X54" s="98" t="s">
        <v>1661</v>
      </c>
    </row>
    <row r="55" spans="1:24" ht="16" x14ac:dyDescent="0.2">
      <c r="A55" s="1" t="s">
        <v>549</v>
      </c>
      <c r="B55" s="42" t="s">
        <v>550</v>
      </c>
      <c r="C55" s="94">
        <v>14</v>
      </c>
      <c r="D55" s="41" t="s">
        <v>210</v>
      </c>
      <c r="E55" s="95">
        <v>78906</v>
      </c>
      <c r="F55" s="96">
        <v>56277</v>
      </c>
      <c r="G55" s="97">
        <v>31593</v>
      </c>
      <c r="H55" s="97">
        <v>10084</v>
      </c>
      <c r="I55" s="97">
        <v>4385</v>
      </c>
      <c r="J55" s="97">
        <v>7534</v>
      </c>
      <c r="K55" s="97">
        <v>2681</v>
      </c>
      <c r="L55" s="97">
        <v>0</v>
      </c>
      <c r="M55" s="97">
        <v>0</v>
      </c>
      <c r="N55" s="96">
        <v>0</v>
      </c>
      <c r="O55" s="98">
        <v>0.71321572503992092</v>
      </c>
      <c r="P55" s="99">
        <v>0.56138386907617677</v>
      </c>
      <c r="Q55" s="100">
        <v>0.17918510226202533</v>
      </c>
      <c r="R55" s="100">
        <v>7.7918154841231768E-2</v>
      </c>
      <c r="S55" s="100">
        <v>0.13387351848890311</v>
      </c>
      <c r="T55" s="100">
        <v>4.7639355331663025E-2</v>
      </c>
      <c r="U55" s="100">
        <v>0</v>
      </c>
      <c r="V55" s="100">
        <v>0</v>
      </c>
      <c r="W55" s="101">
        <v>0</v>
      </c>
      <c r="X55" s="98" t="s">
        <v>1661</v>
      </c>
    </row>
    <row r="56" spans="1:24" ht="16" x14ac:dyDescent="0.2">
      <c r="A56" s="1" t="s">
        <v>982</v>
      </c>
      <c r="B56" s="42" t="s">
        <v>983</v>
      </c>
      <c r="C56" s="94">
        <v>20</v>
      </c>
      <c r="D56" s="41" t="s">
        <v>22</v>
      </c>
      <c r="E56" s="95">
        <v>79520</v>
      </c>
      <c r="F56" s="96">
        <v>57492</v>
      </c>
      <c r="G56" s="97">
        <v>32268</v>
      </c>
      <c r="H56" s="97">
        <v>7982</v>
      </c>
      <c r="I56" s="97">
        <v>6604</v>
      </c>
      <c r="J56" s="97">
        <v>6898</v>
      </c>
      <c r="K56" s="97">
        <v>2453</v>
      </c>
      <c r="L56" s="97">
        <v>0</v>
      </c>
      <c r="M56" s="97">
        <v>0</v>
      </c>
      <c r="N56" s="96">
        <v>1287</v>
      </c>
      <c r="O56" s="98">
        <v>0.72298792756539232</v>
      </c>
      <c r="P56" s="99">
        <v>0.56126069714047166</v>
      </c>
      <c r="Q56" s="100">
        <v>0.13883670771585613</v>
      </c>
      <c r="R56" s="100">
        <v>0.11486815556947054</v>
      </c>
      <c r="S56" s="100">
        <v>0.11998191052668197</v>
      </c>
      <c r="T56" s="100">
        <v>4.2666805816461421E-2</v>
      </c>
      <c r="U56" s="100">
        <v>0</v>
      </c>
      <c r="V56" s="100">
        <v>0</v>
      </c>
      <c r="W56" s="101">
        <v>2.2385723231058235E-2</v>
      </c>
      <c r="X56" s="98" t="s">
        <v>1661</v>
      </c>
    </row>
    <row r="57" spans="1:24" ht="16" x14ac:dyDescent="0.2">
      <c r="A57" s="1" t="s">
        <v>1126</v>
      </c>
      <c r="B57" s="42" t="s">
        <v>1127</v>
      </c>
      <c r="C57" s="94">
        <v>11</v>
      </c>
      <c r="D57" s="41" t="s">
        <v>207</v>
      </c>
      <c r="E57" s="95">
        <v>73415</v>
      </c>
      <c r="F57" s="96">
        <v>54100</v>
      </c>
      <c r="G57" s="97">
        <v>30342</v>
      </c>
      <c r="H57" s="97">
        <v>7244</v>
      </c>
      <c r="I57" s="97">
        <v>5245</v>
      </c>
      <c r="J57" s="97">
        <v>7764</v>
      </c>
      <c r="K57" s="97">
        <v>3505</v>
      </c>
      <c r="L57" s="97">
        <v>0</v>
      </c>
      <c r="M57" s="97">
        <v>0</v>
      </c>
      <c r="N57" s="96">
        <v>0</v>
      </c>
      <c r="O57" s="98">
        <v>0.73690662671116258</v>
      </c>
      <c r="P57" s="99">
        <v>0.56085027726432535</v>
      </c>
      <c r="Q57" s="100">
        <v>0.13390018484288355</v>
      </c>
      <c r="R57" s="100">
        <v>9.6950092421441772E-2</v>
      </c>
      <c r="S57" s="100">
        <v>0.1435120147874307</v>
      </c>
      <c r="T57" s="100">
        <v>6.4787430683918665E-2</v>
      </c>
      <c r="U57" s="100">
        <v>0</v>
      </c>
      <c r="V57" s="100">
        <v>0</v>
      </c>
      <c r="W57" s="101">
        <v>0</v>
      </c>
      <c r="X57" s="98" t="s">
        <v>1661</v>
      </c>
    </row>
    <row r="58" spans="1:24" ht="16" x14ac:dyDescent="0.2">
      <c r="A58" s="1" t="s">
        <v>75</v>
      </c>
      <c r="B58" s="42" t="s">
        <v>76</v>
      </c>
      <c r="C58" s="94">
        <v>13</v>
      </c>
      <c r="D58" s="41" t="s">
        <v>74</v>
      </c>
      <c r="E58" s="95">
        <v>81144</v>
      </c>
      <c r="F58" s="96">
        <v>58060</v>
      </c>
      <c r="G58" s="97">
        <v>32544</v>
      </c>
      <c r="H58" s="97">
        <v>9217</v>
      </c>
      <c r="I58" s="97">
        <v>4193</v>
      </c>
      <c r="J58" s="97">
        <v>8966</v>
      </c>
      <c r="K58" s="97">
        <v>2462</v>
      </c>
      <c r="L58" s="97">
        <v>0</v>
      </c>
      <c r="M58" s="97">
        <v>0</v>
      </c>
      <c r="N58" s="96">
        <v>678</v>
      </c>
      <c r="O58" s="98">
        <v>0.71551809129448884</v>
      </c>
      <c r="P58" s="99">
        <v>0.5605235962797106</v>
      </c>
      <c r="Q58" s="100">
        <v>0.15874956941095419</v>
      </c>
      <c r="R58" s="100">
        <v>7.22183947640372E-2</v>
      </c>
      <c r="S58" s="100">
        <v>0.15442645539097485</v>
      </c>
      <c r="T58" s="100">
        <v>4.2404409231829143E-2</v>
      </c>
      <c r="U58" s="100">
        <v>0</v>
      </c>
      <c r="V58" s="100">
        <v>0</v>
      </c>
      <c r="W58" s="101">
        <v>1.1677574922493971E-2</v>
      </c>
      <c r="X58" s="98" t="s">
        <v>1661</v>
      </c>
    </row>
    <row r="59" spans="1:24" ht="16" x14ac:dyDescent="0.2">
      <c r="A59" s="1" t="s">
        <v>208</v>
      </c>
      <c r="B59" s="42" t="s">
        <v>209</v>
      </c>
      <c r="C59" s="94">
        <v>14</v>
      </c>
      <c r="D59" s="41" t="s">
        <v>210</v>
      </c>
      <c r="E59" s="95">
        <v>72944</v>
      </c>
      <c r="F59" s="96">
        <v>46024</v>
      </c>
      <c r="G59" s="97">
        <v>25797</v>
      </c>
      <c r="H59" s="97">
        <v>8470</v>
      </c>
      <c r="I59" s="97">
        <v>1467</v>
      </c>
      <c r="J59" s="97">
        <v>9074</v>
      </c>
      <c r="K59" s="97">
        <v>1216</v>
      </c>
      <c r="L59" s="97">
        <v>0</v>
      </c>
      <c r="M59" s="97">
        <v>0</v>
      </c>
      <c r="N59" s="96">
        <v>0</v>
      </c>
      <c r="O59" s="98">
        <v>0.63094976968633476</v>
      </c>
      <c r="P59" s="99">
        <v>0.56051190683121854</v>
      </c>
      <c r="Q59" s="100">
        <v>0.18403441682600383</v>
      </c>
      <c r="R59" s="100">
        <v>3.1874674083087084E-2</v>
      </c>
      <c r="S59" s="100">
        <v>0.1971580045193812</v>
      </c>
      <c r="T59" s="100">
        <v>2.6420997740309402E-2</v>
      </c>
      <c r="U59" s="100">
        <v>0</v>
      </c>
      <c r="V59" s="100">
        <v>0</v>
      </c>
      <c r="W59" s="101">
        <v>0</v>
      </c>
      <c r="X59" s="98" t="s">
        <v>1661</v>
      </c>
    </row>
    <row r="60" spans="1:24" ht="16" x14ac:dyDescent="0.2">
      <c r="A60" s="1" t="s">
        <v>966</v>
      </c>
      <c r="B60" s="42" t="s">
        <v>967</v>
      </c>
      <c r="C60" s="94">
        <v>13</v>
      </c>
      <c r="D60" s="41" t="s">
        <v>226</v>
      </c>
      <c r="E60" s="95">
        <v>78782</v>
      </c>
      <c r="F60" s="96">
        <v>54089</v>
      </c>
      <c r="G60" s="97">
        <v>30317</v>
      </c>
      <c r="H60" s="97">
        <v>10173</v>
      </c>
      <c r="I60" s="97">
        <v>3314</v>
      </c>
      <c r="J60" s="97">
        <v>7459</v>
      </c>
      <c r="K60" s="97">
        <v>2664</v>
      </c>
      <c r="L60" s="97">
        <v>0</v>
      </c>
      <c r="M60" s="97">
        <v>0</v>
      </c>
      <c r="N60" s="96">
        <v>162</v>
      </c>
      <c r="O60" s="98">
        <v>0.68656545911502631</v>
      </c>
      <c r="P60" s="99">
        <v>0.56050213536948368</v>
      </c>
      <c r="Q60" s="100">
        <v>0.18807890698663315</v>
      </c>
      <c r="R60" s="100">
        <v>6.1269389339791827E-2</v>
      </c>
      <c r="S60" s="100">
        <v>0.13790234613322486</v>
      </c>
      <c r="T60" s="100">
        <v>4.9252158479542972E-2</v>
      </c>
      <c r="U60" s="100">
        <v>0</v>
      </c>
      <c r="V60" s="100">
        <v>0</v>
      </c>
      <c r="W60" s="101">
        <v>2.9950636913235592E-3</v>
      </c>
      <c r="X60" s="98" t="s">
        <v>1661</v>
      </c>
    </row>
    <row r="61" spans="1:24" ht="16" x14ac:dyDescent="0.2">
      <c r="A61" s="1" t="s">
        <v>162</v>
      </c>
      <c r="B61" s="132" t="s">
        <v>163</v>
      </c>
      <c r="C61" s="133">
        <v>19</v>
      </c>
      <c r="D61" s="39" t="s">
        <v>164</v>
      </c>
      <c r="E61" s="134">
        <v>78131</v>
      </c>
      <c r="F61" s="96">
        <v>53086</v>
      </c>
      <c r="G61" s="135">
        <v>29606</v>
      </c>
      <c r="H61" s="135">
        <v>8956</v>
      </c>
      <c r="I61" s="135">
        <v>3983</v>
      </c>
      <c r="J61" s="135">
        <v>8339</v>
      </c>
      <c r="K61" s="135">
        <v>2202</v>
      </c>
      <c r="L61" s="135">
        <v>0</v>
      </c>
      <c r="M61" s="135">
        <v>0</v>
      </c>
      <c r="N61" s="136">
        <v>0</v>
      </c>
      <c r="O61" s="137">
        <v>0.67944861834611103</v>
      </c>
      <c r="P61" s="99">
        <v>0.5576988283163169</v>
      </c>
      <c r="Q61" s="100">
        <v>0.1687073804769619</v>
      </c>
      <c r="R61" s="100">
        <v>7.5029197905285769E-2</v>
      </c>
      <c r="S61" s="100">
        <v>0.15708473043740345</v>
      </c>
      <c r="T61" s="100">
        <v>4.1479862864031949E-2</v>
      </c>
      <c r="U61" s="100">
        <v>0</v>
      </c>
      <c r="V61" s="100">
        <v>0</v>
      </c>
      <c r="W61" s="101">
        <v>0</v>
      </c>
      <c r="X61" s="98" t="s">
        <v>1661</v>
      </c>
    </row>
    <row r="62" spans="1:24" ht="16" x14ac:dyDescent="0.2">
      <c r="A62" s="1" t="s">
        <v>854</v>
      </c>
      <c r="B62" s="42" t="s">
        <v>855</v>
      </c>
      <c r="C62" s="94">
        <v>10</v>
      </c>
      <c r="D62" s="41" t="s">
        <v>156</v>
      </c>
      <c r="E62" s="95">
        <v>79789</v>
      </c>
      <c r="F62" s="96">
        <v>54603</v>
      </c>
      <c r="G62" s="97">
        <v>30383</v>
      </c>
      <c r="H62" s="97">
        <v>8383</v>
      </c>
      <c r="I62" s="97">
        <v>4407</v>
      </c>
      <c r="J62" s="97">
        <v>8678</v>
      </c>
      <c r="K62" s="97">
        <v>2325</v>
      </c>
      <c r="L62" s="97">
        <v>0</v>
      </c>
      <c r="M62" s="97">
        <v>0</v>
      </c>
      <c r="N62" s="96">
        <v>427</v>
      </c>
      <c r="O62" s="98">
        <v>0.68434245322036868</v>
      </c>
      <c r="P62" s="99">
        <v>0.55643462813398537</v>
      </c>
      <c r="Q62" s="100">
        <v>0.15352636302034686</v>
      </c>
      <c r="R62" s="100">
        <v>8.0709851107082023E-2</v>
      </c>
      <c r="S62" s="100">
        <v>0.15892899657527976</v>
      </c>
      <c r="T62" s="100">
        <v>4.2580078017691335E-2</v>
      </c>
      <c r="U62" s="100">
        <v>0</v>
      </c>
      <c r="V62" s="100">
        <v>0</v>
      </c>
      <c r="W62" s="101">
        <v>7.8200831456147098E-3</v>
      </c>
      <c r="X62" s="98" t="s">
        <v>1661</v>
      </c>
    </row>
    <row r="63" spans="1:24" ht="16" x14ac:dyDescent="0.2">
      <c r="A63" s="1" t="s">
        <v>547</v>
      </c>
      <c r="B63" s="42" t="s">
        <v>548</v>
      </c>
      <c r="C63" s="94">
        <v>11</v>
      </c>
      <c r="D63" s="41" t="s">
        <v>207</v>
      </c>
      <c r="E63" s="95">
        <v>66683</v>
      </c>
      <c r="F63" s="96">
        <v>48023</v>
      </c>
      <c r="G63" s="97">
        <v>26716</v>
      </c>
      <c r="H63" s="97">
        <v>5478</v>
      </c>
      <c r="I63" s="97">
        <v>5768</v>
      </c>
      <c r="J63" s="97">
        <v>6720</v>
      </c>
      <c r="K63" s="97">
        <v>3341</v>
      </c>
      <c r="L63" s="97">
        <v>0</v>
      </c>
      <c r="M63" s="97">
        <v>0</v>
      </c>
      <c r="N63" s="96">
        <v>0</v>
      </c>
      <c r="O63" s="98">
        <v>0.72016855870311769</v>
      </c>
      <c r="P63" s="99">
        <v>0.55631676488349335</v>
      </c>
      <c r="Q63" s="100">
        <v>0.11407034129479625</v>
      </c>
      <c r="R63" s="100">
        <v>0.12010911438269163</v>
      </c>
      <c r="S63" s="100">
        <v>0.13993294879536888</v>
      </c>
      <c r="T63" s="100">
        <v>6.9570830643649911E-2</v>
      </c>
      <c r="U63" s="100">
        <v>0</v>
      </c>
      <c r="V63" s="100">
        <v>0</v>
      </c>
      <c r="W63" s="101">
        <v>0</v>
      </c>
      <c r="X63" s="98" t="s">
        <v>1661</v>
      </c>
    </row>
    <row r="64" spans="1:24" ht="16" x14ac:dyDescent="0.2">
      <c r="A64" s="1" t="s">
        <v>860</v>
      </c>
      <c r="B64" s="42" t="s">
        <v>861</v>
      </c>
      <c r="C64" s="94">
        <v>15</v>
      </c>
      <c r="D64" s="41" t="s">
        <v>284</v>
      </c>
      <c r="E64" s="95">
        <v>69590</v>
      </c>
      <c r="F64" s="96">
        <v>50705</v>
      </c>
      <c r="G64" s="97">
        <v>28192</v>
      </c>
      <c r="H64" s="97">
        <v>7771</v>
      </c>
      <c r="I64" s="97">
        <v>5099</v>
      </c>
      <c r="J64" s="97">
        <v>6152</v>
      </c>
      <c r="K64" s="97">
        <v>2762</v>
      </c>
      <c r="L64" s="97">
        <v>0</v>
      </c>
      <c r="M64" s="97">
        <v>0</v>
      </c>
      <c r="N64" s="96">
        <v>729</v>
      </c>
      <c r="O64" s="98">
        <v>0.72862480241413996</v>
      </c>
      <c r="P64" s="99">
        <v>0.55600039443841831</v>
      </c>
      <c r="Q64" s="100">
        <v>0.15325904743121979</v>
      </c>
      <c r="R64" s="100">
        <v>0.10056207474608027</v>
      </c>
      <c r="S64" s="100">
        <v>0.12132925746967754</v>
      </c>
      <c r="T64" s="100">
        <v>5.4471945567498271E-2</v>
      </c>
      <c r="U64" s="100">
        <v>0</v>
      </c>
      <c r="V64" s="100">
        <v>0</v>
      </c>
      <c r="W64" s="101">
        <v>1.4377280347105809E-2</v>
      </c>
      <c r="X64" s="98" t="s">
        <v>1661</v>
      </c>
    </row>
    <row r="65" spans="1:24" ht="16" x14ac:dyDescent="0.2">
      <c r="A65" s="1" t="s">
        <v>894</v>
      </c>
      <c r="B65" s="42" t="s">
        <v>895</v>
      </c>
      <c r="C65" s="94">
        <v>7</v>
      </c>
      <c r="D65" s="41" t="s">
        <v>517</v>
      </c>
      <c r="E65" s="95">
        <v>76243</v>
      </c>
      <c r="F65" s="96">
        <v>54559</v>
      </c>
      <c r="G65" s="97">
        <v>30248</v>
      </c>
      <c r="H65" s="97">
        <v>9487</v>
      </c>
      <c r="I65" s="97">
        <v>4057</v>
      </c>
      <c r="J65" s="97">
        <v>7651</v>
      </c>
      <c r="K65" s="97">
        <v>3116</v>
      </c>
      <c r="L65" s="97">
        <v>0</v>
      </c>
      <c r="M65" s="97">
        <v>0</v>
      </c>
      <c r="N65" s="96">
        <v>0</v>
      </c>
      <c r="O65" s="98">
        <v>0.71559356268772212</v>
      </c>
      <c r="P65" s="99">
        <v>0.55440898843453879</v>
      </c>
      <c r="Q65" s="100">
        <v>0.17388515185395625</v>
      </c>
      <c r="R65" s="100">
        <v>7.4359867299620588E-2</v>
      </c>
      <c r="S65" s="100">
        <v>0.14023350867867812</v>
      </c>
      <c r="T65" s="100">
        <v>5.7112483733206251E-2</v>
      </c>
      <c r="U65" s="100">
        <v>0</v>
      </c>
      <c r="V65" s="100">
        <v>0</v>
      </c>
      <c r="W65" s="101">
        <v>0</v>
      </c>
      <c r="X65" s="98" t="s">
        <v>1661</v>
      </c>
    </row>
    <row r="66" spans="1:24" ht="16" x14ac:dyDescent="0.2">
      <c r="A66" s="1" t="s">
        <v>551</v>
      </c>
      <c r="B66" s="42" t="s">
        <v>552</v>
      </c>
      <c r="C66" s="94">
        <v>14</v>
      </c>
      <c r="D66" s="41" t="s">
        <v>210</v>
      </c>
      <c r="E66" s="95">
        <v>73944</v>
      </c>
      <c r="F66" s="96">
        <v>52287</v>
      </c>
      <c r="G66" s="97">
        <v>28949</v>
      </c>
      <c r="H66" s="97">
        <v>9869</v>
      </c>
      <c r="I66" s="97">
        <v>3952</v>
      </c>
      <c r="J66" s="97">
        <v>6728</v>
      </c>
      <c r="K66" s="97">
        <v>2789</v>
      </c>
      <c r="L66" s="97">
        <v>0</v>
      </c>
      <c r="M66" s="97">
        <v>0</v>
      </c>
      <c r="N66" s="96">
        <v>0</v>
      </c>
      <c r="O66" s="98">
        <v>0.70711619604024667</v>
      </c>
      <c r="P66" s="99">
        <v>0.5536557844206017</v>
      </c>
      <c r="Q66" s="100">
        <v>0.18874672480731347</v>
      </c>
      <c r="R66" s="100">
        <v>7.5582840859104564E-2</v>
      </c>
      <c r="S66" s="100">
        <v>0.12867443150305047</v>
      </c>
      <c r="T66" s="100">
        <v>5.3340218409929807E-2</v>
      </c>
      <c r="U66" s="100">
        <v>0</v>
      </c>
      <c r="V66" s="100">
        <v>0</v>
      </c>
      <c r="W66" s="101">
        <v>0</v>
      </c>
      <c r="X66" s="98" t="s">
        <v>1661</v>
      </c>
    </row>
    <row r="67" spans="1:24" ht="16" x14ac:dyDescent="0.2">
      <c r="A67" s="1" t="s">
        <v>473</v>
      </c>
      <c r="B67" s="42" t="s">
        <v>474</v>
      </c>
      <c r="C67" s="94">
        <v>19</v>
      </c>
      <c r="D67" s="41" t="s">
        <v>10</v>
      </c>
      <c r="E67" s="95">
        <v>73271</v>
      </c>
      <c r="F67" s="96">
        <v>47665</v>
      </c>
      <c r="G67" s="97">
        <v>26364</v>
      </c>
      <c r="H67" s="97">
        <v>6926</v>
      </c>
      <c r="I67" s="97">
        <v>3298</v>
      </c>
      <c r="J67" s="97">
        <v>9266</v>
      </c>
      <c r="K67" s="97">
        <v>1707</v>
      </c>
      <c r="L67" s="97">
        <v>0</v>
      </c>
      <c r="M67" s="97">
        <v>0</v>
      </c>
      <c r="N67" s="96">
        <v>104</v>
      </c>
      <c r="O67" s="98">
        <v>0.65053022341717737</v>
      </c>
      <c r="P67" s="99">
        <v>0.55311024861009128</v>
      </c>
      <c r="Q67" s="100">
        <v>0.14530577992237489</v>
      </c>
      <c r="R67" s="100">
        <v>6.9191230462603587E-2</v>
      </c>
      <c r="S67" s="100">
        <v>0.1943984055386552</v>
      </c>
      <c r="T67" s="100">
        <v>3.5812440994440364E-2</v>
      </c>
      <c r="U67" s="100">
        <v>0</v>
      </c>
      <c r="V67" s="100">
        <v>0</v>
      </c>
      <c r="W67" s="101">
        <v>2.1818944718346796E-3</v>
      </c>
      <c r="X67" s="98" t="s">
        <v>1661</v>
      </c>
    </row>
    <row r="68" spans="1:24" ht="16" x14ac:dyDescent="0.2">
      <c r="A68" s="1" t="s">
        <v>661</v>
      </c>
      <c r="B68" s="42" t="s">
        <v>662</v>
      </c>
      <c r="C68" s="94">
        <v>11</v>
      </c>
      <c r="D68" s="41" t="s">
        <v>219</v>
      </c>
      <c r="E68" s="95">
        <v>83339</v>
      </c>
      <c r="F68" s="96">
        <v>51467</v>
      </c>
      <c r="G68" s="97">
        <v>28389</v>
      </c>
      <c r="H68" s="97">
        <v>10200</v>
      </c>
      <c r="I68" s="97">
        <v>2700</v>
      </c>
      <c r="J68" s="97">
        <v>8082</v>
      </c>
      <c r="K68" s="97">
        <v>1976</v>
      </c>
      <c r="L68" s="97">
        <v>0</v>
      </c>
      <c r="M68" s="97">
        <v>0</v>
      </c>
      <c r="N68" s="96">
        <v>120</v>
      </c>
      <c r="O68" s="98">
        <v>0.61756200578360676</v>
      </c>
      <c r="P68" s="99">
        <v>0.55159616841859838</v>
      </c>
      <c r="Q68" s="100">
        <v>0.19818524491421688</v>
      </c>
      <c r="R68" s="100">
        <v>5.2460800124351524E-2</v>
      </c>
      <c r="S68" s="100">
        <v>0.15703266170555891</v>
      </c>
      <c r="T68" s="100">
        <v>3.8393533720636523E-2</v>
      </c>
      <c r="U68" s="100">
        <v>0</v>
      </c>
      <c r="V68" s="100">
        <v>0</v>
      </c>
      <c r="W68" s="101">
        <v>2.3315911166378457E-3</v>
      </c>
      <c r="X68" s="98" t="s">
        <v>1661</v>
      </c>
    </row>
    <row r="69" spans="1:24" ht="16" x14ac:dyDescent="0.2">
      <c r="A69" s="1" t="s">
        <v>237</v>
      </c>
      <c r="B69" s="42" t="s">
        <v>238</v>
      </c>
      <c r="C69" s="94">
        <v>13</v>
      </c>
      <c r="D69" s="41" t="s">
        <v>236</v>
      </c>
      <c r="E69" s="95">
        <v>82990</v>
      </c>
      <c r="F69" s="96">
        <v>51780</v>
      </c>
      <c r="G69" s="97">
        <v>28524</v>
      </c>
      <c r="H69" s="97">
        <v>7476</v>
      </c>
      <c r="I69" s="97">
        <v>2314</v>
      </c>
      <c r="J69" s="97">
        <v>11650</v>
      </c>
      <c r="K69" s="97">
        <v>1816</v>
      </c>
      <c r="L69" s="97">
        <v>0</v>
      </c>
      <c r="M69" s="97">
        <v>0</v>
      </c>
      <c r="N69" s="96">
        <v>0</v>
      </c>
      <c r="O69" s="98">
        <v>0.62393059404747564</v>
      </c>
      <c r="P69" s="99">
        <v>0.5508690614136732</v>
      </c>
      <c r="Q69" s="100">
        <v>0.14438006952491308</v>
      </c>
      <c r="R69" s="100">
        <v>4.4689069138663579E-2</v>
      </c>
      <c r="S69" s="100">
        <v>0.22499034376207031</v>
      </c>
      <c r="T69" s="100">
        <v>3.5071456160679797E-2</v>
      </c>
      <c r="U69" s="100">
        <v>0</v>
      </c>
      <c r="V69" s="100">
        <v>0</v>
      </c>
      <c r="W69" s="101">
        <v>0</v>
      </c>
      <c r="X69" s="98" t="s">
        <v>1661</v>
      </c>
    </row>
    <row r="70" spans="1:24" ht="16" x14ac:dyDescent="0.2">
      <c r="A70" s="1" t="s">
        <v>1100</v>
      </c>
      <c r="B70" s="42" t="s">
        <v>1101</v>
      </c>
      <c r="C70" s="94">
        <v>19</v>
      </c>
      <c r="D70" s="41" t="s">
        <v>10</v>
      </c>
      <c r="E70" s="95">
        <v>74119</v>
      </c>
      <c r="F70" s="96">
        <v>55316</v>
      </c>
      <c r="G70" s="97">
        <v>30425</v>
      </c>
      <c r="H70" s="97">
        <v>4613</v>
      </c>
      <c r="I70" s="97">
        <v>13511</v>
      </c>
      <c r="J70" s="97">
        <v>4122</v>
      </c>
      <c r="K70" s="97">
        <v>2645</v>
      </c>
      <c r="L70" s="97">
        <v>0</v>
      </c>
      <c r="M70" s="97">
        <v>0</v>
      </c>
      <c r="N70" s="96">
        <v>0</v>
      </c>
      <c r="O70" s="98">
        <v>0.74631336094658585</v>
      </c>
      <c r="P70" s="99">
        <v>0.55002169354255548</v>
      </c>
      <c r="Q70" s="100">
        <v>8.3393593173765282E-2</v>
      </c>
      <c r="R70" s="100">
        <v>0.24425121122279267</v>
      </c>
      <c r="S70" s="100">
        <v>7.451731867814014E-2</v>
      </c>
      <c r="T70" s="100">
        <v>4.7816183382746402E-2</v>
      </c>
      <c r="U70" s="100">
        <v>0</v>
      </c>
      <c r="V70" s="100">
        <v>0</v>
      </c>
      <c r="W70" s="101">
        <v>0</v>
      </c>
      <c r="X70" s="98" t="s">
        <v>1661</v>
      </c>
    </row>
    <row r="71" spans="1:24" ht="16" x14ac:dyDescent="0.2">
      <c r="A71" s="1" t="s">
        <v>79</v>
      </c>
      <c r="B71" s="42" t="s">
        <v>80</v>
      </c>
      <c r="C71" s="94">
        <v>13</v>
      </c>
      <c r="D71" s="41" t="s">
        <v>74</v>
      </c>
      <c r="E71" s="95">
        <v>79664</v>
      </c>
      <c r="F71" s="96">
        <v>51304</v>
      </c>
      <c r="G71" s="97">
        <v>28212</v>
      </c>
      <c r="H71" s="97">
        <v>10399</v>
      </c>
      <c r="I71" s="97">
        <v>2646</v>
      </c>
      <c r="J71" s="97">
        <v>7941</v>
      </c>
      <c r="K71" s="97">
        <v>2106</v>
      </c>
      <c r="L71" s="97">
        <v>0</v>
      </c>
      <c r="M71" s="97">
        <v>0</v>
      </c>
      <c r="N71" s="96">
        <v>0</v>
      </c>
      <c r="O71" s="98">
        <v>0.64400482024502914</v>
      </c>
      <c r="P71" s="99">
        <v>0.5498986433806331</v>
      </c>
      <c r="Q71" s="100">
        <v>0.20269374707625137</v>
      </c>
      <c r="R71" s="100">
        <v>5.1574925931701231E-2</v>
      </c>
      <c r="S71" s="100">
        <v>0.15478325276781538</v>
      </c>
      <c r="T71" s="100">
        <v>4.1049430843598939E-2</v>
      </c>
      <c r="U71" s="100">
        <v>0</v>
      </c>
      <c r="V71" s="100">
        <v>0</v>
      </c>
      <c r="W71" s="101">
        <v>0</v>
      </c>
      <c r="X71" s="98" t="s">
        <v>1661</v>
      </c>
    </row>
    <row r="72" spans="1:24" ht="16" x14ac:dyDescent="0.2">
      <c r="A72" s="1" t="s">
        <v>432</v>
      </c>
      <c r="B72" s="42" t="s">
        <v>433</v>
      </c>
      <c r="C72" s="94">
        <v>14</v>
      </c>
      <c r="D72" s="41" t="s">
        <v>51</v>
      </c>
      <c r="E72" s="95">
        <v>73545</v>
      </c>
      <c r="F72" s="96">
        <v>49348</v>
      </c>
      <c r="G72" s="97">
        <v>27027</v>
      </c>
      <c r="H72" s="97">
        <v>7962</v>
      </c>
      <c r="I72" s="97">
        <v>3448</v>
      </c>
      <c r="J72" s="97">
        <v>9049</v>
      </c>
      <c r="K72" s="97">
        <v>1782</v>
      </c>
      <c r="L72" s="97">
        <v>0</v>
      </c>
      <c r="M72" s="97">
        <v>0</v>
      </c>
      <c r="N72" s="96">
        <v>80</v>
      </c>
      <c r="O72" s="98">
        <v>0.67099055000339924</v>
      </c>
      <c r="P72" s="99">
        <v>0.54768177028451004</v>
      </c>
      <c r="Q72" s="100">
        <v>0.16134392477911971</v>
      </c>
      <c r="R72" s="100">
        <v>6.9871119396936049E-2</v>
      </c>
      <c r="S72" s="100">
        <v>0.18337115992542757</v>
      </c>
      <c r="T72" s="100">
        <v>3.6110885952824835E-2</v>
      </c>
      <c r="U72" s="100">
        <v>0</v>
      </c>
      <c r="V72" s="100">
        <v>0</v>
      </c>
      <c r="W72" s="101">
        <v>1.6211396611818109E-3</v>
      </c>
      <c r="X72" s="98" t="s">
        <v>1661</v>
      </c>
    </row>
    <row r="73" spans="1:24" ht="16" x14ac:dyDescent="0.2">
      <c r="A73" s="1" t="s">
        <v>704</v>
      </c>
      <c r="B73" s="42" t="s">
        <v>705</v>
      </c>
      <c r="C73" s="94">
        <v>9</v>
      </c>
      <c r="D73" s="41" t="s">
        <v>318</v>
      </c>
      <c r="E73" s="95">
        <v>81079</v>
      </c>
      <c r="F73" s="96">
        <v>52603</v>
      </c>
      <c r="G73" s="97">
        <v>28791</v>
      </c>
      <c r="H73" s="97">
        <v>9996</v>
      </c>
      <c r="I73" s="97">
        <v>2638</v>
      </c>
      <c r="J73" s="97">
        <v>8908</v>
      </c>
      <c r="K73" s="97">
        <v>2170</v>
      </c>
      <c r="L73" s="97">
        <v>0</v>
      </c>
      <c r="M73" s="97">
        <v>0</v>
      </c>
      <c r="N73" s="96">
        <v>100</v>
      </c>
      <c r="O73" s="98">
        <v>0.6487869855326287</v>
      </c>
      <c r="P73" s="99">
        <v>0.54732619812558214</v>
      </c>
      <c r="Q73" s="100">
        <v>0.19002718476132541</v>
      </c>
      <c r="R73" s="100">
        <v>5.0149231032450621E-2</v>
      </c>
      <c r="S73" s="100">
        <v>0.16934395376689543</v>
      </c>
      <c r="T73" s="100">
        <v>4.1252400053228902E-2</v>
      </c>
      <c r="U73" s="100">
        <v>0</v>
      </c>
      <c r="V73" s="100">
        <v>0</v>
      </c>
      <c r="W73" s="101">
        <v>1.9010322605174609E-3</v>
      </c>
      <c r="X73" s="98" t="s">
        <v>1661</v>
      </c>
    </row>
    <row r="74" spans="1:24" ht="16" x14ac:dyDescent="0.2">
      <c r="A74" s="1" t="s">
        <v>954</v>
      </c>
      <c r="B74" s="42" t="s">
        <v>955</v>
      </c>
      <c r="C74" s="94">
        <v>11</v>
      </c>
      <c r="D74" s="41" t="s">
        <v>219</v>
      </c>
      <c r="E74" s="95">
        <v>67339</v>
      </c>
      <c r="F74" s="96">
        <v>47031</v>
      </c>
      <c r="G74" s="97">
        <v>25733</v>
      </c>
      <c r="H74" s="97">
        <v>9483</v>
      </c>
      <c r="I74" s="97">
        <v>2473</v>
      </c>
      <c r="J74" s="97">
        <v>7620</v>
      </c>
      <c r="K74" s="97">
        <v>1191</v>
      </c>
      <c r="L74" s="97">
        <v>0</v>
      </c>
      <c r="M74" s="97">
        <v>0</v>
      </c>
      <c r="N74" s="96">
        <v>531</v>
      </c>
      <c r="O74" s="98">
        <v>0.69842141997950669</v>
      </c>
      <c r="P74" s="99">
        <v>0.54714975229104212</v>
      </c>
      <c r="Q74" s="100">
        <v>0.20163296549084647</v>
      </c>
      <c r="R74" s="100">
        <v>5.258233930811592E-2</v>
      </c>
      <c r="S74" s="100">
        <v>0.16202079479492248</v>
      </c>
      <c r="T74" s="100">
        <v>2.5323722651017413E-2</v>
      </c>
      <c r="U74" s="100">
        <v>0</v>
      </c>
      <c r="V74" s="100">
        <v>0</v>
      </c>
      <c r="W74" s="101">
        <v>1.1290425464055624E-2</v>
      </c>
      <c r="X74" s="98" t="s">
        <v>1661</v>
      </c>
    </row>
    <row r="75" spans="1:24" ht="16" x14ac:dyDescent="0.2">
      <c r="A75" s="1" t="s">
        <v>809</v>
      </c>
      <c r="B75" s="42" t="s">
        <v>810</v>
      </c>
      <c r="C75" s="94">
        <v>14</v>
      </c>
      <c r="D75" s="41" t="s">
        <v>51</v>
      </c>
      <c r="E75" s="95">
        <v>77870</v>
      </c>
      <c r="F75" s="96">
        <v>53220</v>
      </c>
      <c r="G75" s="97">
        <v>29088</v>
      </c>
      <c r="H75" s="97">
        <v>6705</v>
      </c>
      <c r="I75" s="97">
        <v>1622</v>
      </c>
      <c r="J75" s="97">
        <v>11858</v>
      </c>
      <c r="K75" s="97">
        <v>1529</v>
      </c>
      <c r="L75" s="97">
        <v>0</v>
      </c>
      <c r="M75" s="97">
        <v>0</v>
      </c>
      <c r="N75" s="96">
        <v>2418</v>
      </c>
      <c r="O75" s="98">
        <v>0.6834467702581225</v>
      </c>
      <c r="P75" s="99">
        <v>0.54656144306651633</v>
      </c>
      <c r="Q75" s="100">
        <v>0.12598647125140924</v>
      </c>
      <c r="R75" s="100">
        <v>3.047726418639609E-2</v>
      </c>
      <c r="S75" s="100">
        <v>0.22281097331830138</v>
      </c>
      <c r="T75" s="100">
        <v>2.8729800826756857E-2</v>
      </c>
      <c r="U75" s="100">
        <v>0</v>
      </c>
      <c r="V75" s="100">
        <v>0</v>
      </c>
      <c r="W75" s="101">
        <v>4.5434047350620066E-2</v>
      </c>
      <c r="X75" s="98" t="s">
        <v>1661</v>
      </c>
    </row>
    <row r="76" spans="1:24" ht="16" x14ac:dyDescent="0.2">
      <c r="A76" s="1" t="s">
        <v>986</v>
      </c>
      <c r="B76" s="42" t="s">
        <v>987</v>
      </c>
      <c r="C76" s="94">
        <v>9</v>
      </c>
      <c r="D76" s="41" t="s">
        <v>104</v>
      </c>
      <c r="E76" s="95">
        <v>74956</v>
      </c>
      <c r="F76" s="96">
        <v>50854</v>
      </c>
      <c r="G76" s="97">
        <v>27782</v>
      </c>
      <c r="H76" s="97">
        <v>11365</v>
      </c>
      <c r="I76" s="97">
        <v>2627</v>
      </c>
      <c r="J76" s="97">
        <v>7489</v>
      </c>
      <c r="K76" s="97">
        <v>1426</v>
      </c>
      <c r="L76" s="97">
        <v>0</v>
      </c>
      <c r="M76" s="97">
        <v>0</v>
      </c>
      <c r="N76" s="96">
        <v>165</v>
      </c>
      <c r="O76" s="98">
        <v>0.67845135813010304</v>
      </c>
      <c r="P76" s="99">
        <v>0.54630904156998461</v>
      </c>
      <c r="Q76" s="100">
        <v>0.22348291186534</v>
      </c>
      <c r="R76" s="100">
        <v>5.1657686710976522E-2</v>
      </c>
      <c r="S76" s="100">
        <v>0.14726471860620599</v>
      </c>
      <c r="T76" s="100">
        <v>2.8041058717111732E-2</v>
      </c>
      <c r="U76" s="100">
        <v>0</v>
      </c>
      <c r="V76" s="100">
        <v>0</v>
      </c>
      <c r="W76" s="101">
        <v>3.2445825303810908E-3</v>
      </c>
      <c r="X76" s="98" t="s">
        <v>1661</v>
      </c>
    </row>
    <row r="77" spans="1:24" ht="16" x14ac:dyDescent="0.2">
      <c r="A77" s="1" t="s">
        <v>1000</v>
      </c>
      <c r="B77" s="42" t="s">
        <v>1001</v>
      </c>
      <c r="C77" s="94">
        <v>15</v>
      </c>
      <c r="D77" s="41" t="s">
        <v>269</v>
      </c>
      <c r="E77" s="95">
        <v>78500</v>
      </c>
      <c r="F77" s="96">
        <v>55344</v>
      </c>
      <c r="G77" s="97">
        <v>30176</v>
      </c>
      <c r="H77" s="97">
        <v>8204</v>
      </c>
      <c r="I77" s="97">
        <v>7629</v>
      </c>
      <c r="J77" s="97">
        <v>7128</v>
      </c>
      <c r="K77" s="97">
        <v>2207</v>
      </c>
      <c r="L77" s="97">
        <v>0</v>
      </c>
      <c r="M77" s="97">
        <v>0</v>
      </c>
      <c r="N77" s="96">
        <v>0</v>
      </c>
      <c r="O77" s="98">
        <v>0.70501910828025482</v>
      </c>
      <c r="P77" s="99">
        <v>0.54524429025729981</v>
      </c>
      <c r="Q77" s="100">
        <v>0.14823648453310206</v>
      </c>
      <c r="R77" s="100">
        <v>0.13784692107545535</v>
      </c>
      <c r="S77" s="100">
        <v>0.12879444926279271</v>
      </c>
      <c r="T77" s="100">
        <v>3.98778548713501E-2</v>
      </c>
      <c r="U77" s="100">
        <v>0</v>
      </c>
      <c r="V77" s="100">
        <v>0</v>
      </c>
      <c r="W77" s="101">
        <v>0</v>
      </c>
      <c r="X77" s="98" t="s">
        <v>1661</v>
      </c>
    </row>
    <row r="78" spans="1:24" ht="16" x14ac:dyDescent="0.2">
      <c r="A78" s="1" t="s">
        <v>838</v>
      </c>
      <c r="B78" s="42" t="s">
        <v>839</v>
      </c>
      <c r="C78" s="94">
        <v>19</v>
      </c>
      <c r="D78" s="41" t="s">
        <v>10</v>
      </c>
      <c r="E78" s="95">
        <v>66519</v>
      </c>
      <c r="F78" s="96">
        <v>48398</v>
      </c>
      <c r="G78" s="97">
        <v>26285</v>
      </c>
      <c r="H78" s="97">
        <v>5749</v>
      </c>
      <c r="I78" s="97">
        <v>8573</v>
      </c>
      <c r="J78" s="97">
        <v>5511</v>
      </c>
      <c r="K78" s="97">
        <v>2280</v>
      </c>
      <c r="L78" s="97">
        <v>0</v>
      </c>
      <c r="M78" s="97">
        <v>0</v>
      </c>
      <c r="N78" s="96">
        <v>0</v>
      </c>
      <c r="O78" s="98">
        <v>0.72758159322900229</v>
      </c>
      <c r="P78" s="99">
        <v>0.54310095458490015</v>
      </c>
      <c r="Q78" s="100">
        <v>0.11878590024381173</v>
      </c>
      <c r="R78" s="100">
        <v>0.17713541881895947</v>
      </c>
      <c r="S78" s="100">
        <v>0.11386834166701103</v>
      </c>
      <c r="T78" s="100">
        <v>4.7109384685317578E-2</v>
      </c>
      <c r="U78" s="100">
        <v>0</v>
      </c>
      <c r="V78" s="100">
        <v>0</v>
      </c>
      <c r="W78" s="101">
        <v>0</v>
      </c>
      <c r="X78" s="98" t="s">
        <v>1661</v>
      </c>
    </row>
    <row r="79" spans="1:24" ht="16" x14ac:dyDescent="0.2">
      <c r="A79" s="1" t="s">
        <v>677</v>
      </c>
      <c r="B79" s="132" t="s">
        <v>678</v>
      </c>
      <c r="C79" s="133">
        <v>11</v>
      </c>
      <c r="D79" s="39" t="s">
        <v>679</v>
      </c>
      <c r="E79" s="134">
        <v>66423</v>
      </c>
      <c r="F79" s="96">
        <v>48063</v>
      </c>
      <c r="G79" s="135">
        <v>26093</v>
      </c>
      <c r="H79" s="135">
        <v>5902</v>
      </c>
      <c r="I79" s="135">
        <v>6469</v>
      </c>
      <c r="J79" s="135">
        <v>7164</v>
      </c>
      <c r="K79" s="135">
        <v>2435</v>
      </c>
      <c r="L79" s="135">
        <v>0</v>
      </c>
      <c r="M79" s="135">
        <v>0</v>
      </c>
      <c r="N79" s="136">
        <v>0</v>
      </c>
      <c r="O79" s="137">
        <v>0.72358972042816494</v>
      </c>
      <c r="P79" s="99">
        <v>0.5428916214135614</v>
      </c>
      <c r="Q79" s="100">
        <v>0.12279716205813203</v>
      </c>
      <c r="R79" s="100">
        <v>0.13459417847408608</v>
      </c>
      <c r="S79" s="100">
        <v>0.14905436614443543</v>
      </c>
      <c r="T79" s="100">
        <v>5.0662671909785073E-2</v>
      </c>
      <c r="U79" s="100">
        <v>0</v>
      </c>
      <c r="V79" s="100">
        <v>0</v>
      </c>
      <c r="W79" s="101">
        <v>0</v>
      </c>
      <c r="X79" s="98" t="s">
        <v>1661</v>
      </c>
    </row>
    <row r="80" spans="1:24" ht="16" x14ac:dyDescent="0.2">
      <c r="A80" s="1" t="s">
        <v>747</v>
      </c>
      <c r="B80" s="42" t="s">
        <v>748</v>
      </c>
      <c r="C80" s="94">
        <v>13</v>
      </c>
      <c r="D80" s="41" t="s">
        <v>202</v>
      </c>
      <c r="E80" s="95">
        <v>78885</v>
      </c>
      <c r="F80" s="96">
        <v>57123</v>
      </c>
      <c r="G80" s="97">
        <v>30995</v>
      </c>
      <c r="H80" s="97">
        <v>10502</v>
      </c>
      <c r="I80" s="97">
        <v>4689</v>
      </c>
      <c r="J80" s="97">
        <v>7847</v>
      </c>
      <c r="K80" s="97">
        <v>3090</v>
      </c>
      <c r="L80" s="97">
        <v>0</v>
      </c>
      <c r="M80" s="97">
        <v>0</v>
      </c>
      <c r="N80" s="96">
        <v>0</v>
      </c>
      <c r="O80" s="98">
        <v>0.72413006274957215</v>
      </c>
      <c r="P80" s="99">
        <v>0.54260105386621849</v>
      </c>
      <c r="Q80" s="100">
        <v>0.18384888748840222</v>
      </c>
      <c r="R80" s="100">
        <v>8.208602489365055E-2</v>
      </c>
      <c r="S80" s="100">
        <v>0.13737023615706459</v>
      </c>
      <c r="T80" s="100">
        <v>5.4093797594664143E-2</v>
      </c>
      <c r="U80" s="100">
        <v>0</v>
      </c>
      <c r="V80" s="100">
        <v>0</v>
      </c>
      <c r="W80" s="101">
        <v>0</v>
      </c>
      <c r="X80" s="98" t="s">
        <v>1661</v>
      </c>
    </row>
    <row r="81" spans="1:24" ht="16" x14ac:dyDescent="0.2">
      <c r="A81" s="1" t="s">
        <v>496</v>
      </c>
      <c r="B81" s="42" t="s">
        <v>497</v>
      </c>
      <c r="C81" s="94">
        <v>8</v>
      </c>
      <c r="D81" s="41" t="s">
        <v>92</v>
      </c>
      <c r="E81" s="95">
        <v>71205</v>
      </c>
      <c r="F81" s="96">
        <v>48757</v>
      </c>
      <c r="G81" s="97">
        <v>26414</v>
      </c>
      <c r="H81" s="97">
        <v>10219</v>
      </c>
      <c r="I81" s="97">
        <v>3055</v>
      </c>
      <c r="J81" s="97">
        <v>6781</v>
      </c>
      <c r="K81" s="97">
        <v>1809</v>
      </c>
      <c r="L81" s="97">
        <v>0</v>
      </c>
      <c r="M81" s="97">
        <v>0</v>
      </c>
      <c r="N81" s="96">
        <v>479</v>
      </c>
      <c r="O81" s="98">
        <v>0.68474124008145498</v>
      </c>
      <c r="P81" s="99">
        <v>0.54174785159054084</v>
      </c>
      <c r="Q81" s="100">
        <v>0.20959041778616405</v>
      </c>
      <c r="R81" s="100">
        <v>6.2657669667945115E-2</v>
      </c>
      <c r="S81" s="100">
        <v>0.13907746579978258</v>
      </c>
      <c r="T81" s="100">
        <v>3.7102364788645731E-2</v>
      </c>
      <c r="U81" s="100">
        <v>0</v>
      </c>
      <c r="V81" s="100">
        <v>0</v>
      </c>
      <c r="W81" s="101">
        <v>9.8242303669216734E-3</v>
      </c>
      <c r="X81" s="98" t="s">
        <v>1661</v>
      </c>
    </row>
    <row r="82" spans="1:24" ht="16" x14ac:dyDescent="0.2">
      <c r="A82" s="1" t="s">
        <v>292</v>
      </c>
      <c r="B82" s="42" t="s">
        <v>293</v>
      </c>
      <c r="C82" s="94">
        <v>16</v>
      </c>
      <c r="D82" s="41" t="s">
        <v>294</v>
      </c>
      <c r="E82" s="95">
        <v>60992</v>
      </c>
      <c r="F82" s="96">
        <v>36185</v>
      </c>
      <c r="G82" s="97">
        <v>19570</v>
      </c>
      <c r="H82" s="97">
        <v>9899</v>
      </c>
      <c r="I82" s="97">
        <v>2521</v>
      </c>
      <c r="J82" s="97">
        <v>1894</v>
      </c>
      <c r="K82" s="97">
        <v>1953</v>
      </c>
      <c r="L82" s="97">
        <v>0</v>
      </c>
      <c r="M82" s="97">
        <v>0</v>
      </c>
      <c r="N82" s="96">
        <v>348</v>
      </c>
      <c r="O82" s="98">
        <v>0.59327452780692547</v>
      </c>
      <c r="P82" s="99">
        <v>0.54083183639629684</v>
      </c>
      <c r="Q82" s="100">
        <v>0.27356639491502005</v>
      </c>
      <c r="R82" s="100">
        <v>6.9669752659941964E-2</v>
      </c>
      <c r="S82" s="100">
        <v>5.2342130717147987E-2</v>
      </c>
      <c r="T82" s="100">
        <v>5.3972640596932429E-2</v>
      </c>
      <c r="U82" s="100">
        <v>0</v>
      </c>
      <c r="V82" s="100">
        <v>0</v>
      </c>
      <c r="W82" s="101">
        <v>9.6172447146607703E-3</v>
      </c>
      <c r="X82" s="98" t="s">
        <v>1661</v>
      </c>
    </row>
    <row r="83" spans="1:24" ht="16" x14ac:dyDescent="0.2">
      <c r="A83" s="1" t="s">
        <v>1012</v>
      </c>
      <c r="B83" s="42" t="s">
        <v>1013</v>
      </c>
      <c r="C83" s="94">
        <v>18</v>
      </c>
      <c r="D83" s="41" t="s">
        <v>360</v>
      </c>
      <c r="E83" s="95">
        <v>76270</v>
      </c>
      <c r="F83" s="96">
        <v>53763</v>
      </c>
      <c r="G83" s="97">
        <v>29030</v>
      </c>
      <c r="H83" s="97">
        <v>6835</v>
      </c>
      <c r="I83" s="97">
        <v>5626</v>
      </c>
      <c r="J83" s="97">
        <v>8857</v>
      </c>
      <c r="K83" s="97">
        <v>3415</v>
      </c>
      <c r="L83" s="97">
        <v>0</v>
      </c>
      <c r="M83" s="97">
        <v>0</v>
      </c>
      <c r="N83" s="96">
        <v>0</v>
      </c>
      <c r="O83" s="98">
        <v>0.70490363183427296</v>
      </c>
      <c r="P83" s="99">
        <v>0.53996242769190705</v>
      </c>
      <c r="Q83" s="100">
        <v>0.12713204248274837</v>
      </c>
      <c r="R83" s="100">
        <v>0.10464445808455629</v>
      </c>
      <c r="S83" s="100">
        <v>0.16474155088071724</v>
      </c>
      <c r="T83" s="100">
        <v>6.3519520860071052E-2</v>
      </c>
      <c r="U83" s="100">
        <v>0</v>
      </c>
      <c r="V83" s="100">
        <v>0</v>
      </c>
      <c r="W83" s="101">
        <v>0</v>
      </c>
      <c r="X83" s="98" t="s">
        <v>1661</v>
      </c>
    </row>
    <row r="84" spans="1:24" ht="16" x14ac:dyDescent="0.2">
      <c r="A84" s="1" t="s">
        <v>205</v>
      </c>
      <c r="B84" s="42" t="s">
        <v>206</v>
      </c>
      <c r="C84" s="94">
        <v>11</v>
      </c>
      <c r="D84" s="41" t="s">
        <v>207</v>
      </c>
      <c r="E84" s="95">
        <v>73329</v>
      </c>
      <c r="F84" s="96">
        <v>52245</v>
      </c>
      <c r="G84" s="97">
        <v>28133</v>
      </c>
      <c r="H84" s="97">
        <v>11604</v>
      </c>
      <c r="I84" s="97">
        <v>2616</v>
      </c>
      <c r="J84" s="97">
        <v>8163</v>
      </c>
      <c r="K84" s="97">
        <v>1729</v>
      </c>
      <c r="L84" s="97">
        <v>0</v>
      </c>
      <c r="M84" s="97">
        <v>0</v>
      </c>
      <c r="N84" s="96">
        <v>0</v>
      </c>
      <c r="O84" s="98">
        <v>0.71247391891339029</v>
      </c>
      <c r="P84" s="99">
        <v>0.53848215140204803</v>
      </c>
      <c r="Q84" s="100">
        <v>0.22210737869652597</v>
      </c>
      <c r="R84" s="100">
        <v>5.0071777203560153E-2</v>
      </c>
      <c r="S84" s="100">
        <v>0.156244616709733</v>
      </c>
      <c r="T84" s="100">
        <v>3.3094075988132833E-2</v>
      </c>
      <c r="U84" s="100">
        <v>0</v>
      </c>
      <c r="V84" s="100">
        <v>0</v>
      </c>
      <c r="W84" s="101">
        <v>0</v>
      </c>
      <c r="X84" s="98" t="s">
        <v>1661</v>
      </c>
    </row>
    <row r="85" spans="1:24" ht="16" x14ac:dyDescent="0.2">
      <c r="A85" s="1" t="s">
        <v>807</v>
      </c>
      <c r="B85" s="42" t="s">
        <v>808</v>
      </c>
      <c r="C85" s="94">
        <v>17</v>
      </c>
      <c r="D85" s="41" t="s">
        <v>66</v>
      </c>
      <c r="E85" s="95">
        <v>63918</v>
      </c>
      <c r="F85" s="96">
        <v>42813</v>
      </c>
      <c r="G85" s="97">
        <v>23018</v>
      </c>
      <c r="H85" s="97">
        <v>12838</v>
      </c>
      <c r="I85" s="97">
        <v>2717</v>
      </c>
      <c r="J85" s="97">
        <v>1989</v>
      </c>
      <c r="K85" s="97">
        <v>2067</v>
      </c>
      <c r="L85" s="97">
        <v>0</v>
      </c>
      <c r="M85" s="97">
        <v>0</v>
      </c>
      <c r="N85" s="96">
        <v>184</v>
      </c>
      <c r="O85" s="98">
        <v>0.66981132075471694</v>
      </c>
      <c r="P85" s="99">
        <v>0.53764043631607217</v>
      </c>
      <c r="Q85" s="100">
        <v>0.29986219139046549</v>
      </c>
      <c r="R85" s="100">
        <v>6.3462032560203677E-2</v>
      </c>
      <c r="S85" s="100">
        <v>4.6457851587134752E-2</v>
      </c>
      <c r="T85" s="100">
        <v>4.8279728119963561E-2</v>
      </c>
      <c r="U85" s="100">
        <v>0</v>
      </c>
      <c r="V85" s="100">
        <v>0</v>
      </c>
      <c r="W85" s="101">
        <v>4.2977600261602782E-3</v>
      </c>
      <c r="X85" s="98" t="s">
        <v>1661</v>
      </c>
    </row>
    <row r="86" spans="1:24" ht="16" x14ac:dyDescent="0.2">
      <c r="A86" s="1" t="s">
        <v>902</v>
      </c>
      <c r="B86" s="42" t="s">
        <v>903</v>
      </c>
      <c r="C86" s="94">
        <v>15</v>
      </c>
      <c r="D86" s="41" t="s">
        <v>60</v>
      </c>
      <c r="E86" s="95">
        <v>80115</v>
      </c>
      <c r="F86" s="96">
        <v>58942</v>
      </c>
      <c r="G86" s="97">
        <v>31540</v>
      </c>
      <c r="H86" s="97">
        <v>8441</v>
      </c>
      <c r="I86" s="97">
        <v>7486</v>
      </c>
      <c r="J86" s="97">
        <v>7669</v>
      </c>
      <c r="K86" s="97">
        <v>3806</v>
      </c>
      <c r="L86" s="97">
        <v>0</v>
      </c>
      <c r="M86" s="97">
        <v>0</v>
      </c>
      <c r="N86" s="96">
        <v>0</v>
      </c>
      <c r="O86" s="98">
        <v>0.73571740622854642</v>
      </c>
      <c r="P86" s="99">
        <v>0.53510230395982494</v>
      </c>
      <c r="Q86" s="100">
        <v>0.14320857792406094</v>
      </c>
      <c r="R86" s="100">
        <v>0.12700620949407893</v>
      </c>
      <c r="S86" s="100">
        <v>0.13011095653354146</v>
      </c>
      <c r="T86" s="100">
        <v>6.457195208849377E-2</v>
      </c>
      <c r="U86" s="100">
        <v>0</v>
      </c>
      <c r="V86" s="100">
        <v>0</v>
      </c>
      <c r="W86" s="101">
        <v>0</v>
      </c>
      <c r="X86" s="98" t="s">
        <v>1661</v>
      </c>
    </row>
    <row r="87" spans="1:24" ht="16" x14ac:dyDescent="0.2">
      <c r="A87" s="1" t="s">
        <v>1050</v>
      </c>
      <c r="B87" s="42" t="s">
        <v>1051</v>
      </c>
      <c r="C87" s="94">
        <v>15</v>
      </c>
      <c r="D87" s="41" t="s">
        <v>37</v>
      </c>
      <c r="E87" s="95">
        <v>83516</v>
      </c>
      <c r="F87" s="96">
        <v>58320</v>
      </c>
      <c r="G87" s="97">
        <v>31092</v>
      </c>
      <c r="H87" s="97">
        <v>9343</v>
      </c>
      <c r="I87" s="97">
        <v>7611</v>
      </c>
      <c r="J87" s="97">
        <v>7288</v>
      </c>
      <c r="K87" s="97">
        <v>2986</v>
      </c>
      <c r="L87" s="97">
        <v>0</v>
      </c>
      <c r="M87" s="97">
        <v>0</v>
      </c>
      <c r="N87" s="96">
        <v>0</v>
      </c>
      <c r="O87" s="98">
        <v>0.6983093060012453</v>
      </c>
      <c r="P87" s="99">
        <v>0.53312757201646088</v>
      </c>
      <c r="Q87" s="100">
        <v>0.16020233196159123</v>
      </c>
      <c r="R87" s="100">
        <v>0.13050411522633745</v>
      </c>
      <c r="S87" s="100">
        <v>0.12496570644718794</v>
      </c>
      <c r="T87" s="100">
        <v>5.1200274348422496E-2</v>
      </c>
      <c r="U87" s="100">
        <v>0</v>
      </c>
      <c r="V87" s="100">
        <v>0</v>
      </c>
      <c r="W87" s="101">
        <v>0</v>
      </c>
      <c r="X87" s="98" t="s">
        <v>1661</v>
      </c>
    </row>
    <row r="88" spans="1:24" ht="16" x14ac:dyDescent="0.2">
      <c r="A88" s="1" t="s">
        <v>303</v>
      </c>
      <c r="B88" s="42" t="s">
        <v>304</v>
      </c>
      <c r="C88" s="94">
        <v>11</v>
      </c>
      <c r="D88" s="41" t="s">
        <v>274</v>
      </c>
      <c r="E88" s="95">
        <v>72398</v>
      </c>
      <c r="F88" s="96">
        <v>50976</v>
      </c>
      <c r="G88" s="97">
        <v>27164</v>
      </c>
      <c r="H88" s="97">
        <v>10391</v>
      </c>
      <c r="I88" s="97">
        <v>4623</v>
      </c>
      <c r="J88" s="97">
        <v>6922</v>
      </c>
      <c r="K88" s="97">
        <v>1876</v>
      </c>
      <c r="L88" s="97">
        <v>0</v>
      </c>
      <c r="M88" s="97">
        <v>0</v>
      </c>
      <c r="N88" s="96">
        <v>0</v>
      </c>
      <c r="O88" s="98">
        <v>0.70410784828310169</v>
      </c>
      <c r="P88" s="99">
        <v>0.53287821720025108</v>
      </c>
      <c r="Q88" s="100">
        <v>0.20384102322661646</v>
      </c>
      <c r="R88" s="100">
        <v>9.0689736346516003E-2</v>
      </c>
      <c r="S88" s="100">
        <v>0.13578939108600124</v>
      </c>
      <c r="T88" s="100">
        <v>3.6801632140615194E-2</v>
      </c>
      <c r="U88" s="100">
        <v>0</v>
      </c>
      <c r="V88" s="100">
        <v>0</v>
      </c>
      <c r="W88" s="101">
        <v>0</v>
      </c>
      <c r="X88" s="98" t="s">
        <v>1661</v>
      </c>
    </row>
    <row r="89" spans="1:24" ht="16" x14ac:dyDescent="0.2">
      <c r="A89" s="1" t="s">
        <v>1140</v>
      </c>
      <c r="B89" s="42" t="s">
        <v>1141</v>
      </c>
      <c r="C89" s="94">
        <v>5</v>
      </c>
      <c r="D89" s="41" t="s">
        <v>126</v>
      </c>
      <c r="E89" s="95">
        <v>70697</v>
      </c>
      <c r="F89" s="96">
        <v>49893</v>
      </c>
      <c r="G89" s="97">
        <v>26528</v>
      </c>
      <c r="H89" s="97">
        <v>12377</v>
      </c>
      <c r="I89" s="97">
        <v>2712</v>
      </c>
      <c r="J89" s="97">
        <v>6577</v>
      </c>
      <c r="K89" s="97">
        <v>1699</v>
      </c>
      <c r="L89" s="97">
        <v>0</v>
      </c>
      <c r="M89" s="97">
        <v>0</v>
      </c>
      <c r="N89" s="96">
        <v>0</v>
      </c>
      <c r="O89" s="98">
        <v>0.70573008755675626</v>
      </c>
      <c r="P89" s="99">
        <v>0.53169783336339771</v>
      </c>
      <c r="Q89" s="100">
        <v>0.24807087166536387</v>
      </c>
      <c r="R89" s="100">
        <v>5.4356322530214662E-2</v>
      </c>
      <c r="S89" s="100">
        <v>0.13182209929248592</v>
      </c>
      <c r="T89" s="100">
        <v>3.4052873148537874E-2</v>
      </c>
      <c r="U89" s="100">
        <v>0</v>
      </c>
      <c r="V89" s="100">
        <v>0</v>
      </c>
      <c r="W89" s="101">
        <v>0</v>
      </c>
      <c r="X89" s="98" t="s">
        <v>1661</v>
      </c>
    </row>
    <row r="90" spans="1:24" ht="16" x14ac:dyDescent="0.2">
      <c r="A90" s="1" t="s">
        <v>186</v>
      </c>
      <c r="B90" s="42" t="s">
        <v>187</v>
      </c>
      <c r="C90" s="94">
        <v>8</v>
      </c>
      <c r="D90" s="41" t="s">
        <v>92</v>
      </c>
      <c r="E90" s="95">
        <v>68486</v>
      </c>
      <c r="F90" s="96">
        <v>43270</v>
      </c>
      <c r="G90" s="97">
        <v>22946</v>
      </c>
      <c r="H90" s="97">
        <v>11770</v>
      </c>
      <c r="I90" s="97">
        <v>764</v>
      </c>
      <c r="J90" s="97">
        <v>6694</v>
      </c>
      <c r="K90" s="97">
        <v>915</v>
      </c>
      <c r="L90" s="97">
        <v>0</v>
      </c>
      <c r="M90" s="97">
        <v>0</v>
      </c>
      <c r="N90" s="96">
        <v>181</v>
      </c>
      <c r="O90" s="98">
        <v>0.63180796075110246</v>
      </c>
      <c r="P90" s="99">
        <v>0.53029812803327936</v>
      </c>
      <c r="Q90" s="100">
        <v>0.27201294199214238</v>
      </c>
      <c r="R90" s="100">
        <v>1.7656574994222324E-2</v>
      </c>
      <c r="S90" s="100">
        <v>0.15470302750173331</v>
      </c>
      <c r="T90" s="100">
        <v>2.1146290732609197E-2</v>
      </c>
      <c r="U90" s="100">
        <v>0</v>
      </c>
      <c r="V90" s="100">
        <v>0</v>
      </c>
      <c r="W90" s="101">
        <v>4.183036746013404E-3</v>
      </c>
      <c r="X90" s="98" t="s">
        <v>1661</v>
      </c>
    </row>
    <row r="91" spans="1:24" ht="16" x14ac:dyDescent="0.2">
      <c r="A91" s="1" t="s">
        <v>587</v>
      </c>
      <c r="B91" s="42" t="s">
        <v>588</v>
      </c>
      <c r="C91" s="94">
        <v>13</v>
      </c>
      <c r="D91" s="41" t="s">
        <v>236</v>
      </c>
      <c r="E91" s="95">
        <v>82404</v>
      </c>
      <c r="F91" s="96">
        <v>55926</v>
      </c>
      <c r="G91" s="97">
        <v>29652</v>
      </c>
      <c r="H91" s="97">
        <v>10248</v>
      </c>
      <c r="I91" s="97">
        <v>4375</v>
      </c>
      <c r="J91" s="97">
        <v>9473</v>
      </c>
      <c r="K91" s="97">
        <v>2178</v>
      </c>
      <c r="L91" s="97">
        <v>0</v>
      </c>
      <c r="M91" s="97">
        <v>0</v>
      </c>
      <c r="N91" s="96">
        <v>0</v>
      </c>
      <c r="O91" s="98">
        <v>0.67868064657055482</v>
      </c>
      <c r="P91" s="99">
        <v>0.53020062225083142</v>
      </c>
      <c r="Q91" s="100">
        <v>0.1832421414011372</v>
      </c>
      <c r="R91" s="100">
        <v>7.8228373207452712E-2</v>
      </c>
      <c r="S91" s="100">
        <v>0.16938454386153132</v>
      </c>
      <c r="T91" s="100">
        <v>3.8944319279047311E-2</v>
      </c>
      <c r="U91" s="100">
        <v>0</v>
      </c>
      <c r="V91" s="100">
        <v>0</v>
      </c>
      <c r="W91" s="101">
        <v>0</v>
      </c>
      <c r="X91" s="98" t="s">
        <v>1661</v>
      </c>
    </row>
    <row r="92" spans="1:24" ht="16" x14ac:dyDescent="0.2">
      <c r="A92" s="1" t="s">
        <v>14</v>
      </c>
      <c r="B92" s="42" t="s">
        <v>15</v>
      </c>
      <c r="C92" s="94">
        <v>6</v>
      </c>
      <c r="D92" s="41" t="s">
        <v>16</v>
      </c>
      <c r="E92" s="95">
        <v>72004</v>
      </c>
      <c r="F92" s="96">
        <v>50517</v>
      </c>
      <c r="G92" s="97">
        <v>26771</v>
      </c>
      <c r="H92" s="97">
        <v>13481</v>
      </c>
      <c r="I92" s="97">
        <v>4235</v>
      </c>
      <c r="J92" s="97">
        <v>4047</v>
      </c>
      <c r="K92" s="97">
        <v>1983</v>
      </c>
      <c r="L92" s="97">
        <v>0</v>
      </c>
      <c r="M92" s="97">
        <v>0</v>
      </c>
      <c r="N92" s="96">
        <v>0</v>
      </c>
      <c r="O92" s="98">
        <v>0.7015860229987223</v>
      </c>
      <c r="P92" s="99">
        <v>0.52994041609755127</v>
      </c>
      <c r="Q92" s="100">
        <v>0.26686066076766235</v>
      </c>
      <c r="R92" s="100">
        <v>8.3833165073143701E-2</v>
      </c>
      <c r="S92" s="100">
        <v>8.0111645584654667E-2</v>
      </c>
      <c r="T92" s="100">
        <v>3.9254112476987943E-2</v>
      </c>
      <c r="U92" s="100">
        <v>0</v>
      </c>
      <c r="V92" s="100">
        <v>0</v>
      </c>
      <c r="W92" s="101">
        <v>0</v>
      </c>
      <c r="X92" s="98" t="s">
        <v>1661</v>
      </c>
    </row>
    <row r="93" spans="1:24" ht="16" x14ac:dyDescent="0.2">
      <c r="A93" s="1" t="s">
        <v>203</v>
      </c>
      <c r="B93" s="42" t="s">
        <v>204</v>
      </c>
      <c r="C93" s="94">
        <v>17</v>
      </c>
      <c r="D93" s="41" t="s">
        <v>71</v>
      </c>
      <c r="E93" s="95">
        <v>65476</v>
      </c>
      <c r="F93" s="96">
        <v>44066</v>
      </c>
      <c r="G93" s="97">
        <v>23343</v>
      </c>
      <c r="H93" s="97">
        <v>9779</v>
      </c>
      <c r="I93" s="97">
        <v>2836</v>
      </c>
      <c r="J93" s="97">
        <v>6285</v>
      </c>
      <c r="K93" s="97">
        <v>1823</v>
      </c>
      <c r="L93" s="97">
        <v>0</v>
      </c>
      <c r="M93" s="97">
        <v>0</v>
      </c>
      <c r="N93" s="96">
        <v>0</v>
      </c>
      <c r="O93" s="98">
        <v>0.67300995784715012</v>
      </c>
      <c r="P93" s="99">
        <v>0.52972813507012206</v>
      </c>
      <c r="Q93" s="100">
        <v>0.2219171243135297</v>
      </c>
      <c r="R93" s="100">
        <v>6.4358008441882636E-2</v>
      </c>
      <c r="S93" s="100">
        <v>0.14262696863795216</v>
      </c>
      <c r="T93" s="100">
        <v>4.1369763536513414E-2</v>
      </c>
      <c r="U93" s="100">
        <v>0</v>
      </c>
      <c r="V93" s="100">
        <v>0</v>
      </c>
      <c r="W93" s="101">
        <v>0</v>
      </c>
      <c r="X93" s="98" t="s">
        <v>1661</v>
      </c>
    </row>
    <row r="94" spans="1:24" ht="16" x14ac:dyDescent="0.2">
      <c r="A94" s="1" t="s">
        <v>1020</v>
      </c>
      <c r="B94" s="42" t="s">
        <v>1021</v>
      </c>
      <c r="C94" s="94">
        <v>18</v>
      </c>
      <c r="D94" s="41" t="s">
        <v>360</v>
      </c>
      <c r="E94" s="95">
        <v>68630</v>
      </c>
      <c r="F94" s="96">
        <v>47097</v>
      </c>
      <c r="G94" s="97">
        <v>24941</v>
      </c>
      <c r="H94" s="97">
        <v>5988</v>
      </c>
      <c r="I94" s="97">
        <v>4667</v>
      </c>
      <c r="J94" s="97">
        <v>6656</v>
      </c>
      <c r="K94" s="97">
        <v>4845</v>
      </c>
      <c r="L94" s="97">
        <v>0</v>
      </c>
      <c r="M94" s="97">
        <v>0</v>
      </c>
      <c r="N94" s="96">
        <v>0</v>
      </c>
      <c r="O94" s="98">
        <v>0.68624508232551362</v>
      </c>
      <c r="P94" s="99">
        <v>0.52956663906405932</v>
      </c>
      <c r="Q94" s="100">
        <v>0.12714185616918275</v>
      </c>
      <c r="R94" s="100">
        <v>9.9093360511285214E-2</v>
      </c>
      <c r="S94" s="100">
        <v>0.14132534980996667</v>
      </c>
      <c r="T94" s="100">
        <v>0.10287279444550608</v>
      </c>
      <c r="U94" s="100">
        <v>0</v>
      </c>
      <c r="V94" s="100">
        <v>0</v>
      </c>
      <c r="W94" s="101">
        <v>0</v>
      </c>
      <c r="X94" s="98" t="s">
        <v>1661</v>
      </c>
    </row>
    <row r="95" spans="1:24" ht="16" x14ac:dyDescent="0.2">
      <c r="A95" s="1" t="s">
        <v>537</v>
      </c>
      <c r="B95" s="42" t="s">
        <v>538</v>
      </c>
      <c r="C95" s="94">
        <v>14</v>
      </c>
      <c r="D95" s="41" t="s">
        <v>210</v>
      </c>
      <c r="E95" s="95">
        <v>74616</v>
      </c>
      <c r="F95" s="96">
        <v>49633</v>
      </c>
      <c r="G95" s="97">
        <v>26245</v>
      </c>
      <c r="H95" s="97">
        <v>11825</v>
      </c>
      <c r="I95" s="97">
        <v>2402</v>
      </c>
      <c r="J95" s="97">
        <v>7249</v>
      </c>
      <c r="K95" s="97">
        <v>1660</v>
      </c>
      <c r="L95" s="97">
        <v>0</v>
      </c>
      <c r="M95" s="97">
        <v>0</v>
      </c>
      <c r="N95" s="96">
        <v>252</v>
      </c>
      <c r="O95" s="98">
        <v>0.66517905006969014</v>
      </c>
      <c r="P95" s="99">
        <v>0.52878125440734991</v>
      </c>
      <c r="Q95" s="100">
        <v>0.23824874579412891</v>
      </c>
      <c r="R95" s="100">
        <v>4.8395220921564279E-2</v>
      </c>
      <c r="S95" s="100">
        <v>0.14605202184030786</v>
      </c>
      <c r="T95" s="100">
        <v>3.3445489895835435E-2</v>
      </c>
      <c r="U95" s="100">
        <v>0</v>
      </c>
      <c r="V95" s="100">
        <v>0</v>
      </c>
      <c r="W95" s="101">
        <v>5.0772671408135716E-3</v>
      </c>
      <c r="X95" s="98" t="s">
        <v>1661</v>
      </c>
    </row>
    <row r="96" spans="1:24" ht="16" x14ac:dyDescent="0.2">
      <c r="A96" s="1" t="s">
        <v>475</v>
      </c>
      <c r="B96" s="42" t="s">
        <v>476</v>
      </c>
      <c r="C96" s="94">
        <v>8</v>
      </c>
      <c r="D96" s="41" t="s">
        <v>153</v>
      </c>
      <c r="E96" s="95">
        <v>81151</v>
      </c>
      <c r="F96" s="96">
        <v>53755</v>
      </c>
      <c r="G96" s="97">
        <v>28399</v>
      </c>
      <c r="H96" s="97">
        <v>9070</v>
      </c>
      <c r="I96" s="97">
        <v>3263</v>
      </c>
      <c r="J96" s="97">
        <v>9410</v>
      </c>
      <c r="K96" s="97">
        <v>1872</v>
      </c>
      <c r="L96" s="97">
        <v>0</v>
      </c>
      <c r="M96" s="97">
        <v>0</v>
      </c>
      <c r="N96" s="96">
        <v>1741</v>
      </c>
      <c r="O96" s="98">
        <v>0.66240711759559345</v>
      </c>
      <c r="P96" s="99">
        <v>0.52830434378197377</v>
      </c>
      <c r="Q96" s="100">
        <v>0.16872849037298857</v>
      </c>
      <c r="R96" s="100">
        <v>6.0701330108827084E-2</v>
      </c>
      <c r="S96" s="100">
        <v>0.17505348339689331</v>
      </c>
      <c r="T96" s="100">
        <v>3.4824667472793232E-2</v>
      </c>
      <c r="U96" s="100">
        <v>0</v>
      </c>
      <c r="V96" s="100">
        <v>0</v>
      </c>
      <c r="W96" s="101">
        <v>3.2387684866524047E-2</v>
      </c>
      <c r="X96" s="98" t="s">
        <v>1661</v>
      </c>
    </row>
    <row r="97" spans="1:24" ht="16" x14ac:dyDescent="0.2">
      <c r="A97" s="1" t="s">
        <v>771</v>
      </c>
      <c r="B97" s="42" t="s">
        <v>772</v>
      </c>
      <c r="C97" s="94">
        <v>17</v>
      </c>
      <c r="D97" s="41" t="s">
        <v>98</v>
      </c>
      <c r="E97" s="95">
        <v>66035</v>
      </c>
      <c r="F97" s="96">
        <v>46748</v>
      </c>
      <c r="G97" s="97">
        <v>24682</v>
      </c>
      <c r="H97" s="97">
        <v>8879</v>
      </c>
      <c r="I97" s="97">
        <v>1644</v>
      </c>
      <c r="J97" s="97">
        <v>8528</v>
      </c>
      <c r="K97" s="97">
        <v>1336</v>
      </c>
      <c r="L97" s="97">
        <v>0</v>
      </c>
      <c r="M97" s="97">
        <v>1216</v>
      </c>
      <c r="N97" s="96">
        <v>463</v>
      </c>
      <c r="O97" s="98">
        <v>0.70792761414401451</v>
      </c>
      <c r="P97" s="99">
        <v>0.52797980662274324</v>
      </c>
      <c r="Q97" s="100">
        <v>0.18993325917686318</v>
      </c>
      <c r="R97" s="100">
        <v>3.5167279883631386E-2</v>
      </c>
      <c r="S97" s="100">
        <v>0.18242491657397109</v>
      </c>
      <c r="T97" s="100">
        <v>2.8578762727817234E-2</v>
      </c>
      <c r="U97" s="100">
        <v>0</v>
      </c>
      <c r="V97" s="100">
        <v>2.6011807991785745E-2</v>
      </c>
      <c r="W97" s="101">
        <v>9.9041670231881582E-3</v>
      </c>
      <c r="X97" s="98" t="s">
        <v>1661</v>
      </c>
    </row>
    <row r="98" spans="1:24" ht="16" x14ac:dyDescent="0.2">
      <c r="A98" s="1" t="s">
        <v>515</v>
      </c>
      <c r="B98" s="42" t="s">
        <v>516</v>
      </c>
      <c r="C98" s="94">
        <v>7</v>
      </c>
      <c r="D98" s="41" t="s">
        <v>517</v>
      </c>
      <c r="E98" s="95">
        <v>77379</v>
      </c>
      <c r="F98" s="96">
        <v>53376</v>
      </c>
      <c r="G98" s="97">
        <v>28153</v>
      </c>
      <c r="H98" s="97">
        <v>5409</v>
      </c>
      <c r="I98" s="97">
        <v>11782</v>
      </c>
      <c r="J98" s="97">
        <v>5681</v>
      </c>
      <c r="K98" s="97">
        <v>2351</v>
      </c>
      <c r="L98" s="97">
        <v>0</v>
      </c>
      <c r="M98" s="97">
        <v>0</v>
      </c>
      <c r="N98" s="96">
        <v>0</v>
      </c>
      <c r="O98" s="98">
        <v>0.68979955801961768</v>
      </c>
      <c r="P98" s="99">
        <v>0.52744679256594729</v>
      </c>
      <c r="Q98" s="100">
        <v>0.10133767985611511</v>
      </c>
      <c r="R98" s="100">
        <v>0.22073591127098321</v>
      </c>
      <c r="S98" s="100">
        <v>0.10643360311750599</v>
      </c>
      <c r="T98" s="100">
        <v>4.4046013189448438E-2</v>
      </c>
      <c r="U98" s="100">
        <v>0</v>
      </c>
      <c r="V98" s="100">
        <v>0</v>
      </c>
      <c r="W98" s="101">
        <v>0</v>
      </c>
      <c r="X98" s="98" t="s">
        <v>1661</v>
      </c>
    </row>
    <row r="99" spans="1:24" ht="16" x14ac:dyDescent="0.2">
      <c r="A99" s="1" t="s">
        <v>511</v>
      </c>
      <c r="B99" s="42" t="s">
        <v>512</v>
      </c>
      <c r="C99" s="94">
        <v>10</v>
      </c>
      <c r="D99" s="41" t="s">
        <v>156</v>
      </c>
      <c r="E99" s="95">
        <v>77760</v>
      </c>
      <c r="F99" s="96">
        <v>52471</v>
      </c>
      <c r="G99" s="97">
        <v>27675</v>
      </c>
      <c r="H99" s="97">
        <v>8043</v>
      </c>
      <c r="I99" s="97">
        <v>7037</v>
      </c>
      <c r="J99" s="97">
        <v>7539</v>
      </c>
      <c r="K99" s="97">
        <v>2177</v>
      </c>
      <c r="L99" s="97">
        <v>0</v>
      </c>
      <c r="M99" s="97">
        <v>0</v>
      </c>
      <c r="N99" s="96">
        <v>0</v>
      </c>
      <c r="O99" s="98">
        <v>0.6747813786008231</v>
      </c>
      <c r="P99" s="99">
        <v>0.52743420174953781</v>
      </c>
      <c r="Q99" s="100">
        <v>0.15328467153284672</v>
      </c>
      <c r="R99" s="100">
        <v>0.13411217624973795</v>
      </c>
      <c r="S99" s="100">
        <v>0.14367936574488765</v>
      </c>
      <c r="T99" s="100">
        <v>4.1489584722989845E-2</v>
      </c>
      <c r="U99" s="100">
        <v>0</v>
      </c>
      <c r="V99" s="100">
        <v>0</v>
      </c>
      <c r="W99" s="101">
        <v>0</v>
      </c>
      <c r="X99" s="98" t="s">
        <v>1661</v>
      </c>
    </row>
    <row r="100" spans="1:24" ht="16" x14ac:dyDescent="0.2">
      <c r="A100" s="1" t="s">
        <v>49</v>
      </c>
      <c r="B100" s="42" t="s">
        <v>50</v>
      </c>
      <c r="C100" s="94">
        <v>14</v>
      </c>
      <c r="D100" s="41" t="s">
        <v>51</v>
      </c>
      <c r="E100" s="95">
        <v>68459</v>
      </c>
      <c r="F100" s="96">
        <v>43028</v>
      </c>
      <c r="G100" s="97">
        <v>22668</v>
      </c>
      <c r="H100" s="97">
        <v>10186</v>
      </c>
      <c r="I100" s="97">
        <v>1636</v>
      </c>
      <c r="J100" s="97">
        <v>8538</v>
      </c>
      <c r="K100" s="97">
        <v>0</v>
      </c>
      <c r="L100" s="97">
        <v>0</v>
      </c>
      <c r="M100" s="97">
        <v>0</v>
      </c>
      <c r="N100" s="96">
        <v>0</v>
      </c>
      <c r="O100" s="98">
        <v>0.62852218115952618</v>
      </c>
      <c r="P100" s="99">
        <v>0.52681974528214182</v>
      </c>
      <c r="Q100" s="100">
        <v>0.2367295714418518</v>
      </c>
      <c r="R100" s="100">
        <v>3.8021753276935952E-2</v>
      </c>
      <c r="S100" s="100">
        <v>0.19842892999907039</v>
      </c>
      <c r="T100" s="100">
        <v>0</v>
      </c>
      <c r="U100" s="100">
        <v>0</v>
      </c>
      <c r="V100" s="100">
        <v>0</v>
      </c>
      <c r="W100" s="101">
        <v>0</v>
      </c>
      <c r="X100" s="98" t="s">
        <v>1661</v>
      </c>
    </row>
    <row r="101" spans="1:24" ht="16" x14ac:dyDescent="0.2">
      <c r="A101" s="1" t="s">
        <v>557</v>
      </c>
      <c r="B101" s="42" t="s">
        <v>558</v>
      </c>
      <c r="C101" s="94">
        <v>4</v>
      </c>
      <c r="D101" s="41" t="s">
        <v>86</v>
      </c>
      <c r="E101" s="95">
        <v>60614</v>
      </c>
      <c r="F101" s="96">
        <v>43345</v>
      </c>
      <c r="G101" s="97">
        <v>22834</v>
      </c>
      <c r="H101" s="97">
        <v>10803</v>
      </c>
      <c r="I101" s="97">
        <v>2961</v>
      </c>
      <c r="J101" s="97">
        <v>4302</v>
      </c>
      <c r="K101" s="97">
        <v>2445</v>
      </c>
      <c r="L101" s="97">
        <v>0</v>
      </c>
      <c r="M101" s="97">
        <v>0</v>
      </c>
      <c r="N101" s="96">
        <v>0</v>
      </c>
      <c r="O101" s="98">
        <v>0.71509882205431086</v>
      </c>
      <c r="P101" s="99">
        <v>0.52679663167608726</v>
      </c>
      <c r="Q101" s="100">
        <v>0.24923289883492905</v>
      </c>
      <c r="R101" s="100">
        <v>6.831237743684393E-2</v>
      </c>
      <c r="S101" s="100">
        <v>9.9250201868727655E-2</v>
      </c>
      <c r="T101" s="100">
        <v>5.6407890183412156E-2</v>
      </c>
      <c r="U101" s="100">
        <v>0</v>
      </c>
      <c r="V101" s="100">
        <v>0</v>
      </c>
      <c r="W101" s="101">
        <v>0</v>
      </c>
      <c r="X101" s="98" t="s">
        <v>1661</v>
      </c>
    </row>
    <row r="102" spans="1:24" ht="16" x14ac:dyDescent="0.2">
      <c r="A102" s="1" t="s">
        <v>461</v>
      </c>
      <c r="B102" s="42" t="s">
        <v>462</v>
      </c>
      <c r="C102" s="94">
        <v>8</v>
      </c>
      <c r="D102" s="41" t="s">
        <v>153</v>
      </c>
      <c r="E102" s="95">
        <v>73212</v>
      </c>
      <c r="F102" s="96">
        <v>49261</v>
      </c>
      <c r="G102" s="97">
        <v>25949</v>
      </c>
      <c r="H102" s="97">
        <v>10500</v>
      </c>
      <c r="I102" s="97">
        <v>3290</v>
      </c>
      <c r="J102" s="97">
        <v>7727</v>
      </c>
      <c r="K102" s="97">
        <v>1290</v>
      </c>
      <c r="L102" s="97">
        <v>0</v>
      </c>
      <c r="M102" s="97">
        <v>0</v>
      </c>
      <c r="N102" s="96">
        <v>505</v>
      </c>
      <c r="O102" s="98">
        <v>0.67285417691088889</v>
      </c>
      <c r="P102" s="99">
        <v>0.52676559550151236</v>
      </c>
      <c r="Q102" s="100">
        <v>0.21315036235561599</v>
      </c>
      <c r="R102" s="100">
        <v>6.678711353809301E-2</v>
      </c>
      <c r="S102" s="100">
        <v>0.15685836665922331</v>
      </c>
      <c r="T102" s="100">
        <v>2.6187044517975679E-2</v>
      </c>
      <c r="U102" s="100">
        <v>0</v>
      </c>
      <c r="V102" s="100">
        <v>0</v>
      </c>
      <c r="W102" s="101">
        <v>1.0251517427579626E-2</v>
      </c>
      <c r="X102" s="98" t="s">
        <v>1661</v>
      </c>
    </row>
    <row r="103" spans="1:24" ht="16" x14ac:dyDescent="0.2">
      <c r="A103" s="1" t="s">
        <v>1096</v>
      </c>
      <c r="B103" s="42" t="s">
        <v>1097</v>
      </c>
      <c r="C103" s="94">
        <v>15</v>
      </c>
      <c r="D103" s="41" t="s">
        <v>284</v>
      </c>
      <c r="E103" s="95">
        <v>73030</v>
      </c>
      <c r="F103" s="96">
        <v>51643</v>
      </c>
      <c r="G103" s="97">
        <v>27198</v>
      </c>
      <c r="H103" s="97">
        <v>6948</v>
      </c>
      <c r="I103" s="97">
        <v>5482</v>
      </c>
      <c r="J103" s="97">
        <v>9030</v>
      </c>
      <c r="K103" s="97">
        <v>2985</v>
      </c>
      <c r="L103" s="97">
        <v>0</v>
      </c>
      <c r="M103" s="97">
        <v>0</v>
      </c>
      <c r="N103" s="96">
        <v>0</v>
      </c>
      <c r="O103" s="98">
        <v>0.70714774750102694</v>
      </c>
      <c r="P103" s="99">
        <v>0.5266541448018125</v>
      </c>
      <c r="Q103" s="100">
        <v>0.13453904691826579</v>
      </c>
      <c r="R103" s="100">
        <v>0.10615185020235075</v>
      </c>
      <c r="S103" s="100">
        <v>0.17485428809325562</v>
      </c>
      <c r="T103" s="100">
        <v>5.7800669984315399E-2</v>
      </c>
      <c r="U103" s="100">
        <v>0</v>
      </c>
      <c r="V103" s="100">
        <v>0</v>
      </c>
      <c r="W103" s="101">
        <v>0</v>
      </c>
      <c r="X103" s="98" t="s">
        <v>1661</v>
      </c>
    </row>
    <row r="104" spans="1:24" ht="16" x14ac:dyDescent="0.2">
      <c r="A104" s="1" t="s">
        <v>545</v>
      </c>
      <c r="B104" s="42" t="s">
        <v>546</v>
      </c>
      <c r="C104" s="94">
        <v>11</v>
      </c>
      <c r="D104" s="41" t="s">
        <v>207</v>
      </c>
      <c r="E104" s="95">
        <v>70711</v>
      </c>
      <c r="F104" s="96">
        <v>47257</v>
      </c>
      <c r="G104" s="97">
        <v>24844</v>
      </c>
      <c r="H104" s="97">
        <v>6042</v>
      </c>
      <c r="I104" s="97">
        <v>5002</v>
      </c>
      <c r="J104" s="97">
        <v>7954</v>
      </c>
      <c r="K104" s="97">
        <v>3415</v>
      </c>
      <c r="L104" s="97">
        <v>0</v>
      </c>
      <c r="M104" s="97">
        <v>0</v>
      </c>
      <c r="N104" s="96">
        <v>0</v>
      </c>
      <c r="O104" s="98">
        <v>0.66831186095515549</v>
      </c>
      <c r="P104" s="99">
        <v>0.52572105719787543</v>
      </c>
      <c r="Q104" s="100">
        <v>0.12785407452864125</v>
      </c>
      <c r="R104" s="100">
        <v>0.10584675286200985</v>
      </c>
      <c r="S104" s="100">
        <v>0.16831368897729437</v>
      </c>
      <c r="T104" s="100">
        <v>7.226442643417906E-2</v>
      </c>
      <c r="U104" s="100">
        <v>0</v>
      </c>
      <c r="V104" s="100">
        <v>0</v>
      </c>
      <c r="W104" s="101">
        <v>0</v>
      </c>
      <c r="X104" s="98" t="s">
        <v>1661</v>
      </c>
    </row>
    <row r="105" spans="1:24" ht="16" x14ac:dyDescent="0.2">
      <c r="A105" s="1" t="s">
        <v>684</v>
      </c>
      <c r="B105" s="42" t="s">
        <v>685</v>
      </c>
      <c r="C105" s="94">
        <v>11</v>
      </c>
      <c r="D105" s="41" t="s">
        <v>274</v>
      </c>
      <c r="E105" s="95">
        <v>71580</v>
      </c>
      <c r="F105" s="96">
        <v>49598</v>
      </c>
      <c r="G105" s="97">
        <v>26063</v>
      </c>
      <c r="H105" s="97">
        <v>11252</v>
      </c>
      <c r="I105" s="97">
        <v>3842</v>
      </c>
      <c r="J105" s="97">
        <v>6037</v>
      </c>
      <c r="K105" s="97">
        <v>2404</v>
      </c>
      <c r="L105" s="97">
        <v>0</v>
      </c>
      <c r="M105" s="97">
        <v>0</v>
      </c>
      <c r="N105" s="96">
        <v>0</v>
      </c>
      <c r="O105" s="98">
        <v>0.69290304554344784</v>
      </c>
      <c r="P105" s="99">
        <v>0.52548489858462033</v>
      </c>
      <c r="Q105" s="100">
        <v>0.22686398645106656</v>
      </c>
      <c r="R105" s="100">
        <v>7.7462800919391908E-2</v>
      </c>
      <c r="S105" s="100">
        <v>0.12171861768619703</v>
      </c>
      <c r="T105" s="100">
        <v>4.846969635872414E-2</v>
      </c>
      <c r="U105" s="100">
        <v>0</v>
      </c>
      <c r="V105" s="100">
        <v>0</v>
      </c>
      <c r="W105" s="101">
        <v>0</v>
      </c>
      <c r="X105" s="98" t="s">
        <v>1661</v>
      </c>
    </row>
    <row r="106" spans="1:24" ht="16" x14ac:dyDescent="0.2">
      <c r="A106" s="1" t="s">
        <v>870</v>
      </c>
      <c r="B106" s="42" t="s">
        <v>871</v>
      </c>
      <c r="C106" s="94">
        <v>7</v>
      </c>
      <c r="D106" s="41" t="s">
        <v>517</v>
      </c>
      <c r="E106" s="95">
        <v>76082</v>
      </c>
      <c r="F106" s="96">
        <v>52804</v>
      </c>
      <c r="G106" s="97">
        <v>27725</v>
      </c>
      <c r="H106" s="97">
        <v>14168</v>
      </c>
      <c r="I106" s="97">
        <v>1920</v>
      </c>
      <c r="J106" s="97">
        <v>7389</v>
      </c>
      <c r="K106" s="97">
        <v>1465</v>
      </c>
      <c r="L106" s="97">
        <v>0</v>
      </c>
      <c r="M106" s="97">
        <v>0</v>
      </c>
      <c r="N106" s="96">
        <v>137</v>
      </c>
      <c r="O106" s="98">
        <v>0.69404064036171498</v>
      </c>
      <c r="P106" s="99">
        <v>0.52505492008181198</v>
      </c>
      <c r="Q106" s="100">
        <v>0.2683130065904098</v>
      </c>
      <c r="R106" s="100">
        <v>3.6360881751382468E-2</v>
      </c>
      <c r="S106" s="100">
        <v>0.13993258086508598</v>
      </c>
      <c r="T106" s="100">
        <v>2.7744110294674645E-2</v>
      </c>
      <c r="U106" s="100">
        <v>0</v>
      </c>
      <c r="V106" s="100">
        <v>0</v>
      </c>
      <c r="W106" s="101">
        <v>2.5945004166351036E-3</v>
      </c>
      <c r="X106" s="98" t="s">
        <v>1661</v>
      </c>
    </row>
    <row r="107" spans="1:24" ht="16" x14ac:dyDescent="0.2">
      <c r="A107" s="1" t="s">
        <v>239</v>
      </c>
      <c r="B107" s="42" t="s">
        <v>240</v>
      </c>
      <c r="C107" s="94">
        <v>13</v>
      </c>
      <c r="D107" s="41" t="s">
        <v>236</v>
      </c>
      <c r="E107" s="95">
        <v>91783</v>
      </c>
      <c r="F107" s="96">
        <v>61100</v>
      </c>
      <c r="G107" s="97">
        <v>32070</v>
      </c>
      <c r="H107" s="97">
        <v>10927</v>
      </c>
      <c r="I107" s="97">
        <v>3479</v>
      </c>
      <c r="J107" s="97">
        <v>12275</v>
      </c>
      <c r="K107" s="97">
        <v>2159</v>
      </c>
      <c r="L107" s="97">
        <v>0</v>
      </c>
      <c r="M107" s="97">
        <v>0</v>
      </c>
      <c r="N107" s="96">
        <v>190</v>
      </c>
      <c r="O107" s="98">
        <v>0.66570061994051188</v>
      </c>
      <c r="P107" s="99">
        <v>0.52487725040916533</v>
      </c>
      <c r="Q107" s="100">
        <v>0.1788379705400982</v>
      </c>
      <c r="R107" s="100">
        <v>5.6939443535188219E-2</v>
      </c>
      <c r="S107" s="100">
        <v>0.20090016366612112</v>
      </c>
      <c r="T107" s="100">
        <v>3.5335515548281508E-2</v>
      </c>
      <c r="U107" s="100">
        <v>0</v>
      </c>
      <c r="V107" s="100">
        <v>0</v>
      </c>
      <c r="W107" s="101">
        <v>3.1096563011456628E-3</v>
      </c>
      <c r="X107" s="98" t="s">
        <v>1661</v>
      </c>
    </row>
    <row r="108" spans="1:24" ht="16" x14ac:dyDescent="0.2">
      <c r="A108" s="1" t="s">
        <v>26</v>
      </c>
      <c r="B108" s="42" t="s">
        <v>27</v>
      </c>
      <c r="C108" s="94">
        <v>20</v>
      </c>
      <c r="D108" s="41" t="s">
        <v>28</v>
      </c>
      <c r="E108" s="95">
        <v>85189</v>
      </c>
      <c r="F108" s="96">
        <v>57372</v>
      </c>
      <c r="G108" s="97">
        <v>30094</v>
      </c>
      <c r="H108" s="97">
        <v>10580</v>
      </c>
      <c r="I108" s="97">
        <v>3433</v>
      </c>
      <c r="J108" s="97">
        <v>10798</v>
      </c>
      <c r="K108" s="97">
        <v>2467</v>
      </c>
      <c r="L108" s="97">
        <v>0</v>
      </c>
      <c r="M108" s="97">
        <v>0</v>
      </c>
      <c r="N108" s="96">
        <v>0</v>
      </c>
      <c r="O108" s="98">
        <v>0.6734672316848419</v>
      </c>
      <c r="P108" s="99">
        <v>0.5245415882311929</v>
      </c>
      <c r="Q108" s="100">
        <v>0.1844105138395036</v>
      </c>
      <c r="R108" s="100">
        <v>5.9837551418810572E-2</v>
      </c>
      <c r="S108" s="100">
        <v>0.18821027679007182</v>
      </c>
      <c r="T108" s="100">
        <v>4.3000069720421114E-2</v>
      </c>
      <c r="U108" s="100">
        <v>0</v>
      </c>
      <c r="V108" s="100">
        <v>0</v>
      </c>
      <c r="W108" s="101">
        <v>0</v>
      </c>
      <c r="X108" s="98" t="s">
        <v>1661</v>
      </c>
    </row>
    <row r="109" spans="1:24" ht="16" x14ac:dyDescent="0.2">
      <c r="A109" s="1" t="s">
        <v>64</v>
      </c>
      <c r="B109" s="42" t="s">
        <v>65</v>
      </c>
      <c r="C109" s="94">
        <v>17</v>
      </c>
      <c r="D109" s="41" t="s">
        <v>66</v>
      </c>
      <c r="E109" s="95">
        <v>76106</v>
      </c>
      <c r="F109" s="96">
        <v>51031</v>
      </c>
      <c r="G109" s="97">
        <v>26730</v>
      </c>
      <c r="H109" s="97">
        <v>18792</v>
      </c>
      <c r="I109" s="97">
        <v>2241</v>
      </c>
      <c r="J109" s="97">
        <v>1586</v>
      </c>
      <c r="K109" s="97">
        <v>1682</v>
      </c>
      <c r="L109" s="97">
        <v>0</v>
      </c>
      <c r="M109" s="97">
        <v>0</v>
      </c>
      <c r="N109" s="96">
        <v>0</v>
      </c>
      <c r="O109" s="98">
        <v>0.67052531994849285</v>
      </c>
      <c r="P109" s="99">
        <v>0.5237992592737748</v>
      </c>
      <c r="Q109" s="100">
        <v>0.36824675197429013</v>
      </c>
      <c r="R109" s="100">
        <v>4.3914483353255866E-2</v>
      </c>
      <c r="S109" s="100">
        <v>3.107914796888166E-2</v>
      </c>
      <c r="T109" s="100">
        <v>3.2960357429797575E-2</v>
      </c>
      <c r="U109" s="100">
        <v>0</v>
      </c>
      <c r="V109" s="100">
        <v>0</v>
      </c>
      <c r="W109" s="101">
        <v>0</v>
      </c>
      <c r="X109" s="98" t="s">
        <v>1661</v>
      </c>
    </row>
    <row r="110" spans="1:24" ht="16" x14ac:dyDescent="0.2">
      <c r="A110" s="1" t="s">
        <v>348</v>
      </c>
      <c r="B110" s="42" t="s">
        <v>349</v>
      </c>
      <c r="C110" s="94">
        <v>10</v>
      </c>
      <c r="D110" s="41" t="s">
        <v>19</v>
      </c>
      <c r="E110" s="95">
        <v>63470</v>
      </c>
      <c r="F110" s="96">
        <v>47361</v>
      </c>
      <c r="G110" s="97">
        <v>24805</v>
      </c>
      <c r="H110" s="97">
        <v>10761</v>
      </c>
      <c r="I110" s="97">
        <v>3965</v>
      </c>
      <c r="J110" s="97">
        <v>5508</v>
      </c>
      <c r="K110" s="97">
        <v>2173</v>
      </c>
      <c r="L110" s="97">
        <v>0</v>
      </c>
      <c r="M110" s="97">
        <v>0</v>
      </c>
      <c r="N110" s="96">
        <v>149</v>
      </c>
      <c r="O110" s="98">
        <v>0.74619505278084131</v>
      </c>
      <c r="P110" s="99">
        <v>0.52374316420683686</v>
      </c>
      <c r="Q110" s="100">
        <v>0.22721226325457655</v>
      </c>
      <c r="R110" s="100">
        <v>8.3718671480754209E-2</v>
      </c>
      <c r="S110" s="100">
        <v>0.1162982200544752</v>
      </c>
      <c r="T110" s="100">
        <v>4.5881632566879924E-2</v>
      </c>
      <c r="U110" s="100">
        <v>0</v>
      </c>
      <c r="V110" s="100">
        <v>0</v>
      </c>
      <c r="W110" s="101">
        <v>3.1460484364772704E-3</v>
      </c>
      <c r="X110" s="98" t="s">
        <v>1661</v>
      </c>
    </row>
    <row r="111" spans="1:24" ht="16" x14ac:dyDescent="0.2">
      <c r="A111" s="1" t="s">
        <v>358</v>
      </c>
      <c r="B111" s="42" t="s">
        <v>359</v>
      </c>
      <c r="C111" s="94">
        <v>18</v>
      </c>
      <c r="D111" s="41" t="s">
        <v>360</v>
      </c>
      <c r="E111" s="95">
        <v>72737</v>
      </c>
      <c r="F111" s="96">
        <v>54448</v>
      </c>
      <c r="G111" s="97">
        <v>28436</v>
      </c>
      <c r="H111" s="97">
        <v>6985</v>
      </c>
      <c r="I111" s="97">
        <v>6643</v>
      </c>
      <c r="J111" s="97">
        <v>7171</v>
      </c>
      <c r="K111" s="97">
        <v>4866</v>
      </c>
      <c r="L111" s="97">
        <v>0</v>
      </c>
      <c r="M111" s="97">
        <v>0</v>
      </c>
      <c r="N111" s="96">
        <v>347</v>
      </c>
      <c r="O111" s="98">
        <v>0.74855988011603447</v>
      </c>
      <c r="P111" s="99">
        <v>0.52225977079047903</v>
      </c>
      <c r="Q111" s="100">
        <v>0.12828754040552454</v>
      </c>
      <c r="R111" s="100">
        <v>0.12200631795474581</v>
      </c>
      <c r="S111" s="100">
        <v>0.13170364384366734</v>
      </c>
      <c r="T111" s="100">
        <v>8.9369673817220094E-2</v>
      </c>
      <c r="U111" s="100">
        <v>0</v>
      </c>
      <c r="V111" s="100">
        <v>0</v>
      </c>
      <c r="W111" s="101">
        <v>6.3730531883632088E-3</v>
      </c>
      <c r="X111" s="98" t="s">
        <v>1661</v>
      </c>
    </row>
    <row r="112" spans="1:24" ht="16" x14ac:dyDescent="0.2">
      <c r="A112" s="1" t="s">
        <v>745</v>
      </c>
      <c r="B112" s="42" t="s">
        <v>746</v>
      </c>
      <c r="C112" s="94">
        <v>13</v>
      </c>
      <c r="D112" s="41" t="s">
        <v>202</v>
      </c>
      <c r="E112" s="95">
        <v>72400</v>
      </c>
      <c r="F112" s="96">
        <v>47371</v>
      </c>
      <c r="G112" s="97">
        <v>24727</v>
      </c>
      <c r="H112" s="97">
        <v>10779</v>
      </c>
      <c r="I112" s="97">
        <v>1673</v>
      </c>
      <c r="J112" s="97">
        <v>8412</v>
      </c>
      <c r="K112" s="97">
        <v>1780</v>
      </c>
      <c r="L112" s="97">
        <v>0</v>
      </c>
      <c r="M112" s="97">
        <v>0</v>
      </c>
      <c r="N112" s="96">
        <v>0</v>
      </c>
      <c r="O112" s="98">
        <v>0.65429558011049727</v>
      </c>
      <c r="P112" s="99">
        <v>0.52198602520529436</v>
      </c>
      <c r="Q112" s="100">
        <v>0.22754427814485656</v>
      </c>
      <c r="R112" s="100">
        <v>3.5316966076291402E-2</v>
      </c>
      <c r="S112" s="100">
        <v>0.17757699858563256</v>
      </c>
      <c r="T112" s="100">
        <v>3.7575731987925104E-2</v>
      </c>
      <c r="U112" s="100">
        <v>0</v>
      </c>
      <c r="V112" s="100">
        <v>0</v>
      </c>
      <c r="W112" s="101">
        <v>0</v>
      </c>
      <c r="X112" s="98" t="s">
        <v>1661</v>
      </c>
    </row>
    <row r="113" spans="1:24" ht="16" x14ac:dyDescent="0.2">
      <c r="A113" s="1" t="s">
        <v>350</v>
      </c>
      <c r="B113" s="42" t="s">
        <v>351</v>
      </c>
      <c r="C113" s="94">
        <v>10</v>
      </c>
      <c r="D113" s="41" t="s">
        <v>19</v>
      </c>
      <c r="E113" s="95">
        <v>67576</v>
      </c>
      <c r="F113" s="96">
        <v>47729</v>
      </c>
      <c r="G113" s="97">
        <v>24908</v>
      </c>
      <c r="H113" s="97">
        <v>12134</v>
      </c>
      <c r="I113" s="97">
        <v>2292</v>
      </c>
      <c r="J113" s="97">
        <v>6497</v>
      </c>
      <c r="K113" s="97">
        <v>1898</v>
      </c>
      <c r="L113" s="97">
        <v>0</v>
      </c>
      <c r="M113" s="97">
        <v>0</v>
      </c>
      <c r="N113" s="96">
        <v>0</v>
      </c>
      <c r="O113" s="98">
        <v>0.70630105362850715</v>
      </c>
      <c r="P113" s="99">
        <v>0.52186301829076664</v>
      </c>
      <c r="Q113" s="100">
        <v>0.25422698988036624</v>
      </c>
      <c r="R113" s="100">
        <v>4.8021119235684806E-2</v>
      </c>
      <c r="S113" s="100">
        <v>0.13612269270254981</v>
      </c>
      <c r="T113" s="100">
        <v>3.9766179890632532E-2</v>
      </c>
      <c r="U113" s="100">
        <v>0</v>
      </c>
      <c r="V113" s="100">
        <v>0</v>
      </c>
      <c r="W113" s="101">
        <v>0</v>
      </c>
      <c r="X113" s="98" t="s">
        <v>1661</v>
      </c>
    </row>
    <row r="114" spans="1:24" ht="16" x14ac:dyDescent="0.2">
      <c r="A114" s="1" t="s">
        <v>972</v>
      </c>
      <c r="B114" s="132" t="s">
        <v>973</v>
      </c>
      <c r="C114" s="133">
        <v>13</v>
      </c>
      <c r="D114" s="39" t="s">
        <v>226</v>
      </c>
      <c r="E114" s="134">
        <v>76197</v>
      </c>
      <c r="F114" s="96">
        <v>49232</v>
      </c>
      <c r="G114" s="135">
        <v>25684</v>
      </c>
      <c r="H114" s="135">
        <v>8604</v>
      </c>
      <c r="I114" s="135">
        <v>2465</v>
      </c>
      <c r="J114" s="135">
        <v>10700</v>
      </c>
      <c r="K114" s="135">
        <v>1779</v>
      </c>
      <c r="L114" s="135">
        <v>0</v>
      </c>
      <c r="M114" s="135">
        <v>0</v>
      </c>
      <c r="N114" s="136">
        <v>0</v>
      </c>
      <c r="O114" s="137">
        <v>0.64611467643083065</v>
      </c>
      <c r="P114" s="99">
        <v>0.5216932076698082</v>
      </c>
      <c r="Q114" s="100">
        <v>0.17476438089047774</v>
      </c>
      <c r="R114" s="100">
        <v>5.006906077348066E-2</v>
      </c>
      <c r="S114" s="100">
        <v>0.21733831654208643</v>
      </c>
      <c r="T114" s="100">
        <v>3.6135034124146898E-2</v>
      </c>
      <c r="U114" s="100">
        <v>0</v>
      </c>
      <c r="V114" s="100">
        <v>0</v>
      </c>
      <c r="W114" s="101">
        <v>0</v>
      </c>
      <c r="X114" s="98" t="s">
        <v>1661</v>
      </c>
    </row>
    <row r="115" spans="1:24" ht="16" x14ac:dyDescent="0.2">
      <c r="A115" s="1" t="s">
        <v>741</v>
      </c>
      <c r="B115" s="42" t="s">
        <v>742</v>
      </c>
      <c r="C115" s="94">
        <v>13</v>
      </c>
      <c r="D115" s="41" t="s">
        <v>202</v>
      </c>
      <c r="E115" s="95">
        <v>76975</v>
      </c>
      <c r="F115" s="96">
        <v>52212</v>
      </c>
      <c r="G115" s="97">
        <v>27206</v>
      </c>
      <c r="H115" s="97">
        <v>9585</v>
      </c>
      <c r="I115" s="97">
        <v>3300</v>
      </c>
      <c r="J115" s="97">
        <v>9930</v>
      </c>
      <c r="K115" s="97">
        <v>2191</v>
      </c>
      <c r="L115" s="97">
        <v>0</v>
      </c>
      <c r="M115" s="97">
        <v>0</v>
      </c>
      <c r="N115" s="96">
        <v>0</v>
      </c>
      <c r="O115" s="98">
        <v>0.67829814874959404</v>
      </c>
      <c r="P115" s="99">
        <v>0.52106795372711256</v>
      </c>
      <c r="Q115" s="100">
        <v>0.18357848770397608</v>
      </c>
      <c r="R115" s="100">
        <v>6.3203861181337626E-2</v>
      </c>
      <c r="S115" s="100">
        <v>0.19018616410020686</v>
      </c>
      <c r="T115" s="100">
        <v>4.1963533287366891E-2</v>
      </c>
      <c r="U115" s="100">
        <v>0</v>
      </c>
      <c r="V115" s="100">
        <v>0</v>
      </c>
      <c r="W115" s="101">
        <v>0</v>
      </c>
      <c r="X115" s="98" t="s">
        <v>1661</v>
      </c>
    </row>
    <row r="116" spans="1:24" ht="16" x14ac:dyDescent="0.2">
      <c r="A116" s="1" t="s">
        <v>1098</v>
      </c>
      <c r="B116" s="42" t="s">
        <v>1099</v>
      </c>
      <c r="C116" s="94">
        <v>17</v>
      </c>
      <c r="D116" s="41" t="s">
        <v>716</v>
      </c>
      <c r="E116" s="95">
        <v>65853</v>
      </c>
      <c r="F116" s="96">
        <v>48422</v>
      </c>
      <c r="G116" s="97">
        <v>25225</v>
      </c>
      <c r="H116" s="97">
        <v>12606</v>
      </c>
      <c r="I116" s="97">
        <v>6129</v>
      </c>
      <c r="J116" s="97">
        <v>2476</v>
      </c>
      <c r="K116" s="97">
        <v>1986</v>
      </c>
      <c r="L116" s="97">
        <v>0</v>
      </c>
      <c r="M116" s="97">
        <v>0</v>
      </c>
      <c r="N116" s="96">
        <v>0</v>
      </c>
      <c r="O116" s="98">
        <v>0.73530439008093784</v>
      </c>
      <c r="P116" s="99">
        <v>0.52094089463467019</v>
      </c>
      <c r="Q116" s="100">
        <v>0.26033621081326669</v>
      </c>
      <c r="R116" s="100">
        <v>0.1265746974515716</v>
      </c>
      <c r="S116" s="100">
        <v>5.113378216513155E-2</v>
      </c>
      <c r="T116" s="100">
        <v>4.1014414935359962E-2</v>
      </c>
      <c r="U116" s="100">
        <v>0</v>
      </c>
      <c r="V116" s="100">
        <v>0</v>
      </c>
      <c r="W116" s="101">
        <v>0</v>
      </c>
      <c r="X116" s="98" t="s">
        <v>1661</v>
      </c>
    </row>
    <row r="117" spans="1:24" ht="16" x14ac:dyDescent="0.2">
      <c r="A117" s="1" t="s">
        <v>1072</v>
      </c>
      <c r="B117" s="42" t="s">
        <v>1073</v>
      </c>
      <c r="C117" s="94">
        <v>13</v>
      </c>
      <c r="D117" s="41" t="s">
        <v>309</v>
      </c>
      <c r="E117" s="95">
        <v>77127</v>
      </c>
      <c r="F117" s="96">
        <v>50430</v>
      </c>
      <c r="G117" s="97">
        <v>26265</v>
      </c>
      <c r="H117" s="97">
        <v>9839</v>
      </c>
      <c r="I117" s="97">
        <v>2240</v>
      </c>
      <c r="J117" s="97">
        <v>9868</v>
      </c>
      <c r="K117" s="97">
        <v>2218</v>
      </c>
      <c r="L117" s="97">
        <v>0</v>
      </c>
      <c r="M117" s="97">
        <v>0</v>
      </c>
      <c r="N117" s="96">
        <v>0</v>
      </c>
      <c r="O117" s="98">
        <v>0.65385662608425066</v>
      </c>
      <c r="P117" s="99">
        <v>0.52082093991671619</v>
      </c>
      <c r="Q117" s="100">
        <v>0.19510212175292485</v>
      </c>
      <c r="R117" s="100">
        <v>4.4418005155661314E-2</v>
      </c>
      <c r="S117" s="100">
        <v>0.19567717628395795</v>
      </c>
      <c r="T117" s="100">
        <v>4.3981756890739639E-2</v>
      </c>
      <c r="U117" s="100">
        <v>0</v>
      </c>
      <c r="V117" s="100">
        <v>0</v>
      </c>
      <c r="W117" s="101">
        <v>0</v>
      </c>
      <c r="X117" s="98" t="s">
        <v>1661</v>
      </c>
    </row>
    <row r="118" spans="1:24" ht="16" x14ac:dyDescent="0.2">
      <c r="A118" s="1" t="s">
        <v>968</v>
      </c>
      <c r="B118" s="42" t="s">
        <v>969</v>
      </c>
      <c r="C118" s="94">
        <v>13</v>
      </c>
      <c r="D118" s="41" t="s">
        <v>226</v>
      </c>
      <c r="E118" s="95">
        <v>77537</v>
      </c>
      <c r="F118" s="96">
        <v>55594</v>
      </c>
      <c r="G118" s="97">
        <v>28855</v>
      </c>
      <c r="H118" s="97">
        <v>10013</v>
      </c>
      <c r="I118" s="97">
        <v>4777</v>
      </c>
      <c r="J118" s="97">
        <v>8655</v>
      </c>
      <c r="K118" s="97">
        <v>3294</v>
      </c>
      <c r="L118" s="97">
        <v>0</v>
      </c>
      <c r="M118" s="97">
        <v>0</v>
      </c>
      <c r="N118" s="96">
        <v>0</v>
      </c>
      <c r="O118" s="98">
        <v>0.71699962598501366</v>
      </c>
      <c r="P118" s="99">
        <v>0.51903083066517974</v>
      </c>
      <c r="Q118" s="100">
        <v>0.18010936431989064</v>
      </c>
      <c r="R118" s="100">
        <v>8.592653883512609E-2</v>
      </c>
      <c r="S118" s="100">
        <v>0.15568226787063352</v>
      </c>
      <c r="T118" s="100">
        <v>5.9250998309170057E-2</v>
      </c>
      <c r="U118" s="100">
        <v>0</v>
      </c>
      <c r="V118" s="100">
        <v>0</v>
      </c>
      <c r="W118" s="101">
        <v>0</v>
      </c>
      <c r="X118" s="98" t="s">
        <v>1661</v>
      </c>
    </row>
    <row r="119" spans="1:24" ht="16" x14ac:dyDescent="0.2">
      <c r="A119" s="1" t="s">
        <v>615</v>
      </c>
      <c r="B119" s="42" t="s">
        <v>616</v>
      </c>
      <c r="C119" s="94">
        <v>13</v>
      </c>
      <c r="D119" s="41" t="s">
        <v>309</v>
      </c>
      <c r="E119" s="95">
        <v>70155</v>
      </c>
      <c r="F119" s="96">
        <v>47218</v>
      </c>
      <c r="G119" s="97">
        <v>24467</v>
      </c>
      <c r="H119" s="97">
        <v>11877</v>
      </c>
      <c r="I119" s="97">
        <v>1490</v>
      </c>
      <c r="J119" s="97">
        <v>7600</v>
      </c>
      <c r="K119" s="97">
        <v>1633</v>
      </c>
      <c r="L119" s="97">
        <v>0</v>
      </c>
      <c r="M119" s="97">
        <v>0</v>
      </c>
      <c r="N119" s="96">
        <v>151</v>
      </c>
      <c r="O119" s="98">
        <v>0.67305252654835723</v>
      </c>
      <c r="P119" s="99">
        <v>0.51817103646914309</v>
      </c>
      <c r="Q119" s="100">
        <v>0.25153543140327839</v>
      </c>
      <c r="R119" s="100">
        <v>3.1555762632894238E-2</v>
      </c>
      <c r="S119" s="100">
        <v>0.16095556779194375</v>
      </c>
      <c r="T119" s="100">
        <v>3.4584268711084755E-2</v>
      </c>
      <c r="U119" s="100">
        <v>0</v>
      </c>
      <c r="V119" s="100">
        <v>0</v>
      </c>
      <c r="W119" s="101">
        <v>3.1979329916557247E-3</v>
      </c>
      <c r="X119" s="98" t="s">
        <v>1661</v>
      </c>
    </row>
    <row r="120" spans="1:24" ht="16" x14ac:dyDescent="0.2">
      <c r="A120" s="1" t="s">
        <v>262</v>
      </c>
      <c r="B120" s="42" t="s">
        <v>263</v>
      </c>
      <c r="C120" s="94">
        <v>14</v>
      </c>
      <c r="D120" s="41" t="s">
        <v>51</v>
      </c>
      <c r="E120" s="95">
        <v>78580</v>
      </c>
      <c r="F120" s="96">
        <v>53817</v>
      </c>
      <c r="G120" s="97">
        <v>27732</v>
      </c>
      <c r="H120" s="97">
        <v>9482</v>
      </c>
      <c r="I120" s="97">
        <v>6394</v>
      </c>
      <c r="J120" s="97">
        <v>7652</v>
      </c>
      <c r="K120" s="97">
        <v>1892</v>
      </c>
      <c r="L120" s="97">
        <v>0</v>
      </c>
      <c r="M120" s="97">
        <v>0</v>
      </c>
      <c r="N120" s="96">
        <v>665</v>
      </c>
      <c r="O120" s="98">
        <v>0.68486892339017558</v>
      </c>
      <c r="P120" s="99">
        <v>0.51530185629076319</v>
      </c>
      <c r="Q120" s="100">
        <v>0.17618967984094244</v>
      </c>
      <c r="R120" s="100">
        <v>0.11881004143672073</v>
      </c>
      <c r="S120" s="100">
        <v>0.14218555475035768</v>
      </c>
      <c r="T120" s="100">
        <v>3.5156177416058122E-2</v>
      </c>
      <c r="U120" s="100">
        <v>0</v>
      </c>
      <c r="V120" s="100">
        <v>0</v>
      </c>
      <c r="W120" s="101">
        <v>1.2356690265157851E-2</v>
      </c>
      <c r="X120" s="98" t="s">
        <v>1661</v>
      </c>
    </row>
    <row r="121" spans="1:24" ht="16" x14ac:dyDescent="0.2">
      <c r="A121" s="1" t="s">
        <v>1134</v>
      </c>
      <c r="B121" s="42" t="s">
        <v>1135</v>
      </c>
      <c r="C121" s="94">
        <v>20</v>
      </c>
      <c r="D121" s="41" t="s">
        <v>22</v>
      </c>
      <c r="E121" s="95">
        <v>75617</v>
      </c>
      <c r="F121" s="96">
        <v>50763</v>
      </c>
      <c r="G121" s="97">
        <v>26124</v>
      </c>
      <c r="H121" s="97">
        <v>7955</v>
      </c>
      <c r="I121" s="97">
        <v>4477</v>
      </c>
      <c r="J121" s="97">
        <v>9269</v>
      </c>
      <c r="K121" s="97">
        <v>2938</v>
      </c>
      <c r="L121" s="97">
        <v>0</v>
      </c>
      <c r="M121" s="97">
        <v>0</v>
      </c>
      <c r="N121" s="96">
        <v>0</v>
      </c>
      <c r="O121" s="98">
        <v>0.67131729637515369</v>
      </c>
      <c r="P121" s="99">
        <v>0.5146267951066722</v>
      </c>
      <c r="Q121" s="100">
        <v>0.15670862636172014</v>
      </c>
      <c r="R121" s="100">
        <v>8.8194157161712264E-2</v>
      </c>
      <c r="S121" s="100">
        <v>0.18259362133837637</v>
      </c>
      <c r="T121" s="100">
        <v>5.7876800031519023E-2</v>
      </c>
      <c r="U121" s="100">
        <v>0</v>
      </c>
      <c r="V121" s="100">
        <v>0</v>
      </c>
      <c r="W121" s="101">
        <v>0</v>
      </c>
      <c r="X121" s="98" t="s">
        <v>1661</v>
      </c>
    </row>
    <row r="122" spans="1:24" ht="16" x14ac:dyDescent="0.2">
      <c r="A122" s="1" t="s">
        <v>890</v>
      </c>
      <c r="B122" s="42" t="s">
        <v>891</v>
      </c>
      <c r="C122" s="94">
        <v>11</v>
      </c>
      <c r="D122" s="41" t="s">
        <v>679</v>
      </c>
      <c r="E122" s="95">
        <v>78910</v>
      </c>
      <c r="F122" s="96">
        <v>52573</v>
      </c>
      <c r="G122" s="97">
        <v>27041</v>
      </c>
      <c r="H122" s="97">
        <v>10547</v>
      </c>
      <c r="I122" s="97">
        <v>3148</v>
      </c>
      <c r="J122" s="97">
        <v>9262</v>
      </c>
      <c r="K122" s="97">
        <v>2575</v>
      </c>
      <c r="L122" s="97">
        <v>0</v>
      </c>
      <c r="M122" s="97">
        <v>0</v>
      </c>
      <c r="N122" s="96">
        <v>0</v>
      </c>
      <c r="O122" s="98">
        <v>0.66624002027626406</v>
      </c>
      <c r="P122" s="99">
        <v>0.51435147318966012</v>
      </c>
      <c r="Q122" s="100">
        <v>0.2006162859262359</v>
      </c>
      <c r="R122" s="100">
        <v>5.9878644931809104E-2</v>
      </c>
      <c r="S122" s="100">
        <v>0.17617408175299107</v>
      </c>
      <c r="T122" s="100">
        <v>4.8979514199303825E-2</v>
      </c>
      <c r="U122" s="100">
        <v>0</v>
      </c>
      <c r="V122" s="100">
        <v>0</v>
      </c>
      <c r="W122" s="101">
        <v>0</v>
      </c>
      <c r="X122" s="98" t="s">
        <v>1661</v>
      </c>
    </row>
    <row r="123" spans="1:24" ht="16" x14ac:dyDescent="0.2">
      <c r="A123" s="1" t="s">
        <v>1138</v>
      </c>
      <c r="B123" s="42" t="s">
        <v>1139</v>
      </c>
      <c r="C123" s="94">
        <v>14</v>
      </c>
      <c r="D123" s="41" t="s">
        <v>34</v>
      </c>
      <c r="E123" s="95">
        <v>76371</v>
      </c>
      <c r="F123" s="96">
        <v>51439</v>
      </c>
      <c r="G123" s="97">
        <v>26444</v>
      </c>
      <c r="H123" s="97">
        <v>11588</v>
      </c>
      <c r="I123" s="97">
        <v>4546</v>
      </c>
      <c r="J123" s="97">
        <v>5198</v>
      </c>
      <c r="K123" s="97">
        <v>3086</v>
      </c>
      <c r="L123" s="97">
        <v>0</v>
      </c>
      <c r="M123" s="97">
        <v>0</v>
      </c>
      <c r="N123" s="96">
        <v>577</v>
      </c>
      <c r="O123" s="98">
        <v>0.67354100378415893</v>
      </c>
      <c r="P123" s="99">
        <v>0.51408464394719955</v>
      </c>
      <c r="Q123" s="100">
        <v>0.22527654114582321</v>
      </c>
      <c r="R123" s="100">
        <v>8.8376523649371097E-2</v>
      </c>
      <c r="S123" s="100">
        <v>0.10105173117673361</v>
      </c>
      <c r="T123" s="100">
        <v>5.9993390229203525E-2</v>
      </c>
      <c r="U123" s="100">
        <v>0</v>
      </c>
      <c r="V123" s="100">
        <v>0</v>
      </c>
      <c r="W123" s="101">
        <v>1.1217169851668967E-2</v>
      </c>
      <c r="X123" s="98" t="s">
        <v>1661</v>
      </c>
    </row>
    <row r="124" spans="1:24" ht="16" x14ac:dyDescent="0.2">
      <c r="A124" s="1" t="s">
        <v>852</v>
      </c>
      <c r="B124" s="42" t="s">
        <v>853</v>
      </c>
      <c r="C124" s="94">
        <v>10</v>
      </c>
      <c r="D124" s="41" t="s">
        <v>25</v>
      </c>
      <c r="E124" s="95">
        <v>73294</v>
      </c>
      <c r="F124" s="96">
        <v>55164</v>
      </c>
      <c r="G124" s="97">
        <v>28354</v>
      </c>
      <c r="H124" s="97">
        <v>14525</v>
      </c>
      <c r="I124" s="97">
        <v>2783</v>
      </c>
      <c r="J124" s="97">
        <v>5943</v>
      </c>
      <c r="K124" s="97">
        <v>3559</v>
      </c>
      <c r="L124" s="97">
        <v>0</v>
      </c>
      <c r="M124" s="97">
        <v>0</v>
      </c>
      <c r="N124" s="96">
        <v>0</v>
      </c>
      <c r="O124" s="98">
        <v>0.75264005239173737</v>
      </c>
      <c r="P124" s="99">
        <v>0.51399463418171276</v>
      </c>
      <c r="Q124" s="100">
        <v>0.26330577913131753</v>
      </c>
      <c r="R124" s="100">
        <v>5.0449568559205279E-2</v>
      </c>
      <c r="S124" s="100">
        <v>0.10773330432891016</v>
      </c>
      <c r="T124" s="100">
        <v>6.4516713798854319E-2</v>
      </c>
      <c r="U124" s="100">
        <v>0</v>
      </c>
      <c r="V124" s="100">
        <v>0</v>
      </c>
      <c r="W124" s="101">
        <v>0</v>
      </c>
      <c r="X124" s="98" t="s">
        <v>1661</v>
      </c>
    </row>
    <row r="125" spans="1:24" ht="16" x14ac:dyDescent="0.2">
      <c r="A125" s="1" t="s">
        <v>138</v>
      </c>
      <c r="B125" s="42" t="s">
        <v>139</v>
      </c>
      <c r="C125" s="94">
        <v>20</v>
      </c>
      <c r="D125" s="41" t="s">
        <v>22</v>
      </c>
      <c r="E125" s="95">
        <v>73095</v>
      </c>
      <c r="F125" s="96">
        <v>47116</v>
      </c>
      <c r="G125" s="97">
        <v>24185</v>
      </c>
      <c r="H125" s="97">
        <v>6508</v>
      </c>
      <c r="I125" s="97">
        <v>4240</v>
      </c>
      <c r="J125" s="97">
        <v>10241</v>
      </c>
      <c r="K125" s="97">
        <v>1942</v>
      </c>
      <c r="L125" s="97">
        <v>0</v>
      </c>
      <c r="M125" s="97">
        <v>0</v>
      </c>
      <c r="N125" s="96">
        <v>0</v>
      </c>
      <c r="O125" s="98">
        <v>0.64458581298310413</v>
      </c>
      <c r="P125" s="99">
        <v>0.51330758128873422</v>
      </c>
      <c r="Q125" s="100">
        <v>0.13812717548178963</v>
      </c>
      <c r="R125" s="100">
        <v>8.9990661346464051E-2</v>
      </c>
      <c r="S125" s="100">
        <v>0.21735716104932506</v>
      </c>
      <c r="T125" s="100">
        <v>4.1217420833687068E-2</v>
      </c>
      <c r="U125" s="100">
        <v>0</v>
      </c>
      <c r="V125" s="100">
        <v>0</v>
      </c>
      <c r="W125" s="101">
        <v>0</v>
      </c>
      <c r="X125" s="98" t="s">
        <v>1661</v>
      </c>
    </row>
    <row r="126" spans="1:24" ht="16" x14ac:dyDescent="0.2">
      <c r="A126" s="1" t="s">
        <v>934</v>
      </c>
      <c r="B126" s="42" t="s">
        <v>935</v>
      </c>
      <c r="C126" s="94">
        <v>11</v>
      </c>
      <c r="D126" s="41" t="s">
        <v>219</v>
      </c>
      <c r="E126" s="95">
        <v>63104</v>
      </c>
      <c r="F126" s="96">
        <v>42587</v>
      </c>
      <c r="G126" s="97">
        <v>21770</v>
      </c>
      <c r="H126" s="97">
        <v>11596</v>
      </c>
      <c r="I126" s="97">
        <v>1759</v>
      </c>
      <c r="J126" s="97">
        <v>6236</v>
      </c>
      <c r="K126" s="97">
        <v>1226</v>
      </c>
      <c r="L126" s="97">
        <v>0</v>
      </c>
      <c r="M126" s="97">
        <v>0</v>
      </c>
      <c r="N126" s="96">
        <v>0</v>
      </c>
      <c r="O126" s="98">
        <v>0.67487005578093306</v>
      </c>
      <c r="P126" s="99">
        <v>0.51118886045037215</v>
      </c>
      <c r="Q126" s="100">
        <v>0.27228966586047387</v>
      </c>
      <c r="R126" s="100">
        <v>4.1303684222884919E-2</v>
      </c>
      <c r="S126" s="100">
        <v>0.14642966163383192</v>
      </c>
      <c r="T126" s="100">
        <v>2.878812783243713E-2</v>
      </c>
      <c r="U126" s="100">
        <v>0</v>
      </c>
      <c r="V126" s="100">
        <v>0</v>
      </c>
      <c r="W126" s="101">
        <v>0</v>
      </c>
      <c r="X126" s="98" t="s">
        <v>1661</v>
      </c>
    </row>
    <row r="127" spans="1:24" ht="16" x14ac:dyDescent="0.2">
      <c r="A127" s="1" t="s">
        <v>526</v>
      </c>
      <c r="B127" s="42" t="s">
        <v>527</v>
      </c>
      <c r="C127" s="94">
        <v>14</v>
      </c>
      <c r="D127" s="41" t="s">
        <v>51</v>
      </c>
      <c r="E127" s="95">
        <v>69289</v>
      </c>
      <c r="F127" s="96">
        <v>48432</v>
      </c>
      <c r="G127" s="97">
        <v>24722</v>
      </c>
      <c r="H127" s="97">
        <v>9548</v>
      </c>
      <c r="I127" s="97">
        <v>3576</v>
      </c>
      <c r="J127" s="97">
        <v>8464</v>
      </c>
      <c r="K127" s="97">
        <v>2122</v>
      </c>
      <c r="L127" s="97">
        <v>0</v>
      </c>
      <c r="M127" s="97">
        <v>0</v>
      </c>
      <c r="N127" s="96">
        <v>0</v>
      </c>
      <c r="O127" s="98">
        <v>0.69898540893936989</v>
      </c>
      <c r="P127" s="99">
        <v>0.51044763792533865</v>
      </c>
      <c r="Q127" s="100">
        <v>0.19714238519986785</v>
      </c>
      <c r="R127" s="100">
        <v>7.3835480673934584E-2</v>
      </c>
      <c r="S127" s="100">
        <v>0.17476048893293691</v>
      </c>
      <c r="T127" s="100">
        <v>4.3814007267922034E-2</v>
      </c>
      <c r="U127" s="100">
        <v>0</v>
      </c>
      <c r="V127" s="100">
        <v>0</v>
      </c>
      <c r="W127" s="101">
        <v>0</v>
      </c>
      <c r="X127" s="98" t="s">
        <v>1661</v>
      </c>
    </row>
    <row r="128" spans="1:24" ht="16" x14ac:dyDescent="0.2">
      <c r="A128" s="1" t="s">
        <v>836</v>
      </c>
      <c r="B128" s="42" t="s">
        <v>837</v>
      </c>
      <c r="C128" s="94">
        <v>16</v>
      </c>
      <c r="D128" s="41" t="s">
        <v>569</v>
      </c>
      <c r="E128" s="95">
        <v>72594</v>
      </c>
      <c r="F128" s="96">
        <v>49178</v>
      </c>
      <c r="G128" s="97">
        <v>25067</v>
      </c>
      <c r="H128" s="97">
        <v>10268</v>
      </c>
      <c r="I128" s="97">
        <v>1413</v>
      </c>
      <c r="J128" s="97">
        <v>11208</v>
      </c>
      <c r="K128" s="97">
        <v>1222</v>
      </c>
      <c r="L128" s="97">
        <v>0</v>
      </c>
      <c r="M128" s="97">
        <v>0</v>
      </c>
      <c r="N128" s="96">
        <v>0</v>
      </c>
      <c r="O128" s="98">
        <v>0.67743890679670493</v>
      </c>
      <c r="P128" s="99">
        <v>0.50971979340355444</v>
      </c>
      <c r="Q128" s="100">
        <v>0.20879254951401033</v>
      </c>
      <c r="R128" s="100">
        <v>2.8732359998373258E-2</v>
      </c>
      <c r="S128" s="100">
        <v>0.22790678758794583</v>
      </c>
      <c r="T128" s="100">
        <v>2.4848509496116149E-2</v>
      </c>
      <c r="U128" s="100">
        <v>0</v>
      </c>
      <c r="V128" s="100">
        <v>0</v>
      </c>
      <c r="W128" s="101">
        <v>0</v>
      </c>
      <c r="X128" s="98" t="s">
        <v>1661</v>
      </c>
    </row>
    <row r="129" spans="1:24" ht="16" x14ac:dyDescent="0.2">
      <c r="A129" s="1" t="s">
        <v>749</v>
      </c>
      <c r="B129" s="42" t="s">
        <v>750</v>
      </c>
      <c r="C129" s="94">
        <v>13</v>
      </c>
      <c r="D129" s="41" t="s">
        <v>202</v>
      </c>
      <c r="E129" s="95">
        <v>76970</v>
      </c>
      <c r="F129" s="96">
        <v>50110</v>
      </c>
      <c r="G129" s="97">
        <v>25515</v>
      </c>
      <c r="H129" s="97">
        <v>8649</v>
      </c>
      <c r="I129" s="97">
        <v>2217</v>
      </c>
      <c r="J129" s="97">
        <v>11654</v>
      </c>
      <c r="K129" s="97">
        <v>2075</v>
      </c>
      <c r="L129" s="97">
        <v>0</v>
      </c>
      <c r="M129" s="97">
        <v>0</v>
      </c>
      <c r="N129" s="96">
        <v>0</v>
      </c>
      <c r="O129" s="98">
        <v>0.65103286994933096</v>
      </c>
      <c r="P129" s="99">
        <v>0.50917980443025346</v>
      </c>
      <c r="Q129" s="100">
        <v>0.17260027938535222</v>
      </c>
      <c r="R129" s="100">
        <v>4.4242666134504088E-2</v>
      </c>
      <c r="S129" s="100">
        <v>0.23256834963081222</v>
      </c>
      <c r="T129" s="100">
        <v>4.1408900419078028E-2</v>
      </c>
      <c r="U129" s="100">
        <v>0</v>
      </c>
      <c r="V129" s="100">
        <v>0</v>
      </c>
      <c r="W129" s="101">
        <v>0</v>
      </c>
      <c r="X129" s="98" t="s">
        <v>1661</v>
      </c>
    </row>
    <row r="130" spans="1:24" ht="16" x14ac:dyDescent="0.2">
      <c r="A130" s="1" t="s">
        <v>453</v>
      </c>
      <c r="B130" s="42" t="s">
        <v>454</v>
      </c>
      <c r="C130" s="94">
        <v>16</v>
      </c>
      <c r="D130" s="41" t="s">
        <v>287</v>
      </c>
      <c r="E130" s="95">
        <v>72049</v>
      </c>
      <c r="F130" s="96">
        <v>50759</v>
      </c>
      <c r="G130" s="97">
        <v>25835</v>
      </c>
      <c r="H130" s="97">
        <v>20173</v>
      </c>
      <c r="I130" s="97">
        <v>1662</v>
      </c>
      <c r="J130" s="97">
        <v>1732</v>
      </c>
      <c r="K130" s="97">
        <v>1357</v>
      </c>
      <c r="L130" s="97">
        <v>0</v>
      </c>
      <c r="M130" s="97">
        <v>0</v>
      </c>
      <c r="N130" s="96">
        <v>0</v>
      </c>
      <c r="O130" s="98">
        <v>0.7045066551929936</v>
      </c>
      <c r="P130" s="99">
        <v>0.50897377804921295</v>
      </c>
      <c r="Q130" s="100">
        <v>0.39742705727063182</v>
      </c>
      <c r="R130" s="100">
        <v>3.2742961839279737E-2</v>
      </c>
      <c r="S130" s="100">
        <v>3.4122027620717511E-2</v>
      </c>
      <c r="T130" s="100">
        <v>2.6734175220158002E-2</v>
      </c>
      <c r="U130" s="100">
        <v>0</v>
      </c>
      <c r="V130" s="100">
        <v>0</v>
      </c>
      <c r="W130" s="101">
        <v>0</v>
      </c>
      <c r="X130" s="98" t="s">
        <v>1661</v>
      </c>
    </row>
    <row r="131" spans="1:24" ht="16" x14ac:dyDescent="0.2">
      <c r="A131" s="1" t="s">
        <v>367</v>
      </c>
      <c r="B131" s="42" t="s">
        <v>368</v>
      </c>
      <c r="C131" s="94">
        <v>18</v>
      </c>
      <c r="D131" s="41" t="s">
        <v>360</v>
      </c>
      <c r="E131" s="95">
        <v>78582</v>
      </c>
      <c r="F131" s="96">
        <v>56584</v>
      </c>
      <c r="G131" s="97">
        <v>28774</v>
      </c>
      <c r="H131" s="97">
        <v>6015</v>
      </c>
      <c r="I131" s="97">
        <v>7483</v>
      </c>
      <c r="J131" s="97">
        <v>10371</v>
      </c>
      <c r="K131" s="97">
        <v>3941</v>
      </c>
      <c r="L131" s="97">
        <v>0</v>
      </c>
      <c r="M131" s="97">
        <v>0</v>
      </c>
      <c r="N131" s="96">
        <v>0</v>
      </c>
      <c r="O131" s="98">
        <v>0.72006311878038232</v>
      </c>
      <c r="P131" s="99">
        <v>0.50851830906263251</v>
      </c>
      <c r="Q131" s="100">
        <v>0.10630213487911777</v>
      </c>
      <c r="R131" s="100">
        <v>0.13224586455535134</v>
      </c>
      <c r="S131" s="100">
        <v>0.183285027569631</v>
      </c>
      <c r="T131" s="100">
        <v>6.9648663933267352E-2</v>
      </c>
      <c r="U131" s="100">
        <v>0</v>
      </c>
      <c r="V131" s="100">
        <v>0</v>
      </c>
      <c r="W131" s="101">
        <v>0</v>
      </c>
      <c r="X131" s="98" t="s">
        <v>1661</v>
      </c>
    </row>
    <row r="132" spans="1:24" ht="16" x14ac:dyDescent="0.2">
      <c r="A132" s="1" t="s">
        <v>254</v>
      </c>
      <c r="B132" s="42" t="s">
        <v>255</v>
      </c>
      <c r="C132" s="94">
        <v>14</v>
      </c>
      <c r="D132" s="41" t="s">
        <v>51</v>
      </c>
      <c r="E132" s="95">
        <v>68170</v>
      </c>
      <c r="F132" s="96">
        <v>45450</v>
      </c>
      <c r="G132" s="97">
        <v>23112</v>
      </c>
      <c r="H132" s="97">
        <v>6283</v>
      </c>
      <c r="I132" s="97">
        <v>801</v>
      </c>
      <c r="J132" s="97">
        <v>14178</v>
      </c>
      <c r="K132" s="97">
        <v>1076</v>
      </c>
      <c r="L132" s="97">
        <v>0</v>
      </c>
      <c r="M132" s="97">
        <v>0</v>
      </c>
      <c r="N132" s="96">
        <v>0</v>
      </c>
      <c r="O132" s="98">
        <v>0.66671556403109877</v>
      </c>
      <c r="P132" s="99">
        <v>0.50851485148514852</v>
      </c>
      <c r="Q132" s="100">
        <v>0.13823982398239823</v>
      </c>
      <c r="R132" s="100">
        <v>1.7623762376237622E-2</v>
      </c>
      <c r="S132" s="100">
        <v>0.31194719471947197</v>
      </c>
      <c r="T132" s="100">
        <v>2.3674367436743674E-2</v>
      </c>
      <c r="U132" s="100">
        <v>0</v>
      </c>
      <c r="V132" s="100">
        <v>0</v>
      </c>
      <c r="W132" s="101">
        <v>0</v>
      </c>
      <c r="X132" s="98" t="s">
        <v>1661</v>
      </c>
    </row>
    <row r="133" spans="1:24" ht="16" x14ac:dyDescent="0.2">
      <c r="A133" s="1" t="s">
        <v>32</v>
      </c>
      <c r="B133" s="42" t="s">
        <v>33</v>
      </c>
      <c r="C133" s="94">
        <v>14</v>
      </c>
      <c r="D133" s="41" t="s">
        <v>34</v>
      </c>
      <c r="E133" s="95">
        <v>80611</v>
      </c>
      <c r="F133" s="96">
        <v>55419</v>
      </c>
      <c r="G133" s="97">
        <v>28083</v>
      </c>
      <c r="H133" s="97">
        <v>8391</v>
      </c>
      <c r="I133" s="97">
        <v>5885</v>
      </c>
      <c r="J133" s="97">
        <v>10925</v>
      </c>
      <c r="K133" s="97">
        <v>2135</v>
      </c>
      <c r="L133" s="97">
        <v>0</v>
      </c>
      <c r="M133" s="97">
        <v>0</v>
      </c>
      <c r="N133" s="96">
        <v>0</v>
      </c>
      <c r="O133" s="98">
        <v>0.68748681941670486</v>
      </c>
      <c r="P133" s="99">
        <v>0.50673956585286639</v>
      </c>
      <c r="Q133" s="100">
        <v>0.15141016618849132</v>
      </c>
      <c r="R133" s="100">
        <v>0.10619101752106679</v>
      </c>
      <c r="S133" s="100">
        <v>0.19713455674046806</v>
      </c>
      <c r="T133" s="100">
        <v>3.8524693697107489E-2</v>
      </c>
      <c r="U133" s="100">
        <v>0</v>
      </c>
      <c r="V133" s="100">
        <v>0</v>
      </c>
      <c r="W133" s="101">
        <v>0</v>
      </c>
      <c r="X133" s="98" t="s">
        <v>1661</v>
      </c>
    </row>
    <row r="134" spans="1:24" ht="16" x14ac:dyDescent="0.2">
      <c r="A134" s="1" t="s">
        <v>8</v>
      </c>
      <c r="B134" s="42" t="s">
        <v>9</v>
      </c>
      <c r="C134" s="94">
        <v>19</v>
      </c>
      <c r="D134" s="41" t="s">
        <v>10</v>
      </c>
      <c r="E134" s="95">
        <v>72434</v>
      </c>
      <c r="F134" s="96">
        <v>46191</v>
      </c>
      <c r="G134" s="97">
        <v>23369</v>
      </c>
      <c r="H134" s="97">
        <v>8468</v>
      </c>
      <c r="I134" s="97">
        <v>4076</v>
      </c>
      <c r="J134" s="97">
        <v>8253</v>
      </c>
      <c r="K134" s="97">
        <v>2025</v>
      </c>
      <c r="L134" s="97"/>
      <c r="M134" s="97">
        <v>0</v>
      </c>
      <c r="N134" s="96">
        <v>0</v>
      </c>
      <c r="O134" s="98">
        <v>0.6376977662423724</v>
      </c>
      <c r="P134" s="99">
        <v>0.50592106687449934</v>
      </c>
      <c r="Q134" s="100">
        <v>0.18332575609967311</v>
      </c>
      <c r="R134" s="100">
        <v>8.8242298283215351E-2</v>
      </c>
      <c r="S134" s="100">
        <v>0.17867116970838476</v>
      </c>
      <c r="T134" s="100">
        <v>4.3839709034227445E-2</v>
      </c>
      <c r="U134" s="100">
        <v>0</v>
      </c>
      <c r="V134" s="100">
        <v>0</v>
      </c>
      <c r="W134" s="101">
        <v>0</v>
      </c>
      <c r="X134" s="98" t="s">
        <v>1661</v>
      </c>
    </row>
    <row r="135" spans="1:24" ht="16" x14ac:dyDescent="0.2">
      <c r="A135" s="1" t="s">
        <v>1152</v>
      </c>
      <c r="B135" s="42" t="s">
        <v>1153</v>
      </c>
      <c r="C135" s="94">
        <v>8</v>
      </c>
      <c r="D135" s="41" t="s">
        <v>92</v>
      </c>
      <c r="E135" s="95">
        <v>81030</v>
      </c>
      <c r="F135" s="96">
        <v>49991</v>
      </c>
      <c r="G135" s="97">
        <v>25276</v>
      </c>
      <c r="H135" s="97">
        <v>10343</v>
      </c>
      <c r="I135" s="97">
        <v>2966</v>
      </c>
      <c r="J135" s="97">
        <v>8955</v>
      </c>
      <c r="K135" s="97">
        <v>1731</v>
      </c>
      <c r="L135" s="97">
        <v>0</v>
      </c>
      <c r="M135" s="97">
        <v>0</v>
      </c>
      <c r="N135" s="96">
        <v>720</v>
      </c>
      <c r="O135" s="98">
        <v>0.61694434160187583</v>
      </c>
      <c r="P135" s="99">
        <v>0.50561100998179676</v>
      </c>
      <c r="Q135" s="100">
        <v>0.20689724150347064</v>
      </c>
      <c r="R135" s="100">
        <v>5.9330679522314016E-2</v>
      </c>
      <c r="S135" s="100">
        <v>0.17913224380388471</v>
      </c>
      <c r="T135" s="100">
        <v>3.4626232721889943E-2</v>
      </c>
      <c r="U135" s="100">
        <v>0</v>
      </c>
      <c r="V135" s="100">
        <v>0</v>
      </c>
      <c r="W135" s="101">
        <v>1.4402592466643997E-2</v>
      </c>
      <c r="X135" s="98" t="s">
        <v>1661</v>
      </c>
    </row>
    <row r="136" spans="1:24" ht="16" x14ac:dyDescent="0.2">
      <c r="A136" s="1" t="s">
        <v>312</v>
      </c>
      <c r="B136" s="42" t="s">
        <v>313</v>
      </c>
      <c r="C136" s="94">
        <v>18</v>
      </c>
      <c r="D136" s="41" t="s">
        <v>233</v>
      </c>
      <c r="E136" s="95">
        <v>71071</v>
      </c>
      <c r="F136" s="96">
        <v>50498</v>
      </c>
      <c r="G136" s="97">
        <v>25516</v>
      </c>
      <c r="H136" s="97">
        <v>4692</v>
      </c>
      <c r="I136" s="97">
        <v>8521</v>
      </c>
      <c r="J136" s="97">
        <v>7698</v>
      </c>
      <c r="K136" s="97">
        <v>2718</v>
      </c>
      <c r="L136" s="97">
        <v>0</v>
      </c>
      <c r="M136" s="97">
        <v>0</v>
      </c>
      <c r="N136" s="96">
        <v>1353</v>
      </c>
      <c r="O136" s="98">
        <v>0.71052890771200627</v>
      </c>
      <c r="P136" s="99">
        <v>0.50528733811240045</v>
      </c>
      <c r="Q136" s="100">
        <v>9.2914570874094021E-2</v>
      </c>
      <c r="R136" s="100">
        <v>0.16873935601409956</v>
      </c>
      <c r="S136" s="100">
        <v>0.15244168085864787</v>
      </c>
      <c r="T136" s="100">
        <v>5.3823913818369047E-2</v>
      </c>
      <c r="U136" s="100">
        <v>0</v>
      </c>
      <c r="V136" s="100">
        <v>0</v>
      </c>
      <c r="W136" s="101">
        <v>2.6793140322389004E-2</v>
      </c>
      <c r="X136" s="98" t="s">
        <v>1661</v>
      </c>
    </row>
    <row r="137" spans="1:24" ht="16" x14ac:dyDescent="0.2">
      <c r="A137" s="1" t="s">
        <v>200</v>
      </c>
      <c r="B137" s="42" t="s">
        <v>201</v>
      </c>
      <c r="C137" s="94">
        <v>13</v>
      </c>
      <c r="D137" s="41" t="s">
        <v>202</v>
      </c>
      <c r="E137" s="95">
        <v>74680</v>
      </c>
      <c r="F137" s="96">
        <v>53089</v>
      </c>
      <c r="G137" s="97">
        <v>26808</v>
      </c>
      <c r="H137" s="97">
        <v>9970</v>
      </c>
      <c r="I137" s="97">
        <v>5178</v>
      </c>
      <c r="J137" s="97">
        <v>8881</v>
      </c>
      <c r="K137" s="97">
        <v>2252</v>
      </c>
      <c r="L137" s="97">
        <v>0</v>
      </c>
      <c r="M137" s="97">
        <v>0</v>
      </c>
      <c r="N137" s="96">
        <v>0</v>
      </c>
      <c r="O137" s="98">
        <v>0.71088644884841989</v>
      </c>
      <c r="P137" s="99">
        <v>0.5049633634086157</v>
      </c>
      <c r="Q137" s="100">
        <v>0.18779784889525136</v>
      </c>
      <c r="R137" s="100">
        <v>9.753432914539735E-2</v>
      </c>
      <c r="S137" s="100">
        <v>0.16728512497880918</v>
      </c>
      <c r="T137" s="100">
        <v>4.2419333571926385E-2</v>
      </c>
      <c r="U137" s="100">
        <v>0</v>
      </c>
      <c r="V137" s="100">
        <v>0</v>
      </c>
      <c r="W137" s="101">
        <v>0</v>
      </c>
      <c r="X137" s="98" t="s">
        <v>1661</v>
      </c>
    </row>
    <row r="138" spans="1:24" ht="16" x14ac:dyDescent="0.2">
      <c r="A138" s="1" t="s">
        <v>1076</v>
      </c>
      <c r="B138" s="42" t="s">
        <v>1077</v>
      </c>
      <c r="C138" s="94">
        <v>14</v>
      </c>
      <c r="D138" s="41" t="s">
        <v>210</v>
      </c>
      <c r="E138" s="95">
        <v>73264</v>
      </c>
      <c r="F138" s="96">
        <v>50205</v>
      </c>
      <c r="G138" s="97">
        <v>25281</v>
      </c>
      <c r="H138" s="97">
        <v>13128</v>
      </c>
      <c r="I138" s="97">
        <v>3140</v>
      </c>
      <c r="J138" s="97">
        <v>6556</v>
      </c>
      <c r="K138" s="97">
        <v>1742</v>
      </c>
      <c r="L138" s="97">
        <v>0</v>
      </c>
      <c r="M138" s="97">
        <v>0</v>
      </c>
      <c r="N138" s="96">
        <v>358</v>
      </c>
      <c r="O138" s="98">
        <v>0.68526151998252893</v>
      </c>
      <c r="P138" s="99">
        <v>0.50355542276665666</v>
      </c>
      <c r="Q138" s="100">
        <v>0.26148789961159247</v>
      </c>
      <c r="R138" s="100">
        <v>6.2543571357434519E-2</v>
      </c>
      <c r="S138" s="100">
        <v>0.13058460312717857</v>
      </c>
      <c r="T138" s="100">
        <v>3.4697739268997115E-2</v>
      </c>
      <c r="U138" s="100">
        <v>0</v>
      </c>
      <c r="V138" s="100">
        <v>0</v>
      </c>
      <c r="W138" s="101">
        <v>7.1307638681406237E-3</v>
      </c>
      <c r="X138" s="98" t="s">
        <v>1661</v>
      </c>
    </row>
    <row r="139" spans="1:24" ht="16" x14ac:dyDescent="0.2">
      <c r="A139" s="1" t="s">
        <v>518</v>
      </c>
      <c r="B139" s="42" t="s">
        <v>519</v>
      </c>
      <c r="C139" s="94">
        <v>16</v>
      </c>
      <c r="D139" s="41" t="s">
        <v>520</v>
      </c>
      <c r="E139" s="95">
        <v>70890</v>
      </c>
      <c r="F139" s="96">
        <v>49000</v>
      </c>
      <c r="G139" s="97">
        <v>24668</v>
      </c>
      <c r="H139" s="97">
        <v>19911</v>
      </c>
      <c r="I139" s="97">
        <v>1037</v>
      </c>
      <c r="J139" s="97">
        <v>2333</v>
      </c>
      <c r="K139" s="97">
        <v>846</v>
      </c>
      <c r="L139" s="97">
        <v>0</v>
      </c>
      <c r="M139" s="97">
        <v>0</v>
      </c>
      <c r="N139" s="96">
        <v>205</v>
      </c>
      <c r="O139" s="98">
        <v>0.69121173649315837</v>
      </c>
      <c r="P139" s="99">
        <v>0.50342857142857145</v>
      </c>
      <c r="Q139" s="100">
        <v>0.4063469387755102</v>
      </c>
      <c r="R139" s="100">
        <v>2.1163265306122447E-2</v>
      </c>
      <c r="S139" s="100">
        <v>4.7612244897959184E-2</v>
      </c>
      <c r="T139" s="100">
        <v>1.7265306122448979E-2</v>
      </c>
      <c r="U139" s="100">
        <v>0</v>
      </c>
      <c r="V139" s="100">
        <v>0</v>
      </c>
      <c r="W139" s="101">
        <v>4.183673469387755E-3</v>
      </c>
      <c r="X139" s="98" t="s">
        <v>1661</v>
      </c>
    </row>
    <row r="140" spans="1:24" ht="16" x14ac:dyDescent="0.2">
      <c r="A140" s="1" t="s">
        <v>988</v>
      </c>
      <c r="B140" s="42" t="s">
        <v>989</v>
      </c>
      <c r="C140" s="94">
        <v>15</v>
      </c>
      <c r="D140" s="41" t="s">
        <v>284</v>
      </c>
      <c r="E140" s="95">
        <v>81005</v>
      </c>
      <c r="F140" s="96">
        <v>52242</v>
      </c>
      <c r="G140" s="97">
        <v>26295</v>
      </c>
      <c r="H140" s="97">
        <v>14509</v>
      </c>
      <c r="I140" s="97">
        <v>1704</v>
      </c>
      <c r="J140" s="97">
        <v>8011</v>
      </c>
      <c r="K140" s="97">
        <v>1723</v>
      </c>
      <c r="L140" s="97">
        <v>0</v>
      </c>
      <c r="M140" s="97">
        <v>0</v>
      </c>
      <c r="N140" s="96">
        <v>0</v>
      </c>
      <c r="O140" s="98">
        <v>0.6449231528917968</v>
      </c>
      <c r="P140" s="99">
        <v>0.5033306534971862</v>
      </c>
      <c r="Q140" s="100">
        <v>0.27772673327973663</v>
      </c>
      <c r="R140" s="100">
        <v>3.261743424830596E-2</v>
      </c>
      <c r="S140" s="100">
        <v>0.15334405267792198</v>
      </c>
      <c r="T140" s="100">
        <v>3.2981126296849281E-2</v>
      </c>
      <c r="U140" s="100">
        <v>0</v>
      </c>
      <c r="V140" s="100">
        <v>0</v>
      </c>
      <c r="W140" s="101">
        <v>0</v>
      </c>
      <c r="X140" s="98" t="s">
        <v>1661</v>
      </c>
    </row>
    <row r="141" spans="1:24" ht="16" x14ac:dyDescent="0.2">
      <c r="A141" s="1" t="s">
        <v>258</v>
      </c>
      <c r="B141" s="42" t="s">
        <v>259</v>
      </c>
      <c r="C141" s="94">
        <v>20</v>
      </c>
      <c r="D141" s="41" t="s">
        <v>28</v>
      </c>
      <c r="E141" s="95">
        <v>68625</v>
      </c>
      <c r="F141" s="96">
        <v>43073</v>
      </c>
      <c r="G141" s="97">
        <v>21614</v>
      </c>
      <c r="H141" s="97">
        <v>10159</v>
      </c>
      <c r="I141" s="97">
        <v>1360</v>
      </c>
      <c r="J141" s="97">
        <v>8581</v>
      </c>
      <c r="K141" s="97">
        <v>1101</v>
      </c>
      <c r="L141" s="97">
        <v>0</v>
      </c>
      <c r="M141" s="97">
        <v>0</v>
      </c>
      <c r="N141" s="96">
        <v>258</v>
      </c>
      <c r="O141" s="98">
        <v>0.62765755919854282</v>
      </c>
      <c r="P141" s="99">
        <v>0.50179927100503796</v>
      </c>
      <c r="Q141" s="100">
        <v>0.23585540826039514</v>
      </c>
      <c r="R141" s="100">
        <v>3.1574304088408049E-2</v>
      </c>
      <c r="S141" s="100">
        <v>0.19921992895781579</v>
      </c>
      <c r="T141" s="100">
        <v>2.5561256471571519E-2</v>
      </c>
      <c r="U141" s="100">
        <v>0</v>
      </c>
      <c r="V141" s="100">
        <v>0</v>
      </c>
      <c r="W141" s="101">
        <v>5.9898312167715271E-3</v>
      </c>
      <c r="X141" s="98" t="s">
        <v>1661</v>
      </c>
    </row>
    <row r="142" spans="1:24" ht="16" x14ac:dyDescent="0.2">
      <c r="A142" s="1" t="s">
        <v>383</v>
      </c>
      <c r="B142" s="42" t="s">
        <v>384</v>
      </c>
      <c r="C142" s="94">
        <v>18</v>
      </c>
      <c r="D142" s="41" t="s">
        <v>159</v>
      </c>
      <c r="E142" s="95">
        <v>78427</v>
      </c>
      <c r="F142" s="96">
        <v>56458</v>
      </c>
      <c r="G142" s="97">
        <v>28329</v>
      </c>
      <c r="H142" s="97">
        <v>5633</v>
      </c>
      <c r="I142" s="97">
        <v>12199</v>
      </c>
      <c r="J142" s="97">
        <v>7055</v>
      </c>
      <c r="K142" s="97">
        <v>3242</v>
      </c>
      <c r="L142" s="97">
        <v>0</v>
      </c>
      <c r="M142" s="97">
        <v>0</v>
      </c>
      <c r="N142" s="96">
        <v>0</v>
      </c>
      <c r="O142" s="98">
        <v>0.71987963328955584</v>
      </c>
      <c r="P142" s="99">
        <v>0.50177122816961284</v>
      </c>
      <c r="Q142" s="100">
        <v>9.9773282794289556E-2</v>
      </c>
      <c r="R142" s="100">
        <v>0.21607212441106663</v>
      </c>
      <c r="S142" s="100">
        <v>0.12496014736618372</v>
      </c>
      <c r="T142" s="100">
        <v>5.7423217258847283E-2</v>
      </c>
      <c r="U142" s="100">
        <v>0</v>
      </c>
      <c r="V142" s="100">
        <v>0</v>
      </c>
      <c r="W142" s="101">
        <v>0</v>
      </c>
      <c r="X142" s="98" t="s">
        <v>1661</v>
      </c>
    </row>
    <row r="143" spans="1:24" ht="16" x14ac:dyDescent="0.2">
      <c r="A143" s="1" t="s">
        <v>217</v>
      </c>
      <c r="B143" s="42" t="s">
        <v>218</v>
      </c>
      <c r="C143" s="94">
        <v>11</v>
      </c>
      <c r="D143" s="41" t="s">
        <v>219</v>
      </c>
      <c r="E143" s="95">
        <v>75300</v>
      </c>
      <c r="F143" s="96">
        <v>49334</v>
      </c>
      <c r="G143" s="97">
        <v>24736</v>
      </c>
      <c r="H143" s="97">
        <v>13484</v>
      </c>
      <c r="I143" s="97">
        <v>1232</v>
      </c>
      <c r="J143" s="97">
        <v>8658</v>
      </c>
      <c r="K143" s="97">
        <v>1224</v>
      </c>
      <c r="L143" s="97">
        <v>0</v>
      </c>
      <c r="M143" s="97">
        <v>0</v>
      </c>
      <c r="N143" s="96">
        <v>0</v>
      </c>
      <c r="O143" s="98">
        <v>0.65516600265604252</v>
      </c>
      <c r="P143" s="99">
        <v>0.50139862974824667</v>
      </c>
      <c r="Q143" s="100">
        <v>0.27332063080228647</v>
      </c>
      <c r="R143" s="100">
        <v>2.4972635504925608E-2</v>
      </c>
      <c r="S143" s="100">
        <v>0.17549762841042688</v>
      </c>
      <c r="T143" s="100">
        <v>2.4810475534114404E-2</v>
      </c>
      <c r="U143" s="100">
        <v>0</v>
      </c>
      <c r="V143" s="100">
        <v>0</v>
      </c>
      <c r="W143" s="101">
        <v>0</v>
      </c>
      <c r="X143" s="98" t="s">
        <v>1661</v>
      </c>
    </row>
    <row r="144" spans="1:24" ht="16" x14ac:dyDescent="0.2">
      <c r="A144" s="1" t="s">
        <v>795</v>
      </c>
      <c r="B144" s="42" t="s">
        <v>796</v>
      </c>
      <c r="C144" s="94">
        <v>18</v>
      </c>
      <c r="D144" s="41" t="s">
        <v>159</v>
      </c>
      <c r="E144" s="95">
        <v>72557</v>
      </c>
      <c r="F144" s="96">
        <v>47393</v>
      </c>
      <c r="G144" s="97">
        <v>23745</v>
      </c>
      <c r="H144" s="97">
        <v>6102</v>
      </c>
      <c r="I144" s="97">
        <v>5572</v>
      </c>
      <c r="J144" s="97">
        <v>7956</v>
      </c>
      <c r="K144" s="97">
        <v>2198</v>
      </c>
      <c r="L144" s="97">
        <v>0</v>
      </c>
      <c r="M144" s="97">
        <v>0</v>
      </c>
      <c r="N144" s="96">
        <v>1820</v>
      </c>
      <c r="O144" s="98">
        <v>0.65318301473324425</v>
      </c>
      <c r="P144" s="99">
        <v>0.50102335787985564</v>
      </c>
      <c r="Q144" s="100">
        <v>0.12875319139957378</v>
      </c>
      <c r="R144" s="100">
        <v>0.11757010528981073</v>
      </c>
      <c r="S144" s="100">
        <v>0.1678728926212732</v>
      </c>
      <c r="T144" s="100">
        <v>4.6378157111809759E-2</v>
      </c>
      <c r="U144" s="100">
        <v>0</v>
      </c>
      <c r="V144" s="100">
        <v>0</v>
      </c>
      <c r="W144" s="101">
        <v>3.8402295697676871E-2</v>
      </c>
      <c r="X144" s="98" t="s">
        <v>1661</v>
      </c>
    </row>
    <row r="145" spans="1:24" ht="16" x14ac:dyDescent="0.2">
      <c r="A145" s="1" t="s">
        <v>992</v>
      </c>
      <c r="B145" s="132" t="s">
        <v>993</v>
      </c>
      <c r="C145" s="133">
        <v>11</v>
      </c>
      <c r="D145" s="39" t="s">
        <v>219</v>
      </c>
      <c r="E145" s="134">
        <v>71912</v>
      </c>
      <c r="F145" s="96">
        <v>47174</v>
      </c>
      <c r="G145" s="135">
        <v>23606</v>
      </c>
      <c r="H145" s="135">
        <v>12304</v>
      </c>
      <c r="I145" s="135">
        <v>1427</v>
      </c>
      <c r="J145" s="135">
        <v>8727</v>
      </c>
      <c r="K145" s="135">
        <v>1110</v>
      </c>
      <c r="L145" s="135">
        <v>0</v>
      </c>
      <c r="M145" s="135">
        <v>0</v>
      </c>
      <c r="N145" s="136">
        <v>0</v>
      </c>
      <c r="O145" s="137">
        <v>0.65599621759928806</v>
      </c>
      <c r="P145" s="99">
        <v>0.500402764234536</v>
      </c>
      <c r="Q145" s="100">
        <v>0.2608216390384534</v>
      </c>
      <c r="R145" s="100">
        <v>3.0249713825412302E-2</v>
      </c>
      <c r="S145" s="100">
        <v>0.18499597235765464</v>
      </c>
      <c r="T145" s="100">
        <v>2.3529910543943697E-2</v>
      </c>
      <c r="U145" s="100">
        <v>0</v>
      </c>
      <c r="V145" s="100">
        <v>0</v>
      </c>
      <c r="W145" s="101">
        <v>0</v>
      </c>
      <c r="X145" s="98" t="s">
        <v>1661</v>
      </c>
    </row>
    <row r="146" spans="1:24" ht="16" x14ac:dyDescent="0.2">
      <c r="A146" s="1" t="s">
        <v>886</v>
      </c>
      <c r="B146" s="42" t="s">
        <v>887</v>
      </c>
      <c r="C146" s="94">
        <v>7</v>
      </c>
      <c r="D146" s="41" t="s">
        <v>63</v>
      </c>
      <c r="E146" s="95">
        <v>70466</v>
      </c>
      <c r="F146" s="96">
        <v>50542</v>
      </c>
      <c r="G146" s="97">
        <v>25269</v>
      </c>
      <c r="H146" s="97">
        <v>15645</v>
      </c>
      <c r="I146" s="97">
        <v>1949</v>
      </c>
      <c r="J146" s="97">
        <v>4479</v>
      </c>
      <c r="K146" s="97">
        <v>2657</v>
      </c>
      <c r="L146" s="97">
        <v>0</v>
      </c>
      <c r="M146" s="97">
        <v>0</v>
      </c>
      <c r="N146" s="96">
        <v>543</v>
      </c>
      <c r="O146" s="98">
        <v>0.71725371100956492</v>
      </c>
      <c r="P146" s="99">
        <v>0.49996042895018006</v>
      </c>
      <c r="Q146" s="100">
        <v>0.30954453721657238</v>
      </c>
      <c r="R146" s="100">
        <v>3.8561988049542952E-2</v>
      </c>
      <c r="S146" s="100">
        <v>8.8619366071781891E-2</v>
      </c>
      <c r="T146" s="100">
        <v>5.2570139685805865E-2</v>
      </c>
      <c r="U146" s="100">
        <v>0</v>
      </c>
      <c r="V146" s="100">
        <v>0</v>
      </c>
      <c r="W146" s="101">
        <v>1.0743540026116893E-2</v>
      </c>
      <c r="X146" s="98" t="s">
        <v>1661</v>
      </c>
    </row>
    <row r="147" spans="1:24" ht="16" x14ac:dyDescent="0.2">
      <c r="A147" s="152" t="s">
        <v>1210</v>
      </c>
      <c r="B147" s="42" t="s">
        <v>1211</v>
      </c>
      <c r="C147" s="94">
        <v>12</v>
      </c>
      <c r="D147" s="41" t="s">
        <v>1167</v>
      </c>
      <c r="E147" s="95">
        <v>65706</v>
      </c>
      <c r="F147" s="96">
        <v>47462</v>
      </c>
      <c r="G147" s="97">
        <v>23701</v>
      </c>
      <c r="H147" s="97">
        <v>12719</v>
      </c>
      <c r="I147" s="97">
        <v>2496</v>
      </c>
      <c r="J147" s="97">
        <v>4942</v>
      </c>
      <c r="K147" s="97">
        <v>1629</v>
      </c>
      <c r="L147" s="97">
        <v>1875</v>
      </c>
      <c r="M147" s="97">
        <v>0</v>
      </c>
      <c r="N147" s="96">
        <v>100</v>
      </c>
      <c r="O147" s="98">
        <v>0.72233890360088882</v>
      </c>
      <c r="P147" s="99">
        <v>0.49936791538493952</v>
      </c>
      <c r="Q147" s="100">
        <v>0.26798280729847035</v>
      </c>
      <c r="R147" s="100">
        <v>5.2589439973031053E-2</v>
      </c>
      <c r="S147" s="100">
        <v>0.10412540558762799</v>
      </c>
      <c r="T147" s="100">
        <v>3.432219459778349E-2</v>
      </c>
      <c r="U147" s="100">
        <v>3.9505288441279339E-2</v>
      </c>
      <c r="V147" s="100">
        <v>0</v>
      </c>
      <c r="W147" s="101">
        <v>2.1069487168682314E-3</v>
      </c>
      <c r="X147" s="98" t="s">
        <v>1661</v>
      </c>
    </row>
    <row r="148" spans="1:24" ht="16" x14ac:dyDescent="0.2">
      <c r="A148" s="1" t="s">
        <v>916</v>
      </c>
      <c r="B148" s="42" t="s">
        <v>917</v>
      </c>
      <c r="C148" s="94">
        <v>14</v>
      </c>
      <c r="D148" s="41" t="s">
        <v>51</v>
      </c>
      <c r="E148" s="95">
        <v>66876</v>
      </c>
      <c r="F148" s="96">
        <v>44509</v>
      </c>
      <c r="G148" s="97">
        <v>22175</v>
      </c>
      <c r="H148" s="97">
        <v>8154</v>
      </c>
      <c r="I148" s="97">
        <v>4129</v>
      </c>
      <c r="J148" s="97">
        <v>7803</v>
      </c>
      <c r="K148" s="97">
        <v>2083</v>
      </c>
      <c r="L148" s="97">
        <v>0</v>
      </c>
      <c r="M148" s="97">
        <v>0</v>
      </c>
      <c r="N148" s="96">
        <v>165</v>
      </c>
      <c r="O148" s="98">
        <v>0.66554518810933672</v>
      </c>
      <c r="P148" s="99">
        <v>0.49821384439102206</v>
      </c>
      <c r="Q148" s="100">
        <v>0.18319890359253185</v>
      </c>
      <c r="R148" s="100">
        <v>9.2767754836100558E-2</v>
      </c>
      <c r="S148" s="100">
        <v>0.17531285807364802</v>
      </c>
      <c r="T148" s="100">
        <v>4.6799523691837604E-2</v>
      </c>
      <c r="U148" s="100">
        <v>0</v>
      </c>
      <c r="V148" s="100">
        <v>0</v>
      </c>
      <c r="W148" s="101">
        <v>3.7071154148599159E-3</v>
      </c>
      <c r="X148" s="98" t="s">
        <v>1661</v>
      </c>
    </row>
    <row r="149" spans="1:24" ht="16" x14ac:dyDescent="0.2">
      <c r="A149" s="1" t="s">
        <v>904</v>
      </c>
      <c r="B149" s="42" t="s">
        <v>905</v>
      </c>
      <c r="C149" s="94">
        <v>15</v>
      </c>
      <c r="D149" s="41" t="s">
        <v>60</v>
      </c>
      <c r="E149" s="95">
        <v>69380</v>
      </c>
      <c r="F149" s="96">
        <v>51110</v>
      </c>
      <c r="G149" s="97">
        <v>25439</v>
      </c>
      <c r="H149" s="97">
        <v>12690</v>
      </c>
      <c r="I149" s="97">
        <v>4029</v>
      </c>
      <c r="J149" s="97">
        <v>6150</v>
      </c>
      <c r="K149" s="97">
        <v>2802</v>
      </c>
      <c r="L149" s="97">
        <v>0</v>
      </c>
      <c r="M149" s="97">
        <v>0</v>
      </c>
      <c r="N149" s="96">
        <v>0</v>
      </c>
      <c r="O149" s="98">
        <v>0.73666762755837412</v>
      </c>
      <c r="P149" s="99">
        <v>0.49773038544316178</v>
      </c>
      <c r="Q149" s="100">
        <v>0.24828800626100567</v>
      </c>
      <c r="R149" s="100">
        <v>7.8829974564664451E-2</v>
      </c>
      <c r="S149" s="100">
        <v>0.12032870279788691</v>
      </c>
      <c r="T149" s="100">
        <v>5.482293093328116E-2</v>
      </c>
      <c r="U149" s="100">
        <v>0</v>
      </c>
      <c r="V149" s="100">
        <v>0</v>
      </c>
      <c r="W149" s="101">
        <v>0</v>
      </c>
      <c r="X149" s="98" t="s">
        <v>1661</v>
      </c>
    </row>
    <row r="150" spans="1:24" ht="16" x14ac:dyDescent="0.2">
      <c r="A150" s="1" t="s">
        <v>1136</v>
      </c>
      <c r="B150" s="42" t="s">
        <v>1137</v>
      </c>
      <c r="C150" s="94">
        <v>11</v>
      </c>
      <c r="D150" s="41" t="s">
        <v>679</v>
      </c>
      <c r="E150" s="95">
        <v>65942</v>
      </c>
      <c r="F150" s="96">
        <v>45437</v>
      </c>
      <c r="G150" s="97">
        <v>22579</v>
      </c>
      <c r="H150" s="97">
        <v>11836</v>
      </c>
      <c r="I150" s="97">
        <v>1959</v>
      </c>
      <c r="J150" s="97">
        <v>7620</v>
      </c>
      <c r="K150" s="97">
        <v>1443</v>
      </c>
      <c r="L150" s="97">
        <v>0</v>
      </c>
      <c r="M150" s="97">
        <v>0</v>
      </c>
      <c r="N150" s="96">
        <v>0</v>
      </c>
      <c r="O150" s="98">
        <v>0.68904491826150249</v>
      </c>
      <c r="P150" s="99">
        <v>0.4969298149085547</v>
      </c>
      <c r="Q150" s="100">
        <v>0.26049255012434802</v>
      </c>
      <c r="R150" s="100">
        <v>4.3114642251909238E-2</v>
      </c>
      <c r="S150" s="100">
        <v>0.16770473402733455</v>
      </c>
      <c r="T150" s="100">
        <v>3.1758258687853515E-2</v>
      </c>
      <c r="U150" s="100">
        <v>0</v>
      </c>
      <c r="V150" s="100">
        <v>0</v>
      </c>
      <c r="W150" s="101">
        <v>0</v>
      </c>
      <c r="X150" s="98" t="s">
        <v>1661</v>
      </c>
    </row>
    <row r="151" spans="1:24" ht="16" x14ac:dyDescent="0.2">
      <c r="A151" s="1" t="s">
        <v>920</v>
      </c>
      <c r="B151" s="42" t="s">
        <v>921</v>
      </c>
      <c r="C151" s="94">
        <v>19</v>
      </c>
      <c r="D151" s="41" t="s">
        <v>436</v>
      </c>
      <c r="E151" s="95">
        <v>71592</v>
      </c>
      <c r="F151" s="96">
        <v>49079</v>
      </c>
      <c r="G151" s="97">
        <v>24386</v>
      </c>
      <c r="H151" s="97">
        <v>9114</v>
      </c>
      <c r="I151" s="97">
        <v>3163</v>
      </c>
      <c r="J151" s="97">
        <v>10234</v>
      </c>
      <c r="K151" s="97">
        <v>1724</v>
      </c>
      <c r="L151" s="97">
        <v>0</v>
      </c>
      <c r="M151" s="97">
        <v>0</v>
      </c>
      <c r="N151" s="96">
        <v>458</v>
      </c>
      <c r="O151" s="98">
        <v>0.6855374902223712</v>
      </c>
      <c r="P151" s="99">
        <v>0.49687238941298723</v>
      </c>
      <c r="Q151" s="100">
        <v>0.18570060514680414</v>
      </c>
      <c r="R151" s="100">
        <v>6.4447115874406574E-2</v>
      </c>
      <c r="S151" s="100">
        <v>0.20852095600969864</v>
      </c>
      <c r="T151" s="100">
        <v>3.5127040078241203E-2</v>
      </c>
      <c r="U151" s="100">
        <v>0</v>
      </c>
      <c r="V151" s="100">
        <v>0</v>
      </c>
      <c r="W151" s="101">
        <v>9.3318934778622228E-3</v>
      </c>
      <c r="X151" s="98" t="s">
        <v>1661</v>
      </c>
    </row>
    <row r="152" spans="1:24" ht="16" x14ac:dyDescent="0.2">
      <c r="A152" s="1" t="s">
        <v>673</v>
      </c>
      <c r="B152" s="42" t="s">
        <v>674</v>
      </c>
      <c r="C152" s="94">
        <v>10</v>
      </c>
      <c r="D152" s="41" t="s">
        <v>156</v>
      </c>
      <c r="E152" s="95">
        <v>72644</v>
      </c>
      <c r="F152" s="96">
        <v>52020</v>
      </c>
      <c r="G152" s="97">
        <v>25762</v>
      </c>
      <c r="H152" s="97">
        <v>16579</v>
      </c>
      <c r="I152" s="97">
        <v>2130</v>
      </c>
      <c r="J152" s="97">
        <v>5704</v>
      </c>
      <c r="K152" s="97">
        <v>1845</v>
      </c>
      <c r="L152" s="97">
        <v>0</v>
      </c>
      <c r="M152" s="97">
        <v>0</v>
      </c>
      <c r="N152" s="96">
        <v>0</v>
      </c>
      <c r="O152" s="98">
        <v>0.71609492869335389</v>
      </c>
      <c r="P152" s="99">
        <v>0.4952326028450596</v>
      </c>
      <c r="Q152" s="100">
        <v>0.3187043444828912</v>
      </c>
      <c r="R152" s="100">
        <v>4.0945790080738176E-2</v>
      </c>
      <c r="S152" s="100">
        <v>0.10965013456362938</v>
      </c>
      <c r="T152" s="100">
        <v>3.5467128027681663E-2</v>
      </c>
      <c r="U152" s="100">
        <v>0</v>
      </c>
      <c r="V152" s="100">
        <v>0</v>
      </c>
      <c r="W152" s="101">
        <v>0</v>
      </c>
      <c r="X152" s="98" t="s">
        <v>1661</v>
      </c>
    </row>
    <row r="153" spans="1:24" ht="16" x14ac:dyDescent="0.2">
      <c r="A153" s="1" t="s">
        <v>644</v>
      </c>
      <c r="B153" s="42" t="s">
        <v>645</v>
      </c>
      <c r="C153" s="94">
        <v>10</v>
      </c>
      <c r="D153" s="41" t="s">
        <v>156</v>
      </c>
      <c r="E153" s="95">
        <v>72194</v>
      </c>
      <c r="F153" s="96">
        <v>51548</v>
      </c>
      <c r="G153" s="97">
        <v>25505</v>
      </c>
      <c r="H153" s="97">
        <v>14132</v>
      </c>
      <c r="I153" s="97">
        <v>2033</v>
      </c>
      <c r="J153" s="97">
        <v>8704</v>
      </c>
      <c r="K153" s="97">
        <v>1174</v>
      </c>
      <c r="L153" s="97">
        <v>0</v>
      </c>
      <c r="M153" s="97">
        <v>0</v>
      </c>
      <c r="N153" s="96">
        <v>0</v>
      </c>
      <c r="O153" s="98">
        <v>0.71402055572485246</v>
      </c>
      <c r="P153" s="99">
        <v>0.49478156281524016</v>
      </c>
      <c r="Q153" s="100">
        <v>0.27415224644991076</v>
      </c>
      <c r="R153" s="100">
        <v>3.9438969504151468E-2</v>
      </c>
      <c r="S153" s="100">
        <v>0.16885233180724762</v>
      </c>
      <c r="T153" s="100">
        <v>2.277488942344999E-2</v>
      </c>
      <c r="U153" s="100">
        <v>0</v>
      </c>
      <c r="V153" s="100">
        <v>0</v>
      </c>
      <c r="W153" s="101">
        <v>0</v>
      </c>
      <c r="X153" s="98" t="s">
        <v>1661</v>
      </c>
    </row>
    <row r="154" spans="1:24" ht="16" x14ac:dyDescent="0.2">
      <c r="A154" s="1" t="s">
        <v>1132</v>
      </c>
      <c r="B154" s="42" t="s">
        <v>1133</v>
      </c>
      <c r="C154" s="94">
        <v>20</v>
      </c>
      <c r="D154" s="41" t="s">
        <v>22</v>
      </c>
      <c r="E154" s="95">
        <v>74272</v>
      </c>
      <c r="F154" s="96">
        <v>49898</v>
      </c>
      <c r="G154" s="97">
        <v>24686</v>
      </c>
      <c r="H154" s="97">
        <v>9737</v>
      </c>
      <c r="I154" s="97">
        <v>3360</v>
      </c>
      <c r="J154" s="97">
        <v>8267</v>
      </c>
      <c r="K154" s="97">
        <v>2605</v>
      </c>
      <c r="L154" s="97">
        <v>0</v>
      </c>
      <c r="M154" s="97">
        <v>0</v>
      </c>
      <c r="N154" s="96">
        <v>1243</v>
      </c>
      <c r="O154" s="98">
        <v>0.6718278759155536</v>
      </c>
      <c r="P154" s="99">
        <v>0.49472924766523707</v>
      </c>
      <c r="Q154" s="100">
        <v>0.19513808168664074</v>
      </c>
      <c r="R154" s="100">
        <v>6.733736823119163E-2</v>
      </c>
      <c r="S154" s="100">
        <v>0.16567798308549442</v>
      </c>
      <c r="T154" s="100">
        <v>5.2206501262575651E-2</v>
      </c>
      <c r="U154" s="100">
        <v>0</v>
      </c>
      <c r="V154" s="100">
        <v>0</v>
      </c>
      <c r="W154" s="101">
        <v>2.4910818068860474E-2</v>
      </c>
      <c r="X154" s="98" t="s">
        <v>1661</v>
      </c>
    </row>
    <row r="155" spans="1:24" ht="16" x14ac:dyDescent="0.2">
      <c r="A155" s="1" t="s">
        <v>892</v>
      </c>
      <c r="B155" s="42" t="s">
        <v>893</v>
      </c>
      <c r="C155" s="94">
        <v>20</v>
      </c>
      <c r="D155" s="41" t="s">
        <v>28</v>
      </c>
      <c r="E155" s="95">
        <v>76018</v>
      </c>
      <c r="F155" s="96">
        <v>49378</v>
      </c>
      <c r="G155" s="97">
        <v>24425</v>
      </c>
      <c r="H155" s="97">
        <v>9673</v>
      </c>
      <c r="I155" s="97">
        <v>1563</v>
      </c>
      <c r="J155" s="97">
        <v>12257</v>
      </c>
      <c r="K155" s="97">
        <v>1185</v>
      </c>
      <c r="L155" s="97">
        <v>0</v>
      </c>
      <c r="M155" s="97">
        <v>0</v>
      </c>
      <c r="N155" s="96">
        <v>275</v>
      </c>
      <c r="O155" s="98">
        <v>0.64955668394327659</v>
      </c>
      <c r="P155" s="99">
        <v>0.4946534894082385</v>
      </c>
      <c r="Q155" s="100">
        <v>0.19589695815950423</v>
      </c>
      <c r="R155" s="100">
        <v>3.1653772935315322E-2</v>
      </c>
      <c r="S155" s="100">
        <v>0.24822795576977602</v>
      </c>
      <c r="T155" s="100">
        <v>2.3998541860747701E-2</v>
      </c>
      <c r="U155" s="100">
        <v>0</v>
      </c>
      <c r="V155" s="100">
        <v>0</v>
      </c>
      <c r="W155" s="101">
        <v>5.5692818664182433E-3</v>
      </c>
      <c r="X155" s="98" t="s">
        <v>1661</v>
      </c>
    </row>
    <row r="156" spans="1:24" ht="16" x14ac:dyDescent="0.2">
      <c r="A156" s="1" t="s">
        <v>430</v>
      </c>
      <c r="B156" s="42" t="s">
        <v>431</v>
      </c>
      <c r="C156" s="94">
        <v>16</v>
      </c>
      <c r="D156" s="41" t="s">
        <v>420</v>
      </c>
      <c r="E156" s="95">
        <v>64938</v>
      </c>
      <c r="F156" s="96">
        <v>45812</v>
      </c>
      <c r="G156" s="97">
        <v>22624</v>
      </c>
      <c r="H156" s="97">
        <v>17871</v>
      </c>
      <c r="I156" s="97">
        <v>1518</v>
      </c>
      <c r="J156" s="97">
        <v>2109</v>
      </c>
      <c r="K156" s="97">
        <v>1690</v>
      </c>
      <c r="L156" s="97">
        <v>0</v>
      </c>
      <c r="M156" s="97">
        <v>0</v>
      </c>
      <c r="N156" s="96">
        <v>0</v>
      </c>
      <c r="O156" s="98">
        <v>0.70547291262434941</v>
      </c>
      <c r="P156" s="99">
        <v>0.49384440757880033</v>
      </c>
      <c r="Q156" s="100">
        <v>0.3900942984370907</v>
      </c>
      <c r="R156" s="100">
        <v>3.3135423033266394E-2</v>
      </c>
      <c r="S156" s="100">
        <v>4.6035973107482753E-2</v>
      </c>
      <c r="T156" s="100">
        <v>3.6889897843359817E-2</v>
      </c>
      <c r="U156" s="100">
        <v>0</v>
      </c>
      <c r="V156" s="100">
        <v>0</v>
      </c>
      <c r="W156" s="101">
        <v>0</v>
      </c>
      <c r="X156" s="98" t="s">
        <v>1661</v>
      </c>
    </row>
    <row r="157" spans="1:24" ht="16" x14ac:dyDescent="0.2">
      <c r="A157" s="1" t="s">
        <v>354</v>
      </c>
      <c r="B157" s="42" t="s">
        <v>355</v>
      </c>
      <c r="C157" s="94">
        <v>10</v>
      </c>
      <c r="D157" s="41" t="s">
        <v>19</v>
      </c>
      <c r="E157" s="95">
        <v>74395</v>
      </c>
      <c r="F157" s="96">
        <v>50762</v>
      </c>
      <c r="G157" s="97">
        <v>25066</v>
      </c>
      <c r="H157" s="97">
        <v>13595</v>
      </c>
      <c r="I157" s="97">
        <v>1887</v>
      </c>
      <c r="J157" s="97">
        <v>8998</v>
      </c>
      <c r="K157" s="97">
        <v>1216</v>
      </c>
      <c r="L157" s="97">
        <v>0</v>
      </c>
      <c r="M157" s="97">
        <v>0</v>
      </c>
      <c r="N157" s="96">
        <v>0</v>
      </c>
      <c r="O157" s="98">
        <v>0.68233080180119632</v>
      </c>
      <c r="P157" s="99">
        <v>0.49379457074189353</v>
      </c>
      <c r="Q157" s="100">
        <v>0.26781844686970568</v>
      </c>
      <c r="R157" s="100">
        <v>3.7173476222371063E-2</v>
      </c>
      <c r="S157" s="100">
        <v>0.17725857925219651</v>
      </c>
      <c r="T157" s="100">
        <v>2.3954926913833181E-2</v>
      </c>
      <c r="U157" s="100">
        <v>0</v>
      </c>
      <c r="V157" s="100">
        <v>0</v>
      </c>
      <c r="W157" s="101">
        <v>0</v>
      </c>
      <c r="X157" s="98" t="s">
        <v>1661</v>
      </c>
    </row>
    <row r="158" spans="1:24" ht="16" x14ac:dyDescent="0.2">
      <c r="A158" s="1" t="s">
        <v>157</v>
      </c>
      <c r="B158" s="42" t="s">
        <v>158</v>
      </c>
      <c r="C158" s="94">
        <v>18</v>
      </c>
      <c r="D158" s="41" t="s">
        <v>159</v>
      </c>
      <c r="E158" s="95">
        <v>71956</v>
      </c>
      <c r="F158" s="96">
        <v>44827</v>
      </c>
      <c r="G158" s="97">
        <v>22060</v>
      </c>
      <c r="H158" s="97">
        <v>7448</v>
      </c>
      <c r="I158" s="97">
        <v>3752</v>
      </c>
      <c r="J158" s="97">
        <v>7401</v>
      </c>
      <c r="K158" s="97">
        <v>3263</v>
      </c>
      <c r="L158" s="97">
        <v>0</v>
      </c>
      <c r="M158" s="97">
        <v>0</v>
      </c>
      <c r="N158" s="96">
        <v>903</v>
      </c>
      <c r="O158" s="98">
        <v>0.62297793095780751</v>
      </c>
      <c r="P158" s="99">
        <v>0.49211412764628459</v>
      </c>
      <c r="Q158" s="100">
        <v>0.16614986503669663</v>
      </c>
      <c r="R158" s="100">
        <v>8.3699556071117856E-2</v>
      </c>
      <c r="S158" s="100">
        <v>0.16510138978740491</v>
      </c>
      <c r="T158" s="100">
        <v>7.2790951881678459E-2</v>
      </c>
      <c r="U158" s="100">
        <v>0</v>
      </c>
      <c r="V158" s="100">
        <v>0</v>
      </c>
      <c r="W158" s="101">
        <v>2.0144109576817542E-2</v>
      </c>
      <c r="X158" s="98" t="s">
        <v>1661</v>
      </c>
    </row>
    <row r="159" spans="1:24" ht="16" x14ac:dyDescent="0.2">
      <c r="A159" s="1" t="s">
        <v>459</v>
      </c>
      <c r="B159" s="42" t="s">
        <v>460</v>
      </c>
      <c r="C159" s="94">
        <v>5</v>
      </c>
      <c r="D159" s="41" t="s">
        <v>126</v>
      </c>
      <c r="E159" s="95">
        <v>65679</v>
      </c>
      <c r="F159" s="96">
        <v>43557</v>
      </c>
      <c r="G159" s="97">
        <v>21406</v>
      </c>
      <c r="H159" s="97">
        <v>8182</v>
      </c>
      <c r="I159" s="97">
        <v>1623</v>
      </c>
      <c r="J159" s="97">
        <v>5569</v>
      </c>
      <c r="K159" s="97">
        <v>1381</v>
      </c>
      <c r="L159" s="97">
        <v>0</v>
      </c>
      <c r="M159" s="97">
        <v>5166</v>
      </c>
      <c r="N159" s="96">
        <v>230</v>
      </c>
      <c r="O159" s="98">
        <v>0.66318001187594211</v>
      </c>
      <c r="P159" s="99">
        <v>0.49144798769428566</v>
      </c>
      <c r="Q159" s="100">
        <v>0.18784581123585187</v>
      </c>
      <c r="R159" s="100">
        <v>3.7261519388387628E-2</v>
      </c>
      <c r="S159" s="100">
        <v>0.12785545377321669</v>
      </c>
      <c r="T159" s="100">
        <v>3.1705581192460454E-2</v>
      </c>
      <c r="U159" s="100">
        <v>0</v>
      </c>
      <c r="V159" s="100">
        <v>0.11860320958743716</v>
      </c>
      <c r="W159" s="101">
        <v>5.280437128360539E-3</v>
      </c>
      <c r="X159" s="98" t="s">
        <v>1661</v>
      </c>
    </row>
    <row r="160" spans="1:24" ht="16" x14ac:dyDescent="0.2">
      <c r="A160" s="1" t="s">
        <v>1150</v>
      </c>
      <c r="B160" s="42" t="s">
        <v>1151</v>
      </c>
      <c r="C160" s="94">
        <v>7</v>
      </c>
      <c r="D160" s="41" t="s">
        <v>517</v>
      </c>
      <c r="E160" s="95">
        <v>78561</v>
      </c>
      <c r="F160" s="96">
        <v>53903</v>
      </c>
      <c r="G160" s="97">
        <v>26477</v>
      </c>
      <c r="H160" s="97">
        <v>13348</v>
      </c>
      <c r="I160" s="97">
        <v>6269</v>
      </c>
      <c r="J160" s="97">
        <v>5251</v>
      </c>
      <c r="K160" s="97">
        <v>2558</v>
      </c>
      <c r="L160" s="97">
        <v>0</v>
      </c>
      <c r="M160" s="97">
        <v>0</v>
      </c>
      <c r="N160" s="96">
        <v>0</v>
      </c>
      <c r="O160" s="98">
        <v>0.6861292498822571</v>
      </c>
      <c r="P160" s="99">
        <v>0.49119715043689588</v>
      </c>
      <c r="Q160" s="100">
        <v>0.24763000204070273</v>
      </c>
      <c r="R160" s="100">
        <v>0.11630150455447749</v>
      </c>
      <c r="S160" s="100">
        <v>9.7415728252601891E-2</v>
      </c>
      <c r="T160" s="100">
        <v>4.7455614715321968E-2</v>
      </c>
      <c r="U160" s="100">
        <v>0</v>
      </c>
      <c r="V160" s="100">
        <v>0</v>
      </c>
      <c r="W160" s="101">
        <v>0</v>
      </c>
      <c r="X160" s="98" t="s">
        <v>1661</v>
      </c>
    </row>
    <row r="161" spans="1:24" ht="16" x14ac:dyDescent="0.2">
      <c r="A161" s="1" t="s">
        <v>846</v>
      </c>
      <c r="B161" s="42" t="s">
        <v>847</v>
      </c>
      <c r="C161" s="94">
        <v>10</v>
      </c>
      <c r="D161" s="41" t="s">
        <v>611</v>
      </c>
      <c r="E161" s="95">
        <v>79557</v>
      </c>
      <c r="F161" s="96">
        <v>49006</v>
      </c>
      <c r="G161" s="97">
        <v>24040</v>
      </c>
      <c r="H161" s="97">
        <v>13695</v>
      </c>
      <c r="I161" s="97">
        <v>2776</v>
      </c>
      <c r="J161" s="97">
        <v>6855</v>
      </c>
      <c r="K161" s="97">
        <v>1415</v>
      </c>
      <c r="L161" s="97">
        <v>0</v>
      </c>
      <c r="M161" s="97">
        <v>0</v>
      </c>
      <c r="N161" s="96">
        <v>225</v>
      </c>
      <c r="O161" s="98">
        <v>0.61598602260014834</v>
      </c>
      <c r="P161" s="99">
        <v>0.49055217728441414</v>
      </c>
      <c r="Q161" s="100">
        <v>0.2794555768681386</v>
      </c>
      <c r="R161" s="100">
        <v>5.6646124964290084E-2</v>
      </c>
      <c r="S161" s="100">
        <v>0.13988083091866302</v>
      </c>
      <c r="T161" s="100">
        <v>2.8874015426682446E-2</v>
      </c>
      <c r="U161" s="100">
        <v>0</v>
      </c>
      <c r="V161" s="100">
        <v>0</v>
      </c>
      <c r="W161" s="101">
        <v>4.5912745378116964E-3</v>
      </c>
      <c r="X161" s="98" t="s">
        <v>1661</v>
      </c>
    </row>
    <row r="162" spans="1:24" ht="16" x14ac:dyDescent="0.2">
      <c r="A162" s="1" t="s">
        <v>541</v>
      </c>
      <c r="B162" s="42" t="s">
        <v>542</v>
      </c>
      <c r="C162" s="94">
        <v>16</v>
      </c>
      <c r="D162" s="41" t="s">
        <v>287</v>
      </c>
      <c r="E162" s="95">
        <v>74658</v>
      </c>
      <c r="F162" s="96">
        <v>49630</v>
      </c>
      <c r="G162" s="97">
        <v>24328</v>
      </c>
      <c r="H162" s="97">
        <v>20604</v>
      </c>
      <c r="I162" s="97">
        <v>1088</v>
      </c>
      <c r="J162" s="97">
        <v>2595</v>
      </c>
      <c r="K162" s="97">
        <v>1015</v>
      </c>
      <c r="L162" s="97">
        <v>0</v>
      </c>
      <c r="M162" s="97">
        <v>0</v>
      </c>
      <c r="N162" s="96">
        <v>0</v>
      </c>
      <c r="O162" s="98">
        <v>0.66476466018377134</v>
      </c>
      <c r="P162" s="99">
        <v>0.49018738666129358</v>
      </c>
      <c r="Q162" s="100">
        <v>0.415152125730405</v>
      </c>
      <c r="R162" s="100">
        <v>2.1922224461011487E-2</v>
      </c>
      <c r="S162" s="100">
        <v>5.228692323191618E-2</v>
      </c>
      <c r="T162" s="100">
        <v>2.0451339915373765E-2</v>
      </c>
      <c r="U162" s="100">
        <v>0</v>
      </c>
      <c r="V162" s="100">
        <v>0</v>
      </c>
      <c r="W162" s="101">
        <v>0</v>
      </c>
      <c r="X162" s="98" t="s">
        <v>1661</v>
      </c>
    </row>
    <row r="163" spans="1:24" ht="16" x14ac:dyDescent="0.2">
      <c r="A163" s="1" t="s">
        <v>1002</v>
      </c>
      <c r="B163" s="42" t="s">
        <v>1003</v>
      </c>
      <c r="C163" s="94">
        <v>20</v>
      </c>
      <c r="D163" s="41" t="s">
        <v>28</v>
      </c>
      <c r="E163" s="95">
        <v>70504</v>
      </c>
      <c r="F163" s="96">
        <v>47053</v>
      </c>
      <c r="G163" s="97">
        <v>23045</v>
      </c>
      <c r="H163" s="97">
        <v>8411</v>
      </c>
      <c r="I163" s="97">
        <v>1645</v>
      </c>
      <c r="J163" s="97">
        <v>12097</v>
      </c>
      <c r="K163" s="97">
        <v>1719</v>
      </c>
      <c r="L163" s="97">
        <v>0</v>
      </c>
      <c r="M163" s="97">
        <v>0</v>
      </c>
      <c r="N163" s="96">
        <v>136</v>
      </c>
      <c r="O163" s="98">
        <v>0.66738057415182117</v>
      </c>
      <c r="P163" s="99">
        <v>0.4897668586487578</v>
      </c>
      <c r="Q163" s="100">
        <v>0.17875587103904109</v>
      </c>
      <c r="R163" s="100">
        <v>3.4960576371325949E-2</v>
      </c>
      <c r="S163" s="100">
        <v>0.25709306526682679</v>
      </c>
      <c r="T163" s="100">
        <v>3.6533270992285295E-2</v>
      </c>
      <c r="U163" s="100">
        <v>0</v>
      </c>
      <c r="V163" s="100">
        <v>0</v>
      </c>
      <c r="W163" s="101">
        <v>2.8903576817631183E-3</v>
      </c>
      <c r="X163" s="98" t="s">
        <v>1661</v>
      </c>
    </row>
    <row r="164" spans="1:24" ht="16" x14ac:dyDescent="0.2">
      <c r="A164" s="1" t="s">
        <v>567</v>
      </c>
      <c r="B164" s="42" t="s">
        <v>568</v>
      </c>
      <c r="C164" s="94">
        <v>16</v>
      </c>
      <c r="D164" s="41" t="s">
        <v>569</v>
      </c>
      <c r="E164" s="95">
        <v>79331</v>
      </c>
      <c r="F164" s="96">
        <v>55236</v>
      </c>
      <c r="G164" s="97">
        <v>27051</v>
      </c>
      <c r="H164" s="97">
        <v>11103</v>
      </c>
      <c r="I164" s="97">
        <v>1501</v>
      </c>
      <c r="J164" s="97">
        <v>13977</v>
      </c>
      <c r="K164" s="97">
        <v>1411</v>
      </c>
      <c r="L164" s="97">
        <v>0</v>
      </c>
      <c r="M164" s="97">
        <v>0</v>
      </c>
      <c r="N164" s="96">
        <v>193</v>
      </c>
      <c r="O164" s="98">
        <v>0.69627257944561394</v>
      </c>
      <c r="P164" s="99">
        <v>0.48973495546382795</v>
      </c>
      <c r="Q164" s="100">
        <v>0.20101021073213121</v>
      </c>
      <c r="R164" s="100">
        <v>2.7174306611630096E-2</v>
      </c>
      <c r="S164" s="100">
        <v>0.25304149467738429</v>
      </c>
      <c r="T164" s="100">
        <v>2.5544934463031358E-2</v>
      </c>
      <c r="U164" s="100">
        <v>0</v>
      </c>
      <c r="V164" s="100">
        <v>0</v>
      </c>
      <c r="W164" s="101">
        <v>3.4940980519950755E-3</v>
      </c>
      <c r="X164" s="98" t="s">
        <v>1661</v>
      </c>
    </row>
    <row r="165" spans="1:24" ht="16" x14ac:dyDescent="0.2">
      <c r="A165" s="1" t="s">
        <v>338</v>
      </c>
      <c r="B165" s="42" t="s">
        <v>339</v>
      </c>
      <c r="C165" s="94">
        <v>20</v>
      </c>
      <c r="D165" s="41" t="s">
        <v>28</v>
      </c>
      <c r="E165" s="95">
        <v>76686</v>
      </c>
      <c r="F165" s="96">
        <v>52418</v>
      </c>
      <c r="G165" s="97">
        <v>25670</v>
      </c>
      <c r="H165" s="97">
        <v>13325</v>
      </c>
      <c r="I165" s="97">
        <v>1454</v>
      </c>
      <c r="J165" s="97">
        <v>10434</v>
      </c>
      <c r="K165" s="97">
        <v>1324</v>
      </c>
      <c r="L165" s="97">
        <v>0</v>
      </c>
      <c r="M165" s="97">
        <v>0</v>
      </c>
      <c r="N165" s="96">
        <v>211</v>
      </c>
      <c r="O165" s="98">
        <v>0.6835406723521894</v>
      </c>
      <c r="P165" s="99">
        <v>0.48971727269258652</v>
      </c>
      <c r="Q165" s="100">
        <v>0.25420657026212368</v>
      </c>
      <c r="R165" s="100">
        <v>2.7738563089015223E-2</v>
      </c>
      <c r="S165" s="100">
        <v>0.19905376015872411</v>
      </c>
      <c r="T165" s="100">
        <v>2.5258498988896944E-2</v>
      </c>
      <c r="U165" s="100">
        <v>0</v>
      </c>
      <c r="V165" s="100">
        <v>0</v>
      </c>
      <c r="W165" s="101">
        <v>4.0253348086535159E-3</v>
      </c>
      <c r="X165" s="98" t="s">
        <v>1661</v>
      </c>
    </row>
    <row r="166" spans="1:24" ht="16" x14ac:dyDescent="0.2">
      <c r="A166" s="1" t="s">
        <v>381</v>
      </c>
      <c r="B166" s="42" t="s">
        <v>382</v>
      </c>
      <c r="C166" s="94">
        <v>18</v>
      </c>
      <c r="D166" s="41" t="s">
        <v>159</v>
      </c>
      <c r="E166" s="95">
        <v>71974</v>
      </c>
      <c r="F166" s="96">
        <v>48597</v>
      </c>
      <c r="G166" s="97">
        <v>23756</v>
      </c>
      <c r="H166" s="97">
        <v>11762</v>
      </c>
      <c r="I166" s="97">
        <v>2901</v>
      </c>
      <c r="J166" s="97">
        <v>7304</v>
      </c>
      <c r="K166" s="97">
        <v>2275</v>
      </c>
      <c r="L166" s="97">
        <v>0</v>
      </c>
      <c r="M166" s="97">
        <v>0</v>
      </c>
      <c r="N166" s="96">
        <v>599</v>
      </c>
      <c r="O166" s="98">
        <v>0.67520215633423175</v>
      </c>
      <c r="P166" s="99">
        <v>0.48883675947074923</v>
      </c>
      <c r="Q166" s="100">
        <v>0.24203140111529517</v>
      </c>
      <c r="R166" s="100">
        <v>5.9695042903882958E-2</v>
      </c>
      <c r="S166" s="100">
        <v>0.15029734345741508</v>
      </c>
      <c r="T166" s="100">
        <v>4.6813589316212934E-2</v>
      </c>
      <c r="U166" s="100">
        <v>0</v>
      </c>
      <c r="V166" s="100">
        <v>0</v>
      </c>
      <c r="W166" s="101">
        <v>1.2325863736444637E-2</v>
      </c>
      <c r="X166" s="98" t="s">
        <v>1661</v>
      </c>
    </row>
    <row r="167" spans="1:24" ht="16" x14ac:dyDescent="0.2">
      <c r="A167" s="1" t="s">
        <v>513</v>
      </c>
      <c r="B167" s="42" t="s">
        <v>514</v>
      </c>
      <c r="C167" s="94">
        <v>14</v>
      </c>
      <c r="D167" s="41" t="s">
        <v>51</v>
      </c>
      <c r="E167" s="95">
        <v>67994</v>
      </c>
      <c r="F167" s="96">
        <v>44251</v>
      </c>
      <c r="G167" s="97">
        <v>21623</v>
      </c>
      <c r="H167" s="97">
        <v>13273</v>
      </c>
      <c r="I167" s="97">
        <v>904</v>
      </c>
      <c r="J167" s="97">
        <v>7208</v>
      </c>
      <c r="K167" s="97">
        <v>954</v>
      </c>
      <c r="L167" s="97">
        <v>0</v>
      </c>
      <c r="M167" s="97">
        <v>0</v>
      </c>
      <c r="N167" s="96">
        <v>289</v>
      </c>
      <c r="O167" s="98">
        <v>0.65080742418448689</v>
      </c>
      <c r="P167" s="99">
        <v>0.48864432442204697</v>
      </c>
      <c r="Q167" s="100">
        <v>0.29994802377347407</v>
      </c>
      <c r="R167" s="100">
        <v>2.0428916860635919E-2</v>
      </c>
      <c r="S167" s="100">
        <v>0.16288897426046869</v>
      </c>
      <c r="T167" s="100">
        <v>2.1558834828591444E-2</v>
      </c>
      <c r="U167" s="100">
        <v>0</v>
      </c>
      <c r="V167" s="100">
        <v>0</v>
      </c>
      <c r="W167" s="101">
        <v>6.5309258547829431E-3</v>
      </c>
      <c r="X167" s="98" t="s">
        <v>1661</v>
      </c>
    </row>
    <row r="168" spans="1:24" ht="16" x14ac:dyDescent="0.2">
      <c r="A168" s="1" t="s">
        <v>823</v>
      </c>
      <c r="B168" s="42" t="s">
        <v>824</v>
      </c>
      <c r="C168" s="94">
        <v>5</v>
      </c>
      <c r="D168" s="41" t="s">
        <v>126</v>
      </c>
      <c r="E168" s="95">
        <v>77873</v>
      </c>
      <c r="F168" s="96">
        <v>52243</v>
      </c>
      <c r="G168" s="97">
        <v>25404</v>
      </c>
      <c r="H168" s="97">
        <v>11798</v>
      </c>
      <c r="I168" s="97">
        <v>2756</v>
      </c>
      <c r="J168" s="97">
        <v>8250</v>
      </c>
      <c r="K168" s="97">
        <v>2193</v>
      </c>
      <c r="L168" s="97">
        <v>0</v>
      </c>
      <c r="M168" s="97">
        <v>0</v>
      </c>
      <c r="N168" s="96">
        <v>1842</v>
      </c>
      <c r="O168" s="98">
        <v>0.67087437237553449</v>
      </c>
      <c r="P168" s="99">
        <v>0.48626610263575981</v>
      </c>
      <c r="Q168" s="100">
        <v>0.22582929770495569</v>
      </c>
      <c r="R168" s="100">
        <v>5.2753478934976936E-2</v>
      </c>
      <c r="S168" s="100">
        <v>0.15791589303830178</v>
      </c>
      <c r="T168" s="100">
        <v>4.1976915567635859E-2</v>
      </c>
      <c r="U168" s="100">
        <v>0</v>
      </c>
      <c r="V168" s="100">
        <v>0</v>
      </c>
      <c r="W168" s="101">
        <v>3.5258312118369925E-2</v>
      </c>
      <c r="X168" s="98" t="s">
        <v>1661</v>
      </c>
    </row>
    <row r="169" spans="1:24" ht="16" x14ac:dyDescent="0.2">
      <c r="A169" s="1" t="s">
        <v>285</v>
      </c>
      <c r="B169" s="42" t="s">
        <v>286</v>
      </c>
      <c r="C169" s="94">
        <v>16</v>
      </c>
      <c r="D169" s="41" t="s">
        <v>287</v>
      </c>
      <c r="E169" s="95">
        <v>77853</v>
      </c>
      <c r="F169" s="96">
        <v>53013</v>
      </c>
      <c r="G169" s="97">
        <v>25759</v>
      </c>
      <c r="H169" s="97">
        <v>18103</v>
      </c>
      <c r="I169" s="97">
        <v>2381</v>
      </c>
      <c r="J169" s="97">
        <v>4151</v>
      </c>
      <c r="K169" s="97">
        <v>2501</v>
      </c>
      <c r="L169" s="97">
        <v>0</v>
      </c>
      <c r="M169" s="97">
        <v>0</v>
      </c>
      <c r="N169" s="96">
        <v>118</v>
      </c>
      <c r="O169" s="98">
        <v>0.68093715078417016</v>
      </c>
      <c r="P169" s="99">
        <v>0.48589968498292874</v>
      </c>
      <c r="Q169" s="100">
        <v>0.34148227793182806</v>
      </c>
      <c r="R169" s="100">
        <v>4.4913511780129402E-2</v>
      </c>
      <c r="S169" s="100">
        <v>7.8301548676739663E-2</v>
      </c>
      <c r="T169" s="100">
        <v>4.7177107501933491E-2</v>
      </c>
      <c r="U169" s="100">
        <v>0</v>
      </c>
      <c r="V169" s="100">
        <v>0</v>
      </c>
      <c r="W169" s="101">
        <v>2.2258691264406844E-3</v>
      </c>
      <c r="X169" s="98" t="s">
        <v>1661</v>
      </c>
    </row>
    <row r="170" spans="1:24" ht="16" x14ac:dyDescent="0.2">
      <c r="A170" s="1" t="s">
        <v>54</v>
      </c>
      <c r="B170" s="42" t="s">
        <v>55</v>
      </c>
      <c r="C170" s="94">
        <v>19</v>
      </c>
      <c r="D170" s="41" t="s">
        <v>10</v>
      </c>
      <c r="E170" s="95">
        <v>79662</v>
      </c>
      <c r="F170" s="96">
        <v>53076</v>
      </c>
      <c r="G170" s="97">
        <v>25769</v>
      </c>
      <c r="H170" s="97">
        <v>14706</v>
      </c>
      <c r="I170" s="97">
        <v>3919</v>
      </c>
      <c r="J170" s="97">
        <v>8290</v>
      </c>
      <c r="K170" s="97">
        <v>0</v>
      </c>
      <c r="L170" s="97">
        <v>0</v>
      </c>
      <c r="M170" s="97">
        <v>0</v>
      </c>
      <c r="N170" s="96">
        <v>392</v>
      </c>
      <c r="O170" s="98">
        <v>0.66626496949612113</v>
      </c>
      <c r="P170" s="99">
        <v>0.48551134222624159</v>
      </c>
      <c r="Q170" s="100">
        <v>0.27707438390232875</v>
      </c>
      <c r="R170" s="100">
        <v>7.3837516014771273E-2</v>
      </c>
      <c r="S170" s="100">
        <v>0.15619112216444345</v>
      </c>
      <c r="T170" s="100">
        <v>0</v>
      </c>
      <c r="U170" s="100">
        <v>0</v>
      </c>
      <c r="V170" s="100">
        <v>0</v>
      </c>
      <c r="W170" s="101">
        <v>7.385635692214937E-3</v>
      </c>
      <c r="X170" s="98" t="s">
        <v>1661</v>
      </c>
    </row>
    <row r="171" spans="1:24" ht="16" x14ac:dyDescent="0.2">
      <c r="A171" s="1" t="s">
        <v>423</v>
      </c>
      <c r="B171" s="42" t="s">
        <v>424</v>
      </c>
      <c r="C171" s="94">
        <v>7</v>
      </c>
      <c r="D171" s="41" t="s">
        <v>63</v>
      </c>
      <c r="E171" s="95">
        <v>79143</v>
      </c>
      <c r="F171" s="96">
        <v>57797</v>
      </c>
      <c r="G171" s="97">
        <v>27978</v>
      </c>
      <c r="H171" s="97">
        <v>19488</v>
      </c>
      <c r="I171" s="97">
        <v>2640</v>
      </c>
      <c r="J171" s="97">
        <v>6430</v>
      </c>
      <c r="K171" s="97">
        <v>1261</v>
      </c>
      <c r="L171" s="97">
        <v>0</v>
      </c>
      <c r="M171" s="97">
        <v>0</v>
      </c>
      <c r="N171" s="96">
        <v>0</v>
      </c>
      <c r="O171" s="98">
        <v>0.73028568540490002</v>
      </c>
      <c r="P171" s="99">
        <v>0.48407356783224043</v>
      </c>
      <c r="Q171" s="100">
        <v>0.33718013045659811</v>
      </c>
      <c r="R171" s="100">
        <v>4.5677111268750972E-2</v>
      </c>
      <c r="S171" s="100">
        <v>0.11125144903714726</v>
      </c>
      <c r="T171" s="100">
        <v>2.1817741405263248E-2</v>
      </c>
      <c r="U171" s="100">
        <v>0</v>
      </c>
      <c r="V171" s="100">
        <v>0</v>
      </c>
      <c r="W171" s="101">
        <v>0</v>
      </c>
      <c r="X171" s="98" t="s">
        <v>1661</v>
      </c>
    </row>
    <row r="172" spans="1:24" ht="16" x14ac:dyDescent="0.2">
      <c r="A172" s="1" t="s">
        <v>932</v>
      </c>
      <c r="B172" s="132" t="s">
        <v>933</v>
      </c>
      <c r="C172" s="133">
        <v>11</v>
      </c>
      <c r="D172" s="39" t="s">
        <v>219</v>
      </c>
      <c r="E172" s="134">
        <v>68705</v>
      </c>
      <c r="F172" s="96">
        <v>48767</v>
      </c>
      <c r="G172" s="135">
        <v>23606</v>
      </c>
      <c r="H172" s="135">
        <v>14429</v>
      </c>
      <c r="I172" s="135">
        <v>1348</v>
      </c>
      <c r="J172" s="135">
        <v>6293</v>
      </c>
      <c r="K172" s="135">
        <v>1390</v>
      </c>
      <c r="L172" s="135">
        <v>0</v>
      </c>
      <c r="M172" s="135">
        <v>1701</v>
      </c>
      <c r="N172" s="136">
        <v>0</v>
      </c>
      <c r="O172" s="137">
        <v>0.70980278000145547</v>
      </c>
      <c r="P172" s="99">
        <v>0.48405684171673469</v>
      </c>
      <c r="Q172" s="100">
        <v>0.29587630979965962</v>
      </c>
      <c r="R172" s="100">
        <v>2.7641642914265796E-2</v>
      </c>
      <c r="S172" s="100">
        <v>0.12904218016281502</v>
      </c>
      <c r="T172" s="100">
        <v>2.8502881046609387E-2</v>
      </c>
      <c r="U172" s="100">
        <v>0</v>
      </c>
      <c r="V172" s="100">
        <v>3.4880144359915516E-2</v>
      </c>
      <c r="W172" s="101">
        <v>0</v>
      </c>
      <c r="X172" s="98" t="s">
        <v>1661</v>
      </c>
    </row>
    <row r="173" spans="1:24" ht="16" x14ac:dyDescent="0.2">
      <c r="A173" s="1" t="s">
        <v>620</v>
      </c>
      <c r="B173" s="42" t="s">
        <v>621</v>
      </c>
      <c r="C173" s="94">
        <v>15</v>
      </c>
      <c r="D173" s="41" t="s">
        <v>60</v>
      </c>
      <c r="E173" s="95">
        <v>67992</v>
      </c>
      <c r="F173" s="96">
        <v>48125</v>
      </c>
      <c r="G173" s="97">
        <v>23252</v>
      </c>
      <c r="H173" s="97">
        <v>14246</v>
      </c>
      <c r="I173" s="97">
        <v>1827</v>
      </c>
      <c r="J173" s="97">
        <v>7133</v>
      </c>
      <c r="K173" s="97">
        <v>1370</v>
      </c>
      <c r="L173" s="97">
        <v>0</v>
      </c>
      <c r="M173" s="97">
        <v>0</v>
      </c>
      <c r="N173" s="96">
        <v>297</v>
      </c>
      <c r="O173" s="98">
        <v>0.70780385927756206</v>
      </c>
      <c r="P173" s="99">
        <v>0.48315844155844156</v>
      </c>
      <c r="Q173" s="100">
        <v>0.29602077922077924</v>
      </c>
      <c r="R173" s="100">
        <v>3.7963636363636366E-2</v>
      </c>
      <c r="S173" s="100">
        <v>0.1482181818181818</v>
      </c>
      <c r="T173" s="100">
        <v>2.8467532467532468E-2</v>
      </c>
      <c r="U173" s="100">
        <v>0</v>
      </c>
      <c r="V173" s="100">
        <v>0</v>
      </c>
      <c r="W173" s="101">
        <v>6.1714285714285716E-3</v>
      </c>
      <c r="X173" s="98" t="s">
        <v>1661</v>
      </c>
    </row>
    <row r="174" spans="1:24" ht="16" x14ac:dyDescent="0.2">
      <c r="A174" s="1" t="s">
        <v>160</v>
      </c>
      <c r="B174" s="42" t="s">
        <v>161</v>
      </c>
      <c r="C174" s="94">
        <v>18</v>
      </c>
      <c r="D174" s="41" t="s">
        <v>159</v>
      </c>
      <c r="E174" s="95">
        <v>72082</v>
      </c>
      <c r="F174" s="96">
        <v>41773</v>
      </c>
      <c r="G174" s="97">
        <v>20155</v>
      </c>
      <c r="H174" s="97">
        <v>7386</v>
      </c>
      <c r="I174" s="97">
        <v>3281</v>
      </c>
      <c r="J174" s="97">
        <v>7745</v>
      </c>
      <c r="K174" s="97">
        <v>3107</v>
      </c>
      <c r="L174" s="97">
        <v>0</v>
      </c>
      <c r="M174" s="97">
        <v>0</v>
      </c>
      <c r="N174" s="96">
        <v>99</v>
      </c>
      <c r="O174" s="98">
        <v>0.57952054604478231</v>
      </c>
      <c r="P174" s="99">
        <v>0.48248868886601393</v>
      </c>
      <c r="Q174" s="100">
        <v>0.17681277380125918</v>
      </c>
      <c r="R174" s="100">
        <v>7.8543556842936832E-2</v>
      </c>
      <c r="S174" s="100">
        <v>0.18540684173987981</v>
      </c>
      <c r="T174" s="100">
        <v>7.4378186867115129E-2</v>
      </c>
      <c r="U174" s="100">
        <v>0</v>
      </c>
      <c r="V174" s="100">
        <v>0</v>
      </c>
      <c r="W174" s="101">
        <v>2.3699518827951069E-3</v>
      </c>
      <c r="X174" s="98" t="s">
        <v>1661</v>
      </c>
    </row>
    <row r="175" spans="1:24" ht="16" x14ac:dyDescent="0.2">
      <c r="A175" s="1" t="s">
        <v>90</v>
      </c>
      <c r="B175" s="42" t="s">
        <v>91</v>
      </c>
      <c r="C175" s="94">
        <v>8</v>
      </c>
      <c r="D175" s="41" t="s">
        <v>92</v>
      </c>
      <c r="E175" s="95">
        <v>80822</v>
      </c>
      <c r="F175" s="96">
        <v>52677</v>
      </c>
      <c r="G175" s="97">
        <v>25363</v>
      </c>
      <c r="H175" s="97">
        <v>13160</v>
      </c>
      <c r="I175" s="97">
        <v>2900</v>
      </c>
      <c r="J175" s="97">
        <v>8794</v>
      </c>
      <c r="K175" s="97">
        <v>1802</v>
      </c>
      <c r="L175" s="97">
        <v>0</v>
      </c>
      <c r="M175" s="97">
        <v>0</v>
      </c>
      <c r="N175" s="96">
        <v>658</v>
      </c>
      <c r="O175" s="98">
        <v>0.65176560837395758</v>
      </c>
      <c r="P175" s="99">
        <v>0.48148148148148145</v>
      </c>
      <c r="Q175" s="100">
        <v>0.2498244015414697</v>
      </c>
      <c r="R175" s="100">
        <v>5.5052489701387701E-2</v>
      </c>
      <c r="S175" s="100">
        <v>0.16694192911517361</v>
      </c>
      <c r="T175" s="100">
        <v>3.4208478083414012E-2</v>
      </c>
      <c r="U175" s="100">
        <v>0</v>
      </c>
      <c r="V175" s="100">
        <v>0</v>
      </c>
      <c r="W175" s="101">
        <v>1.2491220077073486E-2</v>
      </c>
      <c r="X175" s="98" t="s">
        <v>1661</v>
      </c>
    </row>
    <row r="176" spans="1:24" ht="16" x14ac:dyDescent="0.2">
      <c r="A176" s="1" t="s">
        <v>469</v>
      </c>
      <c r="B176" s="42" t="s">
        <v>470</v>
      </c>
      <c r="C176" s="94">
        <v>20</v>
      </c>
      <c r="D176" s="41" t="s">
        <v>28</v>
      </c>
      <c r="E176" s="95">
        <v>72609</v>
      </c>
      <c r="F176" s="96">
        <v>47078</v>
      </c>
      <c r="G176" s="97">
        <v>22590</v>
      </c>
      <c r="H176" s="97">
        <v>12060</v>
      </c>
      <c r="I176" s="97">
        <v>1707</v>
      </c>
      <c r="J176" s="97">
        <v>9199</v>
      </c>
      <c r="K176" s="97">
        <v>1133</v>
      </c>
      <c r="L176" s="97">
        <v>0</v>
      </c>
      <c r="M176" s="97">
        <v>0</v>
      </c>
      <c r="N176" s="96">
        <v>389</v>
      </c>
      <c r="O176" s="98">
        <v>0.6483769229709816</v>
      </c>
      <c r="P176" s="99">
        <v>0.47984196439950721</v>
      </c>
      <c r="Q176" s="100">
        <v>0.25617061047623091</v>
      </c>
      <c r="R176" s="100">
        <v>3.6258974467904326E-2</v>
      </c>
      <c r="S176" s="100">
        <v>0.19539912485662092</v>
      </c>
      <c r="T176" s="100">
        <v>2.4066442924508262E-2</v>
      </c>
      <c r="U176" s="100">
        <v>0</v>
      </c>
      <c r="V176" s="100">
        <v>0</v>
      </c>
      <c r="W176" s="101">
        <v>8.2628828752283438E-3</v>
      </c>
      <c r="X176" s="98" t="s">
        <v>1661</v>
      </c>
    </row>
    <row r="177" spans="1:24" ht="16" x14ac:dyDescent="0.2">
      <c r="A177" s="1" t="s">
        <v>1090</v>
      </c>
      <c r="B177" s="42" t="s">
        <v>1091</v>
      </c>
      <c r="C177" s="94">
        <v>15</v>
      </c>
      <c r="D177" s="41" t="s">
        <v>60</v>
      </c>
      <c r="E177" s="95">
        <v>79493</v>
      </c>
      <c r="F177" s="96">
        <v>52552</v>
      </c>
      <c r="G177" s="97">
        <v>25203</v>
      </c>
      <c r="H177" s="97">
        <v>9594</v>
      </c>
      <c r="I177" s="97">
        <v>5486</v>
      </c>
      <c r="J177" s="97">
        <v>9366</v>
      </c>
      <c r="K177" s="97">
        <v>2592</v>
      </c>
      <c r="L177" s="97">
        <v>0</v>
      </c>
      <c r="M177" s="97">
        <v>0</v>
      </c>
      <c r="N177" s="96">
        <v>311</v>
      </c>
      <c r="O177" s="98">
        <v>0.66108965569295408</v>
      </c>
      <c r="P177" s="99">
        <v>0.47958212817780482</v>
      </c>
      <c r="Q177" s="100">
        <v>0.18256203379509819</v>
      </c>
      <c r="R177" s="100">
        <v>0.10439184046277972</v>
      </c>
      <c r="S177" s="100">
        <v>0.17822347389252549</v>
      </c>
      <c r="T177" s="100">
        <v>4.9322575734510578E-2</v>
      </c>
      <c r="U177" s="100">
        <v>0</v>
      </c>
      <c r="V177" s="100">
        <v>0</v>
      </c>
      <c r="W177" s="101">
        <v>5.9179479372811691E-3</v>
      </c>
      <c r="X177" s="98" t="s">
        <v>1661</v>
      </c>
    </row>
    <row r="178" spans="1:24" ht="16" x14ac:dyDescent="0.2">
      <c r="A178" s="1" t="s">
        <v>1058</v>
      </c>
      <c r="B178" s="42" t="s">
        <v>1059</v>
      </c>
      <c r="C178" s="94">
        <v>10</v>
      </c>
      <c r="D178" s="41" t="s">
        <v>611</v>
      </c>
      <c r="E178" s="95">
        <v>71750</v>
      </c>
      <c r="F178" s="96">
        <v>50581</v>
      </c>
      <c r="G178" s="97">
        <v>24249</v>
      </c>
      <c r="H178" s="97">
        <v>17643</v>
      </c>
      <c r="I178" s="97">
        <v>2512</v>
      </c>
      <c r="J178" s="97">
        <v>4183</v>
      </c>
      <c r="K178" s="97">
        <v>1994</v>
      </c>
      <c r="L178" s="97">
        <v>0</v>
      </c>
      <c r="M178" s="97">
        <v>0</v>
      </c>
      <c r="N178" s="96">
        <v>0</v>
      </c>
      <c r="O178" s="98">
        <v>0.70496167247386765</v>
      </c>
      <c r="P178" s="99">
        <v>0.47940926434827308</v>
      </c>
      <c r="Q178" s="100">
        <v>0.34880686423755958</v>
      </c>
      <c r="R178" s="100">
        <v>4.9662916905557422E-2</v>
      </c>
      <c r="S178" s="100">
        <v>8.269903718787687E-2</v>
      </c>
      <c r="T178" s="100">
        <v>3.942191732073308E-2</v>
      </c>
      <c r="U178" s="100">
        <v>0</v>
      </c>
      <c r="V178" s="100">
        <v>0</v>
      </c>
      <c r="W178" s="101">
        <v>0</v>
      </c>
      <c r="X178" s="98" t="s">
        <v>1661</v>
      </c>
    </row>
    <row r="179" spans="1:24" ht="16" x14ac:dyDescent="0.2">
      <c r="A179" s="1" t="s">
        <v>279</v>
      </c>
      <c r="B179" s="42" t="s">
        <v>280</v>
      </c>
      <c r="C179" s="94">
        <v>16</v>
      </c>
      <c r="D179" s="41" t="s">
        <v>281</v>
      </c>
      <c r="E179" s="95">
        <v>66691</v>
      </c>
      <c r="F179" s="96">
        <v>43804</v>
      </c>
      <c r="G179" s="97">
        <v>20999</v>
      </c>
      <c r="H179" s="97">
        <v>12613</v>
      </c>
      <c r="I179" s="97">
        <v>2400</v>
      </c>
      <c r="J179" s="97">
        <v>5644</v>
      </c>
      <c r="K179" s="97">
        <v>1854</v>
      </c>
      <c r="L179" s="97">
        <v>0</v>
      </c>
      <c r="M179" s="97">
        <v>0</v>
      </c>
      <c r="N179" s="96">
        <v>294</v>
      </c>
      <c r="O179" s="98">
        <v>0.65682026060487919</v>
      </c>
      <c r="P179" s="99">
        <v>0.47938544425166651</v>
      </c>
      <c r="Q179" s="100">
        <v>0.28794174048032145</v>
      </c>
      <c r="R179" s="100">
        <v>5.4789516939092321E-2</v>
      </c>
      <c r="S179" s="100">
        <v>0.12884668066843211</v>
      </c>
      <c r="T179" s="100">
        <v>4.2324901835448819E-2</v>
      </c>
      <c r="U179" s="100">
        <v>0</v>
      </c>
      <c r="V179" s="100">
        <v>0</v>
      </c>
      <c r="W179" s="101">
        <v>6.711715825038809E-3</v>
      </c>
      <c r="X179" s="98" t="s">
        <v>1661</v>
      </c>
    </row>
    <row r="180" spans="1:24" ht="16" x14ac:dyDescent="0.2">
      <c r="A180" s="1" t="s">
        <v>455</v>
      </c>
      <c r="B180" s="42" t="s">
        <v>456</v>
      </c>
      <c r="C180" s="94">
        <v>20</v>
      </c>
      <c r="D180" s="41" t="s">
        <v>28</v>
      </c>
      <c r="E180" s="95">
        <v>83612</v>
      </c>
      <c r="F180" s="96">
        <v>55010</v>
      </c>
      <c r="G180" s="97">
        <v>26323</v>
      </c>
      <c r="H180" s="97">
        <v>7939</v>
      </c>
      <c r="I180" s="97">
        <v>4882</v>
      </c>
      <c r="J180" s="97">
        <v>12526</v>
      </c>
      <c r="K180" s="97">
        <v>2956</v>
      </c>
      <c r="L180" s="97">
        <v>0</v>
      </c>
      <c r="M180" s="97">
        <v>0</v>
      </c>
      <c r="N180" s="96">
        <v>384</v>
      </c>
      <c r="O180" s="98">
        <v>0.65791991580155962</v>
      </c>
      <c r="P180" s="99">
        <v>0.47851299763679334</v>
      </c>
      <c r="Q180" s="100">
        <v>0.1443192146882385</v>
      </c>
      <c r="R180" s="100">
        <v>8.8747500454462822E-2</v>
      </c>
      <c r="S180" s="100">
        <v>0.22770405380839848</v>
      </c>
      <c r="T180" s="100">
        <v>5.3735684421014361E-2</v>
      </c>
      <c r="U180" s="100">
        <v>0</v>
      </c>
      <c r="V180" s="100">
        <v>0</v>
      </c>
      <c r="W180" s="101">
        <v>6.9805489910925288E-3</v>
      </c>
      <c r="X180" s="98" t="s">
        <v>1661</v>
      </c>
    </row>
    <row r="181" spans="1:24" ht="16" x14ac:dyDescent="0.2">
      <c r="A181" s="1" t="s">
        <v>813</v>
      </c>
      <c r="B181" s="42" t="s">
        <v>814</v>
      </c>
      <c r="C181" s="94">
        <v>19</v>
      </c>
      <c r="D181" s="41" t="s">
        <v>164</v>
      </c>
      <c r="E181" s="95">
        <v>72302</v>
      </c>
      <c r="F181" s="96">
        <v>48404</v>
      </c>
      <c r="G181" s="97">
        <v>23082</v>
      </c>
      <c r="H181" s="97">
        <v>16432</v>
      </c>
      <c r="I181" s="97">
        <v>2355</v>
      </c>
      <c r="J181" s="97">
        <v>4826</v>
      </c>
      <c r="K181" s="97">
        <v>1406</v>
      </c>
      <c r="L181" s="97">
        <v>0</v>
      </c>
      <c r="M181" s="97">
        <v>0</v>
      </c>
      <c r="N181" s="96">
        <v>303</v>
      </c>
      <c r="O181" s="98">
        <v>0.66946972421233164</v>
      </c>
      <c r="P181" s="99">
        <v>0.4768614164118668</v>
      </c>
      <c r="Q181" s="100">
        <v>0.33947607635732585</v>
      </c>
      <c r="R181" s="100">
        <v>4.8653003883976531E-2</v>
      </c>
      <c r="S181" s="100">
        <v>9.9702503925295435E-2</v>
      </c>
      <c r="T181" s="100">
        <v>2.9047186182960087E-2</v>
      </c>
      <c r="U181" s="100">
        <v>0</v>
      </c>
      <c r="V181" s="100">
        <v>0</v>
      </c>
      <c r="W181" s="101">
        <v>6.2598132385753248E-3</v>
      </c>
      <c r="X181" s="98" t="s">
        <v>1661</v>
      </c>
    </row>
    <row r="182" spans="1:24" ht="16" x14ac:dyDescent="0.2">
      <c r="A182" s="1" t="s">
        <v>739</v>
      </c>
      <c r="B182" s="42" t="s">
        <v>740</v>
      </c>
      <c r="C182" s="94">
        <v>18</v>
      </c>
      <c r="D182" s="41" t="s">
        <v>360</v>
      </c>
      <c r="E182" s="95">
        <v>69743</v>
      </c>
      <c r="F182" s="96">
        <v>48199</v>
      </c>
      <c r="G182" s="97">
        <v>22794</v>
      </c>
      <c r="H182" s="97">
        <v>4736</v>
      </c>
      <c r="I182" s="97">
        <v>11506</v>
      </c>
      <c r="J182" s="97">
        <v>6726</v>
      </c>
      <c r="K182" s="97">
        <v>2216</v>
      </c>
      <c r="L182" s="97">
        <v>0</v>
      </c>
      <c r="M182" s="97">
        <v>0</v>
      </c>
      <c r="N182" s="96">
        <v>221</v>
      </c>
      <c r="O182" s="98">
        <v>0.69109444675451304</v>
      </c>
      <c r="P182" s="99">
        <v>0.47291437581692564</v>
      </c>
      <c r="Q182" s="100">
        <v>9.8259299985476875E-2</v>
      </c>
      <c r="R182" s="100">
        <v>0.23871864561505426</v>
      </c>
      <c r="S182" s="100">
        <v>0.13954646361957718</v>
      </c>
      <c r="T182" s="100">
        <v>4.5976057594555905E-2</v>
      </c>
      <c r="U182" s="100">
        <v>0</v>
      </c>
      <c r="V182" s="100">
        <v>0</v>
      </c>
      <c r="W182" s="101">
        <v>4.5851573684101326E-3</v>
      </c>
      <c r="X182" s="98" t="s">
        <v>1661</v>
      </c>
    </row>
    <row r="183" spans="1:24" ht="16" x14ac:dyDescent="0.2">
      <c r="A183" s="1" t="s">
        <v>96</v>
      </c>
      <c r="B183" s="42" t="s">
        <v>97</v>
      </c>
      <c r="C183" s="94">
        <v>17</v>
      </c>
      <c r="D183" s="41" t="s">
        <v>98</v>
      </c>
      <c r="E183" s="95">
        <v>64828</v>
      </c>
      <c r="F183" s="96">
        <v>43685</v>
      </c>
      <c r="G183" s="97">
        <v>20643</v>
      </c>
      <c r="H183" s="97">
        <v>11451</v>
      </c>
      <c r="I183" s="97">
        <v>1308</v>
      </c>
      <c r="J183" s="97">
        <v>9182</v>
      </c>
      <c r="K183" s="97">
        <v>950</v>
      </c>
      <c r="L183" s="97">
        <v>0</v>
      </c>
      <c r="M183" s="97">
        <v>0</v>
      </c>
      <c r="N183" s="96">
        <v>151</v>
      </c>
      <c r="O183" s="98">
        <v>0.6738600604676992</v>
      </c>
      <c r="P183" s="99">
        <v>0.47254206249284653</v>
      </c>
      <c r="Q183" s="100">
        <v>0.26212658807370953</v>
      </c>
      <c r="R183" s="100">
        <v>2.9941627560947693E-2</v>
      </c>
      <c r="S183" s="100">
        <v>0.21018656289344168</v>
      </c>
      <c r="T183" s="100">
        <v>2.1746594941055283E-2</v>
      </c>
      <c r="U183" s="100">
        <v>0</v>
      </c>
      <c r="V183" s="100">
        <v>0</v>
      </c>
      <c r="W183" s="101">
        <v>3.4565640379993134E-3</v>
      </c>
      <c r="X183" s="98" t="s">
        <v>1661</v>
      </c>
    </row>
    <row r="184" spans="1:24" ht="16" x14ac:dyDescent="0.2">
      <c r="A184" s="1" t="s">
        <v>710</v>
      </c>
      <c r="B184" s="42" t="s">
        <v>711</v>
      </c>
      <c r="C184" s="94">
        <v>14</v>
      </c>
      <c r="D184" s="41" t="s">
        <v>34</v>
      </c>
      <c r="E184" s="95">
        <v>84892</v>
      </c>
      <c r="F184" s="96">
        <v>57692</v>
      </c>
      <c r="G184" s="97">
        <v>27244</v>
      </c>
      <c r="H184" s="97">
        <v>17491</v>
      </c>
      <c r="I184" s="97">
        <v>3575</v>
      </c>
      <c r="J184" s="97">
        <v>6852</v>
      </c>
      <c r="K184" s="97">
        <v>2255</v>
      </c>
      <c r="L184" s="97">
        <v>0</v>
      </c>
      <c r="M184" s="97">
        <v>0</v>
      </c>
      <c r="N184" s="96">
        <v>275</v>
      </c>
      <c r="O184" s="98">
        <v>0.6795928945012486</v>
      </c>
      <c r="P184" s="99">
        <v>0.47223185190321015</v>
      </c>
      <c r="Q184" s="100">
        <v>0.30317895028773489</v>
      </c>
      <c r="R184" s="100">
        <v>6.1966997157318175E-2</v>
      </c>
      <c r="S184" s="100">
        <v>0.11876863343271164</v>
      </c>
      <c r="T184" s="100">
        <v>3.9086875130000691E-2</v>
      </c>
      <c r="U184" s="100">
        <v>0</v>
      </c>
      <c r="V184" s="100">
        <v>0</v>
      </c>
      <c r="W184" s="101">
        <v>4.7666920890244747E-3</v>
      </c>
      <c r="X184" s="98" t="s">
        <v>1661</v>
      </c>
    </row>
    <row r="185" spans="1:24" ht="16" x14ac:dyDescent="0.2">
      <c r="A185" s="1" t="s">
        <v>783</v>
      </c>
      <c r="B185" s="42" t="s">
        <v>784</v>
      </c>
      <c r="C185" s="94">
        <v>5</v>
      </c>
      <c r="D185" s="41" t="s">
        <v>126</v>
      </c>
      <c r="E185" s="95">
        <v>64657</v>
      </c>
      <c r="F185" s="96">
        <v>44448</v>
      </c>
      <c r="G185" s="97">
        <v>20978</v>
      </c>
      <c r="H185" s="97">
        <v>15525</v>
      </c>
      <c r="I185" s="97">
        <v>1487</v>
      </c>
      <c r="J185" s="97">
        <v>5415</v>
      </c>
      <c r="K185" s="97">
        <v>1043</v>
      </c>
      <c r="L185" s="97">
        <v>0</v>
      </c>
      <c r="M185" s="97">
        <v>0</v>
      </c>
      <c r="N185" s="96">
        <v>0</v>
      </c>
      <c r="O185" s="98">
        <v>0.68744296827876328</v>
      </c>
      <c r="P185" s="99">
        <v>0.47196724262059037</v>
      </c>
      <c r="Q185" s="100">
        <v>0.34928455723542118</v>
      </c>
      <c r="R185" s="100">
        <v>3.3454823614110868E-2</v>
      </c>
      <c r="S185" s="100">
        <v>0.12182775377969762</v>
      </c>
      <c r="T185" s="100">
        <v>2.3465622750179986E-2</v>
      </c>
      <c r="U185" s="100">
        <v>0</v>
      </c>
      <c r="V185" s="100">
        <v>0</v>
      </c>
      <c r="W185" s="101">
        <v>0</v>
      </c>
      <c r="X185" s="98" t="s">
        <v>1661</v>
      </c>
    </row>
    <row r="186" spans="1:24" ht="16" x14ac:dyDescent="0.2">
      <c r="A186" s="1" t="s">
        <v>817</v>
      </c>
      <c r="B186" s="42" t="s">
        <v>818</v>
      </c>
      <c r="C186" s="94">
        <v>11</v>
      </c>
      <c r="D186" s="41" t="s">
        <v>207</v>
      </c>
      <c r="E186" s="95">
        <v>65529</v>
      </c>
      <c r="F186" s="96">
        <v>44098</v>
      </c>
      <c r="G186" s="97">
        <v>20771</v>
      </c>
      <c r="H186" s="97">
        <v>13717</v>
      </c>
      <c r="I186" s="97">
        <v>1349</v>
      </c>
      <c r="J186" s="97">
        <v>7133</v>
      </c>
      <c r="K186" s="97">
        <v>960</v>
      </c>
      <c r="L186" s="97">
        <v>0</v>
      </c>
      <c r="M186" s="97">
        <v>0</v>
      </c>
      <c r="N186" s="96">
        <v>168</v>
      </c>
      <c r="O186" s="98">
        <v>0.67295395931572277</v>
      </c>
      <c r="P186" s="99">
        <v>0.47101909383645518</v>
      </c>
      <c r="Q186" s="100">
        <v>0.31105719080230398</v>
      </c>
      <c r="R186" s="100">
        <v>3.0590956505963988E-2</v>
      </c>
      <c r="S186" s="100">
        <v>0.16175336749965985</v>
      </c>
      <c r="T186" s="100">
        <v>2.1769694770737903E-2</v>
      </c>
      <c r="U186" s="100">
        <v>0</v>
      </c>
      <c r="V186" s="100">
        <v>0</v>
      </c>
      <c r="W186" s="101">
        <v>3.809696584879133E-3</v>
      </c>
      <c r="X186" s="98" t="s">
        <v>1661</v>
      </c>
    </row>
    <row r="187" spans="1:24" ht="16" x14ac:dyDescent="0.2">
      <c r="A187" s="1" t="s">
        <v>323</v>
      </c>
      <c r="B187" s="42" t="s">
        <v>324</v>
      </c>
      <c r="C187" s="94">
        <v>20</v>
      </c>
      <c r="D187" s="41" t="s">
        <v>22</v>
      </c>
      <c r="E187" s="95">
        <v>73940</v>
      </c>
      <c r="F187" s="96">
        <v>48550</v>
      </c>
      <c r="G187" s="97">
        <v>22829</v>
      </c>
      <c r="H187" s="97">
        <v>16303</v>
      </c>
      <c r="I187" s="97">
        <v>1339</v>
      </c>
      <c r="J187" s="97">
        <v>6979</v>
      </c>
      <c r="K187" s="97">
        <v>1100</v>
      </c>
      <c r="L187" s="97">
        <v>0</v>
      </c>
      <c r="M187" s="97">
        <v>0</v>
      </c>
      <c r="N187" s="96">
        <v>0</v>
      </c>
      <c r="O187" s="98">
        <v>0.65661347038139029</v>
      </c>
      <c r="P187" s="99">
        <v>0.47021627188465498</v>
      </c>
      <c r="Q187" s="100">
        <v>0.33579814624098869</v>
      </c>
      <c r="R187" s="100">
        <v>2.7579814624098867E-2</v>
      </c>
      <c r="S187" s="100">
        <v>0.14374871266735326</v>
      </c>
      <c r="T187" s="100">
        <v>2.2657054582904221E-2</v>
      </c>
      <c r="U187" s="100">
        <v>0</v>
      </c>
      <c r="V187" s="100">
        <v>0</v>
      </c>
      <c r="W187" s="101">
        <v>0</v>
      </c>
      <c r="X187" s="98" t="s">
        <v>1661</v>
      </c>
    </row>
    <row r="188" spans="1:24" ht="16" x14ac:dyDescent="0.2">
      <c r="A188" s="1" t="s">
        <v>799</v>
      </c>
      <c r="B188" s="42" t="s">
        <v>800</v>
      </c>
      <c r="C188" s="94">
        <v>19</v>
      </c>
      <c r="D188" s="41" t="s">
        <v>10</v>
      </c>
      <c r="E188" s="95">
        <v>73105</v>
      </c>
      <c r="F188" s="96">
        <v>45390</v>
      </c>
      <c r="G188" s="97">
        <v>21343</v>
      </c>
      <c r="H188" s="97">
        <v>10806</v>
      </c>
      <c r="I188" s="97">
        <v>2828</v>
      </c>
      <c r="J188" s="97">
        <v>8660</v>
      </c>
      <c r="K188" s="97">
        <v>1450</v>
      </c>
      <c r="L188" s="97">
        <v>0</v>
      </c>
      <c r="M188" s="97">
        <v>0</v>
      </c>
      <c r="N188" s="96">
        <v>303</v>
      </c>
      <c r="O188" s="98">
        <v>0.62088776417481706</v>
      </c>
      <c r="P188" s="99">
        <v>0.47021370345891167</v>
      </c>
      <c r="Q188" s="100">
        <v>0.23807005948446794</v>
      </c>
      <c r="R188" s="100">
        <v>6.2304472350738049E-2</v>
      </c>
      <c r="S188" s="100">
        <v>0.19079092311081736</v>
      </c>
      <c r="T188" s="100">
        <v>3.1945362414628774E-2</v>
      </c>
      <c r="U188" s="100">
        <v>0</v>
      </c>
      <c r="V188" s="100">
        <v>0</v>
      </c>
      <c r="W188" s="101">
        <v>6.6754791804362196E-3</v>
      </c>
      <c r="X188" s="98" t="s">
        <v>1661</v>
      </c>
    </row>
    <row r="189" spans="1:24" ht="16" x14ac:dyDescent="0.2">
      <c r="A189" s="1" t="s">
        <v>477</v>
      </c>
      <c r="B189" s="42" t="s">
        <v>478</v>
      </c>
      <c r="C189" s="94">
        <v>20</v>
      </c>
      <c r="D189" s="41" t="s">
        <v>28</v>
      </c>
      <c r="E189" s="95">
        <v>74307</v>
      </c>
      <c r="F189" s="96">
        <v>50139</v>
      </c>
      <c r="G189" s="97">
        <v>23484</v>
      </c>
      <c r="H189" s="97">
        <v>15114</v>
      </c>
      <c r="I189" s="97">
        <v>1111</v>
      </c>
      <c r="J189" s="97">
        <v>9306</v>
      </c>
      <c r="K189" s="97">
        <v>1124</v>
      </c>
      <c r="L189" s="97">
        <v>0</v>
      </c>
      <c r="M189" s="97">
        <v>0</v>
      </c>
      <c r="N189" s="96">
        <v>0</v>
      </c>
      <c r="O189" s="98">
        <v>0.67475473373975536</v>
      </c>
      <c r="P189" s="99">
        <v>0.4683779094118351</v>
      </c>
      <c r="Q189" s="100">
        <v>0.30144199126428528</v>
      </c>
      <c r="R189" s="100">
        <v>2.2158399648975848E-2</v>
      </c>
      <c r="S189" s="100">
        <v>0.18560402082211452</v>
      </c>
      <c r="T189" s="100">
        <v>2.2417678852789245E-2</v>
      </c>
      <c r="U189" s="100">
        <v>0</v>
      </c>
      <c r="V189" s="100">
        <v>0</v>
      </c>
      <c r="W189" s="101">
        <v>0</v>
      </c>
      <c r="X189" s="98" t="s">
        <v>1661</v>
      </c>
    </row>
    <row r="190" spans="1:24" ht="16" x14ac:dyDescent="0.2">
      <c r="A190" s="1" t="s">
        <v>457</v>
      </c>
      <c r="B190" s="42" t="s">
        <v>458</v>
      </c>
      <c r="C190" s="94">
        <v>15</v>
      </c>
      <c r="D190" s="41" t="s">
        <v>269</v>
      </c>
      <c r="E190" s="95">
        <v>69882</v>
      </c>
      <c r="F190" s="96">
        <v>49520</v>
      </c>
      <c r="G190" s="97">
        <v>23191</v>
      </c>
      <c r="H190" s="97">
        <v>12204</v>
      </c>
      <c r="I190" s="97">
        <v>2630</v>
      </c>
      <c r="J190" s="97">
        <v>8792</v>
      </c>
      <c r="K190" s="97">
        <v>2703</v>
      </c>
      <c r="L190" s="97">
        <v>0</v>
      </c>
      <c r="M190" s="97">
        <v>0</v>
      </c>
      <c r="N190" s="96">
        <v>0</v>
      </c>
      <c r="O190" s="98">
        <v>0.70862310752411206</v>
      </c>
      <c r="P190" s="99">
        <v>0.46831583198707594</v>
      </c>
      <c r="Q190" s="100">
        <v>0.24644588045234248</v>
      </c>
      <c r="R190" s="100">
        <v>5.310985460420032E-2</v>
      </c>
      <c r="S190" s="100">
        <v>0.17754442649434571</v>
      </c>
      <c r="T190" s="100">
        <v>5.4584006462035539E-2</v>
      </c>
      <c r="U190" s="100">
        <v>0</v>
      </c>
      <c r="V190" s="100">
        <v>0</v>
      </c>
      <c r="W190" s="101">
        <v>0</v>
      </c>
      <c r="X190" s="98" t="s">
        <v>1661</v>
      </c>
    </row>
    <row r="191" spans="1:24" ht="16" x14ac:dyDescent="0.2">
      <c r="A191" s="1" t="s">
        <v>712</v>
      </c>
      <c r="B191" s="42" t="s">
        <v>713</v>
      </c>
      <c r="C191" s="94">
        <v>14</v>
      </c>
      <c r="D191" s="41" t="s">
        <v>34</v>
      </c>
      <c r="E191" s="95">
        <v>87968</v>
      </c>
      <c r="F191" s="96">
        <v>58949</v>
      </c>
      <c r="G191" s="97">
        <v>27601</v>
      </c>
      <c r="H191" s="97">
        <v>18929</v>
      </c>
      <c r="I191" s="97">
        <v>2309</v>
      </c>
      <c r="J191" s="97">
        <v>7803</v>
      </c>
      <c r="K191" s="97">
        <v>1936</v>
      </c>
      <c r="L191" s="97">
        <v>0</v>
      </c>
      <c r="M191" s="97">
        <v>0</v>
      </c>
      <c r="N191" s="96">
        <v>371</v>
      </c>
      <c r="O191" s="98">
        <v>0.6701186795198254</v>
      </c>
      <c r="P191" s="99">
        <v>0.4682182903866054</v>
      </c>
      <c r="Q191" s="100">
        <v>0.32110807647288336</v>
      </c>
      <c r="R191" s="100">
        <v>3.9169451559822897E-2</v>
      </c>
      <c r="S191" s="100">
        <v>0.13236865765322567</v>
      </c>
      <c r="T191" s="100">
        <v>3.2841948124650119E-2</v>
      </c>
      <c r="U191" s="100">
        <v>0</v>
      </c>
      <c r="V191" s="100">
        <v>0</v>
      </c>
      <c r="W191" s="101">
        <v>6.2935758028126003E-3</v>
      </c>
      <c r="X191" s="98" t="s">
        <v>1661</v>
      </c>
    </row>
    <row r="192" spans="1:24" ht="16" x14ac:dyDescent="0.2">
      <c r="A192" s="1" t="s">
        <v>946</v>
      </c>
      <c r="B192" s="42" t="s">
        <v>947</v>
      </c>
      <c r="C192" s="94">
        <v>4</v>
      </c>
      <c r="D192" s="41" t="s">
        <v>525</v>
      </c>
      <c r="E192" s="95">
        <v>75109</v>
      </c>
      <c r="F192" s="96">
        <v>51797</v>
      </c>
      <c r="G192" s="97">
        <v>24221</v>
      </c>
      <c r="H192" s="97">
        <v>19175</v>
      </c>
      <c r="I192" s="97">
        <v>1366</v>
      </c>
      <c r="J192" s="97">
        <v>5480</v>
      </c>
      <c r="K192" s="97">
        <v>952</v>
      </c>
      <c r="L192" s="97">
        <v>0</v>
      </c>
      <c r="M192" s="97">
        <v>0</v>
      </c>
      <c r="N192" s="96">
        <v>603</v>
      </c>
      <c r="O192" s="98">
        <v>0.68962441252047024</v>
      </c>
      <c r="P192" s="99">
        <v>0.46761395447612797</v>
      </c>
      <c r="Q192" s="100">
        <v>0.37019518504932719</v>
      </c>
      <c r="R192" s="100">
        <v>2.63721837172037E-2</v>
      </c>
      <c r="S192" s="100">
        <v>0.10579763306755217</v>
      </c>
      <c r="T192" s="100">
        <v>1.8379442824874026E-2</v>
      </c>
      <c r="U192" s="100">
        <v>0</v>
      </c>
      <c r="V192" s="100">
        <v>0</v>
      </c>
      <c r="W192" s="101">
        <v>1.1641600864914956E-2</v>
      </c>
      <c r="X192" s="98" t="s">
        <v>1661</v>
      </c>
    </row>
    <row r="193" spans="1:24" ht="16" x14ac:dyDescent="0.2">
      <c r="A193" s="1" t="s">
        <v>451</v>
      </c>
      <c r="B193" s="42" t="s">
        <v>452</v>
      </c>
      <c r="C193" s="94">
        <v>15</v>
      </c>
      <c r="D193" s="41" t="s">
        <v>60</v>
      </c>
      <c r="E193" s="95">
        <v>70722</v>
      </c>
      <c r="F193" s="96">
        <v>49101</v>
      </c>
      <c r="G193" s="97">
        <v>22920</v>
      </c>
      <c r="H193" s="97">
        <v>13082</v>
      </c>
      <c r="I193" s="97">
        <v>3581</v>
      </c>
      <c r="J193" s="97">
        <v>7261</v>
      </c>
      <c r="K193" s="97">
        <v>2257</v>
      </c>
      <c r="L193" s="97">
        <v>0</v>
      </c>
      <c r="M193" s="97">
        <v>0</v>
      </c>
      <c r="N193" s="96">
        <v>0</v>
      </c>
      <c r="O193" s="98">
        <v>0.69428183592092985</v>
      </c>
      <c r="P193" s="99">
        <v>0.46679293700739294</v>
      </c>
      <c r="Q193" s="100">
        <v>0.26643041893240466</v>
      </c>
      <c r="R193" s="100">
        <v>7.2931304861408114E-2</v>
      </c>
      <c r="S193" s="100">
        <v>0.14787886193763874</v>
      </c>
      <c r="T193" s="100">
        <v>4.5966477261155575E-2</v>
      </c>
      <c r="U193" s="100">
        <v>0</v>
      </c>
      <c r="V193" s="100">
        <v>0</v>
      </c>
      <c r="W193" s="101">
        <v>0</v>
      </c>
      <c r="X193" s="98" t="s">
        <v>1661</v>
      </c>
    </row>
    <row r="194" spans="1:24" ht="16" x14ac:dyDescent="0.2">
      <c r="A194" s="1" t="s">
        <v>922</v>
      </c>
      <c r="B194" s="42" t="s">
        <v>923</v>
      </c>
      <c r="C194" s="94">
        <v>14</v>
      </c>
      <c r="D194" s="41" t="s">
        <v>210</v>
      </c>
      <c r="E194" s="95">
        <v>72507</v>
      </c>
      <c r="F194" s="96">
        <v>54433</v>
      </c>
      <c r="G194" s="97">
        <v>25392</v>
      </c>
      <c r="H194" s="97">
        <v>12660</v>
      </c>
      <c r="I194" s="97">
        <v>10076</v>
      </c>
      <c r="J194" s="97">
        <v>4271</v>
      </c>
      <c r="K194" s="97">
        <v>2034</v>
      </c>
      <c r="L194" s="97">
        <v>0</v>
      </c>
      <c r="M194" s="97">
        <v>0</v>
      </c>
      <c r="N194" s="96">
        <v>0</v>
      </c>
      <c r="O194" s="98">
        <v>0.75072751596397591</v>
      </c>
      <c r="P194" s="99">
        <v>0.46648172983300573</v>
      </c>
      <c r="Q194" s="100">
        <v>0.23257950140539746</v>
      </c>
      <c r="R194" s="100">
        <v>0.18510829827494352</v>
      </c>
      <c r="S194" s="100">
        <v>7.8463432109198469E-2</v>
      </c>
      <c r="T194" s="100">
        <v>3.736703837745485E-2</v>
      </c>
      <c r="U194" s="100">
        <v>0</v>
      </c>
      <c r="V194" s="100">
        <v>0</v>
      </c>
      <c r="W194" s="101">
        <v>0</v>
      </c>
      <c r="X194" s="98" t="s">
        <v>1661</v>
      </c>
    </row>
    <row r="195" spans="1:24" ht="16" x14ac:dyDescent="0.2">
      <c r="A195" s="1" t="s">
        <v>297</v>
      </c>
      <c r="B195" s="42" t="s">
        <v>298</v>
      </c>
      <c r="C195" s="94">
        <v>8</v>
      </c>
      <c r="D195" s="41" t="s">
        <v>92</v>
      </c>
      <c r="E195" s="95">
        <v>70514</v>
      </c>
      <c r="F195" s="96">
        <v>45089</v>
      </c>
      <c r="G195" s="97">
        <v>21026</v>
      </c>
      <c r="H195" s="97">
        <v>13133</v>
      </c>
      <c r="I195" s="97">
        <v>1346</v>
      </c>
      <c r="J195" s="97">
        <v>8356</v>
      </c>
      <c r="K195" s="97">
        <v>1013</v>
      </c>
      <c r="L195" s="97">
        <v>0</v>
      </c>
      <c r="M195" s="97">
        <v>0</v>
      </c>
      <c r="N195" s="96">
        <v>215</v>
      </c>
      <c r="O195" s="98">
        <v>0.63943330402473264</v>
      </c>
      <c r="P195" s="99">
        <v>0.46632216283350708</v>
      </c>
      <c r="Q195" s="100">
        <v>0.29126838031448909</v>
      </c>
      <c r="R195" s="100">
        <v>2.9852070349752711E-2</v>
      </c>
      <c r="S195" s="100">
        <v>0.18532236243873229</v>
      </c>
      <c r="T195" s="100">
        <v>2.2466677016567235E-2</v>
      </c>
      <c r="U195" s="100">
        <v>0</v>
      </c>
      <c r="V195" s="100">
        <v>0</v>
      </c>
      <c r="W195" s="101">
        <v>4.768347046951585E-3</v>
      </c>
      <c r="X195" s="98" t="s">
        <v>1661</v>
      </c>
    </row>
    <row r="196" spans="1:24" ht="16" x14ac:dyDescent="0.2">
      <c r="A196" s="1" t="s">
        <v>840</v>
      </c>
      <c r="B196" s="42" t="s">
        <v>841</v>
      </c>
      <c r="C196" s="94">
        <v>5</v>
      </c>
      <c r="D196" s="41" t="s">
        <v>126</v>
      </c>
      <c r="E196" s="95">
        <v>84011</v>
      </c>
      <c r="F196" s="96">
        <v>49024</v>
      </c>
      <c r="G196" s="97">
        <v>22847</v>
      </c>
      <c r="H196" s="97">
        <v>17193</v>
      </c>
      <c r="I196" s="97">
        <v>806</v>
      </c>
      <c r="J196" s="97">
        <v>6862</v>
      </c>
      <c r="K196" s="97">
        <v>1046</v>
      </c>
      <c r="L196" s="97">
        <v>0</v>
      </c>
      <c r="M196" s="97">
        <v>0</v>
      </c>
      <c r="N196" s="96">
        <v>270</v>
      </c>
      <c r="O196" s="98">
        <v>0.58354263132208872</v>
      </c>
      <c r="P196" s="99">
        <v>0.46603704308093996</v>
      </c>
      <c r="Q196" s="100">
        <v>0.35070577676240211</v>
      </c>
      <c r="R196" s="100">
        <v>1.6440926892950392E-2</v>
      </c>
      <c r="S196" s="100">
        <v>0.13997225848563968</v>
      </c>
      <c r="T196" s="100">
        <v>2.1336488250652742E-2</v>
      </c>
      <c r="U196" s="100">
        <v>0</v>
      </c>
      <c r="V196" s="100">
        <v>0</v>
      </c>
      <c r="W196" s="101">
        <v>5.5075065274151434E-3</v>
      </c>
      <c r="X196" s="98" t="s">
        <v>1661</v>
      </c>
    </row>
    <row r="197" spans="1:24" ht="16" x14ac:dyDescent="0.2">
      <c r="A197" s="1" t="s">
        <v>361</v>
      </c>
      <c r="B197" s="42" t="s">
        <v>362</v>
      </c>
      <c r="C197" s="94">
        <v>18</v>
      </c>
      <c r="D197" s="41" t="s">
        <v>360</v>
      </c>
      <c r="E197" s="95">
        <v>74224</v>
      </c>
      <c r="F197" s="96">
        <v>54717</v>
      </c>
      <c r="G197" s="97">
        <v>25401</v>
      </c>
      <c r="H197" s="97">
        <v>5591</v>
      </c>
      <c r="I197" s="97">
        <v>3715</v>
      </c>
      <c r="J197" s="97">
        <v>6870</v>
      </c>
      <c r="K197" s="97">
        <v>0</v>
      </c>
      <c r="L197" s="97">
        <v>0</v>
      </c>
      <c r="M197" s="97">
        <v>13140</v>
      </c>
      <c r="N197" s="96">
        <v>0</v>
      </c>
      <c r="O197" s="98">
        <v>0.73718743263634401</v>
      </c>
      <c r="P197" s="99">
        <v>0.46422501233620267</v>
      </c>
      <c r="Q197" s="100">
        <v>0.10218030959299669</v>
      </c>
      <c r="R197" s="100">
        <v>6.7894804174205459E-2</v>
      </c>
      <c r="S197" s="100">
        <v>0.125555129118921</v>
      </c>
      <c r="T197" s="100">
        <v>0</v>
      </c>
      <c r="U197" s="100">
        <v>0</v>
      </c>
      <c r="V197" s="100">
        <v>0.24014474477767422</v>
      </c>
      <c r="W197" s="101">
        <v>0</v>
      </c>
      <c r="X197" s="98" t="s">
        <v>1661</v>
      </c>
    </row>
    <row r="198" spans="1:24" ht="16" x14ac:dyDescent="0.2">
      <c r="A198" s="1" t="s">
        <v>834</v>
      </c>
      <c r="B198" s="42" t="s">
        <v>835</v>
      </c>
      <c r="C198" s="94">
        <v>14</v>
      </c>
      <c r="D198" s="41" t="s">
        <v>51</v>
      </c>
      <c r="E198" s="95">
        <v>71935</v>
      </c>
      <c r="F198" s="96">
        <v>43608</v>
      </c>
      <c r="G198" s="97">
        <v>20241</v>
      </c>
      <c r="H198" s="97">
        <v>10765</v>
      </c>
      <c r="I198" s="97">
        <v>1459</v>
      </c>
      <c r="J198" s="97">
        <v>8948</v>
      </c>
      <c r="K198" s="97">
        <v>2195</v>
      </c>
      <c r="L198" s="97">
        <v>0</v>
      </c>
      <c r="M198" s="97">
        <v>0</v>
      </c>
      <c r="N198" s="96">
        <v>0</v>
      </c>
      <c r="O198" s="98">
        <v>0.60621394314311527</v>
      </c>
      <c r="P198" s="99">
        <v>0.46415795266923499</v>
      </c>
      <c r="Q198" s="100">
        <v>0.24685837461016327</v>
      </c>
      <c r="R198" s="100">
        <v>3.3457163823151718E-2</v>
      </c>
      <c r="S198" s="100">
        <v>0.20519170794349662</v>
      </c>
      <c r="T198" s="100">
        <v>5.0334800953953401E-2</v>
      </c>
      <c r="U198" s="100">
        <v>0</v>
      </c>
      <c r="V198" s="100">
        <v>0</v>
      </c>
      <c r="W198" s="101">
        <v>0</v>
      </c>
      <c r="X198" s="98" t="s">
        <v>1661</v>
      </c>
    </row>
    <row r="199" spans="1:24" ht="16" x14ac:dyDescent="0.2">
      <c r="A199" s="1" t="s">
        <v>805</v>
      </c>
      <c r="B199" s="42" t="s">
        <v>806</v>
      </c>
      <c r="C199" s="94">
        <v>7</v>
      </c>
      <c r="D199" s="41" t="s">
        <v>63</v>
      </c>
      <c r="E199" s="95">
        <v>70533</v>
      </c>
      <c r="F199" s="96">
        <v>50927</v>
      </c>
      <c r="G199" s="97">
        <v>23637</v>
      </c>
      <c r="H199" s="97">
        <v>19136</v>
      </c>
      <c r="I199" s="97">
        <v>1926</v>
      </c>
      <c r="J199" s="97">
        <v>4689</v>
      </c>
      <c r="K199" s="97">
        <v>1539</v>
      </c>
      <c r="L199" s="97">
        <v>0</v>
      </c>
      <c r="M199" s="97">
        <v>0</v>
      </c>
      <c r="N199" s="96">
        <v>0</v>
      </c>
      <c r="O199" s="98">
        <v>0.72203082245190198</v>
      </c>
      <c r="P199" s="99">
        <v>0.46413493824493884</v>
      </c>
      <c r="Q199" s="100">
        <v>0.37575352956192198</v>
      </c>
      <c r="R199" s="100">
        <v>3.7818838729946784E-2</v>
      </c>
      <c r="S199" s="100">
        <v>9.2072967188328386E-2</v>
      </c>
      <c r="T199" s="100">
        <v>3.0219726274864023E-2</v>
      </c>
      <c r="U199" s="100">
        <v>0</v>
      </c>
      <c r="V199" s="100">
        <v>0</v>
      </c>
      <c r="W199" s="101">
        <v>0</v>
      </c>
      <c r="X199" s="98" t="s">
        <v>1661</v>
      </c>
    </row>
    <row r="200" spans="1:24" ht="16" x14ac:dyDescent="0.2">
      <c r="A200" s="1" t="s">
        <v>990</v>
      </c>
      <c r="B200" s="42" t="s">
        <v>991</v>
      </c>
      <c r="C200" s="94">
        <v>15</v>
      </c>
      <c r="D200" s="41" t="s">
        <v>284</v>
      </c>
      <c r="E200" s="95">
        <v>73956</v>
      </c>
      <c r="F200" s="96">
        <v>49263</v>
      </c>
      <c r="G200" s="97">
        <v>22777</v>
      </c>
      <c r="H200" s="97">
        <v>16992</v>
      </c>
      <c r="I200" s="97">
        <v>1817</v>
      </c>
      <c r="J200" s="97">
        <v>5920</v>
      </c>
      <c r="K200" s="97">
        <v>1757</v>
      </c>
      <c r="L200" s="97">
        <v>0</v>
      </c>
      <c r="M200" s="97">
        <v>0</v>
      </c>
      <c r="N200" s="96">
        <v>0</v>
      </c>
      <c r="O200" s="98">
        <v>0.66611228297906866</v>
      </c>
      <c r="P200" s="99">
        <v>0.46235511438605037</v>
      </c>
      <c r="Q200" s="100">
        <v>0.34492418244930273</v>
      </c>
      <c r="R200" s="100">
        <v>3.6883665225422732E-2</v>
      </c>
      <c r="S200" s="100">
        <v>0.12017132533544445</v>
      </c>
      <c r="T200" s="100">
        <v>3.5665712603779716E-2</v>
      </c>
      <c r="U200" s="100">
        <v>0</v>
      </c>
      <c r="V200" s="100">
        <v>0</v>
      </c>
      <c r="W200" s="101">
        <v>0</v>
      </c>
      <c r="X200" s="98" t="s">
        <v>1661</v>
      </c>
    </row>
    <row r="201" spans="1:24" ht="16" x14ac:dyDescent="0.2">
      <c r="A201" s="1" t="s">
        <v>956</v>
      </c>
      <c r="B201" s="42" t="s">
        <v>957</v>
      </c>
      <c r="C201" s="94">
        <v>9</v>
      </c>
      <c r="D201" s="41" t="s">
        <v>13</v>
      </c>
      <c r="E201" s="95">
        <v>69077</v>
      </c>
      <c r="F201" s="96">
        <v>46029</v>
      </c>
      <c r="G201" s="97">
        <v>21195</v>
      </c>
      <c r="H201" s="97">
        <v>14501</v>
      </c>
      <c r="I201" s="97">
        <v>1538</v>
      </c>
      <c r="J201" s="97">
        <v>7774</v>
      </c>
      <c r="K201" s="97">
        <v>1021</v>
      </c>
      <c r="L201" s="97">
        <v>0</v>
      </c>
      <c r="M201" s="97">
        <v>0</v>
      </c>
      <c r="N201" s="96">
        <v>0</v>
      </c>
      <c r="O201" s="98">
        <v>0.66634335596508243</v>
      </c>
      <c r="P201" s="99">
        <v>0.46047057289969368</v>
      </c>
      <c r="Q201" s="100">
        <v>0.31504051793434573</v>
      </c>
      <c r="R201" s="100">
        <v>3.3413717439005841E-2</v>
      </c>
      <c r="S201" s="100">
        <v>0.16889352364813487</v>
      </c>
      <c r="T201" s="100">
        <v>2.2181668078819876E-2</v>
      </c>
      <c r="U201" s="100">
        <v>0</v>
      </c>
      <c r="V201" s="100">
        <v>0</v>
      </c>
      <c r="W201" s="101">
        <v>0</v>
      </c>
      <c r="X201" s="98" t="s">
        <v>1661</v>
      </c>
    </row>
    <row r="202" spans="1:24" ht="16" x14ac:dyDescent="0.2">
      <c r="A202" s="152" t="s">
        <v>1236</v>
      </c>
      <c r="B202" s="132" t="s">
        <v>1237</v>
      </c>
      <c r="C202" s="133">
        <v>12</v>
      </c>
      <c r="D202" s="39" t="s">
        <v>1178</v>
      </c>
      <c r="E202" s="134">
        <v>72187</v>
      </c>
      <c r="F202" s="96">
        <v>51293</v>
      </c>
      <c r="G202" s="135">
        <v>23607</v>
      </c>
      <c r="H202" s="135">
        <v>16727</v>
      </c>
      <c r="I202" s="135">
        <v>1309</v>
      </c>
      <c r="J202" s="135">
        <v>5489</v>
      </c>
      <c r="K202" s="135">
        <v>1054</v>
      </c>
      <c r="L202" s="135">
        <v>2869</v>
      </c>
      <c r="M202" s="135">
        <v>0</v>
      </c>
      <c r="N202" s="136">
        <v>238</v>
      </c>
      <c r="O202" s="137">
        <v>0.71055730256140304</v>
      </c>
      <c r="P202" s="99">
        <v>0.46023823913594447</v>
      </c>
      <c r="Q202" s="100">
        <v>0.32610687618193518</v>
      </c>
      <c r="R202" s="100">
        <v>2.5520051469011366E-2</v>
      </c>
      <c r="S202" s="100">
        <v>0.1070126527986275</v>
      </c>
      <c r="T202" s="100">
        <v>2.0548612871152009E-2</v>
      </c>
      <c r="U202" s="100">
        <v>5.5933558185327435E-2</v>
      </c>
      <c r="V202" s="100">
        <v>0</v>
      </c>
      <c r="W202" s="101">
        <v>4.6400093580020669E-3</v>
      </c>
      <c r="X202" s="98" t="s">
        <v>1661</v>
      </c>
    </row>
    <row r="203" spans="1:24" ht="16" x14ac:dyDescent="0.2">
      <c r="A203" s="1" t="s">
        <v>811</v>
      </c>
      <c r="B203" s="42" t="s">
        <v>812</v>
      </c>
      <c r="C203" s="94">
        <v>19</v>
      </c>
      <c r="D203" s="41" t="s">
        <v>164</v>
      </c>
      <c r="E203" s="95">
        <v>74651</v>
      </c>
      <c r="F203" s="96">
        <v>50494</v>
      </c>
      <c r="G203" s="97">
        <v>23217</v>
      </c>
      <c r="H203" s="97">
        <v>16697</v>
      </c>
      <c r="I203" s="97">
        <v>3719</v>
      </c>
      <c r="J203" s="97">
        <v>3647</v>
      </c>
      <c r="K203" s="97">
        <v>3214</v>
      </c>
      <c r="L203" s="97">
        <v>0</v>
      </c>
      <c r="M203" s="97">
        <v>0</v>
      </c>
      <c r="N203" s="96">
        <v>0</v>
      </c>
      <c r="O203" s="98">
        <v>0.67640085196447464</v>
      </c>
      <c r="P203" s="99">
        <v>0.45979720362815385</v>
      </c>
      <c r="Q203" s="100">
        <v>0.33067295124173168</v>
      </c>
      <c r="R203" s="100">
        <v>7.3652315126549683E-2</v>
      </c>
      <c r="S203" s="100">
        <v>7.2226403137006373E-2</v>
      </c>
      <c r="T203" s="100">
        <v>6.3651126866558397E-2</v>
      </c>
      <c r="U203" s="100">
        <v>0</v>
      </c>
      <c r="V203" s="100">
        <v>0</v>
      </c>
      <c r="W203" s="101">
        <v>0</v>
      </c>
      <c r="X203" s="98" t="s">
        <v>1661</v>
      </c>
    </row>
    <row r="204" spans="1:24" ht="16" x14ac:dyDescent="0.2">
      <c r="A204" s="1" t="s">
        <v>183</v>
      </c>
      <c r="B204" s="42" t="s">
        <v>184</v>
      </c>
      <c r="C204" s="94">
        <v>18</v>
      </c>
      <c r="D204" s="41" t="s">
        <v>185</v>
      </c>
      <c r="E204" s="95">
        <v>80491</v>
      </c>
      <c r="F204" s="96">
        <v>54447</v>
      </c>
      <c r="G204" s="97">
        <v>25020</v>
      </c>
      <c r="H204" s="97">
        <v>9589</v>
      </c>
      <c r="I204" s="97">
        <v>6765</v>
      </c>
      <c r="J204" s="97">
        <v>10437</v>
      </c>
      <c r="K204" s="97">
        <v>2636</v>
      </c>
      <c r="L204" s="97">
        <v>0</v>
      </c>
      <c r="M204" s="97">
        <v>0</v>
      </c>
      <c r="N204" s="96">
        <v>0</v>
      </c>
      <c r="O204" s="98">
        <v>0.6764358748183027</v>
      </c>
      <c r="P204" s="99">
        <v>0.45952945065843848</v>
      </c>
      <c r="Q204" s="100">
        <v>0.17611622311605782</v>
      </c>
      <c r="R204" s="100">
        <v>0.12424926993222767</v>
      </c>
      <c r="S204" s="100">
        <v>0.19169100225907765</v>
      </c>
      <c r="T204" s="100">
        <v>4.8414054034198392E-2</v>
      </c>
      <c r="U204" s="100">
        <v>0</v>
      </c>
      <c r="V204" s="100">
        <v>0</v>
      </c>
      <c r="W204" s="101">
        <v>0</v>
      </c>
      <c r="X204" s="98" t="s">
        <v>1661</v>
      </c>
    </row>
    <row r="205" spans="1:24" ht="16" x14ac:dyDescent="0.2">
      <c r="A205" s="1" t="s">
        <v>964</v>
      </c>
      <c r="B205" s="42" t="s">
        <v>965</v>
      </c>
      <c r="C205" s="94">
        <v>15</v>
      </c>
      <c r="D205" s="41" t="s">
        <v>269</v>
      </c>
      <c r="E205" s="95">
        <v>80522</v>
      </c>
      <c r="F205" s="96">
        <v>60819</v>
      </c>
      <c r="G205" s="97">
        <v>27813</v>
      </c>
      <c r="H205" s="97">
        <v>22947</v>
      </c>
      <c r="I205" s="97">
        <v>2086</v>
      </c>
      <c r="J205" s="97">
        <v>4848</v>
      </c>
      <c r="K205" s="97">
        <v>2779</v>
      </c>
      <c r="L205" s="97">
        <v>0</v>
      </c>
      <c r="M205" s="97">
        <v>0</v>
      </c>
      <c r="N205" s="96">
        <v>346</v>
      </c>
      <c r="O205" s="98">
        <v>0.7553091080698443</v>
      </c>
      <c r="P205" s="99">
        <v>0.45730774922310463</v>
      </c>
      <c r="Q205" s="100">
        <v>0.37729985695259705</v>
      </c>
      <c r="R205" s="100">
        <v>3.4298492247488446E-2</v>
      </c>
      <c r="S205" s="100">
        <v>7.9711932126473636E-2</v>
      </c>
      <c r="T205" s="100">
        <v>4.5692957792795016E-2</v>
      </c>
      <c r="U205" s="100">
        <v>0</v>
      </c>
      <c r="V205" s="100">
        <v>0</v>
      </c>
      <c r="W205" s="101">
        <v>5.6890116575412288E-3</v>
      </c>
      <c r="X205" s="98" t="s">
        <v>1661</v>
      </c>
    </row>
    <row r="206" spans="1:24" ht="16" x14ac:dyDescent="0.2">
      <c r="A206" s="1" t="s">
        <v>781</v>
      </c>
      <c r="B206" s="42" t="s">
        <v>782</v>
      </c>
      <c r="C206" s="94">
        <v>15</v>
      </c>
      <c r="D206" s="41" t="s">
        <v>37</v>
      </c>
      <c r="E206" s="95">
        <v>79767</v>
      </c>
      <c r="F206" s="96">
        <v>57247</v>
      </c>
      <c r="G206" s="97">
        <v>26153</v>
      </c>
      <c r="H206" s="97">
        <v>7274</v>
      </c>
      <c r="I206" s="97">
        <v>16571</v>
      </c>
      <c r="J206" s="97">
        <v>3963</v>
      </c>
      <c r="K206" s="97">
        <v>2497</v>
      </c>
      <c r="L206" s="97">
        <v>0</v>
      </c>
      <c r="M206" s="97">
        <v>0</v>
      </c>
      <c r="N206" s="96">
        <v>789</v>
      </c>
      <c r="O206" s="98">
        <v>0.71767773640728627</v>
      </c>
      <c r="P206" s="99">
        <v>0.45684490016944118</v>
      </c>
      <c r="Q206" s="100">
        <v>0.12706342690446662</v>
      </c>
      <c r="R206" s="100">
        <v>0.28946495012839102</v>
      </c>
      <c r="S206" s="100">
        <v>6.9226335004454381E-2</v>
      </c>
      <c r="T206" s="100">
        <v>4.361800618373015E-2</v>
      </c>
      <c r="U206" s="100">
        <v>0</v>
      </c>
      <c r="V206" s="100">
        <v>0</v>
      </c>
      <c r="W206" s="101">
        <v>1.3782381609516656E-2</v>
      </c>
      <c r="X206" s="98" t="s">
        <v>1661</v>
      </c>
    </row>
    <row r="207" spans="1:24" ht="16" x14ac:dyDescent="0.2">
      <c r="A207" s="1" t="s">
        <v>719</v>
      </c>
      <c r="B207" s="42" t="s">
        <v>720</v>
      </c>
      <c r="C207" s="94">
        <v>5</v>
      </c>
      <c r="D207" s="41" t="s">
        <v>126</v>
      </c>
      <c r="E207" s="95">
        <v>66476</v>
      </c>
      <c r="F207" s="96">
        <v>43242</v>
      </c>
      <c r="G207" s="97">
        <v>19691</v>
      </c>
      <c r="H207" s="97">
        <v>15101</v>
      </c>
      <c r="I207" s="97">
        <v>1612</v>
      </c>
      <c r="J207" s="97">
        <v>5358</v>
      </c>
      <c r="K207" s="97">
        <v>1395</v>
      </c>
      <c r="L207" s="97">
        <v>0</v>
      </c>
      <c r="M207" s="97">
        <v>0</v>
      </c>
      <c r="N207" s="96">
        <v>85</v>
      </c>
      <c r="O207" s="98">
        <v>0.65049040255129675</v>
      </c>
      <c r="P207" s="99">
        <v>0.45536746681467094</v>
      </c>
      <c r="Q207" s="100">
        <v>0.34922066509412147</v>
      </c>
      <c r="R207" s="100">
        <v>3.7278571758938069E-2</v>
      </c>
      <c r="S207" s="100">
        <v>0.12390731233522964</v>
      </c>
      <c r="T207" s="100">
        <v>3.2260302483696407E-2</v>
      </c>
      <c r="U207" s="100">
        <v>0</v>
      </c>
      <c r="V207" s="100">
        <v>0</v>
      </c>
      <c r="W207" s="101">
        <v>1.9656815133435087E-3</v>
      </c>
      <c r="X207" s="98" t="s">
        <v>1661</v>
      </c>
    </row>
    <row r="208" spans="1:24" ht="16" x14ac:dyDescent="0.2">
      <c r="A208" s="1" t="s">
        <v>769</v>
      </c>
      <c r="B208" s="42" t="s">
        <v>770</v>
      </c>
      <c r="C208" s="94">
        <v>10</v>
      </c>
      <c r="D208" s="41" t="s">
        <v>611</v>
      </c>
      <c r="E208" s="95">
        <v>68032</v>
      </c>
      <c r="F208" s="96">
        <v>45749</v>
      </c>
      <c r="G208" s="97">
        <v>20827</v>
      </c>
      <c r="H208" s="97">
        <v>15945</v>
      </c>
      <c r="I208" s="97">
        <v>816</v>
      </c>
      <c r="J208" s="97">
        <v>6582</v>
      </c>
      <c r="K208" s="97">
        <v>1281</v>
      </c>
      <c r="L208" s="97">
        <v>0</v>
      </c>
      <c r="M208" s="97">
        <v>0</v>
      </c>
      <c r="N208" s="96">
        <v>298</v>
      </c>
      <c r="O208" s="98">
        <v>0.67246295860771399</v>
      </c>
      <c r="P208" s="99">
        <v>0.45524492338630351</v>
      </c>
      <c r="Q208" s="100">
        <v>0.34853220835428095</v>
      </c>
      <c r="R208" s="100">
        <v>1.7836455441648996E-2</v>
      </c>
      <c r="S208" s="100">
        <v>0.14387199720212462</v>
      </c>
      <c r="T208" s="100">
        <v>2.8000612035235743E-2</v>
      </c>
      <c r="U208" s="100">
        <v>0</v>
      </c>
      <c r="V208" s="100">
        <v>0</v>
      </c>
      <c r="W208" s="101">
        <v>6.5138035804061288E-3</v>
      </c>
      <c r="X208" s="98" t="s">
        <v>1661</v>
      </c>
    </row>
    <row r="209" spans="1:24" ht="16" x14ac:dyDescent="0.2">
      <c r="A209" s="1" t="s">
        <v>888</v>
      </c>
      <c r="B209" s="42" t="s">
        <v>889</v>
      </c>
      <c r="C209" s="94">
        <v>11</v>
      </c>
      <c r="D209" s="41" t="s">
        <v>679</v>
      </c>
      <c r="E209" s="95">
        <v>76460</v>
      </c>
      <c r="F209" s="96">
        <v>54102</v>
      </c>
      <c r="G209" s="97">
        <v>24628</v>
      </c>
      <c r="H209" s="97">
        <v>15063</v>
      </c>
      <c r="I209" s="97">
        <v>4268</v>
      </c>
      <c r="J209" s="97">
        <v>7813</v>
      </c>
      <c r="K209" s="97">
        <v>2247</v>
      </c>
      <c r="L209" s="97">
        <v>0</v>
      </c>
      <c r="M209" s="97">
        <v>0</v>
      </c>
      <c r="N209" s="96">
        <v>83</v>
      </c>
      <c r="O209" s="98">
        <v>0.70758566570755954</v>
      </c>
      <c r="P209" s="99">
        <v>0.45521422498244057</v>
      </c>
      <c r="Q209" s="100">
        <v>0.27841854275257849</v>
      </c>
      <c r="R209" s="100">
        <v>7.8888026320653587E-2</v>
      </c>
      <c r="S209" s="100">
        <v>0.14441240619570442</v>
      </c>
      <c r="T209" s="100">
        <v>4.1532660530109795E-2</v>
      </c>
      <c r="U209" s="100">
        <v>0</v>
      </c>
      <c r="V209" s="100">
        <v>0</v>
      </c>
      <c r="W209" s="101">
        <v>1.5341392185131788E-3</v>
      </c>
      <c r="X209" s="98" t="s">
        <v>1661</v>
      </c>
    </row>
    <row r="210" spans="1:24" ht="16" x14ac:dyDescent="0.2">
      <c r="A210" s="1" t="s">
        <v>688</v>
      </c>
      <c r="B210" s="42" t="s">
        <v>689</v>
      </c>
      <c r="C210" s="94">
        <v>20</v>
      </c>
      <c r="D210" s="41" t="s">
        <v>28</v>
      </c>
      <c r="E210" s="95">
        <v>73181</v>
      </c>
      <c r="F210" s="96">
        <v>50010</v>
      </c>
      <c r="G210" s="97">
        <v>22745</v>
      </c>
      <c r="H210" s="97">
        <v>5268</v>
      </c>
      <c r="I210" s="97">
        <v>12036</v>
      </c>
      <c r="J210" s="97">
        <v>7930</v>
      </c>
      <c r="K210" s="97">
        <v>1396</v>
      </c>
      <c r="L210" s="97">
        <v>0</v>
      </c>
      <c r="M210" s="97">
        <v>0</v>
      </c>
      <c r="N210" s="96">
        <v>635</v>
      </c>
      <c r="O210" s="98">
        <v>0.68337409983465658</v>
      </c>
      <c r="P210" s="99">
        <v>0.45480903819236151</v>
      </c>
      <c r="Q210" s="100">
        <v>0.10533893221355729</v>
      </c>
      <c r="R210" s="100">
        <v>0.24067186562687462</v>
      </c>
      <c r="S210" s="100">
        <v>0.15856828634273146</v>
      </c>
      <c r="T210" s="100">
        <v>2.7914417116576686E-2</v>
      </c>
      <c r="U210" s="100">
        <v>0</v>
      </c>
      <c r="V210" s="100">
        <v>0</v>
      </c>
      <c r="W210" s="101">
        <v>1.269746050789842E-2</v>
      </c>
      <c r="X210" s="98" t="s">
        <v>1661</v>
      </c>
    </row>
    <row r="211" spans="1:24" ht="16" x14ac:dyDescent="0.2">
      <c r="A211" s="1" t="s">
        <v>471</v>
      </c>
      <c r="B211" s="42" t="s">
        <v>472</v>
      </c>
      <c r="C211" s="94">
        <v>15</v>
      </c>
      <c r="D211" s="41" t="s">
        <v>269</v>
      </c>
      <c r="E211" s="95">
        <v>82949</v>
      </c>
      <c r="F211" s="96">
        <v>52575</v>
      </c>
      <c r="G211" s="97">
        <v>23837</v>
      </c>
      <c r="H211" s="97">
        <v>16586</v>
      </c>
      <c r="I211" s="97">
        <v>2828</v>
      </c>
      <c r="J211" s="97">
        <v>7497</v>
      </c>
      <c r="K211" s="97">
        <v>1485</v>
      </c>
      <c r="L211" s="97">
        <v>0</v>
      </c>
      <c r="M211" s="97">
        <v>0</v>
      </c>
      <c r="N211" s="96">
        <v>342</v>
      </c>
      <c r="O211" s="98">
        <v>0.63382319256410569</v>
      </c>
      <c r="P211" s="99">
        <v>0.45339039467427483</v>
      </c>
      <c r="Q211" s="100">
        <v>0.31547313361864004</v>
      </c>
      <c r="R211" s="100">
        <v>5.3789824060865431E-2</v>
      </c>
      <c r="S211" s="100">
        <v>0.1425962910128388</v>
      </c>
      <c r="T211" s="100">
        <v>2.8245363766048501E-2</v>
      </c>
      <c r="U211" s="100">
        <v>0</v>
      </c>
      <c r="V211" s="100">
        <v>0</v>
      </c>
      <c r="W211" s="101">
        <v>6.5049928673323824E-3</v>
      </c>
      <c r="X211" s="98" t="s">
        <v>1661</v>
      </c>
    </row>
    <row r="212" spans="1:24" ht="16" x14ac:dyDescent="0.2">
      <c r="A212" s="1" t="s">
        <v>1122</v>
      </c>
      <c r="B212" s="42" t="s">
        <v>1123</v>
      </c>
      <c r="C212" s="94">
        <v>11</v>
      </c>
      <c r="D212" s="41" t="s">
        <v>207</v>
      </c>
      <c r="E212" s="95">
        <v>71003</v>
      </c>
      <c r="F212" s="96">
        <v>49723</v>
      </c>
      <c r="G212" s="97">
        <v>22534</v>
      </c>
      <c r="H212" s="97">
        <v>16888</v>
      </c>
      <c r="I212" s="97">
        <v>1677</v>
      </c>
      <c r="J212" s="97">
        <v>6378</v>
      </c>
      <c r="K212" s="97">
        <v>2024</v>
      </c>
      <c r="L212" s="97">
        <v>0</v>
      </c>
      <c r="M212" s="97">
        <v>0</v>
      </c>
      <c r="N212" s="96">
        <v>222</v>
      </c>
      <c r="O212" s="98">
        <v>0.70029435375970028</v>
      </c>
      <c r="P212" s="99">
        <v>0.4531906763469622</v>
      </c>
      <c r="Q212" s="100">
        <v>0.33964161454457698</v>
      </c>
      <c r="R212" s="100">
        <v>3.3726846730889125E-2</v>
      </c>
      <c r="S212" s="100">
        <v>0.12827061923053718</v>
      </c>
      <c r="T212" s="100">
        <v>4.0705508517185206E-2</v>
      </c>
      <c r="U212" s="100">
        <v>0</v>
      </c>
      <c r="V212" s="100">
        <v>0</v>
      </c>
      <c r="W212" s="101">
        <v>4.4647346298493651E-3</v>
      </c>
      <c r="X212" s="98" t="s">
        <v>1661</v>
      </c>
    </row>
    <row r="213" spans="1:24" ht="16" x14ac:dyDescent="0.2">
      <c r="A213" s="1" t="s">
        <v>1142</v>
      </c>
      <c r="B213" s="42" t="s">
        <v>1143</v>
      </c>
      <c r="C213" s="94">
        <v>11</v>
      </c>
      <c r="D213" s="41" t="s">
        <v>207</v>
      </c>
      <c r="E213" s="95">
        <v>77451</v>
      </c>
      <c r="F213" s="96">
        <v>49440</v>
      </c>
      <c r="G213" s="97">
        <v>22394</v>
      </c>
      <c r="H213" s="97">
        <v>9523</v>
      </c>
      <c r="I213" s="97">
        <v>1228</v>
      </c>
      <c r="J213" s="97">
        <v>7967</v>
      </c>
      <c r="K213" s="97">
        <v>1117</v>
      </c>
      <c r="L213" s="97">
        <v>0</v>
      </c>
      <c r="M213" s="97">
        <v>7211</v>
      </c>
      <c r="N213" s="96">
        <v>0</v>
      </c>
      <c r="O213" s="98">
        <v>0.63833907890149899</v>
      </c>
      <c r="P213" s="99">
        <v>0.45295307443365695</v>
      </c>
      <c r="Q213" s="100">
        <v>0.1926173139158576</v>
      </c>
      <c r="R213" s="100">
        <v>2.4838187702265372E-2</v>
      </c>
      <c r="S213" s="100">
        <v>0.16114482200647248</v>
      </c>
      <c r="T213" s="100">
        <v>2.259304207119741E-2</v>
      </c>
      <c r="U213" s="100">
        <v>0</v>
      </c>
      <c r="V213" s="100">
        <v>0.14585355987055015</v>
      </c>
      <c r="W213" s="101">
        <v>0</v>
      </c>
      <c r="X213" s="98" t="s">
        <v>1661</v>
      </c>
    </row>
    <row r="214" spans="1:24" ht="16" x14ac:dyDescent="0.2">
      <c r="A214" s="1" t="s">
        <v>211</v>
      </c>
      <c r="B214" s="42" t="s">
        <v>212</v>
      </c>
      <c r="C214" s="94">
        <v>10</v>
      </c>
      <c r="D214" s="41" t="s">
        <v>25</v>
      </c>
      <c r="E214" s="95">
        <v>71865</v>
      </c>
      <c r="F214" s="96">
        <v>53440</v>
      </c>
      <c r="G214" s="97">
        <v>24163</v>
      </c>
      <c r="H214" s="97">
        <v>19876</v>
      </c>
      <c r="I214" s="97">
        <v>2120</v>
      </c>
      <c r="J214" s="97">
        <v>5674</v>
      </c>
      <c r="K214" s="97">
        <v>1544</v>
      </c>
      <c r="L214" s="97">
        <v>0</v>
      </c>
      <c r="M214" s="97">
        <v>0</v>
      </c>
      <c r="N214" s="96">
        <v>63</v>
      </c>
      <c r="O214" s="98">
        <v>0.74361650316565786</v>
      </c>
      <c r="P214" s="99">
        <v>0.45215194610778442</v>
      </c>
      <c r="Q214" s="100">
        <v>0.37193113772455089</v>
      </c>
      <c r="R214" s="100">
        <v>3.9670658682634731E-2</v>
      </c>
      <c r="S214" s="100">
        <v>0.1061751497005988</v>
      </c>
      <c r="T214" s="100">
        <v>2.8892215568862276E-2</v>
      </c>
      <c r="U214" s="100">
        <v>0</v>
      </c>
      <c r="V214" s="100">
        <v>0</v>
      </c>
      <c r="W214" s="101">
        <v>1.1788922155688622E-3</v>
      </c>
      <c r="X214" s="98" t="s">
        <v>1661</v>
      </c>
    </row>
    <row r="215" spans="1:24" ht="16" x14ac:dyDescent="0.2">
      <c r="A215" s="152" t="s">
        <v>1212</v>
      </c>
      <c r="B215" s="42" t="s">
        <v>1213</v>
      </c>
      <c r="C215" s="94">
        <v>12</v>
      </c>
      <c r="D215" s="41" t="s">
        <v>1170</v>
      </c>
      <c r="E215" s="95">
        <v>48491</v>
      </c>
      <c r="F215" s="96">
        <v>33757</v>
      </c>
      <c r="G215" s="97">
        <v>15204</v>
      </c>
      <c r="H215" s="97">
        <v>1900</v>
      </c>
      <c r="I215" s="97">
        <v>9879</v>
      </c>
      <c r="J215" s="97">
        <v>3769</v>
      </c>
      <c r="K215" s="97">
        <v>1260</v>
      </c>
      <c r="L215" s="97">
        <v>1745</v>
      </c>
      <c r="M215" s="97">
        <v>0</v>
      </c>
      <c r="N215" s="96">
        <v>0</v>
      </c>
      <c r="O215" s="98">
        <v>0.69614980099399892</v>
      </c>
      <c r="P215" s="99">
        <v>0.45039547353141568</v>
      </c>
      <c r="Q215" s="100">
        <v>5.628462244867731E-2</v>
      </c>
      <c r="R215" s="100">
        <v>0.2926504132476227</v>
      </c>
      <c r="S215" s="100">
        <v>0.1116509168468762</v>
      </c>
      <c r="T215" s="100">
        <v>3.7325591729122851E-2</v>
      </c>
      <c r="U215" s="100">
        <v>5.1692982196285216E-2</v>
      </c>
      <c r="V215" s="100">
        <v>0</v>
      </c>
      <c r="W215" s="101">
        <v>0</v>
      </c>
      <c r="X215" s="98" t="s">
        <v>1661</v>
      </c>
    </row>
    <row r="216" spans="1:24" ht="16" x14ac:dyDescent="0.2">
      <c r="A216" s="1" t="s">
        <v>884</v>
      </c>
      <c r="B216" s="42" t="s">
        <v>885</v>
      </c>
      <c r="C216" s="94">
        <v>10</v>
      </c>
      <c r="D216" s="41" t="s">
        <v>25</v>
      </c>
      <c r="E216" s="95">
        <v>73334</v>
      </c>
      <c r="F216" s="96">
        <v>50698</v>
      </c>
      <c r="G216" s="97">
        <v>22833</v>
      </c>
      <c r="H216" s="97">
        <v>18186</v>
      </c>
      <c r="I216" s="97">
        <v>1094</v>
      </c>
      <c r="J216" s="97">
        <v>7399</v>
      </c>
      <c r="K216" s="97">
        <v>1108</v>
      </c>
      <c r="L216" s="97">
        <v>0</v>
      </c>
      <c r="M216" s="97">
        <v>0</v>
      </c>
      <c r="N216" s="96">
        <v>78</v>
      </c>
      <c r="O216" s="98">
        <v>0.69133007881746533</v>
      </c>
      <c r="P216" s="99">
        <v>0.45037279577103634</v>
      </c>
      <c r="Q216" s="100">
        <v>0.35871237524162691</v>
      </c>
      <c r="R216" s="100">
        <v>2.1578760503372915E-2</v>
      </c>
      <c r="S216" s="100">
        <v>0.14594264073533472</v>
      </c>
      <c r="T216" s="100">
        <v>2.1854905518955383E-2</v>
      </c>
      <c r="U216" s="100">
        <v>0</v>
      </c>
      <c r="V216" s="100">
        <v>0</v>
      </c>
      <c r="W216" s="101">
        <v>1.5385222296737545E-3</v>
      </c>
      <c r="X216" s="98" t="s">
        <v>1661</v>
      </c>
    </row>
    <row r="217" spans="1:24" ht="16" x14ac:dyDescent="0.2">
      <c r="A217" s="1" t="s">
        <v>325</v>
      </c>
      <c r="B217" s="42" t="s">
        <v>326</v>
      </c>
      <c r="C217" s="94">
        <v>11</v>
      </c>
      <c r="D217" s="41" t="s">
        <v>274</v>
      </c>
      <c r="E217" s="95">
        <v>74039</v>
      </c>
      <c r="F217" s="96">
        <v>49896</v>
      </c>
      <c r="G217" s="97">
        <v>22445</v>
      </c>
      <c r="H217" s="97">
        <v>18825</v>
      </c>
      <c r="I217" s="97">
        <v>1374</v>
      </c>
      <c r="J217" s="97">
        <v>7252</v>
      </c>
      <c r="K217" s="97">
        <v>0</v>
      </c>
      <c r="L217" s="97">
        <v>0</v>
      </c>
      <c r="M217" s="97">
        <v>0</v>
      </c>
      <c r="N217" s="96">
        <v>0</v>
      </c>
      <c r="O217" s="98">
        <v>0.67391509879928146</v>
      </c>
      <c r="P217" s="99">
        <v>0.44983565816899151</v>
      </c>
      <c r="Q217" s="100">
        <v>0.37728475228475228</v>
      </c>
      <c r="R217" s="100">
        <v>2.7537277537277537E-2</v>
      </c>
      <c r="S217" s="100">
        <v>0.14534231200897868</v>
      </c>
      <c r="T217" s="100">
        <v>0</v>
      </c>
      <c r="U217" s="100">
        <v>0</v>
      </c>
      <c r="V217" s="100">
        <v>0</v>
      </c>
      <c r="W217" s="101">
        <v>0</v>
      </c>
      <c r="X217" s="98" t="s">
        <v>1661</v>
      </c>
    </row>
    <row r="218" spans="1:24" ht="16" x14ac:dyDescent="0.2">
      <c r="A218" s="1" t="s">
        <v>561</v>
      </c>
      <c r="B218" s="42" t="s">
        <v>562</v>
      </c>
      <c r="C218" s="94">
        <v>10</v>
      </c>
      <c r="D218" s="41" t="s">
        <v>19</v>
      </c>
      <c r="E218" s="95">
        <v>73336</v>
      </c>
      <c r="F218" s="96">
        <v>50789</v>
      </c>
      <c r="G218" s="97">
        <v>22836</v>
      </c>
      <c r="H218" s="97">
        <v>17942</v>
      </c>
      <c r="I218" s="97">
        <v>2389</v>
      </c>
      <c r="J218" s="97">
        <v>5811</v>
      </c>
      <c r="K218" s="97">
        <v>1811</v>
      </c>
      <c r="L218" s="97">
        <v>0</v>
      </c>
      <c r="M218" s="97">
        <v>0</v>
      </c>
      <c r="N218" s="96">
        <v>0</v>
      </c>
      <c r="O218" s="98">
        <v>0.69255208901494492</v>
      </c>
      <c r="P218" s="99">
        <v>0.44962491878162592</v>
      </c>
      <c r="Q218" s="100">
        <v>0.35326547086967652</v>
      </c>
      <c r="R218" s="100">
        <v>4.7037744393471026E-2</v>
      </c>
      <c r="S218" s="100">
        <v>0.11441453858118884</v>
      </c>
      <c r="T218" s="100">
        <v>3.5657327374037685E-2</v>
      </c>
      <c r="U218" s="100">
        <v>0</v>
      </c>
      <c r="V218" s="100">
        <v>0</v>
      </c>
      <c r="W218" s="101">
        <v>0</v>
      </c>
      <c r="X218" s="98" t="s">
        <v>1661</v>
      </c>
    </row>
    <row r="219" spans="1:24" ht="16" x14ac:dyDescent="0.2">
      <c r="A219" s="1" t="s">
        <v>596</v>
      </c>
      <c r="B219" s="42" t="s">
        <v>597</v>
      </c>
      <c r="C219" s="94">
        <v>13</v>
      </c>
      <c r="D219" s="41" t="s">
        <v>226</v>
      </c>
      <c r="E219" s="95">
        <v>74498</v>
      </c>
      <c r="F219" s="96">
        <v>48694</v>
      </c>
      <c r="G219" s="97">
        <v>21794</v>
      </c>
      <c r="H219" s="97">
        <v>18061</v>
      </c>
      <c r="I219" s="97">
        <v>1400</v>
      </c>
      <c r="J219" s="97">
        <v>5703</v>
      </c>
      <c r="K219" s="97">
        <v>1736</v>
      </c>
      <c r="L219" s="97">
        <v>0</v>
      </c>
      <c r="M219" s="97">
        <v>0</v>
      </c>
      <c r="N219" s="96">
        <v>0</v>
      </c>
      <c r="O219" s="98">
        <v>0.65362828532309591</v>
      </c>
      <c r="P219" s="99">
        <v>0.44757054257198015</v>
      </c>
      <c r="Q219" s="100">
        <v>0.37090812009693186</v>
      </c>
      <c r="R219" s="100">
        <v>2.8750975479525199E-2</v>
      </c>
      <c r="S219" s="100">
        <v>0.11711915225695158</v>
      </c>
      <c r="T219" s="100">
        <v>3.5651209594611245E-2</v>
      </c>
      <c r="U219" s="100">
        <v>0</v>
      </c>
      <c r="V219" s="100">
        <v>0</v>
      </c>
      <c r="W219" s="101">
        <v>0</v>
      </c>
      <c r="X219" s="98" t="s">
        <v>1661</v>
      </c>
    </row>
    <row r="220" spans="1:24" ht="16" x14ac:dyDescent="0.2">
      <c r="A220" s="1" t="s">
        <v>528</v>
      </c>
      <c r="B220" s="42" t="s">
        <v>529</v>
      </c>
      <c r="C220" s="94">
        <v>20</v>
      </c>
      <c r="D220" s="41" t="s">
        <v>95</v>
      </c>
      <c r="E220" s="95">
        <v>75095</v>
      </c>
      <c r="F220" s="96">
        <v>50927</v>
      </c>
      <c r="G220" s="97">
        <v>22686</v>
      </c>
      <c r="H220" s="97">
        <v>17890</v>
      </c>
      <c r="I220" s="97">
        <v>1614</v>
      </c>
      <c r="J220" s="97">
        <v>6786</v>
      </c>
      <c r="K220" s="97">
        <v>1951</v>
      </c>
      <c r="L220" s="97">
        <v>0</v>
      </c>
      <c r="M220" s="97">
        <v>0</v>
      </c>
      <c r="N220" s="96">
        <v>0</v>
      </c>
      <c r="O220" s="98">
        <v>0.67816765430454762</v>
      </c>
      <c r="P220" s="99">
        <v>0.44546115027392147</v>
      </c>
      <c r="Q220" s="100">
        <v>0.35128713648948495</v>
      </c>
      <c r="R220" s="100">
        <v>3.169242248708936E-2</v>
      </c>
      <c r="S220" s="100">
        <v>0.13324955328214896</v>
      </c>
      <c r="T220" s="100">
        <v>3.8309737467355234E-2</v>
      </c>
      <c r="U220" s="100">
        <v>0</v>
      </c>
      <c r="V220" s="100">
        <v>0</v>
      </c>
      <c r="W220" s="101">
        <v>0</v>
      </c>
      <c r="X220" s="98" t="s">
        <v>1661</v>
      </c>
    </row>
    <row r="221" spans="1:24" ht="16" x14ac:dyDescent="0.2">
      <c r="A221" s="1" t="s">
        <v>940</v>
      </c>
      <c r="B221" s="42" t="s">
        <v>941</v>
      </c>
      <c r="C221" s="94">
        <v>14</v>
      </c>
      <c r="D221" s="41" t="s">
        <v>210</v>
      </c>
      <c r="E221" s="95">
        <v>70597</v>
      </c>
      <c r="F221" s="96">
        <v>47799</v>
      </c>
      <c r="G221" s="97">
        <v>21291</v>
      </c>
      <c r="H221" s="97">
        <v>16336</v>
      </c>
      <c r="I221" s="97">
        <v>1582</v>
      </c>
      <c r="J221" s="97">
        <v>6864</v>
      </c>
      <c r="K221" s="97">
        <v>1369</v>
      </c>
      <c r="L221" s="97">
        <v>0</v>
      </c>
      <c r="M221" s="97">
        <v>0</v>
      </c>
      <c r="N221" s="96">
        <v>357</v>
      </c>
      <c r="O221" s="98">
        <v>0.67706843066985845</v>
      </c>
      <c r="P221" s="99">
        <v>0.44542772861356933</v>
      </c>
      <c r="Q221" s="100">
        <v>0.34176447206008492</v>
      </c>
      <c r="R221" s="100">
        <v>3.309692671394799E-2</v>
      </c>
      <c r="S221" s="100">
        <v>0.14360133057176927</v>
      </c>
      <c r="T221" s="100">
        <v>2.8640766543233123E-2</v>
      </c>
      <c r="U221" s="100">
        <v>0</v>
      </c>
      <c r="V221" s="100">
        <v>0</v>
      </c>
      <c r="W221" s="101">
        <v>7.4687754973953432E-3</v>
      </c>
      <c r="X221" s="98" t="s">
        <v>1661</v>
      </c>
    </row>
    <row r="222" spans="1:24" ht="16" x14ac:dyDescent="0.2">
      <c r="A222" s="1" t="s">
        <v>301</v>
      </c>
      <c r="B222" s="42" t="s">
        <v>302</v>
      </c>
      <c r="C222" s="94">
        <v>7</v>
      </c>
      <c r="D222" s="41" t="s">
        <v>63</v>
      </c>
      <c r="E222" s="95">
        <v>82510</v>
      </c>
      <c r="F222" s="96">
        <v>56800</v>
      </c>
      <c r="G222" s="97">
        <v>25246</v>
      </c>
      <c r="H222" s="97">
        <v>19868</v>
      </c>
      <c r="I222" s="97">
        <v>3407</v>
      </c>
      <c r="J222" s="97">
        <v>5734</v>
      </c>
      <c r="K222" s="97">
        <v>1919</v>
      </c>
      <c r="L222" s="97">
        <v>0</v>
      </c>
      <c r="M222" s="97">
        <v>0</v>
      </c>
      <c r="N222" s="96">
        <v>626</v>
      </c>
      <c r="O222" s="98">
        <v>0.68840140589019516</v>
      </c>
      <c r="P222" s="99">
        <v>0.44447183098591547</v>
      </c>
      <c r="Q222" s="100">
        <v>0.3497887323943662</v>
      </c>
      <c r="R222" s="100">
        <v>5.9982394366197185E-2</v>
      </c>
      <c r="S222" s="100">
        <v>0.10095070422535211</v>
      </c>
      <c r="T222" s="100">
        <v>3.3785211267605635E-2</v>
      </c>
      <c r="U222" s="100">
        <v>0</v>
      </c>
      <c r="V222" s="100">
        <v>0</v>
      </c>
      <c r="W222" s="101">
        <v>1.1021126760563381E-2</v>
      </c>
      <c r="X222" s="98" t="s">
        <v>1661</v>
      </c>
    </row>
    <row r="223" spans="1:24" ht="16" x14ac:dyDescent="0.2">
      <c r="A223" s="1" t="s">
        <v>129</v>
      </c>
      <c r="B223" s="42" t="s">
        <v>130</v>
      </c>
      <c r="C223" s="94">
        <v>5</v>
      </c>
      <c r="D223" s="41" t="s">
        <v>126</v>
      </c>
      <c r="E223" s="95">
        <v>62469</v>
      </c>
      <c r="F223" s="96">
        <v>39393</v>
      </c>
      <c r="G223" s="97">
        <v>17508</v>
      </c>
      <c r="H223" s="97">
        <v>14168</v>
      </c>
      <c r="I223" s="97">
        <v>948</v>
      </c>
      <c r="J223" s="97">
        <v>5823</v>
      </c>
      <c r="K223" s="97">
        <v>889</v>
      </c>
      <c r="L223" s="97">
        <v>0</v>
      </c>
      <c r="M223" s="97">
        <v>0</v>
      </c>
      <c r="N223" s="96">
        <v>57</v>
      </c>
      <c r="O223" s="98">
        <v>0.63060077798588099</v>
      </c>
      <c r="P223" s="99">
        <v>0.44444444444444442</v>
      </c>
      <c r="Q223" s="100">
        <v>0.35965780722463381</v>
      </c>
      <c r="R223" s="100">
        <v>2.4065189246820502E-2</v>
      </c>
      <c r="S223" s="100">
        <v>0.14781814027872972</v>
      </c>
      <c r="T223" s="100">
        <v>2.2567461224075342E-2</v>
      </c>
      <c r="U223" s="100">
        <v>0</v>
      </c>
      <c r="V223" s="100">
        <v>0</v>
      </c>
      <c r="W223" s="101">
        <v>1.4469575812961694E-3</v>
      </c>
      <c r="X223" s="98" t="s">
        <v>1661</v>
      </c>
    </row>
    <row r="224" spans="1:24" ht="16" x14ac:dyDescent="0.2">
      <c r="A224" s="1" t="s">
        <v>249</v>
      </c>
      <c r="B224" s="42" t="s">
        <v>250</v>
      </c>
      <c r="C224" s="94">
        <v>4</v>
      </c>
      <c r="D224" s="41" t="s">
        <v>48</v>
      </c>
      <c r="E224" s="95">
        <v>65827</v>
      </c>
      <c r="F224" s="96">
        <v>42587</v>
      </c>
      <c r="G224" s="97">
        <v>18873</v>
      </c>
      <c r="H224" s="97">
        <v>16099</v>
      </c>
      <c r="I224" s="97">
        <v>1087</v>
      </c>
      <c r="J224" s="97">
        <v>5277</v>
      </c>
      <c r="K224" s="97">
        <v>1125</v>
      </c>
      <c r="L224" s="97">
        <v>0</v>
      </c>
      <c r="M224" s="97">
        <v>0</v>
      </c>
      <c r="N224" s="96">
        <v>126</v>
      </c>
      <c r="O224" s="98">
        <v>0.64695337779330675</v>
      </c>
      <c r="P224" s="99">
        <v>0.44316340667339799</v>
      </c>
      <c r="Q224" s="100">
        <v>0.37802615821729635</v>
      </c>
      <c r="R224" s="100">
        <v>2.5524221006410407E-2</v>
      </c>
      <c r="S224" s="100">
        <v>0.12391105266865475</v>
      </c>
      <c r="T224" s="100">
        <v>2.6416512081151526E-2</v>
      </c>
      <c r="U224" s="100">
        <v>0</v>
      </c>
      <c r="V224" s="100">
        <v>0</v>
      </c>
      <c r="W224" s="101">
        <v>2.9586493530889706E-3</v>
      </c>
      <c r="X224" s="98" t="s">
        <v>1661</v>
      </c>
    </row>
    <row r="225" spans="1:24" ht="16" x14ac:dyDescent="0.2">
      <c r="A225" s="1" t="s">
        <v>607</v>
      </c>
      <c r="B225" s="42" t="s">
        <v>608</v>
      </c>
      <c r="C225" s="94">
        <v>7</v>
      </c>
      <c r="D225" s="41" t="s">
        <v>63</v>
      </c>
      <c r="E225" s="95">
        <v>68865</v>
      </c>
      <c r="F225" s="96">
        <v>49123</v>
      </c>
      <c r="G225" s="97">
        <v>21766</v>
      </c>
      <c r="H225" s="97">
        <v>18713</v>
      </c>
      <c r="I225" s="97">
        <v>1321</v>
      </c>
      <c r="J225" s="97">
        <v>5662</v>
      </c>
      <c r="K225" s="97">
        <v>1661</v>
      </c>
      <c r="L225" s="97">
        <v>0</v>
      </c>
      <c r="M225" s="97">
        <v>0</v>
      </c>
      <c r="N225" s="96">
        <v>0</v>
      </c>
      <c r="O225" s="98">
        <v>0.71332316851811517</v>
      </c>
      <c r="P225" s="99">
        <v>0.44309183071066505</v>
      </c>
      <c r="Q225" s="100">
        <v>0.38094171772896607</v>
      </c>
      <c r="R225" s="100">
        <v>2.6891680068399731E-2</v>
      </c>
      <c r="S225" s="100">
        <v>0.11526169004336054</v>
      </c>
      <c r="T225" s="100">
        <v>3.3813081448608596E-2</v>
      </c>
      <c r="U225" s="100">
        <v>0</v>
      </c>
      <c r="V225" s="100">
        <v>0</v>
      </c>
      <c r="W225" s="101">
        <v>0</v>
      </c>
      <c r="X225" s="98" t="s">
        <v>1661</v>
      </c>
    </row>
    <row r="226" spans="1:24" ht="16" x14ac:dyDescent="0.2">
      <c r="A226" s="1" t="s">
        <v>1024</v>
      </c>
      <c r="B226" s="42" t="s">
        <v>1025</v>
      </c>
      <c r="C226" s="94">
        <v>18</v>
      </c>
      <c r="D226" s="41" t="s">
        <v>233</v>
      </c>
      <c r="E226" s="95">
        <v>73601</v>
      </c>
      <c r="F226" s="96">
        <v>51544</v>
      </c>
      <c r="G226" s="97">
        <v>22681</v>
      </c>
      <c r="H226" s="97">
        <v>7814</v>
      </c>
      <c r="I226" s="97">
        <v>8681</v>
      </c>
      <c r="J226" s="97">
        <v>5967</v>
      </c>
      <c r="K226" s="97">
        <v>4483</v>
      </c>
      <c r="L226" s="97">
        <v>0</v>
      </c>
      <c r="M226" s="97">
        <v>0</v>
      </c>
      <c r="N226" s="96">
        <v>1918</v>
      </c>
      <c r="O226" s="98">
        <v>0.70031657178570939</v>
      </c>
      <c r="P226" s="99">
        <v>0.44003181747633091</v>
      </c>
      <c r="Q226" s="100">
        <v>0.15159863417662581</v>
      </c>
      <c r="R226" s="100">
        <v>0.16841921465155985</v>
      </c>
      <c r="S226" s="100">
        <v>0.11576517150395778</v>
      </c>
      <c r="T226" s="100">
        <v>8.6974235604532046E-2</v>
      </c>
      <c r="U226" s="100">
        <v>0</v>
      </c>
      <c r="V226" s="100">
        <v>0</v>
      </c>
      <c r="W226" s="101">
        <v>3.721092658699364E-2</v>
      </c>
      <c r="X226" s="98" t="s">
        <v>1661</v>
      </c>
    </row>
    <row r="227" spans="1:24" ht="16" x14ac:dyDescent="0.2">
      <c r="A227" s="1" t="s">
        <v>17</v>
      </c>
      <c r="B227" s="42" t="s">
        <v>18</v>
      </c>
      <c r="C227" s="94">
        <v>10</v>
      </c>
      <c r="D227" s="41" t="s">
        <v>19</v>
      </c>
      <c r="E227" s="95">
        <v>70226</v>
      </c>
      <c r="F227" s="96">
        <v>45717</v>
      </c>
      <c r="G227" s="97">
        <v>20106</v>
      </c>
      <c r="H227" s="97">
        <v>15901</v>
      </c>
      <c r="I227" s="97">
        <v>1360</v>
      </c>
      <c r="J227" s="97">
        <v>7263</v>
      </c>
      <c r="K227" s="97">
        <v>1087</v>
      </c>
      <c r="L227" s="97">
        <v>0</v>
      </c>
      <c r="M227" s="97">
        <v>0</v>
      </c>
      <c r="N227" s="96">
        <v>0</v>
      </c>
      <c r="O227" s="98">
        <v>0.65099820579272638</v>
      </c>
      <c r="P227" s="99">
        <v>0.43979263731215962</v>
      </c>
      <c r="Q227" s="100">
        <v>0.3478137235601636</v>
      </c>
      <c r="R227" s="100">
        <v>2.9748233698624144E-2</v>
      </c>
      <c r="S227" s="100">
        <v>0.15886869217140231</v>
      </c>
      <c r="T227" s="100">
        <v>2.3776713257650326E-2</v>
      </c>
      <c r="U227" s="100">
        <v>0</v>
      </c>
      <c r="V227" s="100">
        <v>0</v>
      </c>
      <c r="W227" s="101">
        <v>0</v>
      </c>
      <c r="X227" s="98" t="s">
        <v>1661</v>
      </c>
    </row>
    <row r="228" spans="1:24" ht="16" x14ac:dyDescent="0.2">
      <c r="A228" s="1" t="s">
        <v>194</v>
      </c>
      <c r="B228" s="42" t="s">
        <v>195</v>
      </c>
      <c r="C228" s="94">
        <v>15</v>
      </c>
      <c r="D228" s="41" t="s">
        <v>60</v>
      </c>
      <c r="E228" s="95">
        <v>76626</v>
      </c>
      <c r="F228" s="96">
        <v>51805</v>
      </c>
      <c r="G228" s="97">
        <v>22767</v>
      </c>
      <c r="H228" s="97">
        <v>17823</v>
      </c>
      <c r="I228" s="97">
        <v>3214</v>
      </c>
      <c r="J228" s="97">
        <v>4889</v>
      </c>
      <c r="K228" s="97">
        <v>2952</v>
      </c>
      <c r="L228" s="97">
        <v>0</v>
      </c>
      <c r="M228" s="97">
        <v>0</v>
      </c>
      <c r="N228" s="96">
        <v>160</v>
      </c>
      <c r="O228" s="98">
        <v>0.67607600553336988</v>
      </c>
      <c r="P228" s="99">
        <v>0.43947495415500432</v>
      </c>
      <c r="Q228" s="100">
        <v>0.34404015056461734</v>
      </c>
      <c r="R228" s="100">
        <v>6.2040343596177973E-2</v>
      </c>
      <c r="S228" s="100">
        <v>9.4373130006756109E-2</v>
      </c>
      <c r="T228" s="100">
        <v>5.6982916706881576E-2</v>
      </c>
      <c r="U228" s="100">
        <v>0</v>
      </c>
      <c r="V228" s="100">
        <v>0</v>
      </c>
      <c r="W228" s="101">
        <v>3.0885049705626868E-3</v>
      </c>
      <c r="X228" s="98" t="s">
        <v>1661</v>
      </c>
    </row>
    <row r="229" spans="1:24" ht="16" x14ac:dyDescent="0.2">
      <c r="A229" s="1" t="s">
        <v>759</v>
      </c>
      <c r="B229" s="42" t="s">
        <v>760</v>
      </c>
      <c r="C229" s="94">
        <v>13</v>
      </c>
      <c r="D229" s="41" t="s">
        <v>202</v>
      </c>
      <c r="E229" s="95">
        <v>65136</v>
      </c>
      <c r="F229" s="96">
        <v>43592</v>
      </c>
      <c r="G229" s="97">
        <v>19052</v>
      </c>
      <c r="H229" s="97">
        <v>14589</v>
      </c>
      <c r="I229" s="97">
        <v>1894</v>
      </c>
      <c r="J229" s="97">
        <v>5986</v>
      </c>
      <c r="K229" s="97">
        <v>1939</v>
      </c>
      <c r="L229" s="97">
        <v>0</v>
      </c>
      <c r="M229" s="97">
        <v>0</v>
      </c>
      <c r="N229" s="96">
        <v>132</v>
      </c>
      <c r="O229" s="98">
        <v>0.66924588553181041</v>
      </c>
      <c r="P229" s="99">
        <v>0.43705267021471828</v>
      </c>
      <c r="Q229" s="100">
        <v>0.33467149935768031</v>
      </c>
      <c r="R229" s="100">
        <v>4.3448339144797211E-2</v>
      </c>
      <c r="S229" s="100">
        <v>0.13731877408698845</v>
      </c>
      <c r="T229" s="100">
        <v>4.4480638649293448E-2</v>
      </c>
      <c r="U229" s="100">
        <v>0</v>
      </c>
      <c r="V229" s="100">
        <v>0</v>
      </c>
      <c r="W229" s="101">
        <v>3.0280785465222975E-3</v>
      </c>
      <c r="X229" s="98" t="s">
        <v>1661</v>
      </c>
    </row>
    <row r="230" spans="1:24" ht="16" x14ac:dyDescent="0.2">
      <c r="A230" s="1" t="s">
        <v>1056</v>
      </c>
      <c r="B230" s="42" t="s">
        <v>1057</v>
      </c>
      <c r="C230" s="94">
        <v>11</v>
      </c>
      <c r="D230" s="41" t="s">
        <v>274</v>
      </c>
      <c r="E230" s="95">
        <v>85566</v>
      </c>
      <c r="F230" s="96">
        <v>59353</v>
      </c>
      <c r="G230" s="97">
        <v>25928</v>
      </c>
      <c r="H230" s="97">
        <v>23178</v>
      </c>
      <c r="I230" s="97">
        <v>3335</v>
      </c>
      <c r="J230" s="97">
        <v>4909</v>
      </c>
      <c r="K230" s="97">
        <v>1765</v>
      </c>
      <c r="L230" s="97">
        <v>0</v>
      </c>
      <c r="M230" s="97">
        <v>0</v>
      </c>
      <c r="N230" s="96">
        <v>238</v>
      </c>
      <c r="O230" s="98">
        <v>0.69365168408012523</v>
      </c>
      <c r="P230" s="99">
        <v>0.43684396744899162</v>
      </c>
      <c r="Q230" s="100">
        <v>0.39051101039543074</v>
      </c>
      <c r="R230" s="100">
        <v>5.6189240644954765E-2</v>
      </c>
      <c r="S230" s="100">
        <v>8.2708540427611069E-2</v>
      </c>
      <c r="T230" s="100">
        <v>2.9737334254376357E-2</v>
      </c>
      <c r="U230" s="100">
        <v>0</v>
      </c>
      <c r="V230" s="100">
        <v>0</v>
      </c>
      <c r="W230" s="101">
        <v>4.0099068286354525E-3</v>
      </c>
      <c r="X230" s="98" t="s">
        <v>1661</v>
      </c>
    </row>
    <row r="231" spans="1:24" ht="16" x14ac:dyDescent="0.2">
      <c r="A231" s="152" t="s">
        <v>1188</v>
      </c>
      <c r="B231" s="42" t="s">
        <v>1189</v>
      </c>
      <c r="C231" s="94">
        <v>12</v>
      </c>
      <c r="D231" s="41" t="s">
        <v>1187</v>
      </c>
      <c r="E231" s="95">
        <v>57755</v>
      </c>
      <c r="F231" s="96">
        <v>40350</v>
      </c>
      <c r="G231" s="97">
        <v>17626</v>
      </c>
      <c r="H231" s="97">
        <v>11572</v>
      </c>
      <c r="I231" s="97">
        <v>963</v>
      </c>
      <c r="J231" s="97">
        <v>4698</v>
      </c>
      <c r="K231" s="97">
        <v>1290</v>
      </c>
      <c r="L231" s="97">
        <v>4201</v>
      </c>
      <c r="M231" s="97">
        <v>0</v>
      </c>
      <c r="N231" s="96">
        <v>0</v>
      </c>
      <c r="O231" s="98">
        <v>0.69864081031945291</v>
      </c>
      <c r="P231" s="99">
        <v>0.43682775712515487</v>
      </c>
      <c r="Q231" s="100">
        <v>0.28679058240396532</v>
      </c>
      <c r="R231" s="100">
        <v>2.3866171003717473E-2</v>
      </c>
      <c r="S231" s="100">
        <v>0.11643122676579926</v>
      </c>
      <c r="T231" s="100">
        <v>3.197026022304833E-2</v>
      </c>
      <c r="U231" s="100">
        <v>0.10411400247831475</v>
      </c>
      <c r="V231" s="100">
        <v>0</v>
      </c>
      <c r="W231" s="101">
        <v>0</v>
      </c>
      <c r="X231" s="98" t="s">
        <v>1661</v>
      </c>
    </row>
    <row r="232" spans="1:24" ht="16" x14ac:dyDescent="0.2">
      <c r="A232" s="1" t="s">
        <v>227</v>
      </c>
      <c r="B232" s="42" t="s">
        <v>228</v>
      </c>
      <c r="C232" s="94">
        <v>7</v>
      </c>
      <c r="D232" s="41" t="s">
        <v>63</v>
      </c>
      <c r="E232" s="95">
        <v>77753</v>
      </c>
      <c r="F232" s="96">
        <v>53541</v>
      </c>
      <c r="G232" s="97">
        <v>23354</v>
      </c>
      <c r="H232" s="97">
        <v>18927</v>
      </c>
      <c r="I232" s="97">
        <v>2666</v>
      </c>
      <c r="J232" s="97">
        <v>5950</v>
      </c>
      <c r="K232" s="97">
        <v>2090</v>
      </c>
      <c r="L232" s="97">
        <v>0</v>
      </c>
      <c r="M232" s="97">
        <v>0</v>
      </c>
      <c r="N232" s="96">
        <v>554</v>
      </c>
      <c r="O232" s="98">
        <v>0.68860365516443101</v>
      </c>
      <c r="P232" s="99">
        <v>0.43618908873573525</v>
      </c>
      <c r="Q232" s="100">
        <v>0.35350479072112961</v>
      </c>
      <c r="R232" s="100">
        <v>4.9793616107282272E-2</v>
      </c>
      <c r="S232" s="100">
        <v>0.11112978838647018</v>
      </c>
      <c r="T232" s="100">
        <v>3.903550550045759E-2</v>
      </c>
      <c r="U232" s="100">
        <v>0</v>
      </c>
      <c r="V232" s="100">
        <v>0</v>
      </c>
      <c r="W232" s="101">
        <v>1.0347210548925123E-2</v>
      </c>
      <c r="X232" s="98" t="s">
        <v>1661</v>
      </c>
    </row>
    <row r="233" spans="1:24" ht="16" x14ac:dyDescent="0.2">
      <c r="A233" s="1" t="s">
        <v>1064</v>
      </c>
      <c r="B233" s="132" t="s">
        <v>1065</v>
      </c>
      <c r="C233" s="133">
        <v>14</v>
      </c>
      <c r="D233" s="39" t="s">
        <v>210</v>
      </c>
      <c r="E233" s="134">
        <v>84270</v>
      </c>
      <c r="F233" s="96">
        <v>56149</v>
      </c>
      <c r="G233" s="135">
        <v>24400</v>
      </c>
      <c r="H233" s="135">
        <v>14606</v>
      </c>
      <c r="I233" s="135">
        <v>10152</v>
      </c>
      <c r="J233" s="135">
        <v>5481</v>
      </c>
      <c r="K233" s="135">
        <v>1332</v>
      </c>
      <c r="L233" s="135">
        <v>0</v>
      </c>
      <c r="M233" s="135">
        <v>0</v>
      </c>
      <c r="N233" s="136">
        <v>178</v>
      </c>
      <c r="O233" s="137">
        <v>0.66629880147146081</v>
      </c>
      <c r="P233" s="99">
        <v>0.43455805090028315</v>
      </c>
      <c r="Q233" s="100">
        <v>0.26012929882989899</v>
      </c>
      <c r="R233" s="100">
        <v>0.18080464478441291</v>
      </c>
      <c r="S233" s="100">
        <v>9.7615273646903769E-2</v>
      </c>
      <c r="T233" s="100">
        <v>2.3722595237671198E-2</v>
      </c>
      <c r="U233" s="100">
        <v>0</v>
      </c>
      <c r="V233" s="100">
        <v>0</v>
      </c>
      <c r="W233" s="101">
        <v>3.1701366008299345E-3</v>
      </c>
      <c r="X233" s="98" t="s">
        <v>1661</v>
      </c>
    </row>
    <row r="234" spans="1:24" ht="16" x14ac:dyDescent="0.2">
      <c r="A234" s="1" t="s">
        <v>52</v>
      </c>
      <c r="B234" s="42" t="s">
        <v>53</v>
      </c>
      <c r="C234" s="94">
        <v>14</v>
      </c>
      <c r="D234" s="41" t="s">
        <v>51</v>
      </c>
      <c r="E234" s="95">
        <v>73210</v>
      </c>
      <c r="F234" s="96">
        <v>45593</v>
      </c>
      <c r="G234" s="97">
        <v>19788</v>
      </c>
      <c r="H234" s="97">
        <v>11493</v>
      </c>
      <c r="I234" s="97">
        <v>1356</v>
      </c>
      <c r="J234" s="97">
        <v>12097</v>
      </c>
      <c r="K234" s="97">
        <v>0</v>
      </c>
      <c r="L234" s="97">
        <v>0</v>
      </c>
      <c r="M234" s="97">
        <v>0</v>
      </c>
      <c r="N234" s="96">
        <v>859</v>
      </c>
      <c r="O234" s="98">
        <v>0.62277011337249011</v>
      </c>
      <c r="P234" s="99">
        <v>0.43401399337617619</v>
      </c>
      <c r="Q234" s="100">
        <v>0.25207816989450132</v>
      </c>
      <c r="R234" s="100">
        <v>2.9741407672230387E-2</v>
      </c>
      <c r="S234" s="100">
        <v>0.26532581755971313</v>
      </c>
      <c r="T234" s="100">
        <v>0</v>
      </c>
      <c r="U234" s="100">
        <v>0</v>
      </c>
      <c r="V234" s="100">
        <v>0</v>
      </c>
      <c r="W234" s="101">
        <v>1.8840611497378982E-2</v>
      </c>
      <c r="X234" s="98" t="s">
        <v>1661</v>
      </c>
    </row>
    <row r="235" spans="1:24" ht="16" x14ac:dyDescent="0.2">
      <c r="A235" s="152" t="s">
        <v>1194</v>
      </c>
      <c r="B235" s="42" t="s">
        <v>1195</v>
      </c>
      <c r="C235" s="94">
        <v>12</v>
      </c>
      <c r="D235" s="41" t="s">
        <v>1159</v>
      </c>
      <c r="E235" s="95">
        <v>58657</v>
      </c>
      <c r="F235" s="96">
        <v>38028</v>
      </c>
      <c r="G235" s="97">
        <v>16463</v>
      </c>
      <c r="H235" s="97">
        <v>9733</v>
      </c>
      <c r="I235" s="97">
        <v>1387</v>
      </c>
      <c r="J235" s="97">
        <v>4988</v>
      </c>
      <c r="K235" s="97">
        <v>0</v>
      </c>
      <c r="L235" s="97">
        <v>4651</v>
      </c>
      <c r="M235" s="97">
        <v>0</v>
      </c>
      <c r="N235" s="96">
        <v>806</v>
      </c>
      <c r="O235" s="98">
        <v>0.64831136948701773</v>
      </c>
      <c r="P235" s="99">
        <v>0.43291785000525929</v>
      </c>
      <c r="Q235" s="100">
        <v>0.2559429893762491</v>
      </c>
      <c r="R235" s="100">
        <v>3.6473125065741033E-2</v>
      </c>
      <c r="S235" s="100">
        <v>0.13116650888818765</v>
      </c>
      <c r="T235" s="100">
        <v>0</v>
      </c>
      <c r="U235" s="100">
        <v>0.12230461765015252</v>
      </c>
      <c r="V235" s="100">
        <v>0</v>
      </c>
      <c r="W235" s="101">
        <v>2.1194909014410436E-2</v>
      </c>
      <c r="X235" s="98" t="s">
        <v>1661</v>
      </c>
    </row>
    <row r="236" spans="1:24" ht="16" x14ac:dyDescent="0.2">
      <c r="A236" s="1" t="s">
        <v>385</v>
      </c>
      <c r="B236" s="42" t="s">
        <v>386</v>
      </c>
      <c r="C236" s="94">
        <v>20</v>
      </c>
      <c r="D236" s="41" t="s">
        <v>28</v>
      </c>
      <c r="E236" s="95">
        <v>72929</v>
      </c>
      <c r="F236" s="96">
        <v>50224</v>
      </c>
      <c r="G236" s="97">
        <v>21737</v>
      </c>
      <c r="H236" s="97">
        <v>15443</v>
      </c>
      <c r="I236" s="97">
        <v>1572</v>
      </c>
      <c r="J236" s="97">
        <v>10177</v>
      </c>
      <c r="K236" s="97">
        <v>1295</v>
      </c>
      <c r="L236" s="97">
        <v>0</v>
      </c>
      <c r="M236" s="97">
        <v>0</v>
      </c>
      <c r="N236" s="96">
        <v>0</v>
      </c>
      <c r="O236" s="98">
        <v>0.68866980213632434</v>
      </c>
      <c r="P236" s="99">
        <v>0.43280105129021984</v>
      </c>
      <c r="Q236" s="100">
        <v>0.30748247849633642</v>
      </c>
      <c r="R236" s="100">
        <v>3.1299776999044279E-2</v>
      </c>
      <c r="S236" s="100">
        <v>0.20263220770946161</v>
      </c>
      <c r="T236" s="100">
        <v>2.5784485504937879E-2</v>
      </c>
      <c r="U236" s="100">
        <v>0</v>
      </c>
      <c r="V236" s="100">
        <v>0</v>
      </c>
      <c r="W236" s="101">
        <v>0</v>
      </c>
      <c r="X236" s="98" t="s">
        <v>1661</v>
      </c>
    </row>
    <row r="237" spans="1:24" ht="16" x14ac:dyDescent="0.2">
      <c r="A237" s="1" t="s">
        <v>492</v>
      </c>
      <c r="B237" s="42" t="s">
        <v>493</v>
      </c>
      <c r="C237" s="94">
        <v>9</v>
      </c>
      <c r="D237" s="41" t="s">
        <v>13</v>
      </c>
      <c r="E237" s="95">
        <v>74203</v>
      </c>
      <c r="F237" s="96">
        <v>43818</v>
      </c>
      <c r="G237" s="97">
        <v>18933</v>
      </c>
      <c r="H237" s="97">
        <v>15851</v>
      </c>
      <c r="I237" s="97">
        <v>905</v>
      </c>
      <c r="J237" s="97">
        <v>7280</v>
      </c>
      <c r="K237" s="97">
        <v>849</v>
      </c>
      <c r="L237" s="97">
        <v>0</v>
      </c>
      <c r="M237" s="97">
        <v>0</v>
      </c>
      <c r="N237" s="96">
        <v>0</v>
      </c>
      <c r="O237" s="98">
        <v>0.59051520827998871</v>
      </c>
      <c r="P237" s="99">
        <v>0.43208270573736818</v>
      </c>
      <c r="Q237" s="100">
        <v>0.36174631430005932</v>
      </c>
      <c r="R237" s="100">
        <v>2.0653612670591993E-2</v>
      </c>
      <c r="S237" s="100">
        <v>0.16614176822310467</v>
      </c>
      <c r="T237" s="100">
        <v>1.9375599068875805E-2</v>
      </c>
      <c r="U237" s="100">
        <v>0</v>
      </c>
      <c r="V237" s="100">
        <v>0</v>
      </c>
      <c r="W237" s="101">
        <v>0</v>
      </c>
      <c r="X237" s="98" t="s">
        <v>1661</v>
      </c>
    </row>
    <row r="238" spans="1:24" ht="16" x14ac:dyDescent="0.2">
      <c r="A238" s="1" t="s">
        <v>862</v>
      </c>
      <c r="B238" s="42" t="s">
        <v>863</v>
      </c>
      <c r="C238" s="94">
        <v>7</v>
      </c>
      <c r="D238" s="41" t="s">
        <v>517</v>
      </c>
      <c r="E238" s="95">
        <v>73511</v>
      </c>
      <c r="F238" s="96">
        <v>47739</v>
      </c>
      <c r="G238" s="97">
        <v>20613</v>
      </c>
      <c r="H238" s="97">
        <v>14413</v>
      </c>
      <c r="I238" s="97">
        <v>2159</v>
      </c>
      <c r="J238" s="97">
        <v>8162</v>
      </c>
      <c r="K238" s="97">
        <v>2185</v>
      </c>
      <c r="L238" s="97">
        <v>0</v>
      </c>
      <c r="M238" s="97">
        <v>0</v>
      </c>
      <c r="N238" s="96">
        <v>207</v>
      </c>
      <c r="O238" s="98">
        <v>0.64941301301845977</v>
      </c>
      <c r="P238" s="99">
        <v>0.4317853327468108</v>
      </c>
      <c r="Q238" s="100">
        <v>0.30191248245669161</v>
      </c>
      <c r="R238" s="100">
        <v>4.5225078028446344E-2</v>
      </c>
      <c r="S238" s="100">
        <v>0.17097132323676659</v>
      </c>
      <c r="T238" s="100">
        <v>4.5769706110308131E-2</v>
      </c>
      <c r="U238" s="100">
        <v>0</v>
      </c>
      <c r="V238" s="100">
        <v>0</v>
      </c>
      <c r="W238" s="101">
        <v>4.3360774209765598E-3</v>
      </c>
      <c r="X238" s="98" t="s">
        <v>1661</v>
      </c>
    </row>
    <row r="239" spans="1:24" ht="16" x14ac:dyDescent="0.2">
      <c r="A239" s="1" t="s">
        <v>1070</v>
      </c>
      <c r="B239" s="42" t="s">
        <v>1071</v>
      </c>
      <c r="C239" s="94">
        <v>11</v>
      </c>
      <c r="D239" s="41" t="s">
        <v>274</v>
      </c>
      <c r="E239" s="95">
        <v>68407</v>
      </c>
      <c r="F239" s="96">
        <v>46867</v>
      </c>
      <c r="G239" s="97">
        <v>20227</v>
      </c>
      <c r="H239" s="97">
        <v>19421</v>
      </c>
      <c r="I239" s="97">
        <v>1395</v>
      </c>
      <c r="J239" s="97">
        <v>4547</v>
      </c>
      <c r="K239" s="97">
        <v>1183</v>
      </c>
      <c r="L239" s="97">
        <v>0</v>
      </c>
      <c r="M239" s="97">
        <v>0</v>
      </c>
      <c r="N239" s="96">
        <v>94</v>
      </c>
      <c r="O239" s="98">
        <v>0.68511994386539388</v>
      </c>
      <c r="P239" s="99">
        <v>0.43158299016365459</v>
      </c>
      <c r="Q239" s="100">
        <v>0.41438538843962702</v>
      </c>
      <c r="R239" s="100">
        <v>2.976507990697079E-2</v>
      </c>
      <c r="S239" s="100">
        <v>9.7019224614334182E-2</v>
      </c>
      <c r="T239" s="100">
        <v>2.5241641240104976E-2</v>
      </c>
      <c r="U239" s="100">
        <v>0</v>
      </c>
      <c r="V239" s="100">
        <v>0</v>
      </c>
      <c r="W239" s="101">
        <v>2.0056756353084258E-3</v>
      </c>
      <c r="X239" s="98" t="s">
        <v>1661</v>
      </c>
    </row>
    <row r="240" spans="1:24" ht="16" x14ac:dyDescent="0.2">
      <c r="A240" s="1" t="s">
        <v>327</v>
      </c>
      <c r="B240" s="42" t="s">
        <v>328</v>
      </c>
      <c r="C240" s="94">
        <v>17</v>
      </c>
      <c r="D240" s="41" t="s">
        <v>329</v>
      </c>
      <c r="E240" s="95">
        <v>78171</v>
      </c>
      <c r="F240" s="96">
        <v>52941</v>
      </c>
      <c r="G240" s="97">
        <v>22753</v>
      </c>
      <c r="H240" s="97">
        <v>22588</v>
      </c>
      <c r="I240" s="97">
        <v>1152</v>
      </c>
      <c r="J240" s="97">
        <v>4810</v>
      </c>
      <c r="K240" s="97">
        <v>1454</v>
      </c>
      <c r="L240" s="97">
        <v>0</v>
      </c>
      <c r="M240" s="97">
        <v>0</v>
      </c>
      <c r="N240" s="96">
        <v>184</v>
      </c>
      <c r="O240" s="98">
        <v>0.67724603753310053</v>
      </c>
      <c r="P240" s="99">
        <v>0.42978032148996054</v>
      </c>
      <c r="Q240" s="100">
        <v>0.42666364443437033</v>
      </c>
      <c r="R240" s="100">
        <v>2.1760072533575113E-2</v>
      </c>
      <c r="S240" s="100">
        <v>9.0855858408416923E-2</v>
      </c>
      <c r="T240" s="100">
        <v>2.7464535992897755E-2</v>
      </c>
      <c r="U240" s="100">
        <v>0</v>
      </c>
      <c r="V240" s="100">
        <v>0</v>
      </c>
      <c r="W240" s="101">
        <v>3.4755671407793579E-3</v>
      </c>
      <c r="X240" s="98" t="s">
        <v>1661</v>
      </c>
    </row>
    <row r="241" spans="1:24" ht="16" x14ac:dyDescent="0.2">
      <c r="A241" s="1" t="s">
        <v>481</v>
      </c>
      <c r="B241" s="42" t="s">
        <v>482</v>
      </c>
      <c r="C241" s="94">
        <v>13</v>
      </c>
      <c r="D241" s="41" t="s">
        <v>202</v>
      </c>
      <c r="E241" s="95">
        <v>69793</v>
      </c>
      <c r="F241" s="96">
        <v>44469</v>
      </c>
      <c r="G241" s="97">
        <v>19089</v>
      </c>
      <c r="H241" s="97">
        <v>12935</v>
      </c>
      <c r="I241" s="97">
        <v>1030</v>
      </c>
      <c r="J241" s="97">
        <v>10270</v>
      </c>
      <c r="K241" s="97">
        <v>978</v>
      </c>
      <c r="L241" s="97">
        <v>0</v>
      </c>
      <c r="M241" s="97">
        <v>0</v>
      </c>
      <c r="N241" s="96">
        <v>167</v>
      </c>
      <c r="O241" s="98">
        <v>0.63715558866935085</v>
      </c>
      <c r="P241" s="99">
        <v>0.42926533090467517</v>
      </c>
      <c r="Q241" s="100">
        <v>0.29087679057320831</v>
      </c>
      <c r="R241" s="100">
        <v>2.3162202882907195E-2</v>
      </c>
      <c r="S241" s="100">
        <v>0.23094740156063776</v>
      </c>
      <c r="T241" s="100">
        <v>2.1992848950954599E-2</v>
      </c>
      <c r="U241" s="100">
        <v>0</v>
      </c>
      <c r="V241" s="100">
        <v>0</v>
      </c>
      <c r="W241" s="101">
        <v>3.7554251276169918E-3</v>
      </c>
      <c r="X241" s="98" t="s">
        <v>1661</v>
      </c>
    </row>
    <row r="242" spans="1:24" ht="16" x14ac:dyDescent="0.2">
      <c r="A242" s="1" t="s">
        <v>247</v>
      </c>
      <c r="B242" s="42" t="s">
        <v>248</v>
      </c>
      <c r="C242" s="94">
        <v>20</v>
      </c>
      <c r="D242" s="41" t="s">
        <v>28</v>
      </c>
      <c r="E242" s="95">
        <v>83481</v>
      </c>
      <c r="F242" s="96">
        <v>53465</v>
      </c>
      <c r="G242" s="97">
        <v>22918</v>
      </c>
      <c r="H242" s="97">
        <v>13120</v>
      </c>
      <c r="I242" s="97">
        <v>6227</v>
      </c>
      <c r="J242" s="97">
        <v>7289</v>
      </c>
      <c r="K242" s="97">
        <v>3746</v>
      </c>
      <c r="L242" s="97">
        <v>0</v>
      </c>
      <c r="M242" s="97">
        <v>0</v>
      </c>
      <c r="N242" s="96">
        <v>165</v>
      </c>
      <c r="O242" s="98">
        <v>0.64044513122746494</v>
      </c>
      <c r="P242" s="99">
        <v>0.42865425979612831</v>
      </c>
      <c r="Q242" s="100">
        <v>0.24539418311044608</v>
      </c>
      <c r="R242" s="100">
        <v>0.1164687178528009</v>
      </c>
      <c r="S242" s="100">
        <v>0.13633217993079585</v>
      </c>
      <c r="T242" s="100">
        <v>7.0064528196016079E-2</v>
      </c>
      <c r="U242" s="100">
        <v>0</v>
      </c>
      <c r="V242" s="100">
        <v>0</v>
      </c>
      <c r="W242" s="101">
        <v>3.0861311138127745E-3</v>
      </c>
      <c r="X242" s="98" t="s">
        <v>1661</v>
      </c>
    </row>
    <row r="243" spans="1:24" ht="16" x14ac:dyDescent="0.2">
      <c r="A243" s="1" t="s">
        <v>154</v>
      </c>
      <c r="B243" s="42" t="s">
        <v>155</v>
      </c>
      <c r="C243" s="94">
        <v>10</v>
      </c>
      <c r="D243" s="41" t="s">
        <v>156</v>
      </c>
      <c r="E243" s="95">
        <v>79742</v>
      </c>
      <c r="F243" s="96">
        <v>53582</v>
      </c>
      <c r="G243" s="97">
        <v>22939</v>
      </c>
      <c r="H243" s="97">
        <v>9354</v>
      </c>
      <c r="I243" s="97">
        <v>11951</v>
      </c>
      <c r="J243" s="97">
        <v>9338</v>
      </c>
      <c r="K243" s="97">
        <v>0</v>
      </c>
      <c r="L243" s="97">
        <v>0</v>
      </c>
      <c r="M243" s="97">
        <v>0</v>
      </c>
      <c r="N243" s="96">
        <v>0</v>
      </c>
      <c r="O243" s="98">
        <v>0.67194201299189893</v>
      </c>
      <c r="P243" s="99">
        <v>0.42811018625657871</v>
      </c>
      <c r="Q243" s="100">
        <v>0.17457355081930498</v>
      </c>
      <c r="R243" s="100">
        <v>0.223041319846217</v>
      </c>
      <c r="S243" s="100">
        <v>0.17427494307789929</v>
      </c>
      <c r="T243" s="100">
        <v>0</v>
      </c>
      <c r="U243" s="100">
        <v>0</v>
      </c>
      <c r="V243" s="100">
        <v>0</v>
      </c>
      <c r="W243" s="101">
        <v>0</v>
      </c>
      <c r="X243" s="98" t="s">
        <v>1661</v>
      </c>
    </row>
    <row r="244" spans="1:24" ht="16" x14ac:dyDescent="0.2">
      <c r="A244" s="1" t="s">
        <v>663</v>
      </c>
      <c r="B244" s="42" t="s">
        <v>664</v>
      </c>
      <c r="C244" s="94">
        <v>8</v>
      </c>
      <c r="D244" s="41" t="s">
        <v>153</v>
      </c>
      <c r="E244" s="95">
        <v>74121</v>
      </c>
      <c r="F244" s="96">
        <v>46852</v>
      </c>
      <c r="G244" s="97">
        <v>19976</v>
      </c>
      <c r="H244" s="97">
        <v>18533</v>
      </c>
      <c r="I244" s="97">
        <v>1992</v>
      </c>
      <c r="J244" s="97">
        <v>5721</v>
      </c>
      <c r="K244" s="97">
        <v>0</v>
      </c>
      <c r="L244" s="97">
        <v>0</v>
      </c>
      <c r="M244" s="97">
        <v>0</v>
      </c>
      <c r="N244" s="96">
        <v>630</v>
      </c>
      <c r="O244" s="98">
        <v>0.63210156365942172</v>
      </c>
      <c r="P244" s="99">
        <v>0.42636386920515668</v>
      </c>
      <c r="Q244" s="100">
        <v>0.3955647571074874</v>
      </c>
      <c r="R244" s="100">
        <v>4.251686160676172E-2</v>
      </c>
      <c r="S244" s="100">
        <v>0.122107914283275</v>
      </c>
      <c r="T244" s="100">
        <v>0</v>
      </c>
      <c r="U244" s="100">
        <v>0</v>
      </c>
      <c r="V244" s="100">
        <v>0</v>
      </c>
      <c r="W244" s="101">
        <v>1.3446597797319219E-2</v>
      </c>
      <c r="X244" s="98" t="s">
        <v>1661</v>
      </c>
    </row>
    <row r="245" spans="1:24" ht="16" x14ac:dyDescent="0.2">
      <c r="A245" s="1" t="s">
        <v>72</v>
      </c>
      <c r="B245" s="42" t="s">
        <v>73</v>
      </c>
      <c r="C245" s="94">
        <v>13</v>
      </c>
      <c r="D245" s="41" t="s">
        <v>74</v>
      </c>
      <c r="E245" s="95">
        <v>69311</v>
      </c>
      <c r="F245" s="96">
        <v>46086</v>
      </c>
      <c r="G245" s="97">
        <v>19625</v>
      </c>
      <c r="H245" s="97">
        <v>18528</v>
      </c>
      <c r="I245" s="97">
        <v>1958</v>
      </c>
      <c r="J245" s="97">
        <v>4434</v>
      </c>
      <c r="K245" s="97">
        <v>1412</v>
      </c>
      <c r="L245" s="97">
        <v>0</v>
      </c>
      <c r="M245" s="97">
        <v>0</v>
      </c>
      <c r="N245" s="96">
        <v>129</v>
      </c>
      <c r="O245" s="98">
        <v>0.66491610278310798</v>
      </c>
      <c r="P245" s="99">
        <v>0.4258343097686933</v>
      </c>
      <c r="Q245" s="100">
        <v>0.40203098554875666</v>
      </c>
      <c r="R245" s="100">
        <v>4.2485787440871413E-2</v>
      </c>
      <c r="S245" s="100">
        <v>9.6211430803280817E-2</v>
      </c>
      <c r="T245" s="100">
        <v>3.0638371739790827E-2</v>
      </c>
      <c r="U245" s="100">
        <v>0</v>
      </c>
      <c r="V245" s="100">
        <v>0</v>
      </c>
      <c r="W245" s="101">
        <v>2.7991146986069524E-3</v>
      </c>
      <c r="X245" s="98" t="s">
        <v>1661</v>
      </c>
    </row>
    <row r="246" spans="1:24" ht="16" x14ac:dyDescent="0.2">
      <c r="A246" s="1" t="s">
        <v>753</v>
      </c>
      <c r="B246" s="42" t="s">
        <v>754</v>
      </c>
      <c r="C246" s="94">
        <v>13</v>
      </c>
      <c r="D246" s="41" t="s">
        <v>309</v>
      </c>
      <c r="E246" s="95">
        <v>59147</v>
      </c>
      <c r="F246" s="96">
        <v>39411</v>
      </c>
      <c r="G246" s="97">
        <v>16699</v>
      </c>
      <c r="H246" s="97">
        <v>13454</v>
      </c>
      <c r="I246" s="97">
        <v>1401</v>
      </c>
      <c r="J246" s="97">
        <v>6354</v>
      </c>
      <c r="K246" s="97">
        <v>1503</v>
      </c>
      <c r="L246" s="97">
        <v>0</v>
      </c>
      <c r="M246" s="97">
        <v>0</v>
      </c>
      <c r="N246" s="96">
        <v>0</v>
      </c>
      <c r="O246" s="98">
        <v>0.66632289042554993</v>
      </c>
      <c r="P246" s="99">
        <v>0.42371419146938671</v>
      </c>
      <c r="Q246" s="100">
        <v>0.34137677298216235</v>
      </c>
      <c r="R246" s="100">
        <v>3.5548450940092867E-2</v>
      </c>
      <c r="S246" s="100">
        <v>0.16122402374971453</v>
      </c>
      <c r="T246" s="100">
        <v>3.8136560858643524E-2</v>
      </c>
      <c r="U246" s="100">
        <v>0</v>
      </c>
      <c r="V246" s="100">
        <v>0</v>
      </c>
      <c r="W246" s="101">
        <v>0</v>
      </c>
      <c r="X246" s="98" t="s">
        <v>1661</v>
      </c>
    </row>
    <row r="247" spans="1:24" ht="16" x14ac:dyDescent="0.2">
      <c r="A247" s="1" t="s">
        <v>1066</v>
      </c>
      <c r="B247" s="42" t="s">
        <v>1067</v>
      </c>
      <c r="C247" s="94">
        <v>13</v>
      </c>
      <c r="D247" s="41" t="s">
        <v>226</v>
      </c>
      <c r="E247" s="95">
        <v>80171</v>
      </c>
      <c r="F247" s="96">
        <v>52196</v>
      </c>
      <c r="G247" s="97">
        <v>22104</v>
      </c>
      <c r="H247" s="97">
        <v>19696</v>
      </c>
      <c r="I247" s="97">
        <v>1055</v>
      </c>
      <c r="J247" s="97">
        <v>7580</v>
      </c>
      <c r="K247" s="97">
        <v>1761</v>
      </c>
      <c r="L247" s="97">
        <v>0</v>
      </c>
      <c r="M247" s="97">
        <v>0</v>
      </c>
      <c r="N247" s="96">
        <v>0</v>
      </c>
      <c r="O247" s="98">
        <v>0.6510583627496227</v>
      </c>
      <c r="P247" s="99">
        <v>0.42348072649245155</v>
      </c>
      <c r="Q247" s="100">
        <v>0.37734692313587248</v>
      </c>
      <c r="R247" s="100">
        <v>2.0212276802820138E-2</v>
      </c>
      <c r="S247" s="100">
        <v>0.14522185608092575</v>
      </c>
      <c r="T247" s="100">
        <v>3.3738217487930107E-2</v>
      </c>
      <c r="U247" s="100">
        <v>0</v>
      </c>
      <c r="V247" s="100">
        <v>0</v>
      </c>
      <c r="W247" s="101">
        <v>0</v>
      </c>
      <c r="X247" s="98" t="s">
        <v>1661</v>
      </c>
    </row>
    <row r="248" spans="1:24" ht="16" x14ac:dyDescent="0.2">
      <c r="A248" s="1" t="s">
        <v>220</v>
      </c>
      <c r="B248" s="42" t="s">
        <v>221</v>
      </c>
      <c r="C248" s="94">
        <v>6</v>
      </c>
      <c r="D248" s="41" t="s">
        <v>144</v>
      </c>
      <c r="E248" s="95">
        <v>67580</v>
      </c>
      <c r="F248" s="96">
        <v>45230</v>
      </c>
      <c r="G248" s="97">
        <v>18970</v>
      </c>
      <c r="H248" s="97">
        <v>18592</v>
      </c>
      <c r="I248" s="97">
        <v>932</v>
      </c>
      <c r="J248" s="97">
        <v>5595</v>
      </c>
      <c r="K248" s="97">
        <v>1141</v>
      </c>
      <c r="L248" s="97">
        <v>0</v>
      </c>
      <c r="M248" s="97">
        <v>0</v>
      </c>
      <c r="N248" s="96">
        <v>0</v>
      </c>
      <c r="O248" s="98">
        <v>0.66928085232317258</v>
      </c>
      <c r="P248" s="99">
        <v>0.41941189476011498</v>
      </c>
      <c r="Q248" s="100">
        <v>0.41105460977227504</v>
      </c>
      <c r="R248" s="100">
        <v>2.060579261552067E-2</v>
      </c>
      <c r="S248" s="100">
        <v>0.12370108335175768</v>
      </c>
      <c r="T248" s="100">
        <v>2.5226619500331639E-2</v>
      </c>
      <c r="U248" s="100">
        <v>0</v>
      </c>
      <c r="V248" s="100">
        <v>0</v>
      </c>
      <c r="W248" s="101">
        <v>0</v>
      </c>
      <c r="X248" s="98" t="s">
        <v>1661</v>
      </c>
    </row>
    <row r="249" spans="1:24" ht="16" x14ac:dyDescent="0.2">
      <c r="A249" s="152" t="s">
        <v>1157</v>
      </c>
      <c r="B249" s="42" t="s">
        <v>1158</v>
      </c>
      <c r="C249" s="94">
        <v>12</v>
      </c>
      <c r="D249" s="41" t="s">
        <v>1159</v>
      </c>
      <c r="E249" s="95">
        <v>45540</v>
      </c>
      <c r="F249" s="96">
        <v>30148</v>
      </c>
      <c r="G249" s="97">
        <v>12513</v>
      </c>
      <c r="H249" s="97">
        <v>8514</v>
      </c>
      <c r="I249" s="97">
        <v>1391</v>
      </c>
      <c r="J249" s="97">
        <v>3467</v>
      </c>
      <c r="K249" s="97">
        <v>727</v>
      </c>
      <c r="L249" s="97">
        <v>3536</v>
      </c>
      <c r="M249" s="97">
        <v>0</v>
      </c>
      <c r="N249" s="96">
        <v>0</v>
      </c>
      <c r="O249" s="98">
        <v>0.6620114185331577</v>
      </c>
      <c r="P249" s="99">
        <v>0.4150524081199416</v>
      </c>
      <c r="Q249" s="100">
        <v>0.2824067931537747</v>
      </c>
      <c r="R249" s="100">
        <v>4.6139047366326125E-2</v>
      </c>
      <c r="S249" s="100">
        <v>0.11499933660607668</v>
      </c>
      <c r="T249" s="100">
        <v>2.4114369112378929E-2</v>
      </c>
      <c r="U249" s="100">
        <v>0.11728804564150193</v>
      </c>
      <c r="V249" s="100">
        <v>0</v>
      </c>
      <c r="W249" s="101">
        <v>0</v>
      </c>
      <c r="X249" s="98" t="s">
        <v>1661</v>
      </c>
    </row>
    <row r="250" spans="1:24" ht="16" x14ac:dyDescent="0.2">
      <c r="A250" s="1" t="s">
        <v>188</v>
      </c>
      <c r="B250" s="42" t="s">
        <v>189</v>
      </c>
      <c r="C250" s="94">
        <v>20</v>
      </c>
      <c r="D250" s="41" t="s">
        <v>95</v>
      </c>
      <c r="E250" s="95">
        <v>67858</v>
      </c>
      <c r="F250" s="96">
        <v>45306</v>
      </c>
      <c r="G250" s="97">
        <v>18428</v>
      </c>
      <c r="H250" s="97">
        <v>17738</v>
      </c>
      <c r="I250" s="97">
        <v>1365</v>
      </c>
      <c r="J250" s="97">
        <v>4446</v>
      </c>
      <c r="K250" s="97">
        <v>3187</v>
      </c>
      <c r="L250" s="97">
        <v>0</v>
      </c>
      <c r="M250" s="97">
        <v>0</v>
      </c>
      <c r="N250" s="96">
        <v>142</v>
      </c>
      <c r="O250" s="98">
        <v>0.66765893483450733</v>
      </c>
      <c r="P250" s="99">
        <v>0.40674524345561297</v>
      </c>
      <c r="Q250" s="100">
        <v>0.39151547256434027</v>
      </c>
      <c r="R250" s="100">
        <v>3.0128459806648127E-2</v>
      </c>
      <c r="S250" s="100">
        <v>9.8132697655939613E-2</v>
      </c>
      <c r="T250" s="100">
        <v>7.0343883812298585E-2</v>
      </c>
      <c r="U250" s="100">
        <v>0</v>
      </c>
      <c r="V250" s="100">
        <v>0</v>
      </c>
      <c r="W250" s="101">
        <v>3.1342427051604645E-3</v>
      </c>
      <c r="X250" s="98" t="s">
        <v>1661</v>
      </c>
    </row>
    <row r="251" spans="1:24" ht="16" x14ac:dyDescent="0.2">
      <c r="A251" s="1" t="s">
        <v>598</v>
      </c>
      <c r="B251" s="42" t="s">
        <v>599</v>
      </c>
      <c r="C251" s="94">
        <v>19</v>
      </c>
      <c r="D251" s="41" t="s">
        <v>10</v>
      </c>
      <c r="E251" s="95">
        <v>108804</v>
      </c>
      <c r="F251" s="96">
        <v>70300</v>
      </c>
      <c r="G251" s="97">
        <v>28591</v>
      </c>
      <c r="H251" s="97">
        <v>8984</v>
      </c>
      <c r="I251" s="97">
        <v>5235</v>
      </c>
      <c r="J251" s="97">
        <v>14888</v>
      </c>
      <c r="K251" s="97">
        <v>9404</v>
      </c>
      <c r="L251" s="97">
        <v>0</v>
      </c>
      <c r="M251" s="97">
        <v>0</v>
      </c>
      <c r="N251" s="96">
        <v>3198</v>
      </c>
      <c r="O251" s="98">
        <v>0.64611595161942581</v>
      </c>
      <c r="P251" s="99">
        <v>0.40669985775248935</v>
      </c>
      <c r="Q251" s="100">
        <v>0.12779516358463727</v>
      </c>
      <c r="R251" s="100">
        <v>7.446657183499289E-2</v>
      </c>
      <c r="S251" s="100">
        <v>0.21177809388335705</v>
      </c>
      <c r="T251" s="100">
        <v>0.13376955903271692</v>
      </c>
      <c r="U251" s="100">
        <v>0</v>
      </c>
      <c r="V251" s="100">
        <v>0</v>
      </c>
      <c r="W251" s="101">
        <v>4.5490753911806542E-2</v>
      </c>
      <c r="X251" s="98" t="s">
        <v>1661</v>
      </c>
    </row>
    <row r="252" spans="1:24" ht="16" x14ac:dyDescent="0.2">
      <c r="A252" s="152" t="s">
        <v>1224</v>
      </c>
      <c r="B252" s="42" t="s">
        <v>1225</v>
      </c>
      <c r="C252" s="94">
        <v>12</v>
      </c>
      <c r="D252" s="41" t="s">
        <v>1187</v>
      </c>
      <c r="E252" s="95">
        <v>57291</v>
      </c>
      <c r="F252" s="96">
        <v>40556</v>
      </c>
      <c r="G252" s="97">
        <v>16383</v>
      </c>
      <c r="H252" s="97">
        <v>11414</v>
      </c>
      <c r="I252" s="97">
        <v>780</v>
      </c>
      <c r="J252" s="97">
        <v>4257</v>
      </c>
      <c r="K252" s="97">
        <v>1452</v>
      </c>
      <c r="L252" s="97">
        <v>2518</v>
      </c>
      <c r="M252" s="97">
        <v>3729</v>
      </c>
      <c r="N252" s="96">
        <v>23</v>
      </c>
      <c r="O252" s="98">
        <v>0.7078947827756541</v>
      </c>
      <c r="P252" s="99">
        <v>0.40395995660321532</v>
      </c>
      <c r="Q252" s="100">
        <v>0.28143801163822862</v>
      </c>
      <c r="R252" s="100">
        <v>1.923266594338692E-2</v>
      </c>
      <c r="S252" s="100">
        <v>0.10496597297563863</v>
      </c>
      <c r="T252" s="100">
        <v>3.5802347371535655E-2</v>
      </c>
      <c r="U252" s="100">
        <v>6.208699082749778E-2</v>
      </c>
      <c r="V252" s="100">
        <v>9.1946937567807474E-2</v>
      </c>
      <c r="W252" s="101">
        <v>5.6711707268961432E-4</v>
      </c>
      <c r="X252" s="98" t="s">
        <v>1661</v>
      </c>
    </row>
    <row r="253" spans="1:24" ht="16" x14ac:dyDescent="0.2">
      <c r="A253" s="1" t="s">
        <v>231</v>
      </c>
      <c r="B253" s="42" t="s">
        <v>232</v>
      </c>
      <c r="C253" s="94">
        <v>18</v>
      </c>
      <c r="D253" s="41" t="s">
        <v>233</v>
      </c>
      <c r="E253" s="95">
        <v>66944</v>
      </c>
      <c r="F253" s="96">
        <v>45868</v>
      </c>
      <c r="G253" s="97">
        <v>18452</v>
      </c>
      <c r="H253" s="97">
        <v>11448</v>
      </c>
      <c r="I253" s="97">
        <v>5687</v>
      </c>
      <c r="J253" s="97">
        <v>6776</v>
      </c>
      <c r="K253" s="97">
        <v>2608</v>
      </c>
      <c r="L253" s="97">
        <v>0</v>
      </c>
      <c r="M253" s="97">
        <v>0</v>
      </c>
      <c r="N253" s="96">
        <v>897</v>
      </c>
      <c r="O253" s="98">
        <v>0.68516969407265771</v>
      </c>
      <c r="P253" s="99">
        <v>0.40228481730182264</v>
      </c>
      <c r="Q253" s="100">
        <v>0.24958576785558559</v>
      </c>
      <c r="R253" s="100">
        <v>0.12398622133077526</v>
      </c>
      <c r="S253" s="100">
        <v>0.14772826371326414</v>
      </c>
      <c r="T253" s="100">
        <v>5.6858812243830124E-2</v>
      </c>
      <c r="U253" s="100">
        <v>0</v>
      </c>
      <c r="V253" s="100">
        <v>0</v>
      </c>
      <c r="W253" s="101">
        <v>1.9556117554722245E-2</v>
      </c>
      <c r="X253" s="98" t="s">
        <v>1661</v>
      </c>
    </row>
    <row r="254" spans="1:24" ht="16" x14ac:dyDescent="0.2">
      <c r="A254" s="93" t="s">
        <v>1278</v>
      </c>
      <c r="B254" s="42" t="s">
        <v>1279</v>
      </c>
      <c r="C254" s="94">
        <v>2</v>
      </c>
      <c r="D254" s="41" t="s">
        <v>1276</v>
      </c>
      <c r="E254" s="95">
        <v>68483</v>
      </c>
      <c r="F254" s="96">
        <v>52134</v>
      </c>
      <c r="G254" s="97">
        <v>20759</v>
      </c>
      <c r="H254" s="97">
        <v>7711</v>
      </c>
      <c r="I254" s="97">
        <v>1392</v>
      </c>
      <c r="J254" s="97">
        <v>1472</v>
      </c>
      <c r="K254" s="97">
        <v>839</v>
      </c>
      <c r="L254" s="97">
        <v>19961</v>
      </c>
      <c r="M254" s="97">
        <v>0</v>
      </c>
      <c r="N254" s="96">
        <v>0</v>
      </c>
      <c r="O254" s="98">
        <v>0.76126922009841858</v>
      </c>
      <c r="P254" s="99">
        <v>0.39818544519891053</v>
      </c>
      <c r="Q254" s="100">
        <v>0.14790731576322552</v>
      </c>
      <c r="R254" s="100">
        <v>2.6700425825756702E-2</v>
      </c>
      <c r="S254" s="100">
        <v>2.8234933057122033E-2</v>
      </c>
      <c r="T254" s="100">
        <v>1.6093144588943877E-2</v>
      </c>
      <c r="U254" s="100">
        <v>0.38287873556604135</v>
      </c>
      <c r="V254" s="100">
        <v>0</v>
      </c>
      <c r="W254" s="101">
        <v>0</v>
      </c>
      <c r="X254" s="98" t="s">
        <v>1661</v>
      </c>
    </row>
    <row r="255" spans="1:24" ht="16" x14ac:dyDescent="0.2">
      <c r="A255" s="1" t="s">
        <v>789</v>
      </c>
      <c r="B255" s="42" t="s">
        <v>790</v>
      </c>
      <c r="C255" s="94">
        <v>13</v>
      </c>
      <c r="D255" s="41" t="s">
        <v>236</v>
      </c>
      <c r="E255" s="95">
        <v>72521</v>
      </c>
      <c r="F255" s="96">
        <v>47075</v>
      </c>
      <c r="G255" s="97">
        <v>18684</v>
      </c>
      <c r="H255" s="97">
        <v>16759</v>
      </c>
      <c r="I255" s="97">
        <v>1774</v>
      </c>
      <c r="J255" s="97">
        <v>7485</v>
      </c>
      <c r="K255" s="97">
        <v>1218</v>
      </c>
      <c r="L255" s="97">
        <v>0</v>
      </c>
      <c r="M255" s="97">
        <v>0</v>
      </c>
      <c r="N255" s="96">
        <v>1155</v>
      </c>
      <c r="O255" s="98">
        <v>0.6491223231891452</v>
      </c>
      <c r="P255" s="99">
        <v>0.39689856611789698</v>
      </c>
      <c r="Q255" s="100">
        <v>0.35600637280934677</v>
      </c>
      <c r="R255" s="100">
        <v>3.7684545937334044E-2</v>
      </c>
      <c r="S255" s="100">
        <v>0.1590015932023367</v>
      </c>
      <c r="T255" s="100">
        <v>2.5873605947955389E-2</v>
      </c>
      <c r="U255" s="100">
        <v>0</v>
      </c>
      <c r="V255" s="100">
        <v>0</v>
      </c>
      <c r="W255" s="101">
        <v>2.4535315985130111E-2</v>
      </c>
      <c r="X255" s="98" t="s">
        <v>1661</v>
      </c>
    </row>
    <row r="256" spans="1:24" ht="16" x14ac:dyDescent="0.2">
      <c r="A256" s="1" t="s">
        <v>793</v>
      </c>
      <c r="B256" s="42" t="s">
        <v>794</v>
      </c>
      <c r="C256" s="94">
        <v>18</v>
      </c>
      <c r="D256" s="41" t="s">
        <v>360</v>
      </c>
      <c r="E256" s="95">
        <v>73495</v>
      </c>
      <c r="F256" s="96">
        <v>47963</v>
      </c>
      <c r="G256" s="97">
        <v>18120</v>
      </c>
      <c r="H256" s="97">
        <v>17597</v>
      </c>
      <c r="I256" s="97">
        <v>2008</v>
      </c>
      <c r="J256" s="97">
        <v>6731</v>
      </c>
      <c r="K256" s="97">
        <v>3401</v>
      </c>
      <c r="L256" s="97">
        <v>0</v>
      </c>
      <c r="M256" s="97">
        <v>0</v>
      </c>
      <c r="N256" s="96">
        <v>106</v>
      </c>
      <c r="O256" s="98">
        <v>0.65260221783794814</v>
      </c>
      <c r="P256" s="99">
        <v>0.37779121406083854</v>
      </c>
      <c r="Q256" s="100">
        <v>0.366886975376853</v>
      </c>
      <c r="R256" s="100">
        <v>4.1865604736984759E-2</v>
      </c>
      <c r="S256" s="100">
        <v>0.14033734336884682</v>
      </c>
      <c r="T256" s="100">
        <v>7.0908825553030463E-2</v>
      </c>
      <c r="U256" s="100">
        <v>0</v>
      </c>
      <c r="V256" s="100">
        <v>0</v>
      </c>
      <c r="W256" s="101">
        <v>2.2100369034464065E-3</v>
      </c>
      <c r="X256" s="98" t="s">
        <v>1661</v>
      </c>
    </row>
    <row r="257" spans="1:24" ht="16" x14ac:dyDescent="0.2">
      <c r="A257" s="1" t="s">
        <v>1010</v>
      </c>
      <c r="B257" s="42" t="s">
        <v>1011</v>
      </c>
      <c r="C257" s="94">
        <v>14</v>
      </c>
      <c r="D257" s="41" t="s">
        <v>51</v>
      </c>
      <c r="E257" s="95">
        <v>77569</v>
      </c>
      <c r="F257" s="96">
        <v>49564</v>
      </c>
      <c r="G257" s="97">
        <v>16692</v>
      </c>
      <c r="H257" s="97">
        <v>16156</v>
      </c>
      <c r="I257" s="97">
        <v>644</v>
      </c>
      <c r="J257" s="97">
        <v>15718</v>
      </c>
      <c r="K257" s="97">
        <v>0</v>
      </c>
      <c r="L257" s="97">
        <v>0</v>
      </c>
      <c r="M257" s="97">
        <v>0</v>
      </c>
      <c r="N257" s="96">
        <v>354</v>
      </c>
      <c r="O257" s="98">
        <v>0.63896659748095241</v>
      </c>
      <c r="P257" s="99">
        <v>0.33677669276087485</v>
      </c>
      <c r="Q257" s="100">
        <v>0.32596239205875233</v>
      </c>
      <c r="R257" s="100">
        <v>1.299330158986361E-2</v>
      </c>
      <c r="S257" s="100">
        <v>0.31712533290291339</v>
      </c>
      <c r="T257" s="100">
        <v>0</v>
      </c>
      <c r="U257" s="100">
        <v>0</v>
      </c>
      <c r="V257" s="100">
        <v>0</v>
      </c>
      <c r="W257" s="101">
        <v>7.1422806875958353E-3</v>
      </c>
      <c r="X257" s="98" t="s">
        <v>1661</v>
      </c>
    </row>
    <row r="258" spans="1:24" ht="16" x14ac:dyDescent="0.2">
      <c r="A258" s="1" t="s">
        <v>521</v>
      </c>
      <c r="B258" s="42" t="s">
        <v>522</v>
      </c>
      <c r="C258" s="94">
        <v>16</v>
      </c>
      <c r="D258" s="41" t="s">
        <v>520</v>
      </c>
      <c r="E258" s="95">
        <v>69643</v>
      </c>
      <c r="F258" s="96">
        <v>46603</v>
      </c>
      <c r="G258" s="97">
        <v>19677</v>
      </c>
      <c r="H258" s="97">
        <v>21885</v>
      </c>
      <c r="I258" s="97">
        <v>1567</v>
      </c>
      <c r="J258" s="97">
        <v>2047</v>
      </c>
      <c r="K258" s="97">
        <v>1310</v>
      </c>
      <c r="L258" s="97">
        <v>0</v>
      </c>
      <c r="M258" s="97">
        <v>0</v>
      </c>
      <c r="N258" s="96">
        <v>117</v>
      </c>
      <c r="O258" s="98">
        <v>0.6691699093950576</v>
      </c>
      <c r="P258" s="99">
        <v>0.42222603695041094</v>
      </c>
      <c r="Q258" s="100">
        <v>0.4696049610540094</v>
      </c>
      <c r="R258" s="100">
        <v>3.3624444778233162E-2</v>
      </c>
      <c r="S258" s="100">
        <v>4.392421088771109E-2</v>
      </c>
      <c r="T258" s="100">
        <v>2.8109778340450187E-2</v>
      </c>
      <c r="U258" s="100">
        <v>0</v>
      </c>
      <c r="V258" s="100">
        <v>0</v>
      </c>
      <c r="W258" s="101">
        <v>2.5105679891852454E-3</v>
      </c>
      <c r="X258" s="98" t="s">
        <v>1661</v>
      </c>
    </row>
    <row r="259" spans="1:24" ht="16" x14ac:dyDescent="0.2">
      <c r="A259" s="1" t="s">
        <v>1016</v>
      </c>
      <c r="B259" s="42" t="s">
        <v>1017</v>
      </c>
      <c r="C259" s="94">
        <v>17</v>
      </c>
      <c r="D259" s="41" t="s">
        <v>66</v>
      </c>
      <c r="E259" s="95">
        <v>76778</v>
      </c>
      <c r="F259" s="96">
        <v>53529</v>
      </c>
      <c r="G259" s="97">
        <v>22421</v>
      </c>
      <c r="H259" s="97">
        <v>25263</v>
      </c>
      <c r="I259" s="97">
        <v>2107</v>
      </c>
      <c r="J259" s="97">
        <v>1537</v>
      </c>
      <c r="K259" s="97">
        <v>2201</v>
      </c>
      <c r="L259" s="97">
        <v>0</v>
      </c>
      <c r="M259" s="97">
        <v>0</v>
      </c>
      <c r="N259" s="96">
        <v>0</v>
      </c>
      <c r="O259" s="98">
        <v>0.69719190393081354</v>
      </c>
      <c r="P259" s="99">
        <v>0.41885706813129331</v>
      </c>
      <c r="Q259" s="100">
        <v>0.47194978422910944</v>
      </c>
      <c r="R259" s="100">
        <v>3.9361841244932652E-2</v>
      </c>
      <c r="S259" s="100">
        <v>2.8713407685553624E-2</v>
      </c>
      <c r="T259" s="100">
        <v>4.111789870911095E-2</v>
      </c>
      <c r="U259" s="100">
        <v>0</v>
      </c>
      <c r="V259" s="100">
        <v>0</v>
      </c>
      <c r="W259" s="101">
        <v>0</v>
      </c>
      <c r="X259" s="98" t="s">
        <v>1661</v>
      </c>
    </row>
    <row r="260" spans="1:24" ht="16" x14ac:dyDescent="0.2">
      <c r="A260" s="1" t="s">
        <v>1086</v>
      </c>
      <c r="B260" s="42" t="s">
        <v>1087</v>
      </c>
      <c r="C260" s="94">
        <v>16</v>
      </c>
      <c r="D260" s="41" t="s">
        <v>294</v>
      </c>
      <c r="E260" s="95">
        <v>62346</v>
      </c>
      <c r="F260" s="96">
        <v>39514</v>
      </c>
      <c r="G260" s="97">
        <v>16527</v>
      </c>
      <c r="H260" s="97">
        <v>18504</v>
      </c>
      <c r="I260" s="97">
        <v>1457</v>
      </c>
      <c r="J260" s="97">
        <v>1489</v>
      </c>
      <c r="K260" s="97">
        <v>1322</v>
      </c>
      <c r="L260" s="97">
        <v>0</v>
      </c>
      <c r="M260" s="97">
        <v>0</v>
      </c>
      <c r="N260" s="96">
        <v>215</v>
      </c>
      <c r="O260" s="98">
        <v>0.63378564783626856</v>
      </c>
      <c r="P260" s="99">
        <v>0.4182568203674647</v>
      </c>
      <c r="Q260" s="100">
        <v>0.46828972009920533</v>
      </c>
      <c r="R260" s="100">
        <v>3.6873007035481097E-2</v>
      </c>
      <c r="S260" s="100">
        <v>3.7682846586020148E-2</v>
      </c>
      <c r="T260" s="100">
        <v>3.3456496431644479E-2</v>
      </c>
      <c r="U260" s="100">
        <v>0</v>
      </c>
      <c r="V260" s="100">
        <v>0</v>
      </c>
      <c r="W260" s="101">
        <v>5.4411094801842383E-3</v>
      </c>
      <c r="X260" s="98" t="s">
        <v>1661</v>
      </c>
    </row>
    <row r="261" spans="1:24" ht="16" x14ac:dyDescent="0.2">
      <c r="A261" s="1" t="s">
        <v>46</v>
      </c>
      <c r="B261" s="132" t="s">
        <v>47</v>
      </c>
      <c r="C261" s="133">
        <v>4</v>
      </c>
      <c r="D261" s="39" t="s">
        <v>48</v>
      </c>
      <c r="E261" s="134">
        <v>68338</v>
      </c>
      <c r="F261" s="96">
        <v>43275</v>
      </c>
      <c r="G261" s="135">
        <v>17525</v>
      </c>
      <c r="H261" s="135">
        <v>18320</v>
      </c>
      <c r="I261" s="135">
        <v>1169</v>
      </c>
      <c r="J261" s="135">
        <v>5070</v>
      </c>
      <c r="K261" s="135">
        <v>1061</v>
      </c>
      <c r="L261" s="135">
        <v>0</v>
      </c>
      <c r="M261" s="135">
        <v>0</v>
      </c>
      <c r="N261" s="136">
        <v>130</v>
      </c>
      <c r="O261" s="137">
        <v>0.63324943662384037</v>
      </c>
      <c r="P261" s="99">
        <v>0.4049682264586944</v>
      </c>
      <c r="Q261" s="100">
        <v>0.42333911034084343</v>
      </c>
      <c r="R261" s="100">
        <v>2.7013287117273254E-2</v>
      </c>
      <c r="S261" s="100">
        <v>0.117157712305026</v>
      </c>
      <c r="T261" s="100">
        <v>2.4517619872905835E-2</v>
      </c>
      <c r="U261" s="100">
        <v>0</v>
      </c>
      <c r="V261" s="100">
        <v>0</v>
      </c>
      <c r="W261" s="101">
        <v>3.0040439052570768E-3</v>
      </c>
      <c r="X261" s="98" t="s">
        <v>1661</v>
      </c>
    </row>
    <row r="262" spans="1:24" ht="16" x14ac:dyDescent="0.2">
      <c r="A262" s="1" t="s">
        <v>102</v>
      </c>
      <c r="B262" s="42" t="s">
        <v>103</v>
      </c>
      <c r="C262" s="94">
        <v>9</v>
      </c>
      <c r="D262" s="41" t="s">
        <v>104</v>
      </c>
      <c r="E262" s="95">
        <v>65591</v>
      </c>
      <c r="F262" s="96">
        <v>41293</v>
      </c>
      <c r="G262" s="97">
        <v>15812</v>
      </c>
      <c r="H262" s="97">
        <v>18518</v>
      </c>
      <c r="I262" s="97">
        <v>1184</v>
      </c>
      <c r="J262" s="97">
        <v>4154</v>
      </c>
      <c r="K262" s="97">
        <v>1371</v>
      </c>
      <c r="L262" s="97">
        <v>0</v>
      </c>
      <c r="M262" s="97">
        <v>0</v>
      </c>
      <c r="N262" s="96">
        <v>254</v>
      </c>
      <c r="O262" s="98">
        <v>0.62955283499260573</v>
      </c>
      <c r="P262" s="99">
        <v>0.38292204489865111</v>
      </c>
      <c r="Q262" s="100">
        <v>0.44845373307824571</v>
      </c>
      <c r="R262" s="100">
        <v>2.8673140726031048E-2</v>
      </c>
      <c r="S262" s="100">
        <v>0.10059816433778122</v>
      </c>
      <c r="T262" s="100">
        <v>3.3201753323807912E-2</v>
      </c>
      <c r="U262" s="100">
        <v>0</v>
      </c>
      <c r="V262" s="100">
        <v>0</v>
      </c>
      <c r="W262" s="101">
        <v>6.151163635483012E-3</v>
      </c>
      <c r="X262" s="98" t="s">
        <v>1661</v>
      </c>
    </row>
    <row r="263" spans="1:24" ht="16" x14ac:dyDescent="0.2">
      <c r="A263" s="1" t="s">
        <v>1104</v>
      </c>
      <c r="B263" s="42" t="s">
        <v>1105</v>
      </c>
      <c r="C263" s="94">
        <v>5</v>
      </c>
      <c r="D263" s="41" t="s">
        <v>101</v>
      </c>
      <c r="E263" s="95">
        <v>56956</v>
      </c>
      <c r="F263" s="96">
        <v>41837</v>
      </c>
      <c r="G263" s="97">
        <v>15566</v>
      </c>
      <c r="H263" s="97">
        <v>20165</v>
      </c>
      <c r="I263" s="97">
        <v>1474</v>
      </c>
      <c r="J263" s="97">
        <v>3737</v>
      </c>
      <c r="K263" s="97">
        <v>895</v>
      </c>
      <c r="L263" s="97">
        <v>0</v>
      </c>
      <c r="M263" s="97">
        <v>0</v>
      </c>
      <c r="N263" s="96">
        <v>0</v>
      </c>
      <c r="O263" s="98">
        <v>0.73454947678910032</v>
      </c>
      <c r="P263" s="99">
        <v>0.37206300642971535</v>
      </c>
      <c r="Q263" s="100">
        <v>0.48198962640724718</v>
      </c>
      <c r="R263" s="100">
        <v>3.523197169969166E-2</v>
      </c>
      <c r="S263" s="100">
        <v>8.9322848196572407E-2</v>
      </c>
      <c r="T263" s="100">
        <v>2.1392547266773431E-2</v>
      </c>
      <c r="U263" s="100">
        <v>0</v>
      </c>
      <c r="V263" s="100">
        <v>0</v>
      </c>
      <c r="W263" s="101">
        <v>0</v>
      </c>
      <c r="X263" s="98" t="s">
        <v>1661</v>
      </c>
    </row>
    <row r="264" spans="1:24" ht="16" x14ac:dyDescent="0.2">
      <c r="A264" s="1" t="s">
        <v>708</v>
      </c>
      <c r="B264" s="42" t="s">
        <v>709</v>
      </c>
      <c r="C264" s="94">
        <v>4</v>
      </c>
      <c r="D264" s="41" t="s">
        <v>525</v>
      </c>
      <c r="E264" s="95">
        <v>71153</v>
      </c>
      <c r="F264" s="96">
        <v>45677</v>
      </c>
      <c r="G264" s="97">
        <v>16925</v>
      </c>
      <c r="H264" s="97">
        <v>19193</v>
      </c>
      <c r="I264" s="97">
        <v>1564</v>
      </c>
      <c r="J264" s="97">
        <v>6935</v>
      </c>
      <c r="K264" s="97">
        <v>1060</v>
      </c>
      <c r="L264" s="97">
        <v>0</v>
      </c>
      <c r="M264" s="97">
        <v>0</v>
      </c>
      <c r="N264" s="96">
        <v>0</v>
      </c>
      <c r="O264" s="98">
        <v>0.64195466108245614</v>
      </c>
      <c r="P264" s="99">
        <v>0.37053659390940735</v>
      </c>
      <c r="Q264" s="100">
        <v>0.42018959213608598</v>
      </c>
      <c r="R264" s="100">
        <v>3.4240427348556167E-2</v>
      </c>
      <c r="S264" s="100">
        <v>0.1518269588633229</v>
      </c>
      <c r="T264" s="100">
        <v>2.3206427742627579E-2</v>
      </c>
      <c r="U264" s="100">
        <v>0</v>
      </c>
      <c r="V264" s="100">
        <v>0</v>
      </c>
      <c r="W264" s="101">
        <v>0</v>
      </c>
      <c r="X264" s="98" t="s">
        <v>1661</v>
      </c>
    </row>
    <row r="265" spans="1:24" ht="16" x14ac:dyDescent="0.2">
      <c r="A265" s="1" t="s">
        <v>737</v>
      </c>
      <c r="B265" s="42" t="s">
        <v>738</v>
      </c>
      <c r="C265" s="94">
        <v>11</v>
      </c>
      <c r="D265" s="41" t="s">
        <v>219</v>
      </c>
      <c r="E265" s="95">
        <v>66752</v>
      </c>
      <c r="F265" s="96">
        <v>42997</v>
      </c>
      <c r="G265" s="97">
        <v>15870</v>
      </c>
      <c r="H265" s="97">
        <v>16520</v>
      </c>
      <c r="I265" s="97">
        <v>1826</v>
      </c>
      <c r="J265" s="97">
        <v>7252</v>
      </c>
      <c r="K265" s="97">
        <v>1246</v>
      </c>
      <c r="L265" s="97">
        <v>0</v>
      </c>
      <c r="M265" s="97">
        <v>0</v>
      </c>
      <c r="N265" s="96">
        <v>283</v>
      </c>
      <c r="O265" s="98">
        <v>0.64413051294343238</v>
      </c>
      <c r="P265" s="99">
        <v>0.36909551829197385</v>
      </c>
      <c r="Q265" s="100">
        <v>0.384212852059446</v>
      </c>
      <c r="R265" s="100">
        <v>4.246807916831407E-2</v>
      </c>
      <c r="S265" s="100">
        <v>0.1686629299718585</v>
      </c>
      <c r="T265" s="100">
        <v>2.8978765960415844E-2</v>
      </c>
      <c r="U265" s="100">
        <v>0</v>
      </c>
      <c r="V265" s="100">
        <v>0</v>
      </c>
      <c r="W265" s="101">
        <v>6.5818545479917204E-3</v>
      </c>
      <c r="X265" s="98" t="s">
        <v>1661</v>
      </c>
    </row>
    <row r="266" spans="1:24" ht="16" x14ac:dyDescent="0.2">
      <c r="A266" s="1" t="s">
        <v>352</v>
      </c>
      <c r="B266" s="42" t="s">
        <v>353</v>
      </c>
      <c r="C266" s="94">
        <v>10</v>
      </c>
      <c r="D266" s="41" t="s">
        <v>19</v>
      </c>
      <c r="E266" s="95">
        <v>71456</v>
      </c>
      <c r="F266" s="96">
        <v>47948</v>
      </c>
      <c r="G266" s="97">
        <v>17605</v>
      </c>
      <c r="H266" s="97">
        <v>19488</v>
      </c>
      <c r="I266" s="97">
        <v>2004</v>
      </c>
      <c r="J266" s="97">
        <v>7631</v>
      </c>
      <c r="K266" s="97">
        <v>1059</v>
      </c>
      <c r="L266" s="97">
        <v>0</v>
      </c>
      <c r="M266" s="97">
        <v>0</v>
      </c>
      <c r="N266" s="96">
        <v>161</v>
      </c>
      <c r="O266" s="98">
        <v>0.67101433049708914</v>
      </c>
      <c r="P266" s="99">
        <v>0.3671685993159256</v>
      </c>
      <c r="Q266" s="100">
        <v>0.40644031033619754</v>
      </c>
      <c r="R266" s="100">
        <v>4.1795278218069574E-2</v>
      </c>
      <c r="S266" s="100">
        <v>0.15915158087928588</v>
      </c>
      <c r="T266" s="100">
        <v>2.2086426962542753E-2</v>
      </c>
      <c r="U266" s="100">
        <v>0</v>
      </c>
      <c r="V266" s="100">
        <v>0</v>
      </c>
      <c r="W266" s="101">
        <v>3.3578042879786434E-3</v>
      </c>
      <c r="X266" s="98" t="s">
        <v>1661</v>
      </c>
    </row>
    <row r="267" spans="1:24" ht="16" x14ac:dyDescent="0.2">
      <c r="A267" s="1" t="s">
        <v>500</v>
      </c>
      <c r="B267" s="42" t="s">
        <v>501</v>
      </c>
      <c r="C267" s="94">
        <v>16</v>
      </c>
      <c r="D267" s="41" t="s">
        <v>266</v>
      </c>
      <c r="E267" s="95">
        <v>72254</v>
      </c>
      <c r="F267" s="96">
        <v>47960</v>
      </c>
      <c r="G267" s="97">
        <v>17463</v>
      </c>
      <c r="H267" s="97">
        <v>23981</v>
      </c>
      <c r="I267" s="97">
        <v>2224</v>
      </c>
      <c r="J267" s="97">
        <v>2105</v>
      </c>
      <c r="K267" s="97">
        <v>2105</v>
      </c>
      <c r="L267" s="97">
        <v>0</v>
      </c>
      <c r="M267" s="97">
        <v>0</v>
      </c>
      <c r="N267" s="96">
        <v>82</v>
      </c>
      <c r="O267" s="98">
        <v>0.6637694798903867</v>
      </c>
      <c r="P267" s="99">
        <v>0.36411592994161801</v>
      </c>
      <c r="Q267" s="100">
        <v>0.5000208507089241</v>
      </c>
      <c r="R267" s="100">
        <v>4.6371976647206006E-2</v>
      </c>
      <c r="S267" s="100">
        <v>4.3890742285237698E-2</v>
      </c>
      <c r="T267" s="100">
        <v>4.3890742285237698E-2</v>
      </c>
      <c r="U267" s="100">
        <v>0</v>
      </c>
      <c r="V267" s="100">
        <v>0</v>
      </c>
      <c r="W267" s="101">
        <v>1.7097581317764804E-3</v>
      </c>
      <c r="X267" s="98" t="s">
        <v>1661</v>
      </c>
    </row>
    <row r="268" spans="1:24" ht="16" x14ac:dyDescent="0.2">
      <c r="A268" s="1" t="s">
        <v>425</v>
      </c>
      <c r="B268" s="42" t="s">
        <v>426</v>
      </c>
      <c r="C268" s="94">
        <v>17</v>
      </c>
      <c r="D268" s="41" t="s">
        <v>427</v>
      </c>
      <c r="E268" s="95">
        <v>63998</v>
      </c>
      <c r="F268" s="96">
        <v>43157</v>
      </c>
      <c r="G268" s="97">
        <v>15700</v>
      </c>
      <c r="H268" s="97">
        <v>18393</v>
      </c>
      <c r="I268" s="97">
        <v>1308</v>
      </c>
      <c r="J268" s="97">
        <v>6481</v>
      </c>
      <c r="K268" s="97">
        <v>1275</v>
      </c>
      <c r="L268" s="97">
        <v>0</v>
      </c>
      <c r="M268" s="97">
        <v>0</v>
      </c>
      <c r="N268" s="96">
        <v>0</v>
      </c>
      <c r="O268" s="98">
        <v>0.67434919841245033</v>
      </c>
      <c r="P268" s="99">
        <v>0.36378802975183633</v>
      </c>
      <c r="Q268" s="100">
        <v>0.42618810389971501</v>
      </c>
      <c r="R268" s="100">
        <v>3.0307945408624325E-2</v>
      </c>
      <c r="S268" s="100">
        <v>0.15017262553004149</v>
      </c>
      <c r="T268" s="100">
        <v>2.9543295409782885E-2</v>
      </c>
      <c r="U268" s="100">
        <v>0</v>
      </c>
      <c r="V268" s="100">
        <v>0</v>
      </c>
      <c r="W268" s="101">
        <v>0</v>
      </c>
      <c r="X268" s="98" t="s">
        <v>1661</v>
      </c>
    </row>
    <row r="269" spans="1:24" ht="16" x14ac:dyDescent="0.2">
      <c r="A269" s="1" t="s">
        <v>288</v>
      </c>
      <c r="B269" s="42" t="s">
        <v>289</v>
      </c>
      <c r="C269" s="94">
        <v>5</v>
      </c>
      <c r="D269" s="41" t="s">
        <v>126</v>
      </c>
      <c r="E269" s="95">
        <v>74679</v>
      </c>
      <c r="F269" s="96">
        <v>51712</v>
      </c>
      <c r="G269" s="97">
        <v>18792</v>
      </c>
      <c r="H269" s="97">
        <v>23322</v>
      </c>
      <c r="I269" s="97">
        <v>1354</v>
      </c>
      <c r="J269" s="97">
        <v>6995</v>
      </c>
      <c r="K269" s="97">
        <v>1111</v>
      </c>
      <c r="L269" s="97">
        <v>0</v>
      </c>
      <c r="M269" s="97">
        <v>0</v>
      </c>
      <c r="N269" s="96">
        <v>138</v>
      </c>
      <c r="O269" s="98">
        <v>0.69245704950521569</v>
      </c>
      <c r="P269" s="99">
        <v>0.36339727722772275</v>
      </c>
      <c r="Q269" s="100">
        <v>0.45099783415841582</v>
      </c>
      <c r="R269" s="100">
        <v>2.6183477722772276E-2</v>
      </c>
      <c r="S269" s="100">
        <v>0.13526840965346534</v>
      </c>
      <c r="T269" s="100">
        <v>2.1484375E-2</v>
      </c>
      <c r="U269" s="100">
        <v>0</v>
      </c>
      <c r="V269" s="100">
        <v>0</v>
      </c>
      <c r="W269" s="101">
        <v>2.6686262376237626E-3</v>
      </c>
      <c r="X269" s="98" t="s">
        <v>1661</v>
      </c>
    </row>
    <row r="270" spans="1:24" ht="16" x14ac:dyDescent="0.2">
      <c r="A270" s="1" t="s">
        <v>467</v>
      </c>
      <c r="B270" s="42" t="s">
        <v>468</v>
      </c>
      <c r="C270" s="94">
        <v>10</v>
      </c>
      <c r="D270" s="41" t="s">
        <v>25</v>
      </c>
      <c r="E270" s="95">
        <v>70046</v>
      </c>
      <c r="F270" s="96">
        <v>47998</v>
      </c>
      <c r="G270" s="97">
        <v>17321</v>
      </c>
      <c r="H270" s="97">
        <v>20307</v>
      </c>
      <c r="I270" s="97">
        <v>1906</v>
      </c>
      <c r="J270" s="97">
        <v>6930</v>
      </c>
      <c r="K270" s="97">
        <v>1534</v>
      </c>
      <c r="L270" s="97">
        <v>0</v>
      </c>
      <c r="M270" s="97">
        <v>0</v>
      </c>
      <c r="N270" s="96">
        <v>0</v>
      </c>
      <c r="O270" s="98">
        <v>0.6852354167261514</v>
      </c>
      <c r="P270" s="99">
        <v>0.36086920288345348</v>
      </c>
      <c r="Q270" s="100">
        <v>0.42308012833868081</v>
      </c>
      <c r="R270" s="100">
        <v>3.9709987916163175E-2</v>
      </c>
      <c r="S270" s="100">
        <v>0.14438101587566149</v>
      </c>
      <c r="T270" s="100">
        <v>3.1959664986041088E-2</v>
      </c>
      <c r="U270" s="100">
        <v>0</v>
      </c>
      <c r="V270" s="100">
        <v>0</v>
      </c>
      <c r="W270" s="101">
        <v>0</v>
      </c>
      <c r="X270" s="98" t="s">
        <v>1661</v>
      </c>
    </row>
    <row r="271" spans="1:24" ht="16" x14ac:dyDescent="0.2">
      <c r="A271" s="1" t="s">
        <v>305</v>
      </c>
      <c r="B271" s="42" t="s">
        <v>306</v>
      </c>
      <c r="C271" s="94">
        <v>4</v>
      </c>
      <c r="D271" s="41" t="s">
        <v>48</v>
      </c>
      <c r="E271" s="95">
        <v>62119</v>
      </c>
      <c r="F271" s="96">
        <v>39631</v>
      </c>
      <c r="G271" s="97">
        <v>14186</v>
      </c>
      <c r="H271" s="97">
        <v>16750</v>
      </c>
      <c r="I271" s="97">
        <v>1368</v>
      </c>
      <c r="J271" s="97">
        <v>6148</v>
      </c>
      <c r="K271" s="97">
        <v>1179</v>
      </c>
      <c r="L271" s="97">
        <v>0</v>
      </c>
      <c r="M271" s="97">
        <v>0</v>
      </c>
      <c r="N271" s="96">
        <v>0</v>
      </c>
      <c r="O271" s="98">
        <v>0.63798515752024343</v>
      </c>
      <c r="P271" s="99">
        <v>0.35795210819812773</v>
      </c>
      <c r="Q271" s="100">
        <v>0.42264893643864654</v>
      </c>
      <c r="R271" s="100">
        <v>3.4518432540183192E-2</v>
      </c>
      <c r="S271" s="100">
        <v>0.1551310842522268</v>
      </c>
      <c r="T271" s="100">
        <v>2.9749438570815776E-2</v>
      </c>
      <c r="U271" s="100">
        <v>0</v>
      </c>
      <c r="V271" s="100">
        <v>0</v>
      </c>
      <c r="W271" s="101">
        <v>0</v>
      </c>
      <c r="X271" s="98" t="s">
        <v>1661</v>
      </c>
    </row>
    <row r="272" spans="1:24" ht="16" x14ac:dyDescent="0.2">
      <c r="A272" s="1" t="s">
        <v>113</v>
      </c>
      <c r="B272" s="42" t="s">
        <v>114</v>
      </c>
      <c r="C272" s="94">
        <v>9</v>
      </c>
      <c r="D272" s="41" t="s">
        <v>104</v>
      </c>
      <c r="E272" s="95">
        <v>71428</v>
      </c>
      <c r="F272" s="96">
        <v>42461</v>
      </c>
      <c r="G272" s="97">
        <v>15164</v>
      </c>
      <c r="H272" s="97">
        <v>17673</v>
      </c>
      <c r="I272" s="97">
        <v>1349</v>
      </c>
      <c r="J272" s="97">
        <v>7106</v>
      </c>
      <c r="K272" s="97">
        <v>1169</v>
      </c>
      <c r="L272" s="97">
        <v>0</v>
      </c>
      <c r="M272" s="97">
        <v>0</v>
      </c>
      <c r="N272" s="96">
        <v>0</v>
      </c>
      <c r="O272" s="98">
        <v>0.59445875567004536</v>
      </c>
      <c r="P272" s="99">
        <v>0.3571277171993123</v>
      </c>
      <c r="Q272" s="100">
        <v>0.41621723463884508</v>
      </c>
      <c r="R272" s="100">
        <v>3.1770330420856786E-2</v>
      </c>
      <c r="S272" s="100">
        <v>0.16735357151268224</v>
      </c>
      <c r="T272" s="100">
        <v>2.7531146228303618E-2</v>
      </c>
      <c r="U272" s="100">
        <v>0</v>
      </c>
      <c r="V272" s="100">
        <v>0</v>
      </c>
      <c r="W272" s="101">
        <v>0</v>
      </c>
      <c r="X272" s="98" t="s">
        <v>1661</v>
      </c>
    </row>
    <row r="273" spans="1:24" ht="16" x14ac:dyDescent="0.2">
      <c r="A273" s="1" t="s">
        <v>336</v>
      </c>
      <c r="B273" s="42" t="s">
        <v>337</v>
      </c>
      <c r="C273" s="94">
        <v>4</v>
      </c>
      <c r="D273" s="41" t="s">
        <v>123</v>
      </c>
      <c r="E273" s="95">
        <v>65832</v>
      </c>
      <c r="F273" s="96">
        <v>41141</v>
      </c>
      <c r="G273" s="97">
        <v>14479</v>
      </c>
      <c r="H273" s="97">
        <v>17637</v>
      </c>
      <c r="I273" s="97">
        <v>1966</v>
      </c>
      <c r="J273" s="97">
        <v>5392</v>
      </c>
      <c r="K273" s="97">
        <v>1444</v>
      </c>
      <c r="L273" s="97">
        <v>0</v>
      </c>
      <c r="M273" s="97">
        <v>0</v>
      </c>
      <c r="N273" s="96">
        <v>223</v>
      </c>
      <c r="O273" s="98">
        <v>0.62493923927573214</v>
      </c>
      <c r="P273" s="99">
        <v>0.35193602489001241</v>
      </c>
      <c r="Q273" s="100">
        <v>0.42869643421404441</v>
      </c>
      <c r="R273" s="100">
        <v>4.7786879268855886E-2</v>
      </c>
      <c r="S273" s="100">
        <v>0.13106147152475633</v>
      </c>
      <c r="T273" s="100">
        <v>3.5098806543350916E-2</v>
      </c>
      <c r="U273" s="100">
        <v>0</v>
      </c>
      <c r="V273" s="100">
        <v>0</v>
      </c>
      <c r="W273" s="101">
        <v>5.4203835589800931E-3</v>
      </c>
      <c r="X273" s="98" t="s">
        <v>1661</v>
      </c>
    </row>
    <row r="274" spans="1:24" ht="16" x14ac:dyDescent="0.2">
      <c r="A274" s="1" t="s">
        <v>321</v>
      </c>
      <c r="B274" s="42" t="s">
        <v>322</v>
      </c>
      <c r="C274" s="94">
        <v>9</v>
      </c>
      <c r="D274" s="41" t="s">
        <v>318</v>
      </c>
      <c r="E274" s="95">
        <v>71380</v>
      </c>
      <c r="F274" s="96">
        <v>43699</v>
      </c>
      <c r="G274" s="97">
        <v>15284</v>
      </c>
      <c r="H274" s="97">
        <v>18472</v>
      </c>
      <c r="I274" s="97">
        <v>1779</v>
      </c>
      <c r="J274" s="97">
        <v>5709</v>
      </c>
      <c r="K274" s="97">
        <v>1719</v>
      </c>
      <c r="L274" s="97">
        <v>0</v>
      </c>
      <c r="M274" s="97">
        <v>0</v>
      </c>
      <c r="N274" s="96">
        <v>736</v>
      </c>
      <c r="O274" s="98">
        <v>0.61220229756234235</v>
      </c>
      <c r="P274" s="99">
        <v>0.34975628732922948</v>
      </c>
      <c r="Q274" s="100">
        <v>0.42270990182841711</v>
      </c>
      <c r="R274" s="100">
        <v>4.0710313737156459E-2</v>
      </c>
      <c r="S274" s="100">
        <v>0.13064372182429804</v>
      </c>
      <c r="T274" s="100">
        <v>3.933728460605506E-2</v>
      </c>
      <c r="U274" s="100">
        <v>0</v>
      </c>
      <c r="V274" s="100">
        <v>0</v>
      </c>
      <c r="W274" s="101">
        <v>1.6842490674843818E-2</v>
      </c>
      <c r="X274" s="98" t="s">
        <v>1661</v>
      </c>
    </row>
    <row r="275" spans="1:24" ht="16" x14ac:dyDescent="0.2">
      <c r="A275" s="1" t="s">
        <v>222</v>
      </c>
      <c r="B275" s="42" t="s">
        <v>223</v>
      </c>
      <c r="C275" s="94">
        <v>6</v>
      </c>
      <c r="D275" s="41" t="s">
        <v>144</v>
      </c>
      <c r="E275" s="95">
        <v>73883</v>
      </c>
      <c r="F275" s="96">
        <v>47215</v>
      </c>
      <c r="G275" s="97">
        <v>16350</v>
      </c>
      <c r="H275" s="97">
        <v>21272</v>
      </c>
      <c r="I275" s="97">
        <v>1690</v>
      </c>
      <c r="J275" s="97">
        <v>6299</v>
      </c>
      <c r="K275" s="97">
        <v>1434</v>
      </c>
      <c r="L275" s="97">
        <v>0</v>
      </c>
      <c r="M275" s="97">
        <v>0</v>
      </c>
      <c r="N275" s="96">
        <v>170</v>
      </c>
      <c r="O275" s="98">
        <v>0.63905093187878137</v>
      </c>
      <c r="P275" s="99">
        <v>0.34628825585089484</v>
      </c>
      <c r="Q275" s="100">
        <v>0.45053478767340888</v>
      </c>
      <c r="R275" s="100">
        <v>3.5793709626178123E-2</v>
      </c>
      <c r="S275" s="100">
        <v>0.13341099226940592</v>
      </c>
      <c r="T275" s="100">
        <v>3.0371703907656464E-2</v>
      </c>
      <c r="U275" s="100">
        <v>0</v>
      </c>
      <c r="V275" s="100">
        <v>0</v>
      </c>
      <c r="W275" s="101">
        <v>3.6005506724557873E-3</v>
      </c>
      <c r="X275" s="98" t="s">
        <v>1661</v>
      </c>
    </row>
    <row r="276" spans="1:24" ht="16" x14ac:dyDescent="0.2">
      <c r="A276" s="1" t="s">
        <v>1038</v>
      </c>
      <c r="B276" s="42" t="s">
        <v>1039</v>
      </c>
      <c r="C276" s="94">
        <v>7</v>
      </c>
      <c r="D276" s="41" t="s">
        <v>63</v>
      </c>
      <c r="E276" s="95">
        <v>70521</v>
      </c>
      <c r="F276" s="96">
        <v>42973</v>
      </c>
      <c r="G276" s="97">
        <v>14688</v>
      </c>
      <c r="H276" s="97">
        <v>17301</v>
      </c>
      <c r="I276" s="97">
        <v>1483</v>
      </c>
      <c r="J276" s="97">
        <v>7862</v>
      </c>
      <c r="K276" s="97">
        <v>1069</v>
      </c>
      <c r="L276" s="97">
        <v>0</v>
      </c>
      <c r="M276" s="97">
        <v>0</v>
      </c>
      <c r="N276" s="96">
        <v>570</v>
      </c>
      <c r="O276" s="98">
        <v>0.60936458643524627</v>
      </c>
      <c r="P276" s="99">
        <v>0.34179601144904942</v>
      </c>
      <c r="Q276" s="100">
        <v>0.40260163358387824</v>
      </c>
      <c r="R276" s="100">
        <v>3.4510041188653341E-2</v>
      </c>
      <c r="S276" s="100">
        <v>0.18295208619365649</v>
      </c>
      <c r="T276" s="100">
        <v>2.4876084983594351E-2</v>
      </c>
      <c r="U276" s="100">
        <v>0</v>
      </c>
      <c r="V276" s="100">
        <v>0</v>
      </c>
      <c r="W276" s="101">
        <v>1.3264142601168176E-2</v>
      </c>
      <c r="X276" s="98" t="s">
        <v>1661</v>
      </c>
    </row>
    <row r="277" spans="1:24" ht="16" x14ac:dyDescent="0.2">
      <c r="A277" s="1" t="s">
        <v>131</v>
      </c>
      <c r="B277" s="42" t="s">
        <v>132</v>
      </c>
      <c r="C277" s="94">
        <v>5</v>
      </c>
      <c r="D277" s="41" t="s">
        <v>126</v>
      </c>
      <c r="E277" s="95">
        <v>57411</v>
      </c>
      <c r="F277" s="96">
        <v>32436</v>
      </c>
      <c r="G277" s="97">
        <v>10963</v>
      </c>
      <c r="H277" s="97">
        <v>13548</v>
      </c>
      <c r="I277" s="97">
        <v>743</v>
      </c>
      <c r="J277" s="97">
        <v>5613</v>
      </c>
      <c r="K277" s="97">
        <v>841</v>
      </c>
      <c r="L277" s="97">
        <v>0</v>
      </c>
      <c r="M277" s="97">
        <v>0</v>
      </c>
      <c r="N277" s="96">
        <v>728</v>
      </c>
      <c r="O277" s="98">
        <v>0.56497883680827721</v>
      </c>
      <c r="P277" s="99">
        <v>0.33798865458132937</v>
      </c>
      <c r="Q277" s="100">
        <v>0.41768405475397707</v>
      </c>
      <c r="R277" s="100">
        <v>2.2906646935503761E-2</v>
      </c>
      <c r="S277" s="100">
        <v>0.17304846466888643</v>
      </c>
      <c r="T277" s="100">
        <v>2.5927981255395239E-2</v>
      </c>
      <c r="U277" s="100">
        <v>0</v>
      </c>
      <c r="V277" s="100">
        <v>0</v>
      </c>
      <c r="W277" s="101">
        <v>2.2444197804908125E-2</v>
      </c>
      <c r="X277" s="98" t="s">
        <v>1661</v>
      </c>
    </row>
    <row r="278" spans="1:24" ht="16" x14ac:dyDescent="0.2">
      <c r="A278" s="1" t="s">
        <v>1042</v>
      </c>
      <c r="B278" s="42" t="s">
        <v>1043</v>
      </c>
      <c r="C278" s="94">
        <v>9</v>
      </c>
      <c r="D278" s="41" t="s">
        <v>13</v>
      </c>
      <c r="E278" s="95">
        <v>67080</v>
      </c>
      <c r="F278" s="96">
        <v>36892</v>
      </c>
      <c r="G278" s="97">
        <v>12455</v>
      </c>
      <c r="H278" s="97">
        <v>14392</v>
      </c>
      <c r="I278" s="97">
        <v>840</v>
      </c>
      <c r="J278" s="97">
        <v>8122</v>
      </c>
      <c r="K278" s="97">
        <v>529</v>
      </c>
      <c r="L278" s="97">
        <v>0</v>
      </c>
      <c r="M278" s="97">
        <v>0</v>
      </c>
      <c r="N278" s="96">
        <v>554</v>
      </c>
      <c r="O278" s="98">
        <v>0.54997018485390581</v>
      </c>
      <c r="P278" s="99">
        <v>0.33760706928331347</v>
      </c>
      <c r="Q278" s="100">
        <v>0.39011167732841806</v>
      </c>
      <c r="R278" s="100">
        <v>2.2769164046405724E-2</v>
      </c>
      <c r="S278" s="100">
        <v>0.22015613141060392</v>
      </c>
      <c r="T278" s="100">
        <v>1.4339152119700748E-2</v>
      </c>
      <c r="U278" s="100">
        <v>0</v>
      </c>
      <c r="V278" s="100">
        <v>0</v>
      </c>
      <c r="W278" s="101">
        <v>1.5016805811558061E-2</v>
      </c>
      <c r="X278" s="98" t="s">
        <v>1661</v>
      </c>
    </row>
    <row r="279" spans="1:24" ht="16" x14ac:dyDescent="0.2">
      <c r="A279" s="1" t="s">
        <v>176</v>
      </c>
      <c r="B279" s="42" t="s">
        <v>177</v>
      </c>
      <c r="C279" s="94">
        <v>16</v>
      </c>
      <c r="D279" s="41" t="s">
        <v>175</v>
      </c>
      <c r="E279" s="95">
        <v>82196</v>
      </c>
      <c r="F279" s="96">
        <v>52235</v>
      </c>
      <c r="G279" s="97">
        <v>17517</v>
      </c>
      <c r="H279" s="97">
        <v>28351</v>
      </c>
      <c r="I279" s="97">
        <v>2607</v>
      </c>
      <c r="J279" s="97">
        <v>2024</v>
      </c>
      <c r="K279" s="97">
        <v>1539</v>
      </c>
      <c r="L279" s="97">
        <v>0</v>
      </c>
      <c r="M279" s="97">
        <v>0</v>
      </c>
      <c r="N279" s="96">
        <v>197</v>
      </c>
      <c r="O279" s="98">
        <v>0.63549321134848413</v>
      </c>
      <c r="P279" s="99">
        <v>0.33534986120417343</v>
      </c>
      <c r="Q279" s="100">
        <v>0.54275868670431704</v>
      </c>
      <c r="R279" s="100">
        <v>4.990906480329281E-2</v>
      </c>
      <c r="S279" s="100">
        <v>3.8747965923231549E-2</v>
      </c>
      <c r="T279" s="100">
        <v>2.9463003733129128E-2</v>
      </c>
      <c r="U279" s="100">
        <v>0</v>
      </c>
      <c r="V279" s="100">
        <v>0</v>
      </c>
      <c r="W279" s="101">
        <v>3.7714176318560354E-3</v>
      </c>
      <c r="X279" s="98" t="s">
        <v>1661</v>
      </c>
    </row>
    <row r="280" spans="1:24" ht="16" x14ac:dyDescent="0.2">
      <c r="A280" s="1" t="s">
        <v>898</v>
      </c>
      <c r="B280" s="42" t="s">
        <v>899</v>
      </c>
      <c r="C280" s="94">
        <v>19</v>
      </c>
      <c r="D280" s="41" t="s">
        <v>164</v>
      </c>
      <c r="E280" s="95">
        <v>86366</v>
      </c>
      <c r="F280" s="96">
        <v>48275</v>
      </c>
      <c r="G280" s="97">
        <v>16085</v>
      </c>
      <c r="H280" s="97">
        <v>23421</v>
      </c>
      <c r="I280" s="97">
        <v>1275</v>
      </c>
      <c r="J280" s="97">
        <v>6274</v>
      </c>
      <c r="K280" s="97">
        <v>1220</v>
      </c>
      <c r="L280" s="97">
        <v>0</v>
      </c>
      <c r="M280" s="97">
        <v>0</v>
      </c>
      <c r="N280" s="96">
        <v>0</v>
      </c>
      <c r="O280" s="98">
        <v>0.55895838640205642</v>
      </c>
      <c r="P280" s="99">
        <v>0.33319523562920766</v>
      </c>
      <c r="Q280" s="100">
        <v>0.48515794924909372</v>
      </c>
      <c r="R280" s="100">
        <v>2.6411185914034178E-2</v>
      </c>
      <c r="S280" s="100">
        <v>0.12996374935266702</v>
      </c>
      <c r="T280" s="100">
        <v>2.527187985499741E-2</v>
      </c>
      <c r="U280" s="100">
        <v>0</v>
      </c>
      <c r="V280" s="100">
        <v>0</v>
      </c>
      <c r="W280" s="101">
        <v>0</v>
      </c>
      <c r="X280" s="98" t="s">
        <v>1661</v>
      </c>
    </row>
    <row r="281" spans="1:24" ht="16" x14ac:dyDescent="0.2">
      <c r="A281" s="1" t="s">
        <v>864</v>
      </c>
      <c r="B281" s="42" t="s">
        <v>865</v>
      </c>
      <c r="C281" s="94">
        <v>8</v>
      </c>
      <c r="D281" s="41" t="s">
        <v>92</v>
      </c>
      <c r="E281" s="95">
        <v>64010</v>
      </c>
      <c r="F281" s="96">
        <v>36941</v>
      </c>
      <c r="G281" s="97">
        <v>12259</v>
      </c>
      <c r="H281" s="97">
        <v>15393</v>
      </c>
      <c r="I281" s="97">
        <v>770</v>
      </c>
      <c r="J281" s="97">
        <v>6329</v>
      </c>
      <c r="K281" s="97">
        <v>887</v>
      </c>
      <c r="L281" s="97">
        <v>0</v>
      </c>
      <c r="M281" s="97">
        <v>1097</v>
      </c>
      <c r="N281" s="96">
        <v>206</v>
      </c>
      <c r="O281" s="98">
        <v>0.57711295110139038</v>
      </c>
      <c r="P281" s="99">
        <v>0.3318534961154273</v>
      </c>
      <c r="Q281" s="100">
        <v>0.4166914810102596</v>
      </c>
      <c r="R281" s="100">
        <v>2.0844048618066647E-2</v>
      </c>
      <c r="S281" s="100">
        <v>0.17132725156330364</v>
      </c>
      <c r="T281" s="100">
        <v>2.4011261200292358E-2</v>
      </c>
      <c r="U281" s="100">
        <v>0</v>
      </c>
      <c r="V281" s="100">
        <v>2.9696001732492351E-2</v>
      </c>
      <c r="W281" s="101">
        <v>5.5764597601580899E-3</v>
      </c>
      <c r="X281" s="98" t="s">
        <v>1661</v>
      </c>
    </row>
    <row r="282" spans="1:24" ht="16" x14ac:dyDescent="0.2">
      <c r="A282" s="1" t="s">
        <v>443</v>
      </c>
      <c r="B282" s="42" t="s">
        <v>444</v>
      </c>
      <c r="C282" s="94">
        <v>18</v>
      </c>
      <c r="D282" s="41" t="s">
        <v>360</v>
      </c>
      <c r="E282" s="95">
        <v>76964</v>
      </c>
      <c r="F282" s="96">
        <v>54018</v>
      </c>
      <c r="G282" s="97">
        <v>17879</v>
      </c>
      <c r="H282" s="97">
        <v>25062</v>
      </c>
      <c r="I282" s="97">
        <v>2321</v>
      </c>
      <c r="J282" s="97">
        <v>5075</v>
      </c>
      <c r="K282" s="97">
        <v>3491</v>
      </c>
      <c r="L282" s="97">
        <v>0</v>
      </c>
      <c r="M282" s="97">
        <v>0</v>
      </c>
      <c r="N282" s="96">
        <v>190</v>
      </c>
      <c r="O282" s="98">
        <v>0.70186061015539736</v>
      </c>
      <c r="P282" s="99">
        <v>0.33098226517086898</v>
      </c>
      <c r="Q282" s="100">
        <v>0.4639564589581251</v>
      </c>
      <c r="R282" s="100">
        <v>4.296715909511644E-2</v>
      </c>
      <c r="S282" s="100">
        <v>9.3950164759894844E-2</v>
      </c>
      <c r="T282" s="100">
        <v>6.4626605946166094E-2</v>
      </c>
      <c r="U282" s="100">
        <v>0</v>
      </c>
      <c r="V282" s="100">
        <v>0</v>
      </c>
      <c r="W282" s="101">
        <v>3.5173460698285758E-3</v>
      </c>
      <c r="X282" s="98" t="s">
        <v>1661</v>
      </c>
    </row>
    <row r="283" spans="1:24" ht="16" x14ac:dyDescent="0.2">
      <c r="A283" s="1" t="s">
        <v>632</v>
      </c>
      <c r="B283" s="42" t="s">
        <v>633</v>
      </c>
      <c r="C283" s="94">
        <v>7</v>
      </c>
      <c r="D283" s="41" t="s">
        <v>63</v>
      </c>
      <c r="E283" s="95">
        <v>69097</v>
      </c>
      <c r="F283" s="96">
        <v>48291</v>
      </c>
      <c r="G283" s="97">
        <v>15887</v>
      </c>
      <c r="H283" s="97">
        <v>23137</v>
      </c>
      <c r="I283" s="97">
        <v>2569</v>
      </c>
      <c r="J283" s="97">
        <v>3706</v>
      </c>
      <c r="K283" s="97">
        <v>2541</v>
      </c>
      <c r="L283" s="97">
        <v>0</v>
      </c>
      <c r="M283" s="97">
        <v>0</v>
      </c>
      <c r="N283" s="96">
        <v>451</v>
      </c>
      <c r="O283" s="98">
        <v>0.69888707179761789</v>
      </c>
      <c r="P283" s="99">
        <v>0.3289846969414591</v>
      </c>
      <c r="Q283" s="100">
        <v>0.4791161914228324</v>
      </c>
      <c r="R283" s="100">
        <v>5.3198318527261812E-2</v>
      </c>
      <c r="S283" s="100">
        <v>7.6743078420409602E-2</v>
      </c>
      <c r="T283" s="100">
        <v>5.2618500341678573E-2</v>
      </c>
      <c r="U283" s="100">
        <v>0</v>
      </c>
      <c r="V283" s="100">
        <v>0</v>
      </c>
      <c r="W283" s="101">
        <v>9.3392143463585341E-3</v>
      </c>
      <c r="X283" s="98" t="s">
        <v>1661</v>
      </c>
    </row>
    <row r="284" spans="1:24" ht="16" x14ac:dyDescent="0.2">
      <c r="A284" s="1" t="s">
        <v>1044</v>
      </c>
      <c r="B284" s="42" t="s">
        <v>1045</v>
      </c>
      <c r="C284" s="94">
        <v>9</v>
      </c>
      <c r="D284" s="41" t="s">
        <v>13</v>
      </c>
      <c r="E284" s="95">
        <v>67743</v>
      </c>
      <c r="F284" s="96">
        <v>41838</v>
      </c>
      <c r="G284" s="97">
        <v>13733</v>
      </c>
      <c r="H284" s="97">
        <v>19740</v>
      </c>
      <c r="I284" s="97">
        <v>676</v>
      </c>
      <c r="J284" s="97">
        <v>6540</v>
      </c>
      <c r="K284" s="97">
        <v>1149</v>
      </c>
      <c r="L284" s="97">
        <v>0</v>
      </c>
      <c r="M284" s="97">
        <v>0</v>
      </c>
      <c r="N284" s="96">
        <v>0</v>
      </c>
      <c r="O284" s="98">
        <v>0.61759886630352956</v>
      </c>
      <c r="P284" s="99">
        <v>0.32824226779482768</v>
      </c>
      <c r="Q284" s="100">
        <v>0.4718198766671447</v>
      </c>
      <c r="R284" s="100">
        <v>1.6157560112816102E-2</v>
      </c>
      <c r="S284" s="100">
        <v>0.15631722357665281</v>
      </c>
      <c r="T284" s="100">
        <v>2.7463071848558725E-2</v>
      </c>
      <c r="U284" s="100">
        <v>0</v>
      </c>
      <c r="V284" s="100">
        <v>0</v>
      </c>
      <c r="W284" s="101">
        <v>0</v>
      </c>
      <c r="X284" s="98" t="s">
        <v>1661</v>
      </c>
    </row>
    <row r="285" spans="1:24" ht="16" x14ac:dyDescent="0.2">
      <c r="A285" s="1" t="s">
        <v>142</v>
      </c>
      <c r="B285" s="42" t="s">
        <v>143</v>
      </c>
      <c r="C285" s="94">
        <v>6</v>
      </c>
      <c r="D285" s="41" t="s">
        <v>144</v>
      </c>
      <c r="E285" s="95">
        <v>67901</v>
      </c>
      <c r="F285" s="96">
        <v>43161</v>
      </c>
      <c r="G285" s="97">
        <v>14164</v>
      </c>
      <c r="H285" s="97">
        <v>18541</v>
      </c>
      <c r="I285" s="97">
        <v>1236</v>
      </c>
      <c r="J285" s="97">
        <v>8117</v>
      </c>
      <c r="K285" s="97">
        <v>1103</v>
      </c>
      <c r="L285" s="97">
        <v>0</v>
      </c>
      <c r="M285" s="97">
        <v>0</v>
      </c>
      <c r="N285" s="96">
        <v>0</v>
      </c>
      <c r="O285" s="98">
        <v>0.63564601404986676</v>
      </c>
      <c r="P285" s="99">
        <v>0.32816663191306966</v>
      </c>
      <c r="Q285" s="100">
        <v>0.42957762795115961</v>
      </c>
      <c r="R285" s="100">
        <v>2.8636963925766316E-2</v>
      </c>
      <c r="S285" s="100">
        <v>0.18806329788466439</v>
      </c>
      <c r="T285" s="100">
        <v>2.5555478325340004E-2</v>
      </c>
      <c r="U285" s="100">
        <v>0</v>
      </c>
      <c r="V285" s="100">
        <v>0</v>
      </c>
      <c r="W285" s="101">
        <v>0</v>
      </c>
      <c r="X285" s="98" t="s">
        <v>1661</v>
      </c>
    </row>
    <row r="286" spans="1:24" ht="16" x14ac:dyDescent="0.2">
      <c r="A286" s="1" t="s">
        <v>1030</v>
      </c>
      <c r="B286" s="42" t="s">
        <v>1031</v>
      </c>
      <c r="C286" s="94">
        <v>4</v>
      </c>
      <c r="D286" s="41" t="s">
        <v>135</v>
      </c>
      <c r="E286" s="95">
        <v>77523</v>
      </c>
      <c r="F286" s="96">
        <v>53495</v>
      </c>
      <c r="G286" s="97">
        <v>17551</v>
      </c>
      <c r="H286" s="97">
        <v>25791</v>
      </c>
      <c r="I286" s="97">
        <v>1595</v>
      </c>
      <c r="J286" s="97">
        <v>6541</v>
      </c>
      <c r="K286" s="97">
        <v>2017</v>
      </c>
      <c r="L286" s="97">
        <v>0</v>
      </c>
      <c r="M286" s="97">
        <v>0</v>
      </c>
      <c r="N286" s="96">
        <v>0</v>
      </c>
      <c r="O286" s="98">
        <v>0.69005327451208032</v>
      </c>
      <c r="P286" s="99">
        <v>0.32808673707823161</v>
      </c>
      <c r="Q286" s="100">
        <v>0.48211982428264322</v>
      </c>
      <c r="R286" s="100">
        <v>2.9815870642116087E-2</v>
      </c>
      <c r="S286" s="100">
        <v>0.12227310963641462</v>
      </c>
      <c r="T286" s="100">
        <v>3.7704458360594446E-2</v>
      </c>
      <c r="U286" s="100">
        <v>0</v>
      </c>
      <c r="V286" s="100">
        <v>0</v>
      </c>
      <c r="W286" s="101">
        <v>0</v>
      </c>
      <c r="X286" s="98" t="s">
        <v>1661</v>
      </c>
    </row>
    <row r="287" spans="1:24" ht="16" x14ac:dyDescent="0.2">
      <c r="A287" s="152" t="s">
        <v>1198</v>
      </c>
      <c r="B287" s="42" t="s">
        <v>1199</v>
      </c>
      <c r="C287" s="94">
        <v>12</v>
      </c>
      <c r="D287" s="41" t="s">
        <v>1159</v>
      </c>
      <c r="E287" s="95">
        <v>53639</v>
      </c>
      <c r="F287" s="96">
        <v>37457</v>
      </c>
      <c r="G287" s="97">
        <v>12257</v>
      </c>
      <c r="H287" s="97">
        <v>15187</v>
      </c>
      <c r="I287" s="97">
        <v>1380</v>
      </c>
      <c r="J287" s="97">
        <v>6150</v>
      </c>
      <c r="K287" s="97">
        <v>680</v>
      </c>
      <c r="L287" s="97">
        <v>1803</v>
      </c>
      <c r="M287" s="97">
        <v>0</v>
      </c>
      <c r="N287" s="96">
        <v>0</v>
      </c>
      <c r="O287" s="98">
        <v>0.69831652342511974</v>
      </c>
      <c r="P287" s="99">
        <v>0.32722855541020368</v>
      </c>
      <c r="Q287" s="100">
        <v>0.40545158448354113</v>
      </c>
      <c r="R287" s="100">
        <v>3.6842245775155512E-2</v>
      </c>
      <c r="S287" s="100">
        <v>0.16418826921536694</v>
      </c>
      <c r="T287" s="100">
        <v>1.8154150092105616E-2</v>
      </c>
      <c r="U287" s="100">
        <v>4.8135195023627092E-2</v>
      </c>
      <c r="V287" s="100">
        <v>0</v>
      </c>
      <c r="W287" s="101">
        <v>0</v>
      </c>
      <c r="X287" s="98" t="s">
        <v>1661</v>
      </c>
    </row>
    <row r="288" spans="1:24" ht="16" x14ac:dyDescent="0.2">
      <c r="A288" s="1" t="s">
        <v>952</v>
      </c>
      <c r="B288" s="42" t="s">
        <v>953</v>
      </c>
      <c r="C288" s="94">
        <v>11</v>
      </c>
      <c r="D288" s="41" t="s">
        <v>219</v>
      </c>
      <c r="E288" s="95">
        <v>68788</v>
      </c>
      <c r="F288" s="96">
        <v>39107</v>
      </c>
      <c r="G288" s="97">
        <v>12780</v>
      </c>
      <c r="H288" s="97">
        <v>15319</v>
      </c>
      <c r="I288" s="97">
        <v>1309</v>
      </c>
      <c r="J288" s="97">
        <v>8298</v>
      </c>
      <c r="K288" s="97">
        <v>1029</v>
      </c>
      <c r="L288" s="97">
        <v>0</v>
      </c>
      <c r="M288" s="97">
        <v>0</v>
      </c>
      <c r="N288" s="96">
        <v>372</v>
      </c>
      <c r="O288" s="98">
        <v>0.56851485724254225</v>
      </c>
      <c r="P288" s="99">
        <v>0.32679571432224408</v>
      </c>
      <c r="Q288" s="100">
        <v>0.39172015240238323</v>
      </c>
      <c r="R288" s="100">
        <v>3.3472268391848005E-2</v>
      </c>
      <c r="S288" s="100">
        <v>0.21218707648247118</v>
      </c>
      <c r="T288" s="100">
        <v>2.6312424885570358E-2</v>
      </c>
      <c r="U288" s="100">
        <v>0</v>
      </c>
      <c r="V288" s="100">
        <v>0</v>
      </c>
      <c r="W288" s="101">
        <v>9.5123635154831607E-3</v>
      </c>
      <c r="X288" s="98" t="s">
        <v>1661</v>
      </c>
    </row>
    <row r="289" spans="1:24" ht="16" x14ac:dyDescent="0.2">
      <c r="A289" s="1" t="s">
        <v>914</v>
      </c>
      <c r="B289" s="42" t="s">
        <v>915</v>
      </c>
      <c r="C289" s="94">
        <v>19</v>
      </c>
      <c r="D289" s="41" t="s">
        <v>10</v>
      </c>
      <c r="E289" s="95">
        <v>70285</v>
      </c>
      <c r="F289" s="96">
        <v>43652</v>
      </c>
      <c r="G289" s="97">
        <v>14207</v>
      </c>
      <c r="H289" s="97">
        <v>18017</v>
      </c>
      <c r="I289" s="97">
        <v>2121</v>
      </c>
      <c r="J289" s="97">
        <v>5566</v>
      </c>
      <c r="K289" s="97">
        <v>2568</v>
      </c>
      <c r="L289" s="97">
        <v>0</v>
      </c>
      <c r="M289" s="97">
        <v>0</v>
      </c>
      <c r="N289" s="96">
        <v>1173</v>
      </c>
      <c r="O289" s="98">
        <v>0.62107135235114175</v>
      </c>
      <c r="P289" s="99">
        <v>0.32546046000183265</v>
      </c>
      <c r="Q289" s="100">
        <v>0.41274168422981766</v>
      </c>
      <c r="R289" s="100">
        <v>4.8588838999358563E-2</v>
      </c>
      <c r="S289" s="100">
        <v>0.12750847612938698</v>
      </c>
      <c r="T289" s="100">
        <v>5.882891963713003E-2</v>
      </c>
      <c r="U289" s="100">
        <v>0</v>
      </c>
      <c r="V289" s="100">
        <v>0</v>
      </c>
      <c r="W289" s="101">
        <v>2.6871621002474113E-2</v>
      </c>
      <c r="X289" s="98" t="s">
        <v>1661</v>
      </c>
    </row>
    <row r="290" spans="1:24" ht="16" x14ac:dyDescent="0.2">
      <c r="A290" s="152" t="s">
        <v>1218</v>
      </c>
      <c r="B290" s="42" t="s">
        <v>1219</v>
      </c>
      <c r="C290" s="94">
        <v>12</v>
      </c>
      <c r="D290" s="41" t="s">
        <v>1167</v>
      </c>
      <c r="E290" s="95">
        <v>62145</v>
      </c>
      <c r="F290" s="96">
        <v>40347</v>
      </c>
      <c r="G290" s="97">
        <v>13123</v>
      </c>
      <c r="H290" s="97">
        <v>16633</v>
      </c>
      <c r="I290" s="97">
        <v>1581</v>
      </c>
      <c r="J290" s="97">
        <v>6134</v>
      </c>
      <c r="K290" s="97">
        <v>1272</v>
      </c>
      <c r="L290" s="97">
        <v>1604</v>
      </c>
      <c r="M290" s="97">
        <v>0</v>
      </c>
      <c r="N290" s="96">
        <v>0</v>
      </c>
      <c r="O290" s="98">
        <v>0.64923968139029686</v>
      </c>
      <c r="P290" s="99">
        <v>0.32525342652489653</v>
      </c>
      <c r="Q290" s="100">
        <v>0.41224874216174684</v>
      </c>
      <c r="R290" s="100">
        <v>3.9185069521897542E-2</v>
      </c>
      <c r="S290" s="100">
        <v>0.15203112994770368</v>
      </c>
      <c r="T290" s="100">
        <v>3.1526507547029521E-2</v>
      </c>
      <c r="U290" s="100">
        <v>3.9755124296725904E-2</v>
      </c>
      <c r="V290" s="100">
        <v>0</v>
      </c>
      <c r="W290" s="101">
        <v>0</v>
      </c>
      <c r="X290" s="98" t="s">
        <v>1661</v>
      </c>
    </row>
    <row r="291" spans="1:24" ht="16" x14ac:dyDescent="0.2">
      <c r="A291" s="1" t="s">
        <v>121</v>
      </c>
      <c r="B291" s="42" t="s">
        <v>122</v>
      </c>
      <c r="C291" s="94">
        <v>4</v>
      </c>
      <c r="D291" s="41" t="s">
        <v>123</v>
      </c>
      <c r="E291" s="95">
        <v>66089</v>
      </c>
      <c r="F291" s="96">
        <v>39389</v>
      </c>
      <c r="G291" s="97">
        <v>12799</v>
      </c>
      <c r="H291" s="97">
        <v>16307</v>
      </c>
      <c r="I291" s="97">
        <v>1723</v>
      </c>
      <c r="J291" s="97">
        <v>7015</v>
      </c>
      <c r="K291" s="97">
        <v>1545</v>
      </c>
      <c r="L291" s="97">
        <v>0</v>
      </c>
      <c r="M291" s="97">
        <v>0</v>
      </c>
      <c r="N291" s="96">
        <v>0</v>
      </c>
      <c r="O291" s="98">
        <v>0.59599933423111262</v>
      </c>
      <c r="P291" s="99">
        <v>0.32493843458833682</v>
      </c>
      <c r="Q291" s="100">
        <v>0.41399883216126332</v>
      </c>
      <c r="R291" s="100">
        <v>4.3743177029119805E-2</v>
      </c>
      <c r="S291" s="100">
        <v>0.17809540734722892</v>
      </c>
      <c r="T291" s="100">
        <v>3.922414887405113E-2</v>
      </c>
      <c r="U291" s="100">
        <v>0</v>
      </c>
      <c r="V291" s="100">
        <v>0</v>
      </c>
      <c r="W291" s="101">
        <v>0</v>
      </c>
      <c r="X291" s="98" t="s">
        <v>1661</v>
      </c>
    </row>
    <row r="292" spans="1:24" ht="16" x14ac:dyDescent="0.2">
      <c r="A292" s="1" t="s">
        <v>624</v>
      </c>
      <c r="B292" s="42" t="s">
        <v>625</v>
      </c>
      <c r="C292" s="94">
        <v>5</v>
      </c>
      <c r="D292" s="41" t="s">
        <v>126</v>
      </c>
      <c r="E292" s="95">
        <v>70945</v>
      </c>
      <c r="F292" s="96">
        <v>49676</v>
      </c>
      <c r="G292" s="97">
        <v>16114</v>
      </c>
      <c r="H292" s="97">
        <v>24474</v>
      </c>
      <c r="I292" s="97">
        <v>1298</v>
      </c>
      <c r="J292" s="97">
        <v>6058</v>
      </c>
      <c r="K292" s="97">
        <v>1582</v>
      </c>
      <c r="L292" s="97">
        <v>0</v>
      </c>
      <c r="M292" s="97">
        <v>0</v>
      </c>
      <c r="N292" s="96">
        <v>150</v>
      </c>
      <c r="O292" s="98">
        <v>0.7002043836774966</v>
      </c>
      <c r="P292" s="99">
        <v>0.32438199532973672</v>
      </c>
      <c r="Q292" s="100">
        <v>0.49267251791609629</v>
      </c>
      <c r="R292" s="100">
        <v>2.6129317980513728E-2</v>
      </c>
      <c r="S292" s="100">
        <v>0.12195023753925437</v>
      </c>
      <c r="T292" s="100">
        <v>3.1846364441581447E-2</v>
      </c>
      <c r="U292" s="100">
        <v>0</v>
      </c>
      <c r="V292" s="100">
        <v>0</v>
      </c>
      <c r="W292" s="101">
        <v>3.0195667928174571E-3</v>
      </c>
      <c r="X292" s="98" t="s">
        <v>1661</v>
      </c>
    </row>
    <row r="293" spans="1:24" ht="16" x14ac:dyDescent="0.2">
      <c r="A293" s="152" t="s">
        <v>1171</v>
      </c>
      <c r="B293" s="42" t="s">
        <v>1172</v>
      </c>
      <c r="C293" s="94">
        <v>12</v>
      </c>
      <c r="D293" s="41" t="s">
        <v>1173</v>
      </c>
      <c r="E293" s="95">
        <v>59998</v>
      </c>
      <c r="F293" s="96">
        <v>39453</v>
      </c>
      <c r="G293" s="97">
        <v>12697</v>
      </c>
      <c r="H293" s="97">
        <v>14624</v>
      </c>
      <c r="I293" s="97">
        <v>1648</v>
      </c>
      <c r="J293" s="97">
        <v>5911</v>
      </c>
      <c r="K293" s="97">
        <v>736</v>
      </c>
      <c r="L293" s="97">
        <v>2784</v>
      </c>
      <c r="M293" s="97">
        <v>763</v>
      </c>
      <c r="N293" s="96">
        <v>290</v>
      </c>
      <c r="O293" s="98">
        <v>0.65757191906396883</v>
      </c>
      <c r="P293" s="99">
        <v>0.32182597014168757</v>
      </c>
      <c r="Q293" s="100">
        <v>0.3706688971687831</v>
      </c>
      <c r="R293" s="100">
        <v>4.1771221453374904E-2</v>
      </c>
      <c r="S293" s="100">
        <v>0.14982384102603097</v>
      </c>
      <c r="T293" s="100">
        <v>1.8655108610245101E-2</v>
      </c>
      <c r="U293" s="100">
        <v>7.0564976047448866E-2</v>
      </c>
      <c r="V293" s="100">
        <v>1.9339467214153548E-2</v>
      </c>
      <c r="W293" s="101">
        <v>7.3505183382759232E-3</v>
      </c>
      <c r="X293" s="98" t="s">
        <v>1661</v>
      </c>
    </row>
    <row r="294" spans="1:24" ht="16" x14ac:dyDescent="0.2">
      <c r="A294" s="152" t="s">
        <v>1160</v>
      </c>
      <c r="B294" s="42" t="s">
        <v>1161</v>
      </c>
      <c r="C294" s="94">
        <v>12</v>
      </c>
      <c r="D294" s="41" t="s">
        <v>1159</v>
      </c>
      <c r="E294" s="95">
        <v>62016</v>
      </c>
      <c r="F294" s="96">
        <v>41314</v>
      </c>
      <c r="G294" s="97">
        <v>13197</v>
      </c>
      <c r="H294" s="97">
        <v>16540</v>
      </c>
      <c r="I294" s="97">
        <v>1733</v>
      </c>
      <c r="J294" s="97">
        <v>7260</v>
      </c>
      <c r="K294" s="97">
        <v>976</v>
      </c>
      <c r="L294" s="97">
        <v>1608</v>
      </c>
      <c r="M294" s="97">
        <v>0</v>
      </c>
      <c r="N294" s="96">
        <v>0</v>
      </c>
      <c r="O294" s="98">
        <v>0.66618292053663575</v>
      </c>
      <c r="P294" s="99">
        <v>0.31943166965193398</v>
      </c>
      <c r="Q294" s="100">
        <v>0.4003485501282858</v>
      </c>
      <c r="R294" s="100">
        <v>4.1947039744396571E-2</v>
      </c>
      <c r="S294" s="100">
        <v>0.17572735634409642</v>
      </c>
      <c r="T294" s="100">
        <v>2.3623953139371642E-2</v>
      </c>
      <c r="U294" s="100">
        <v>3.892143099191557E-2</v>
      </c>
      <c r="V294" s="100">
        <v>0</v>
      </c>
      <c r="W294" s="101">
        <v>0</v>
      </c>
      <c r="X294" s="98" t="s">
        <v>1661</v>
      </c>
    </row>
    <row r="295" spans="1:24" ht="16" x14ac:dyDescent="0.2">
      <c r="A295" s="1" t="s">
        <v>589</v>
      </c>
      <c r="B295" s="42" t="s">
        <v>590</v>
      </c>
      <c r="C295" s="94">
        <v>5</v>
      </c>
      <c r="D295" s="41" t="s">
        <v>126</v>
      </c>
      <c r="E295" s="95">
        <v>68341</v>
      </c>
      <c r="F295" s="96">
        <v>42887</v>
      </c>
      <c r="G295" s="97">
        <v>13676</v>
      </c>
      <c r="H295" s="97">
        <v>18076</v>
      </c>
      <c r="I295" s="97">
        <v>859</v>
      </c>
      <c r="J295" s="97">
        <v>9154</v>
      </c>
      <c r="K295" s="97">
        <v>1122</v>
      </c>
      <c r="L295" s="97">
        <v>0</v>
      </c>
      <c r="M295" s="97">
        <v>0</v>
      </c>
      <c r="N295" s="96">
        <v>0</v>
      </c>
      <c r="O295" s="98">
        <v>0.62754422674529198</v>
      </c>
      <c r="P295" s="99">
        <v>0.31888451045771443</v>
      </c>
      <c r="Q295" s="100">
        <v>0.42147970247394317</v>
      </c>
      <c r="R295" s="100">
        <v>2.0029379532259192E-2</v>
      </c>
      <c r="S295" s="100">
        <v>0.21344463357194488</v>
      </c>
      <c r="T295" s="100">
        <v>2.6161773964138317E-2</v>
      </c>
      <c r="U295" s="100">
        <v>0</v>
      </c>
      <c r="V295" s="100">
        <v>0</v>
      </c>
      <c r="W295" s="101">
        <v>0</v>
      </c>
      <c r="X295" s="98" t="s">
        <v>1661</v>
      </c>
    </row>
    <row r="296" spans="1:24" ht="16" x14ac:dyDescent="0.2">
      <c r="A296" s="1" t="s">
        <v>767</v>
      </c>
      <c r="B296" s="42" t="s">
        <v>768</v>
      </c>
      <c r="C296" s="94">
        <v>10</v>
      </c>
      <c r="D296" s="41" t="s">
        <v>25</v>
      </c>
      <c r="E296" s="95">
        <v>68987</v>
      </c>
      <c r="F296" s="96">
        <v>43465</v>
      </c>
      <c r="G296" s="97">
        <v>13761</v>
      </c>
      <c r="H296" s="97">
        <v>20697</v>
      </c>
      <c r="I296" s="97">
        <v>1532</v>
      </c>
      <c r="J296" s="97">
        <v>4900</v>
      </c>
      <c r="K296" s="97">
        <v>2345</v>
      </c>
      <c r="L296" s="97">
        <v>0</v>
      </c>
      <c r="M296" s="97">
        <v>0</v>
      </c>
      <c r="N296" s="96">
        <v>230</v>
      </c>
      <c r="O296" s="98">
        <v>0.6300462405960543</v>
      </c>
      <c r="P296" s="99">
        <v>0.31659956286667434</v>
      </c>
      <c r="Q296" s="100">
        <v>0.47617623375129414</v>
      </c>
      <c r="R296" s="100">
        <v>3.5246750258828945E-2</v>
      </c>
      <c r="S296" s="100">
        <v>0.11273438398711608</v>
      </c>
      <c r="T296" s="100">
        <v>5.3951455193834118E-2</v>
      </c>
      <c r="U296" s="100">
        <v>0</v>
      </c>
      <c r="V296" s="100">
        <v>0</v>
      </c>
      <c r="W296" s="101">
        <v>5.2916139422523869E-3</v>
      </c>
      <c r="X296" s="98" t="s">
        <v>1661</v>
      </c>
    </row>
    <row r="297" spans="1:24" ht="16" x14ac:dyDescent="0.2">
      <c r="A297" s="152" t="s">
        <v>1238</v>
      </c>
      <c r="B297" s="42" t="s">
        <v>1239</v>
      </c>
      <c r="C297" s="94">
        <v>12</v>
      </c>
      <c r="D297" s="41" t="s">
        <v>1159</v>
      </c>
      <c r="E297" s="95">
        <v>50992</v>
      </c>
      <c r="F297" s="96">
        <v>32719</v>
      </c>
      <c r="G297" s="97">
        <v>10350</v>
      </c>
      <c r="H297" s="97">
        <v>12181</v>
      </c>
      <c r="I297" s="97">
        <v>1735</v>
      </c>
      <c r="J297" s="97">
        <v>5072</v>
      </c>
      <c r="K297" s="97">
        <v>669</v>
      </c>
      <c r="L297" s="97">
        <v>2501</v>
      </c>
      <c r="M297" s="97">
        <v>0</v>
      </c>
      <c r="N297" s="96">
        <v>211</v>
      </c>
      <c r="O297" s="98">
        <v>0.64164967053655475</v>
      </c>
      <c r="P297" s="99">
        <v>0.3163299611846328</v>
      </c>
      <c r="Q297" s="100">
        <v>0.37229132919710262</v>
      </c>
      <c r="R297" s="100">
        <v>5.302729301017757E-2</v>
      </c>
      <c r="S297" s="100">
        <v>0.15501696262110701</v>
      </c>
      <c r="T297" s="100">
        <v>2.0446835172224089E-2</v>
      </c>
      <c r="U297" s="100">
        <v>7.6438766465967783E-2</v>
      </c>
      <c r="V297" s="100">
        <v>0</v>
      </c>
      <c r="W297" s="101">
        <v>6.4488523487881656E-3</v>
      </c>
      <c r="X297" s="98" t="s">
        <v>1661</v>
      </c>
    </row>
    <row r="298" spans="1:24" ht="16" x14ac:dyDescent="0.2">
      <c r="A298" s="1" t="s">
        <v>319</v>
      </c>
      <c r="B298" s="42" t="s">
        <v>320</v>
      </c>
      <c r="C298" s="94">
        <v>9</v>
      </c>
      <c r="D298" s="41" t="s">
        <v>318</v>
      </c>
      <c r="E298" s="95">
        <v>74597</v>
      </c>
      <c r="F298" s="96">
        <v>45246</v>
      </c>
      <c r="G298" s="97">
        <v>14048</v>
      </c>
      <c r="H298" s="97">
        <v>18557</v>
      </c>
      <c r="I298" s="97">
        <v>1810</v>
      </c>
      <c r="J298" s="97">
        <v>7101</v>
      </c>
      <c r="K298" s="97">
        <v>1961</v>
      </c>
      <c r="L298" s="97">
        <v>0</v>
      </c>
      <c r="M298" s="97">
        <v>0</v>
      </c>
      <c r="N298" s="96">
        <v>1769</v>
      </c>
      <c r="O298" s="98">
        <v>0.60653913696261241</v>
      </c>
      <c r="P298" s="99">
        <v>0.31048048446271492</v>
      </c>
      <c r="Q298" s="100">
        <v>0.41013570260354504</v>
      </c>
      <c r="R298" s="100">
        <v>4.0003536224196612E-2</v>
      </c>
      <c r="S298" s="100">
        <v>0.15694205012597798</v>
      </c>
      <c r="T298" s="100">
        <v>4.3340847809751136E-2</v>
      </c>
      <c r="U298" s="100">
        <v>0</v>
      </c>
      <c r="V298" s="100">
        <v>0</v>
      </c>
      <c r="W298" s="101">
        <v>3.9097378773814258E-2</v>
      </c>
      <c r="X298" s="98" t="s">
        <v>1661</v>
      </c>
    </row>
    <row r="299" spans="1:24" ht="16" x14ac:dyDescent="0.2">
      <c r="A299" s="1" t="s">
        <v>105</v>
      </c>
      <c r="B299" s="132" t="s">
        <v>106</v>
      </c>
      <c r="C299" s="133">
        <v>9</v>
      </c>
      <c r="D299" s="39" t="s">
        <v>104</v>
      </c>
      <c r="E299" s="134">
        <v>65128</v>
      </c>
      <c r="F299" s="96">
        <v>34684</v>
      </c>
      <c r="G299" s="135">
        <v>10695</v>
      </c>
      <c r="H299" s="135">
        <v>15824</v>
      </c>
      <c r="I299" s="135">
        <v>965</v>
      </c>
      <c r="J299" s="135">
        <v>6040</v>
      </c>
      <c r="K299" s="135">
        <v>948</v>
      </c>
      <c r="L299" s="135">
        <v>0</v>
      </c>
      <c r="M299" s="135">
        <v>0</v>
      </c>
      <c r="N299" s="136">
        <v>212</v>
      </c>
      <c r="O299" s="137">
        <v>0.53255128362609017</v>
      </c>
      <c r="P299" s="99">
        <v>0.30835543766578249</v>
      </c>
      <c r="Q299" s="100">
        <v>0.45623342175066312</v>
      </c>
      <c r="R299" s="100">
        <v>2.782262714796448E-2</v>
      </c>
      <c r="S299" s="100">
        <v>0.17414369738207819</v>
      </c>
      <c r="T299" s="100">
        <v>2.733248760235267E-2</v>
      </c>
      <c r="U299" s="100">
        <v>0</v>
      </c>
      <c r="V299" s="100">
        <v>0</v>
      </c>
      <c r="W299" s="101">
        <v>6.1123284511590357E-3</v>
      </c>
      <c r="X299" s="98" t="s">
        <v>1661</v>
      </c>
    </row>
    <row r="300" spans="1:24" ht="16" x14ac:dyDescent="0.2">
      <c r="A300" s="1" t="s">
        <v>387</v>
      </c>
      <c r="B300" s="42" t="s">
        <v>388</v>
      </c>
      <c r="C300" s="94">
        <v>9</v>
      </c>
      <c r="D300" s="41" t="s">
        <v>13</v>
      </c>
      <c r="E300" s="95">
        <v>60718</v>
      </c>
      <c r="F300" s="96">
        <v>37992</v>
      </c>
      <c r="G300" s="97">
        <v>11704</v>
      </c>
      <c r="H300" s="97">
        <v>15885</v>
      </c>
      <c r="I300" s="97">
        <v>478</v>
      </c>
      <c r="J300" s="97">
        <v>9113</v>
      </c>
      <c r="K300" s="97">
        <v>517</v>
      </c>
      <c r="L300" s="97">
        <v>0</v>
      </c>
      <c r="M300" s="97">
        <v>0</v>
      </c>
      <c r="N300" s="96">
        <v>295</v>
      </c>
      <c r="O300" s="98">
        <v>0.62571230936460354</v>
      </c>
      <c r="P300" s="99">
        <v>0.30806485575910719</v>
      </c>
      <c r="Q300" s="100">
        <v>0.41811433986102337</v>
      </c>
      <c r="R300" s="100">
        <v>1.2581596125500106E-2</v>
      </c>
      <c r="S300" s="100">
        <v>0.23986628763950305</v>
      </c>
      <c r="T300" s="100">
        <v>1.3608128026953043E-2</v>
      </c>
      <c r="U300" s="100">
        <v>0</v>
      </c>
      <c r="V300" s="100">
        <v>0</v>
      </c>
      <c r="W300" s="101">
        <v>7.7647925879132445E-3</v>
      </c>
      <c r="X300" s="98" t="s">
        <v>1661</v>
      </c>
    </row>
    <row r="301" spans="1:24" ht="16" x14ac:dyDescent="0.2">
      <c r="A301" s="1" t="s">
        <v>56</v>
      </c>
      <c r="B301" s="42" t="s">
        <v>57</v>
      </c>
      <c r="C301" s="94">
        <v>10</v>
      </c>
      <c r="D301" s="41" t="s">
        <v>25</v>
      </c>
      <c r="E301" s="95">
        <v>77480</v>
      </c>
      <c r="F301" s="96">
        <v>49289</v>
      </c>
      <c r="G301" s="97">
        <v>15122</v>
      </c>
      <c r="H301" s="97">
        <v>23965</v>
      </c>
      <c r="I301" s="97">
        <v>1331</v>
      </c>
      <c r="J301" s="97">
        <v>7865</v>
      </c>
      <c r="K301" s="97">
        <v>1006</v>
      </c>
      <c r="L301" s="97">
        <v>0</v>
      </c>
      <c r="M301" s="97">
        <v>0</v>
      </c>
      <c r="N301" s="96">
        <v>0</v>
      </c>
      <c r="O301" s="98">
        <v>0.63615126484254003</v>
      </c>
      <c r="P301" s="99">
        <v>0.30680273489013776</v>
      </c>
      <c r="Q301" s="100">
        <v>0.48621396254742438</v>
      </c>
      <c r="R301" s="100">
        <v>2.7003996834993608E-2</v>
      </c>
      <c r="S301" s="100">
        <v>0.1595690722067804</v>
      </c>
      <c r="T301" s="100">
        <v>2.0410233520663838E-2</v>
      </c>
      <c r="U301" s="100">
        <v>0</v>
      </c>
      <c r="V301" s="100">
        <v>0</v>
      </c>
      <c r="W301" s="101">
        <v>0</v>
      </c>
      <c r="X301" s="98" t="s">
        <v>1661</v>
      </c>
    </row>
    <row r="302" spans="1:24" ht="16" x14ac:dyDescent="0.2">
      <c r="A302" s="1" t="s">
        <v>682</v>
      </c>
      <c r="B302" s="42" t="s">
        <v>683</v>
      </c>
      <c r="C302" s="94">
        <v>13</v>
      </c>
      <c r="D302" s="41" t="s">
        <v>74</v>
      </c>
      <c r="E302" s="95">
        <v>67234</v>
      </c>
      <c r="F302" s="96">
        <v>42216</v>
      </c>
      <c r="G302" s="97">
        <v>12949</v>
      </c>
      <c r="H302" s="97">
        <v>18660</v>
      </c>
      <c r="I302" s="97">
        <v>3183</v>
      </c>
      <c r="J302" s="97">
        <v>5129</v>
      </c>
      <c r="K302" s="97">
        <v>1237</v>
      </c>
      <c r="L302" s="97">
        <v>0</v>
      </c>
      <c r="M302" s="97">
        <v>0</v>
      </c>
      <c r="N302" s="96">
        <v>1058</v>
      </c>
      <c r="O302" s="98">
        <v>0.62789659993455693</v>
      </c>
      <c r="P302" s="99">
        <v>0.30673204472238014</v>
      </c>
      <c r="Q302" s="100">
        <v>0.4420125071063104</v>
      </c>
      <c r="R302" s="100">
        <v>7.5397953382603758E-2</v>
      </c>
      <c r="S302" s="100">
        <v>0.12149422020087171</v>
      </c>
      <c r="T302" s="100">
        <v>2.9301686564335797E-2</v>
      </c>
      <c r="U302" s="100">
        <v>0</v>
      </c>
      <c r="V302" s="100">
        <v>0</v>
      </c>
      <c r="W302" s="101">
        <v>2.5061588023498199E-2</v>
      </c>
      <c r="X302" s="98" t="s">
        <v>1661</v>
      </c>
    </row>
    <row r="303" spans="1:24" ht="16" x14ac:dyDescent="0.2">
      <c r="A303" s="1" t="s">
        <v>192</v>
      </c>
      <c r="B303" s="42" t="s">
        <v>193</v>
      </c>
      <c r="C303" s="94">
        <v>15</v>
      </c>
      <c r="D303" s="41" t="s">
        <v>60</v>
      </c>
      <c r="E303" s="95">
        <v>71965</v>
      </c>
      <c r="F303" s="96">
        <v>46213</v>
      </c>
      <c r="G303" s="97">
        <v>14168</v>
      </c>
      <c r="H303" s="97">
        <v>18148</v>
      </c>
      <c r="I303" s="97">
        <v>2689</v>
      </c>
      <c r="J303" s="97">
        <v>7152</v>
      </c>
      <c r="K303" s="97">
        <v>3827</v>
      </c>
      <c r="L303" s="97">
        <v>0</v>
      </c>
      <c r="M303" s="97">
        <v>0</v>
      </c>
      <c r="N303" s="96">
        <v>229</v>
      </c>
      <c r="O303" s="98">
        <v>0.64215938303341902</v>
      </c>
      <c r="P303" s="99">
        <v>0.30658039945469889</v>
      </c>
      <c r="Q303" s="100">
        <v>0.39270335187068572</v>
      </c>
      <c r="R303" s="100">
        <v>5.8187090212710707E-2</v>
      </c>
      <c r="S303" s="100">
        <v>0.15476164715556229</v>
      </c>
      <c r="T303" s="100">
        <v>8.2812195702507946E-2</v>
      </c>
      <c r="U303" s="100">
        <v>0</v>
      </c>
      <c r="V303" s="100">
        <v>0</v>
      </c>
      <c r="W303" s="101">
        <v>4.9553156038344192E-3</v>
      </c>
      <c r="X303" s="98" t="s">
        <v>1661</v>
      </c>
    </row>
    <row r="304" spans="1:24" ht="16" x14ac:dyDescent="0.2">
      <c r="A304" s="152" t="s">
        <v>1192</v>
      </c>
      <c r="B304" s="42" t="s">
        <v>1193</v>
      </c>
      <c r="C304" s="94">
        <v>12</v>
      </c>
      <c r="D304" s="41" t="s">
        <v>1159</v>
      </c>
      <c r="E304" s="95">
        <v>54996</v>
      </c>
      <c r="F304" s="96">
        <v>35064</v>
      </c>
      <c r="G304" s="97">
        <v>10649</v>
      </c>
      <c r="H304" s="97">
        <v>13051</v>
      </c>
      <c r="I304" s="97">
        <v>1349</v>
      </c>
      <c r="J304" s="97">
        <v>5480</v>
      </c>
      <c r="K304" s="97">
        <v>915</v>
      </c>
      <c r="L304" s="97">
        <v>3620</v>
      </c>
      <c r="M304" s="97">
        <v>0</v>
      </c>
      <c r="N304" s="96">
        <v>0</v>
      </c>
      <c r="O304" s="98">
        <v>0.63757364171939779</v>
      </c>
      <c r="P304" s="99">
        <v>0.30370180241843486</v>
      </c>
      <c r="Q304" s="100">
        <v>0.37220511065480266</v>
      </c>
      <c r="R304" s="100">
        <v>3.8472507415012548E-2</v>
      </c>
      <c r="S304" s="100">
        <v>0.15628564909879078</v>
      </c>
      <c r="T304" s="100">
        <v>2.6095140314852841E-2</v>
      </c>
      <c r="U304" s="100">
        <v>0.10323979009810633</v>
      </c>
      <c r="V304" s="100">
        <v>0</v>
      </c>
      <c r="W304" s="101">
        <v>0</v>
      </c>
      <c r="X304" s="98" t="s">
        <v>1661</v>
      </c>
    </row>
    <row r="305" spans="1:24" ht="16" x14ac:dyDescent="0.2">
      <c r="A305" s="1" t="s">
        <v>1130</v>
      </c>
      <c r="B305" s="42" t="s">
        <v>1131</v>
      </c>
      <c r="C305" s="94">
        <v>6</v>
      </c>
      <c r="D305" s="41" t="s">
        <v>16</v>
      </c>
      <c r="E305" s="95">
        <v>72174</v>
      </c>
      <c r="F305" s="96">
        <v>42048</v>
      </c>
      <c r="G305" s="97">
        <v>12654</v>
      </c>
      <c r="H305" s="97">
        <v>18600</v>
      </c>
      <c r="I305" s="97">
        <v>1100</v>
      </c>
      <c r="J305" s="97">
        <v>7688</v>
      </c>
      <c r="K305" s="97">
        <v>1242</v>
      </c>
      <c r="L305" s="97">
        <v>0</v>
      </c>
      <c r="M305" s="97">
        <v>0</v>
      </c>
      <c r="N305" s="96">
        <v>764</v>
      </c>
      <c r="O305" s="98">
        <v>0.58259206916618178</v>
      </c>
      <c r="P305" s="99">
        <v>0.3009417808219178</v>
      </c>
      <c r="Q305" s="100">
        <v>0.44235159817351599</v>
      </c>
      <c r="R305" s="100">
        <v>2.6160578386605782E-2</v>
      </c>
      <c r="S305" s="100">
        <v>0.1828386605783866</v>
      </c>
      <c r="T305" s="100">
        <v>2.9537671232876712E-2</v>
      </c>
      <c r="U305" s="100">
        <v>0</v>
      </c>
      <c r="V305" s="100">
        <v>0</v>
      </c>
      <c r="W305" s="101">
        <v>1.8169710806697107E-2</v>
      </c>
      <c r="X305" s="98" t="s">
        <v>1661</v>
      </c>
    </row>
    <row r="306" spans="1:24" ht="16" x14ac:dyDescent="0.2">
      <c r="A306" s="1" t="s">
        <v>680</v>
      </c>
      <c r="B306" s="42" t="s">
        <v>681</v>
      </c>
      <c r="C306" s="94">
        <v>13</v>
      </c>
      <c r="D306" s="41" t="s">
        <v>74</v>
      </c>
      <c r="E306" s="95">
        <v>66533</v>
      </c>
      <c r="F306" s="96">
        <v>42571</v>
      </c>
      <c r="G306" s="97">
        <v>12739</v>
      </c>
      <c r="H306" s="97">
        <v>22243</v>
      </c>
      <c r="I306" s="97">
        <v>1299</v>
      </c>
      <c r="J306" s="97">
        <v>5318</v>
      </c>
      <c r="K306" s="97">
        <v>972</v>
      </c>
      <c r="L306" s="97">
        <v>0</v>
      </c>
      <c r="M306" s="97">
        <v>0</v>
      </c>
      <c r="N306" s="96">
        <v>0</v>
      </c>
      <c r="O306" s="98">
        <v>0.63984789502953421</v>
      </c>
      <c r="P306" s="99">
        <v>0.29924126752953889</v>
      </c>
      <c r="Q306" s="100">
        <v>0.522491837166146</v>
      </c>
      <c r="R306" s="100">
        <v>3.0513730003993329E-2</v>
      </c>
      <c r="S306" s="100">
        <v>0.12492072067839609</v>
      </c>
      <c r="T306" s="100">
        <v>2.2832444621925723E-2</v>
      </c>
      <c r="U306" s="100">
        <v>0</v>
      </c>
      <c r="V306" s="100">
        <v>0</v>
      </c>
      <c r="W306" s="101">
        <v>0</v>
      </c>
      <c r="X306" s="98" t="s">
        <v>1661</v>
      </c>
    </row>
    <row r="307" spans="1:24" ht="16" x14ac:dyDescent="0.2">
      <c r="A307" s="1" t="s">
        <v>1116</v>
      </c>
      <c r="B307" s="42" t="s">
        <v>1117</v>
      </c>
      <c r="C307" s="94">
        <v>9</v>
      </c>
      <c r="D307" s="41" t="s">
        <v>13</v>
      </c>
      <c r="E307" s="95">
        <v>61073</v>
      </c>
      <c r="F307" s="96">
        <v>34003</v>
      </c>
      <c r="G307" s="97">
        <v>10174</v>
      </c>
      <c r="H307" s="97">
        <v>15669</v>
      </c>
      <c r="I307" s="97">
        <v>935</v>
      </c>
      <c r="J307" s="97">
        <v>6524</v>
      </c>
      <c r="K307" s="97">
        <v>701</v>
      </c>
      <c r="L307" s="97">
        <v>0</v>
      </c>
      <c r="M307" s="97">
        <v>0</v>
      </c>
      <c r="N307" s="96">
        <v>0</v>
      </c>
      <c r="O307" s="98">
        <v>0.55675994301901</v>
      </c>
      <c r="P307" s="99">
        <v>0.29920889333294121</v>
      </c>
      <c r="Q307" s="100">
        <v>0.46081228126929979</v>
      </c>
      <c r="R307" s="100">
        <v>2.7497573743493223E-2</v>
      </c>
      <c r="S307" s="100">
        <v>0.19186542363909068</v>
      </c>
      <c r="T307" s="100">
        <v>2.0615828015175131E-2</v>
      </c>
      <c r="U307" s="100">
        <v>0</v>
      </c>
      <c r="V307" s="100">
        <v>0</v>
      </c>
      <c r="W307" s="101">
        <v>0</v>
      </c>
      <c r="X307" s="98" t="s">
        <v>1661</v>
      </c>
    </row>
    <row r="308" spans="1:24" ht="16" x14ac:dyDescent="0.2">
      <c r="A308" s="1" t="s">
        <v>403</v>
      </c>
      <c r="B308" s="42" t="s">
        <v>404</v>
      </c>
      <c r="C308" s="94">
        <v>17</v>
      </c>
      <c r="D308" s="41" t="s">
        <v>402</v>
      </c>
      <c r="E308" s="95">
        <v>73836</v>
      </c>
      <c r="F308" s="96">
        <v>48510</v>
      </c>
      <c r="G308" s="97">
        <v>14419</v>
      </c>
      <c r="H308" s="97">
        <v>26745</v>
      </c>
      <c r="I308" s="97">
        <v>1575</v>
      </c>
      <c r="J308" s="97">
        <v>3922</v>
      </c>
      <c r="K308" s="97">
        <v>1635</v>
      </c>
      <c r="L308" s="97">
        <v>0</v>
      </c>
      <c r="M308" s="97">
        <v>0</v>
      </c>
      <c r="N308" s="96">
        <v>214</v>
      </c>
      <c r="O308" s="98">
        <v>0.65699658703071673</v>
      </c>
      <c r="P308" s="99">
        <v>0.29723768295196867</v>
      </c>
      <c r="Q308" s="100">
        <v>0.55132962275819419</v>
      </c>
      <c r="R308" s="100">
        <v>3.2467532467532464E-2</v>
      </c>
      <c r="S308" s="100">
        <v>8.0849309420737994E-2</v>
      </c>
      <c r="T308" s="100">
        <v>3.3704390847247988E-2</v>
      </c>
      <c r="U308" s="100">
        <v>0</v>
      </c>
      <c r="V308" s="100">
        <v>0</v>
      </c>
      <c r="W308" s="101">
        <v>4.411461554318697E-3</v>
      </c>
      <c r="X308" s="98" t="s">
        <v>1661</v>
      </c>
    </row>
    <row r="309" spans="1:24" ht="16" x14ac:dyDescent="0.2">
      <c r="A309" s="1" t="s">
        <v>868</v>
      </c>
      <c r="B309" s="42" t="s">
        <v>869</v>
      </c>
      <c r="C309" s="94">
        <v>5</v>
      </c>
      <c r="D309" s="41" t="s">
        <v>101</v>
      </c>
      <c r="E309" s="95">
        <v>67746</v>
      </c>
      <c r="F309" s="96">
        <v>49021</v>
      </c>
      <c r="G309" s="97">
        <v>14513</v>
      </c>
      <c r="H309" s="97">
        <v>26359</v>
      </c>
      <c r="I309" s="97">
        <v>2086</v>
      </c>
      <c r="J309" s="97">
        <v>4879</v>
      </c>
      <c r="K309" s="97">
        <v>1184</v>
      </c>
      <c r="L309" s="97">
        <v>0</v>
      </c>
      <c r="M309" s="97">
        <v>0</v>
      </c>
      <c r="N309" s="96">
        <v>0</v>
      </c>
      <c r="O309" s="98">
        <v>0.72359991733829299</v>
      </c>
      <c r="P309" s="99">
        <v>0.29605679198710755</v>
      </c>
      <c r="Q309" s="100">
        <v>0.53770832908345401</v>
      </c>
      <c r="R309" s="100">
        <v>4.2553191489361701E-2</v>
      </c>
      <c r="S309" s="100">
        <v>9.9528773382835931E-2</v>
      </c>
      <c r="T309" s="100">
        <v>2.4152914057240776E-2</v>
      </c>
      <c r="U309" s="100">
        <v>0</v>
      </c>
      <c r="V309" s="100">
        <v>0</v>
      </c>
      <c r="W309" s="101">
        <v>0</v>
      </c>
      <c r="X309" s="98" t="s">
        <v>1661</v>
      </c>
    </row>
    <row r="310" spans="1:24" ht="16" x14ac:dyDescent="0.2">
      <c r="A310" s="1" t="s">
        <v>866</v>
      </c>
      <c r="B310" s="42" t="s">
        <v>867</v>
      </c>
      <c r="C310" s="94">
        <v>4</v>
      </c>
      <c r="D310" s="41" t="s">
        <v>123</v>
      </c>
      <c r="E310" s="95">
        <v>62860</v>
      </c>
      <c r="F310" s="96">
        <v>38716</v>
      </c>
      <c r="G310" s="97">
        <v>11432</v>
      </c>
      <c r="H310" s="97">
        <v>18275</v>
      </c>
      <c r="I310" s="97">
        <v>1370</v>
      </c>
      <c r="J310" s="97">
        <v>6426</v>
      </c>
      <c r="K310" s="97">
        <v>1213</v>
      </c>
      <c r="L310" s="97">
        <v>0</v>
      </c>
      <c r="M310" s="97">
        <v>0</v>
      </c>
      <c r="N310" s="96">
        <v>0</v>
      </c>
      <c r="O310" s="98">
        <v>0.61590836780146352</v>
      </c>
      <c r="P310" s="99">
        <v>0.29527843785515034</v>
      </c>
      <c r="Q310" s="100">
        <v>0.47202706891207769</v>
      </c>
      <c r="R310" s="100">
        <v>3.5385886971794608E-2</v>
      </c>
      <c r="S310" s="100">
        <v>0.16597789027792129</v>
      </c>
      <c r="T310" s="100">
        <v>3.1330715983056104E-2</v>
      </c>
      <c r="U310" s="100">
        <v>0</v>
      </c>
      <c r="V310" s="100">
        <v>0</v>
      </c>
      <c r="W310" s="101">
        <v>0</v>
      </c>
      <c r="X310" s="98" t="s">
        <v>1661</v>
      </c>
    </row>
    <row r="311" spans="1:24" ht="16" x14ac:dyDescent="0.2">
      <c r="A311" s="1" t="s">
        <v>117</v>
      </c>
      <c r="B311" s="42" t="s">
        <v>118</v>
      </c>
      <c r="C311" s="94">
        <v>9</v>
      </c>
      <c r="D311" s="41" t="s">
        <v>104</v>
      </c>
      <c r="E311" s="95">
        <v>75092</v>
      </c>
      <c r="F311" s="96">
        <v>45294</v>
      </c>
      <c r="G311" s="97">
        <v>13137</v>
      </c>
      <c r="H311" s="97">
        <v>21584</v>
      </c>
      <c r="I311" s="97">
        <v>2517</v>
      </c>
      <c r="J311" s="97">
        <v>5755</v>
      </c>
      <c r="K311" s="97">
        <v>2301</v>
      </c>
      <c r="L311" s="97">
        <v>0</v>
      </c>
      <c r="M311" s="97">
        <v>0</v>
      </c>
      <c r="N311" s="96">
        <v>0</v>
      </c>
      <c r="O311" s="98">
        <v>0.60318009907846371</v>
      </c>
      <c r="P311" s="99">
        <v>0.29003841568419658</v>
      </c>
      <c r="Q311" s="100">
        <v>0.47653110787300745</v>
      </c>
      <c r="R311" s="100">
        <v>5.5570274208504439E-2</v>
      </c>
      <c r="S311" s="100">
        <v>0.12705877158122489</v>
      </c>
      <c r="T311" s="100">
        <v>5.080143065306663E-2</v>
      </c>
      <c r="U311" s="100">
        <v>0</v>
      </c>
      <c r="V311" s="100">
        <v>0</v>
      </c>
      <c r="W311" s="101">
        <v>0</v>
      </c>
      <c r="X311" s="98" t="s">
        <v>1661</v>
      </c>
    </row>
    <row r="312" spans="1:24" ht="16" x14ac:dyDescent="0.2">
      <c r="A312" s="1" t="s">
        <v>938</v>
      </c>
      <c r="B312" s="42" t="s">
        <v>939</v>
      </c>
      <c r="C312" s="94">
        <v>6</v>
      </c>
      <c r="D312" s="41" t="s">
        <v>31</v>
      </c>
      <c r="E312" s="95">
        <v>69081</v>
      </c>
      <c r="F312" s="96">
        <v>41034</v>
      </c>
      <c r="G312" s="97">
        <v>11761</v>
      </c>
      <c r="H312" s="97">
        <v>18447</v>
      </c>
      <c r="I312" s="97">
        <v>1256</v>
      </c>
      <c r="J312" s="97">
        <v>7720</v>
      </c>
      <c r="K312" s="97">
        <v>1850</v>
      </c>
      <c r="L312" s="97">
        <v>0</v>
      </c>
      <c r="M312" s="97">
        <v>0</v>
      </c>
      <c r="N312" s="96">
        <v>0</v>
      </c>
      <c r="O312" s="98">
        <v>0.59399834976332133</v>
      </c>
      <c r="P312" s="99">
        <v>0.28661597699468733</v>
      </c>
      <c r="Q312" s="100">
        <v>0.44955402836672026</v>
      </c>
      <c r="R312" s="100">
        <v>3.0608763464444119E-2</v>
      </c>
      <c r="S312" s="100">
        <v>0.18813666715406735</v>
      </c>
      <c r="T312" s="100">
        <v>4.508456402008091E-2</v>
      </c>
      <c r="U312" s="100">
        <v>0</v>
      </c>
      <c r="V312" s="100">
        <v>0</v>
      </c>
      <c r="W312" s="101">
        <v>0</v>
      </c>
      <c r="X312" s="98" t="s">
        <v>1661</v>
      </c>
    </row>
    <row r="313" spans="1:24" ht="16" x14ac:dyDescent="0.2">
      <c r="A313" s="1" t="s">
        <v>1054</v>
      </c>
      <c r="B313" s="42" t="s">
        <v>1055</v>
      </c>
      <c r="C313" s="94">
        <v>11</v>
      </c>
      <c r="D313" s="41" t="s">
        <v>274</v>
      </c>
      <c r="E313" s="95">
        <v>72632</v>
      </c>
      <c r="F313" s="96">
        <v>45419</v>
      </c>
      <c r="G313" s="97">
        <v>12797</v>
      </c>
      <c r="H313" s="97">
        <v>21720</v>
      </c>
      <c r="I313" s="97">
        <v>1881</v>
      </c>
      <c r="J313" s="97">
        <v>7757</v>
      </c>
      <c r="K313" s="97">
        <v>1264</v>
      </c>
      <c r="L313" s="97">
        <v>0</v>
      </c>
      <c r="M313" s="97">
        <v>0</v>
      </c>
      <c r="N313" s="96">
        <v>0</v>
      </c>
      <c r="O313" s="98">
        <v>0.62533043286705581</v>
      </c>
      <c r="P313" s="99">
        <v>0.28175433188753607</v>
      </c>
      <c r="Q313" s="100">
        <v>0.4782139633193157</v>
      </c>
      <c r="R313" s="100">
        <v>4.1414386049891012E-2</v>
      </c>
      <c r="S313" s="100">
        <v>0.17078755586868932</v>
      </c>
      <c r="T313" s="100">
        <v>2.7829762874567912E-2</v>
      </c>
      <c r="U313" s="100">
        <v>0</v>
      </c>
      <c r="V313" s="100">
        <v>0</v>
      </c>
      <c r="W313" s="101">
        <v>0</v>
      </c>
      <c r="X313" s="98" t="s">
        <v>1661</v>
      </c>
    </row>
    <row r="314" spans="1:24" ht="16" x14ac:dyDescent="0.2">
      <c r="A314" s="1" t="s">
        <v>700</v>
      </c>
      <c r="B314" s="42" t="s">
        <v>701</v>
      </c>
      <c r="C314" s="94">
        <v>10</v>
      </c>
      <c r="D314" s="41" t="s">
        <v>25</v>
      </c>
      <c r="E314" s="95">
        <v>77534</v>
      </c>
      <c r="F314" s="96">
        <v>47193</v>
      </c>
      <c r="G314" s="97">
        <v>13288</v>
      </c>
      <c r="H314" s="97">
        <v>18603</v>
      </c>
      <c r="I314" s="97">
        <v>1642</v>
      </c>
      <c r="J314" s="97">
        <v>11850</v>
      </c>
      <c r="K314" s="97">
        <v>1486</v>
      </c>
      <c r="L314" s="97">
        <v>0</v>
      </c>
      <c r="M314" s="97">
        <v>0</v>
      </c>
      <c r="N314" s="96">
        <v>324</v>
      </c>
      <c r="O314" s="98">
        <v>0.60867490391312196</v>
      </c>
      <c r="P314" s="99">
        <v>0.28156718157353844</v>
      </c>
      <c r="Q314" s="100">
        <v>0.39418981628631367</v>
      </c>
      <c r="R314" s="100">
        <v>3.4793295615875235E-2</v>
      </c>
      <c r="S314" s="100">
        <v>0.25109656093064647</v>
      </c>
      <c r="T314" s="100">
        <v>3.1487720636535078E-2</v>
      </c>
      <c r="U314" s="100">
        <v>0</v>
      </c>
      <c r="V314" s="100">
        <v>0</v>
      </c>
      <c r="W314" s="101">
        <v>6.8654249570910941E-3</v>
      </c>
      <c r="X314" s="98" t="s">
        <v>1661</v>
      </c>
    </row>
    <row r="315" spans="1:24" ht="16" x14ac:dyDescent="0.2">
      <c r="A315" s="1" t="s">
        <v>944</v>
      </c>
      <c r="B315" s="42" t="s">
        <v>945</v>
      </c>
      <c r="C315" s="94">
        <v>4</v>
      </c>
      <c r="D315" s="41" t="s">
        <v>525</v>
      </c>
      <c r="E315" s="95">
        <v>66126</v>
      </c>
      <c r="F315" s="96">
        <v>39571</v>
      </c>
      <c r="G315" s="97">
        <v>11069</v>
      </c>
      <c r="H315" s="97">
        <v>19436</v>
      </c>
      <c r="I315" s="97">
        <v>884</v>
      </c>
      <c r="J315" s="97">
        <v>7581</v>
      </c>
      <c r="K315" s="97">
        <v>0</v>
      </c>
      <c r="L315" s="97">
        <v>0</v>
      </c>
      <c r="M315" s="97">
        <v>0</v>
      </c>
      <c r="N315" s="96">
        <v>601</v>
      </c>
      <c r="O315" s="98">
        <v>0.59841817136980913</v>
      </c>
      <c r="P315" s="99">
        <v>0.27972505117383945</v>
      </c>
      <c r="Q315" s="100">
        <v>0.49116777438022796</v>
      </c>
      <c r="R315" s="100">
        <v>2.2339592125546485E-2</v>
      </c>
      <c r="S315" s="100">
        <v>0.19157969219883247</v>
      </c>
      <c r="T315" s="100">
        <v>0</v>
      </c>
      <c r="U315" s="100">
        <v>0</v>
      </c>
      <c r="V315" s="100">
        <v>0</v>
      </c>
      <c r="W315" s="101">
        <v>1.5187890121553664E-2</v>
      </c>
      <c r="X315" s="98" t="s">
        <v>1661</v>
      </c>
    </row>
    <row r="316" spans="1:24" ht="16" x14ac:dyDescent="0.2">
      <c r="A316" s="1" t="s">
        <v>962</v>
      </c>
      <c r="B316" s="42" t="s">
        <v>963</v>
      </c>
      <c r="C316" s="94">
        <v>6</v>
      </c>
      <c r="D316" s="41" t="s">
        <v>16</v>
      </c>
      <c r="E316" s="95">
        <v>69490</v>
      </c>
      <c r="F316" s="96">
        <v>46386</v>
      </c>
      <c r="G316" s="97">
        <v>12916</v>
      </c>
      <c r="H316" s="97">
        <v>24601</v>
      </c>
      <c r="I316" s="97">
        <v>1362</v>
      </c>
      <c r="J316" s="97">
        <v>5068</v>
      </c>
      <c r="K316" s="97">
        <v>2187</v>
      </c>
      <c r="L316" s="97">
        <v>0</v>
      </c>
      <c r="M316" s="97">
        <v>0</v>
      </c>
      <c r="N316" s="96">
        <v>252</v>
      </c>
      <c r="O316" s="98">
        <v>0.66752050654770467</v>
      </c>
      <c r="P316" s="99">
        <v>0.27844608286983141</v>
      </c>
      <c r="Q316" s="100">
        <v>0.53035398611650064</v>
      </c>
      <c r="R316" s="100">
        <v>2.9362307592808175E-2</v>
      </c>
      <c r="S316" s="100">
        <v>0.10925710343638166</v>
      </c>
      <c r="T316" s="100">
        <v>4.7147846332945283E-2</v>
      </c>
      <c r="U316" s="100">
        <v>0</v>
      </c>
      <c r="V316" s="100">
        <v>0</v>
      </c>
      <c r="W316" s="101">
        <v>5.4326736515327902E-3</v>
      </c>
      <c r="X316" s="98" t="s">
        <v>1661</v>
      </c>
    </row>
    <row r="317" spans="1:24" ht="16" x14ac:dyDescent="0.2">
      <c r="A317" s="1" t="s">
        <v>785</v>
      </c>
      <c r="B317" s="42" t="s">
        <v>786</v>
      </c>
      <c r="C317" s="94">
        <v>8</v>
      </c>
      <c r="D317" s="41" t="s">
        <v>43</v>
      </c>
      <c r="E317" s="95">
        <v>71048</v>
      </c>
      <c r="F317" s="96">
        <v>46854</v>
      </c>
      <c r="G317" s="97">
        <v>12968</v>
      </c>
      <c r="H317" s="97">
        <v>19691</v>
      </c>
      <c r="I317" s="97">
        <v>2957</v>
      </c>
      <c r="J317" s="97">
        <v>10738</v>
      </c>
      <c r="K317" s="97">
        <v>0</v>
      </c>
      <c r="L317" s="97">
        <v>0</v>
      </c>
      <c r="M317" s="97">
        <v>0</v>
      </c>
      <c r="N317" s="96">
        <v>500</v>
      </c>
      <c r="O317" s="98">
        <v>0.65946965431820737</v>
      </c>
      <c r="P317" s="99">
        <v>0.27677466171511506</v>
      </c>
      <c r="Q317" s="100">
        <v>0.42026294446578732</v>
      </c>
      <c r="R317" s="100">
        <v>6.3110940367951507E-2</v>
      </c>
      <c r="S317" s="100">
        <v>0.2291800059760106</v>
      </c>
      <c r="T317" s="100">
        <v>0</v>
      </c>
      <c r="U317" s="100">
        <v>0</v>
      </c>
      <c r="V317" s="100">
        <v>0</v>
      </c>
      <c r="W317" s="101">
        <v>1.0671447475135527E-2</v>
      </c>
      <c r="X317" s="98" t="s">
        <v>1661</v>
      </c>
    </row>
    <row r="318" spans="1:24" ht="16" x14ac:dyDescent="0.2">
      <c r="A318" s="1" t="s">
        <v>439</v>
      </c>
      <c r="B318" s="42" t="s">
        <v>440</v>
      </c>
      <c r="C318" s="94">
        <v>17</v>
      </c>
      <c r="D318" s="41" t="s">
        <v>98</v>
      </c>
      <c r="E318" s="95">
        <v>69787</v>
      </c>
      <c r="F318" s="96">
        <v>42617</v>
      </c>
      <c r="G318" s="97">
        <v>11684</v>
      </c>
      <c r="H318" s="97">
        <v>21209</v>
      </c>
      <c r="I318" s="97">
        <v>972</v>
      </c>
      <c r="J318" s="97">
        <v>7368</v>
      </c>
      <c r="K318" s="97">
        <v>941</v>
      </c>
      <c r="L318" s="97">
        <v>0</v>
      </c>
      <c r="M318" s="97">
        <v>0</v>
      </c>
      <c r="N318" s="96">
        <v>443</v>
      </c>
      <c r="O318" s="98">
        <v>0.61067247481622655</v>
      </c>
      <c r="P318" s="99">
        <v>0.27416289274233285</v>
      </c>
      <c r="Q318" s="100">
        <v>0.49766525095619119</v>
      </c>
      <c r="R318" s="100">
        <v>2.2807799704343337E-2</v>
      </c>
      <c r="S318" s="100">
        <v>0.17288875331440504</v>
      </c>
      <c r="T318" s="100">
        <v>2.2080390454513456E-2</v>
      </c>
      <c r="U318" s="100">
        <v>0</v>
      </c>
      <c r="V318" s="100">
        <v>0</v>
      </c>
      <c r="W318" s="101">
        <v>1.0394912828214094E-2</v>
      </c>
      <c r="X318" s="98" t="s">
        <v>1661</v>
      </c>
    </row>
    <row r="319" spans="1:24" ht="16" x14ac:dyDescent="0.2">
      <c r="A319" s="1" t="s">
        <v>346</v>
      </c>
      <c r="B319" s="42" t="s">
        <v>347</v>
      </c>
      <c r="C319" s="94">
        <v>10</v>
      </c>
      <c r="D319" s="41" t="s">
        <v>19</v>
      </c>
      <c r="E319" s="95">
        <v>70247</v>
      </c>
      <c r="F319" s="96">
        <v>40820</v>
      </c>
      <c r="G319" s="97">
        <v>11179</v>
      </c>
      <c r="H319" s="97">
        <v>20007</v>
      </c>
      <c r="I319" s="97">
        <v>1717</v>
      </c>
      <c r="J319" s="97">
        <v>6341</v>
      </c>
      <c r="K319" s="97">
        <v>1208</v>
      </c>
      <c r="L319" s="97">
        <v>0</v>
      </c>
      <c r="M319" s="97">
        <v>0</v>
      </c>
      <c r="N319" s="96">
        <v>368</v>
      </c>
      <c r="O319" s="98">
        <v>0.58109243099349439</v>
      </c>
      <c r="P319" s="99">
        <v>0.27386085252327291</v>
      </c>
      <c r="Q319" s="100">
        <v>0.49012738853503185</v>
      </c>
      <c r="R319" s="100">
        <v>4.2062714355707985E-2</v>
      </c>
      <c r="S319" s="100">
        <v>0.15534051935325821</v>
      </c>
      <c r="T319" s="100">
        <v>2.9593336599706026E-2</v>
      </c>
      <c r="U319" s="100">
        <v>0</v>
      </c>
      <c r="V319" s="100">
        <v>0</v>
      </c>
      <c r="W319" s="101">
        <v>9.0151886330230285E-3</v>
      </c>
      <c r="X319" s="98" t="s">
        <v>1661</v>
      </c>
    </row>
    <row r="320" spans="1:24" ht="16" x14ac:dyDescent="0.2">
      <c r="A320" s="152" t="s">
        <v>1216</v>
      </c>
      <c r="B320" s="42" t="s">
        <v>1217</v>
      </c>
      <c r="C320" s="94">
        <v>12</v>
      </c>
      <c r="D320" s="41" t="s">
        <v>1167</v>
      </c>
      <c r="E320" s="95">
        <v>56018</v>
      </c>
      <c r="F320" s="96">
        <v>35108</v>
      </c>
      <c r="G320" s="97">
        <v>9585</v>
      </c>
      <c r="H320" s="97">
        <v>14290</v>
      </c>
      <c r="I320" s="97">
        <v>2251</v>
      </c>
      <c r="J320" s="97">
        <v>6466</v>
      </c>
      <c r="K320" s="97">
        <v>887</v>
      </c>
      <c r="L320" s="97">
        <v>1231</v>
      </c>
      <c r="M320" s="97">
        <v>0</v>
      </c>
      <c r="N320" s="96">
        <v>398</v>
      </c>
      <c r="O320" s="98">
        <v>0.62672712342461356</v>
      </c>
      <c r="P320" s="99">
        <v>0.2730146975048422</v>
      </c>
      <c r="Q320" s="100">
        <v>0.40702973681212257</v>
      </c>
      <c r="R320" s="100">
        <v>6.4116440697276969E-2</v>
      </c>
      <c r="S320" s="100">
        <v>0.18417454711176939</v>
      </c>
      <c r="T320" s="100">
        <v>2.5264896889597814E-2</v>
      </c>
      <c r="U320" s="100">
        <v>3.5063233451065282E-2</v>
      </c>
      <c r="V320" s="100">
        <v>0</v>
      </c>
      <c r="W320" s="101">
        <v>1.1336447533325737E-2</v>
      </c>
      <c r="X320" s="98" t="s">
        <v>1661</v>
      </c>
    </row>
    <row r="321" spans="1:24" ht="16" x14ac:dyDescent="0.2">
      <c r="A321" s="1" t="s">
        <v>1036</v>
      </c>
      <c r="B321" s="42" t="s">
        <v>1037</v>
      </c>
      <c r="C321" s="94">
        <v>17</v>
      </c>
      <c r="D321" s="41" t="s">
        <v>393</v>
      </c>
      <c r="E321" s="95">
        <v>81698</v>
      </c>
      <c r="F321" s="96">
        <v>47941</v>
      </c>
      <c r="G321" s="97">
        <v>13070</v>
      </c>
      <c r="H321" s="97">
        <v>25778</v>
      </c>
      <c r="I321" s="97">
        <v>3312</v>
      </c>
      <c r="J321" s="97">
        <v>1385</v>
      </c>
      <c r="K321" s="97">
        <v>3658</v>
      </c>
      <c r="L321" s="97">
        <v>0</v>
      </c>
      <c r="M321" s="97">
        <v>0</v>
      </c>
      <c r="N321" s="96">
        <v>738</v>
      </c>
      <c r="O321" s="98">
        <v>0.58680751058777447</v>
      </c>
      <c r="P321" s="99">
        <v>0.27262677040528982</v>
      </c>
      <c r="Q321" s="100">
        <v>0.5377025927702801</v>
      </c>
      <c r="R321" s="100">
        <v>6.908491687699464E-2</v>
      </c>
      <c r="S321" s="100">
        <v>2.8889676894516176E-2</v>
      </c>
      <c r="T321" s="100">
        <v>7.6302121357501931E-2</v>
      </c>
      <c r="U321" s="100">
        <v>0</v>
      </c>
      <c r="V321" s="100">
        <v>0</v>
      </c>
      <c r="W321" s="101">
        <v>1.5393921695417284E-2</v>
      </c>
      <c r="X321" s="98" t="s">
        <v>1661</v>
      </c>
    </row>
    <row r="322" spans="1:24" ht="16" x14ac:dyDescent="0.2">
      <c r="A322" s="1" t="s">
        <v>579</v>
      </c>
      <c r="B322" s="42" t="s">
        <v>580</v>
      </c>
      <c r="C322" s="94">
        <v>7</v>
      </c>
      <c r="D322" s="41" t="s">
        <v>63</v>
      </c>
      <c r="E322" s="95">
        <v>65265</v>
      </c>
      <c r="F322" s="96">
        <v>40478</v>
      </c>
      <c r="G322" s="97">
        <v>10841</v>
      </c>
      <c r="H322" s="97">
        <v>18186</v>
      </c>
      <c r="I322" s="97">
        <v>2365</v>
      </c>
      <c r="J322" s="97">
        <v>5948</v>
      </c>
      <c r="K322" s="97">
        <v>2798</v>
      </c>
      <c r="L322" s="97">
        <v>0</v>
      </c>
      <c r="M322" s="97">
        <v>0</v>
      </c>
      <c r="N322" s="96">
        <v>340</v>
      </c>
      <c r="O322" s="98">
        <v>0.62020991342986287</v>
      </c>
      <c r="P322" s="99">
        <v>0.26782449725776963</v>
      </c>
      <c r="Q322" s="100">
        <v>0.44928109096299224</v>
      </c>
      <c r="R322" s="100">
        <v>5.8426799743070308E-2</v>
      </c>
      <c r="S322" s="100">
        <v>0.14694401897326942</v>
      </c>
      <c r="T322" s="100">
        <v>6.9123968575522513E-2</v>
      </c>
      <c r="U322" s="100">
        <v>0</v>
      </c>
      <c r="V322" s="100">
        <v>0</v>
      </c>
      <c r="W322" s="101">
        <v>8.3996244873758581E-3</v>
      </c>
      <c r="X322" s="98" t="s">
        <v>1661</v>
      </c>
    </row>
    <row r="323" spans="1:24" ht="16" x14ac:dyDescent="0.2">
      <c r="A323" s="1" t="s">
        <v>594</v>
      </c>
      <c r="B323" s="42" t="s">
        <v>595</v>
      </c>
      <c r="C323" s="94">
        <v>16</v>
      </c>
      <c r="D323" s="41" t="s">
        <v>593</v>
      </c>
      <c r="E323" s="95">
        <v>95023</v>
      </c>
      <c r="F323" s="96">
        <v>51912</v>
      </c>
      <c r="G323" s="97">
        <v>13455</v>
      </c>
      <c r="H323" s="97">
        <v>33232</v>
      </c>
      <c r="I323" s="97">
        <v>1014</v>
      </c>
      <c r="J323" s="97">
        <v>2705</v>
      </c>
      <c r="K323" s="97">
        <v>1506</v>
      </c>
      <c r="L323" s="97">
        <v>0</v>
      </c>
      <c r="M323" s="97">
        <v>0</v>
      </c>
      <c r="N323" s="96">
        <v>0</v>
      </c>
      <c r="O323" s="98">
        <v>0.54630984077539124</v>
      </c>
      <c r="P323" s="99">
        <v>0.2591886269070735</v>
      </c>
      <c r="Q323" s="100">
        <v>0.64016027122823238</v>
      </c>
      <c r="R323" s="100">
        <v>1.9533055940822931E-2</v>
      </c>
      <c r="S323" s="100">
        <v>5.2107412544305745E-2</v>
      </c>
      <c r="T323" s="100">
        <v>2.9010633379565418E-2</v>
      </c>
      <c r="U323" s="100">
        <v>0</v>
      </c>
      <c r="V323" s="100">
        <v>0</v>
      </c>
      <c r="W323" s="101">
        <v>0</v>
      </c>
      <c r="X323" s="98" t="s">
        <v>1661</v>
      </c>
    </row>
    <row r="324" spans="1:24" ht="16" x14ac:dyDescent="0.2">
      <c r="A324" s="1" t="s">
        <v>642</v>
      </c>
      <c r="B324" s="42" t="s">
        <v>643</v>
      </c>
      <c r="C324" s="94">
        <v>10</v>
      </c>
      <c r="D324" s="41" t="s">
        <v>156</v>
      </c>
      <c r="E324" s="95">
        <v>63204</v>
      </c>
      <c r="F324" s="96">
        <v>34522</v>
      </c>
      <c r="G324" s="97">
        <v>8848</v>
      </c>
      <c r="H324" s="97">
        <v>16051</v>
      </c>
      <c r="I324" s="97">
        <v>1507</v>
      </c>
      <c r="J324" s="97">
        <v>5950</v>
      </c>
      <c r="K324" s="97">
        <v>1878</v>
      </c>
      <c r="L324" s="97">
        <v>0</v>
      </c>
      <c r="M324" s="97">
        <v>0</v>
      </c>
      <c r="N324" s="96">
        <v>288</v>
      </c>
      <c r="O324" s="98">
        <v>0.54619960761977093</v>
      </c>
      <c r="P324" s="99">
        <v>0.25630033022420484</v>
      </c>
      <c r="Q324" s="100">
        <v>0.46494988702856149</v>
      </c>
      <c r="R324" s="100">
        <v>4.3653322518973407E-2</v>
      </c>
      <c r="S324" s="100">
        <v>0.17235386130583397</v>
      </c>
      <c r="T324" s="100">
        <v>5.4400092694513645E-2</v>
      </c>
      <c r="U324" s="100">
        <v>0</v>
      </c>
      <c r="V324" s="100">
        <v>0</v>
      </c>
      <c r="W324" s="101">
        <v>8.3425062279126362E-3</v>
      </c>
      <c r="X324" s="98" t="s">
        <v>1661</v>
      </c>
    </row>
    <row r="325" spans="1:24" ht="16" x14ac:dyDescent="0.2">
      <c r="A325" s="1" t="s">
        <v>797</v>
      </c>
      <c r="B325" s="42" t="s">
        <v>798</v>
      </c>
      <c r="C325" s="94">
        <v>16</v>
      </c>
      <c r="D325" s="41" t="s">
        <v>89</v>
      </c>
      <c r="E325" s="95">
        <v>82076</v>
      </c>
      <c r="F325" s="96">
        <v>51044</v>
      </c>
      <c r="G325" s="97">
        <v>12962</v>
      </c>
      <c r="H325" s="97">
        <v>29886</v>
      </c>
      <c r="I325" s="97">
        <v>2149</v>
      </c>
      <c r="J325" s="97">
        <v>3128</v>
      </c>
      <c r="K325" s="97">
        <v>2463</v>
      </c>
      <c r="L325" s="97">
        <v>0</v>
      </c>
      <c r="M325" s="97">
        <v>0</v>
      </c>
      <c r="N325" s="96">
        <v>456</v>
      </c>
      <c r="O325" s="98">
        <v>0.6219113991909937</v>
      </c>
      <c r="P325" s="99">
        <v>0.25393777917091137</v>
      </c>
      <c r="Q325" s="100">
        <v>0.58549486717341903</v>
      </c>
      <c r="R325" s="100">
        <v>4.2100932528798686E-2</v>
      </c>
      <c r="S325" s="100">
        <v>6.1280463913486405E-2</v>
      </c>
      <c r="T325" s="100">
        <v>4.82524880495259E-2</v>
      </c>
      <c r="U325" s="100">
        <v>0</v>
      </c>
      <c r="V325" s="100">
        <v>0</v>
      </c>
      <c r="W325" s="101">
        <v>8.933469163858631E-3</v>
      </c>
      <c r="X325" s="98" t="s">
        <v>1661</v>
      </c>
    </row>
    <row r="326" spans="1:24" ht="16" x14ac:dyDescent="0.2">
      <c r="A326" s="1" t="s">
        <v>371</v>
      </c>
      <c r="B326" s="42" t="s">
        <v>372</v>
      </c>
      <c r="C326" s="94">
        <v>8</v>
      </c>
      <c r="D326" s="41" t="s">
        <v>43</v>
      </c>
      <c r="E326" s="95">
        <v>71299</v>
      </c>
      <c r="F326" s="96">
        <v>42486</v>
      </c>
      <c r="G326" s="97">
        <v>10736</v>
      </c>
      <c r="H326" s="97">
        <v>19621</v>
      </c>
      <c r="I326" s="97">
        <v>1487</v>
      </c>
      <c r="J326" s="97">
        <v>9963</v>
      </c>
      <c r="K326" s="97">
        <v>0</v>
      </c>
      <c r="L326" s="97">
        <v>0</v>
      </c>
      <c r="M326" s="97">
        <v>0</v>
      </c>
      <c r="N326" s="96">
        <v>679</v>
      </c>
      <c r="O326" s="98">
        <v>0.59588493527258446</v>
      </c>
      <c r="P326" s="99">
        <v>0.252695005413548</v>
      </c>
      <c r="Q326" s="100">
        <v>0.46182271807183545</v>
      </c>
      <c r="R326" s="100">
        <v>3.4999764628348161E-2</v>
      </c>
      <c r="S326" s="100">
        <v>0.23450077672645106</v>
      </c>
      <c r="T326" s="100">
        <v>0</v>
      </c>
      <c r="U326" s="100">
        <v>0</v>
      </c>
      <c r="V326" s="100">
        <v>0</v>
      </c>
      <c r="W326" s="101">
        <v>1.5981735159817351E-2</v>
      </c>
      <c r="X326" s="98" t="s">
        <v>1661</v>
      </c>
    </row>
    <row r="327" spans="1:24" ht="16" x14ac:dyDescent="0.2">
      <c r="A327" s="152" t="s">
        <v>1183</v>
      </c>
      <c r="B327" s="42" t="s">
        <v>1184</v>
      </c>
      <c r="C327" s="94">
        <v>12</v>
      </c>
      <c r="D327" s="41" t="s">
        <v>1178</v>
      </c>
      <c r="E327" s="95">
        <v>66758</v>
      </c>
      <c r="F327" s="96">
        <v>43792</v>
      </c>
      <c r="G327" s="97">
        <v>11014</v>
      </c>
      <c r="H327" s="97">
        <v>17803</v>
      </c>
      <c r="I327" s="97">
        <v>2069</v>
      </c>
      <c r="J327" s="97">
        <v>4923</v>
      </c>
      <c r="K327" s="97">
        <v>1704</v>
      </c>
      <c r="L327" s="97">
        <v>6096</v>
      </c>
      <c r="M327" s="97">
        <v>0</v>
      </c>
      <c r="N327" s="96">
        <v>183</v>
      </c>
      <c r="O327" s="98">
        <v>0.65598130561131252</v>
      </c>
      <c r="P327" s="99">
        <v>0.25150712458896601</v>
      </c>
      <c r="Q327" s="100">
        <v>0.40653544026306176</v>
      </c>
      <c r="R327" s="100">
        <v>4.7246072341980271E-2</v>
      </c>
      <c r="S327" s="100">
        <v>0.11241779320423821</v>
      </c>
      <c r="T327" s="100">
        <v>3.8911216660577272E-2</v>
      </c>
      <c r="U327" s="100">
        <v>0.1392035074899525</v>
      </c>
      <c r="V327" s="100">
        <v>0</v>
      </c>
      <c r="W327" s="101">
        <v>4.1788454512239675E-3</v>
      </c>
      <c r="X327" s="98" t="s">
        <v>1661</v>
      </c>
    </row>
    <row r="328" spans="1:24" ht="16" x14ac:dyDescent="0.2">
      <c r="A328" s="1" t="s">
        <v>960</v>
      </c>
      <c r="B328" s="42" t="s">
        <v>961</v>
      </c>
      <c r="C328" s="94">
        <v>17</v>
      </c>
      <c r="D328" s="41" t="s">
        <v>393</v>
      </c>
      <c r="E328" s="95">
        <v>78673</v>
      </c>
      <c r="F328" s="96">
        <v>49933</v>
      </c>
      <c r="G328" s="97">
        <v>12540</v>
      </c>
      <c r="H328" s="97">
        <v>26474</v>
      </c>
      <c r="I328" s="97">
        <v>4491</v>
      </c>
      <c r="J328" s="97">
        <v>1602</v>
      </c>
      <c r="K328" s="97">
        <v>4421</v>
      </c>
      <c r="L328" s="97">
        <v>0</v>
      </c>
      <c r="M328" s="97">
        <v>0</v>
      </c>
      <c r="N328" s="96">
        <v>405</v>
      </c>
      <c r="O328" s="98">
        <v>0.63469042746558535</v>
      </c>
      <c r="P328" s="99">
        <v>0.25113652294074057</v>
      </c>
      <c r="Q328" s="100">
        <v>0.53019045520998143</v>
      </c>
      <c r="R328" s="100">
        <v>8.9940520297198248E-2</v>
      </c>
      <c r="S328" s="100">
        <v>3.2082991208219017E-2</v>
      </c>
      <c r="T328" s="100">
        <v>8.8538641779985175E-2</v>
      </c>
      <c r="U328" s="100">
        <v>0</v>
      </c>
      <c r="V328" s="100">
        <v>0</v>
      </c>
      <c r="W328" s="101">
        <v>8.110868563875594E-3</v>
      </c>
      <c r="X328" s="98" t="s">
        <v>1661</v>
      </c>
    </row>
    <row r="329" spans="1:24" ht="16" x14ac:dyDescent="0.2">
      <c r="A329" s="1" t="s">
        <v>1080</v>
      </c>
      <c r="B329" s="42" t="s">
        <v>1081</v>
      </c>
      <c r="C329" s="94">
        <v>9</v>
      </c>
      <c r="D329" s="41" t="s">
        <v>13</v>
      </c>
      <c r="E329" s="95">
        <v>63641</v>
      </c>
      <c r="F329" s="96">
        <v>37492</v>
      </c>
      <c r="G329" s="97">
        <v>9347</v>
      </c>
      <c r="H329" s="97">
        <v>18817</v>
      </c>
      <c r="I329" s="97">
        <v>751</v>
      </c>
      <c r="J329" s="97">
        <v>7949</v>
      </c>
      <c r="K329" s="97">
        <v>628</v>
      </c>
      <c r="L329" s="97">
        <v>0</v>
      </c>
      <c r="M329" s="97">
        <v>0</v>
      </c>
      <c r="N329" s="96">
        <v>0</v>
      </c>
      <c r="O329" s="98">
        <v>0.5891170786128439</v>
      </c>
      <c r="P329" s="99">
        <v>0.24930651872399445</v>
      </c>
      <c r="Q329" s="100">
        <v>0.50189373733063058</v>
      </c>
      <c r="R329" s="100">
        <v>2.0030939933852555E-2</v>
      </c>
      <c r="S329" s="100">
        <v>0.21201856396031155</v>
      </c>
      <c r="T329" s="100">
        <v>1.6750240051210924E-2</v>
      </c>
      <c r="U329" s="100">
        <v>0</v>
      </c>
      <c r="V329" s="100">
        <v>0</v>
      </c>
      <c r="W329" s="101">
        <v>0</v>
      </c>
      <c r="X329" s="98" t="s">
        <v>1661</v>
      </c>
    </row>
    <row r="330" spans="1:24" ht="16" x14ac:dyDescent="0.2">
      <c r="A330" s="1" t="s">
        <v>532</v>
      </c>
      <c r="B330" s="42" t="s">
        <v>533</v>
      </c>
      <c r="C330" s="94">
        <v>17</v>
      </c>
      <c r="D330" s="41" t="s">
        <v>534</v>
      </c>
      <c r="E330" s="95">
        <v>74875</v>
      </c>
      <c r="F330" s="96">
        <v>45056</v>
      </c>
      <c r="G330" s="97">
        <v>11143</v>
      </c>
      <c r="H330" s="97">
        <v>26843</v>
      </c>
      <c r="I330" s="97">
        <v>888</v>
      </c>
      <c r="J330" s="97">
        <v>5388</v>
      </c>
      <c r="K330" s="97">
        <v>794</v>
      </c>
      <c r="L330" s="97">
        <v>0</v>
      </c>
      <c r="M330" s="97">
        <v>0</v>
      </c>
      <c r="N330" s="96">
        <v>0</v>
      </c>
      <c r="O330" s="98">
        <v>0.6017495826377296</v>
      </c>
      <c r="P330" s="99">
        <v>0.247314453125</v>
      </c>
      <c r="Q330" s="100">
        <v>0.59576970880681823</v>
      </c>
      <c r="R330" s="100">
        <v>1.970880681818182E-2</v>
      </c>
      <c r="S330" s="100">
        <v>0.11958451704545454</v>
      </c>
      <c r="T330" s="100">
        <v>1.7622514204545456E-2</v>
      </c>
      <c r="U330" s="100">
        <v>0</v>
      </c>
      <c r="V330" s="100">
        <v>0</v>
      </c>
      <c r="W330" s="101">
        <v>0</v>
      </c>
      <c r="X330" s="98" t="s">
        <v>1661</v>
      </c>
    </row>
    <row r="331" spans="1:24" ht="16" x14ac:dyDescent="0.2">
      <c r="A331" s="1" t="s">
        <v>942</v>
      </c>
      <c r="B331" s="42" t="s">
        <v>943</v>
      </c>
      <c r="C331" s="94">
        <v>6</v>
      </c>
      <c r="D331" s="41" t="s">
        <v>31</v>
      </c>
      <c r="E331" s="95">
        <v>63931</v>
      </c>
      <c r="F331" s="96">
        <v>39649</v>
      </c>
      <c r="G331" s="97">
        <v>9710</v>
      </c>
      <c r="H331" s="97">
        <v>19771</v>
      </c>
      <c r="I331" s="97">
        <v>3034</v>
      </c>
      <c r="J331" s="97">
        <v>5206</v>
      </c>
      <c r="K331" s="97">
        <v>1753</v>
      </c>
      <c r="L331" s="97">
        <v>0</v>
      </c>
      <c r="M331" s="97">
        <v>0</v>
      </c>
      <c r="N331" s="96">
        <v>175</v>
      </c>
      <c r="O331" s="98">
        <v>0.62018426115655945</v>
      </c>
      <c r="P331" s="99">
        <v>0.244898988625186</v>
      </c>
      <c r="Q331" s="100">
        <v>0.49865065953744103</v>
      </c>
      <c r="R331" s="100">
        <v>7.6521475951474183E-2</v>
      </c>
      <c r="S331" s="100">
        <v>0.13130217659966203</v>
      </c>
      <c r="T331" s="100">
        <v>4.4212968801230802E-2</v>
      </c>
      <c r="U331" s="100">
        <v>0</v>
      </c>
      <c r="V331" s="100">
        <v>0</v>
      </c>
      <c r="W331" s="101">
        <v>4.4137304850059272E-3</v>
      </c>
      <c r="X331" s="98" t="s">
        <v>1661</v>
      </c>
    </row>
    <row r="332" spans="1:24" ht="16" x14ac:dyDescent="0.2">
      <c r="A332" s="1" t="s">
        <v>140</v>
      </c>
      <c r="B332" s="42" t="s">
        <v>141</v>
      </c>
      <c r="C332" s="94">
        <v>10</v>
      </c>
      <c r="D332" s="41" t="s">
        <v>19</v>
      </c>
      <c r="E332" s="95">
        <v>71976</v>
      </c>
      <c r="F332" s="96">
        <v>43998</v>
      </c>
      <c r="G332" s="97">
        <v>10764</v>
      </c>
      <c r="H332" s="97">
        <v>22542</v>
      </c>
      <c r="I332" s="97">
        <v>1464</v>
      </c>
      <c r="J332" s="97">
        <v>9228</v>
      </c>
      <c r="K332" s="97">
        <v>0</v>
      </c>
      <c r="L332" s="97">
        <v>0</v>
      </c>
      <c r="M332" s="97">
        <v>0</v>
      </c>
      <c r="N332" s="96">
        <v>0</v>
      </c>
      <c r="O332" s="98">
        <v>0.61128709569856621</v>
      </c>
      <c r="P332" s="99">
        <v>0.2446474839765444</v>
      </c>
      <c r="Q332" s="100">
        <v>0.51234147006682118</v>
      </c>
      <c r="R332" s="100">
        <v>3.3274239738169918E-2</v>
      </c>
      <c r="S332" s="100">
        <v>0.20973680621846447</v>
      </c>
      <c r="T332" s="100">
        <v>0</v>
      </c>
      <c r="U332" s="100">
        <v>0</v>
      </c>
      <c r="V332" s="100">
        <v>0</v>
      </c>
      <c r="W332" s="101">
        <v>0</v>
      </c>
      <c r="X332" s="98" t="s">
        <v>1661</v>
      </c>
    </row>
    <row r="333" spans="1:24" ht="16" x14ac:dyDescent="0.2">
      <c r="A333" s="1" t="s">
        <v>334</v>
      </c>
      <c r="B333" s="42" t="s">
        <v>335</v>
      </c>
      <c r="C333" s="94">
        <v>16</v>
      </c>
      <c r="D333" s="41" t="s">
        <v>40</v>
      </c>
      <c r="E333" s="95">
        <v>69049</v>
      </c>
      <c r="F333" s="96">
        <v>43050</v>
      </c>
      <c r="G333" s="97">
        <v>10492</v>
      </c>
      <c r="H333" s="97">
        <v>17830</v>
      </c>
      <c r="I333" s="97">
        <v>717</v>
      </c>
      <c r="J333" s="97">
        <v>12850</v>
      </c>
      <c r="K333" s="97">
        <v>806</v>
      </c>
      <c r="L333" s="97">
        <v>0</v>
      </c>
      <c r="M333" s="97">
        <v>0</v>
      </c>
      <c r="N333" s="96">
        <v>355</v>
      </c>
      <c r="O333" s="98">
        <v>0.62347028921490533</v>
      </c>
      <c r="P333" s="99">
        <v>0.24371660859465738</v>
      </c>
      <c r="Q333" s="100">
        <v>0.41416957026713125</v>
      </c>
      <c r="R333" s="100">
        <v>1.6655052264808363E-2</v>
      </c>
      <c r="S333" s="100">
        <v>0.29849012775842043</v>
      </c>
      <c r="T333" s="100">
        <v>1.8722415795586526E-2</v>
      </c>
      <c r="U333" s="100">
        <v>0</v>
      </c>
      <c r="V333" s="100">
        <v>0</v>
      </c>
      <c r="W333" s="101">
        <v>8.2462253193960507E-3</v>
      </c>
      <c r="X333" s="98" t="s">
        <v>1661</v>
      </c>
    </row>
    <row r="334" spans="1:24" ht="16" x14ac:dyDescent="0.2">
      <c r="A334" s="1" t="s">
        <v>657</v>
      </c>
      <c r="B334" s="42" t="s">
        <v>658</v>
      </c>
      <c r="C334" s="94">
        <v>17</v>
      </c>
      <c r="D334" s="41" t="s">
        <v>654</v>
      </c>
      <c r="E334" s="95">
        <v>72289</v>
      </c>
      <c r="F334" s="96">
        <v>48125</v>
      </c>
      <c r="G334" s="97">
        <v>11633</v>
      </c>
      <c r="H334" s="97">
        <v>24347</v>
      </c>
      <c r="I334" s="97">
        <v>3709</v>
      </c>
      <c r="J334" s="97">
        <v>3764</v>
      </c>
      <c r="K334" s="97">
        <v>4077</v>
      </c>
      <c r="L334" s="97">
        <v>0</v>
      </c>
      <c r="M334" s="97">
        <v>0</v>
      </c>
      <c r="N334" s="96">
        <v>595</v>
      </c>
      <c r="O334" s="98">
        <v>0.66573060908298631</v>
      </c>
      <c r="P334" s="99">
        <v>0.24172467532467531</v>
      </c>
      <c r="Q334" s="100">
        <v>0.50591168831168831</v>
      </c>
      <c r="R334" s="100">
        <v>7.7070129870129872E-2</v>
      </c>
      <c r="S334" s="100">
        <v>7.8212987012987012E-2</v>
      </c>
      <c r="T334" s="100">
        <v>8.4716883116883121E-2</v>
      </c>
      <c r="U334" s="100">
        <v>0</v>
      </c>
      <c r="V334" s="100">
        <v>0</v>
      </c>
      <c r="W334" s="101">
        <v>1.2363636363636363E-2</v>
      </c>
      <c r="X334" s="98" t="s">
        <v>1661</v>
      </c>
    </row>
    <row r="335" spans="1:24" ht="16" x14ac:dyDescent="0.2">
      <c r="A335" s="1" t="s">
        <v>1082</v>
      </c>
      <c r="B335" s="132" t="s">
        <v>1083</v>
      </c>
      <c r="C335" s="133">
        <v>9</v>
      </c>
      <c r="D335" s="39" t="s">
        <v>13</v>
      </c>
      <c r="E335" s="134">
        <v>65533</v>
      </c>
      <c r="F335" s="96">
        <v>35026</v>
      </c>
      <c r="G335" s="135">
        <v>8365</v>
      </c>
      <c r="H335" s="135">
        <v>16578</v>
      </c>
      <c r="I335" s="135">
        <v>550</v>
      </c>
      <c r="J335" s="135">
        <v>8836</v>
      </c>
      <c r="K335" s="135">
        <v>697</v>
      </c>
      <c r="L335" s="135">
        <v>0</v>
      </c>
      <c r="M335" s="135">
        <v>0</v>
      </c>
      <c r="N335" s="136">
        <v>0</v>
      </c>
      <c r="O335" s="137">
        <v>0.5344788122014863</v>
      </c>
      <c r="P335" s="99">
        <v>0.23882258893393479</v>
      </c>
      <c r="Q335" s="100">
        <v>0.4733055444526923</v>
      </c>
      <c r="R335" s="100">
        <v>1.5702620910181007E-2</v>
      </c>
      <c r="S335" s="100">
        <v>0.25226974247701706</v>
      </c>
      <c r="T335" s="100">
        <v>1.9899503226174842E-2</v>
      </c>
      <c r="U335" s="100">
        <v>0</v>
      </c>
      <c r="V335" s="100">
        <v>0</v>
      </c>
      <c r="W335" s="101">
        <v>0</v>
      </c>
      <c r="X335" s="98" t="s">
        <v>1661</v>
      </c>
    </row>
    <row r="336" spans="1:24" ht="16" x14ac:dyDescent="0.2">
      <c r="A336" s="1" t="s">
        <v>342</v>
      </c>
      <c r="B336" s="42" t="s">
        <v>343</v>
      </c>
      <c r="C336" s="94">
        <v>6</v>
      </c>
      <c r="D336" s="41" t="s">
        <v>31</v>
      </c>
      <c r="E336" s="95">
        <v>66574</v>
      </c>
      <c r="F336" s="96">
        <v>38681</v>
      </c>
      <c r="G336" s="97">
        <v>9150</v>
      </c>
      <c r="H336" s="97">
        <v>19661</v>
      </c>
      <c r="I336" s="97">
        <v>957</v>
      </c>
      <c r="J336" s="97">
        <v>7225</v>
      </c>
      <c r="K336" s="97">
        <v>1466</v>
      </c>
      <c r="L336" s="97">
        <v>0</v>
      </c>
      <c r="M336" s="97">
        <v>0</v>
      </c>
      <c r="N336" s="96">
        <v>222</v>
      </c>
      <c r="O336" s="98">
        <v>0.5810226214438069</v>
      </c>
      <c r="P336" s="99">
        <v>0.23655024430599003</v>
      </c>
      <c r="Q336" s="100">
        <v>0.50828572167213881</v>
      </c>
      <c r="R336" s="100">
        <v>2.474082883069207E-2</v>
      </c>
      <c r="S336" s="100">
        <v>0.18678420930172437</v>
      </c>
      <c r="T336" s="100">
        <v>3.7899744060391406E-2</v>
      </c>
      <c r="U336" s="100">
        <v>0</v>
      </c>
      <c r="V336" s="100">
        <v>0</v>
      </c>
      <c r="W336" s="101">
        <v>5.7392518290633647E-3</v>
      </c>
      <c r="X336" s="98" t="s">
        <v>1661</v>
      </c>
    </row>
    <row r="337" spans="1:24" ht="16" x14ac:dyDescent="0.2">
      <c r="A337" s="1" t="s">
        <v>735</v>
      </c>
      <c r="B337" s="42" t="s">
        <v>736</v>
      </c>
      <c r="C337" s="94">
        <v>4</v>
      </c>
      <c r="D337" s="41" t="s">
        <v>135</v>
      </c>
      <c r="E337" s="95">
        <v>67267</v>
      </c>
      <c r="F337" s="96">
        <v>44891</v>
      </c>
      <c r="G337" s="97">
        <v>10536</v>
      </c>
      <c r="H337" s="97">
        <v>20689</v>
      </c>
      <c r="I337" s="97">
        <v>4366</v>
      </c>
      <c r="J337" s="97">
        <v>7447</v>
      </c>
      <c r="K337" s="97">
        <v>1515</v>
      </c>
      <c r="L337" s="97">
        <v>0</v>
      </c>
      <c r="M337" s="97">
        <v>0</v>
      </c>
      <c r="N337" s="96">
        <v>338</v>
      </c>
      <c r="O337" s="98">
        <v>0.66735546404626345</v>
      </c>
      <c r="P337" s="99">
        <v>0.23470183332962063</v>
      </c>
      <c r="Q337" s="100">
        <v>0.46087188968835624</v>
      </c>
      <c r="R337" s="100">
        <v>9.725780223207324E-2</v>
      </c>
      <c r="S337" s="100">
        <v>0.16589071306052439</v>
      </c>
      <c r="T337" s="100">
        <v>3.3748412822169255E-2</v>
      </c>
      <c r="U337" s="100">
        <v>0</v>
      </c>
      <c r="V337" s="100">
        <v>0</v>
      </c>
      <c r="W337" s="101">
        <v>7.5293488672562433E-3</v>
      </c>
      <c r="X337" s="98" t="s">
        <v>1661</v>
      </c>
    </row>
    <row r="338" spans="1:24" ht="16" x14ac:dyDescent="0.2">
      <c r="A338" s="1" t="s">
        <v>974</v>
      </c>
      <c r="B338" s="42" t="s">
        <v>975</v>
      </c>
      <c r="C338" s="94">
        <v>4</v>
      </c>
      <c r="D338" s="41" t="s">
        <v>135</v>
      </c>
      <c r="E338" s="95">
        <v>72933</v>
      </c>
      <c r="F338" s="96">
        <v>41762</v>
      </c>
      <c r="G338" s="97">
        <v>9780</v>
      </c>
      <c r="H338" s="97">
        <v>20959</v>
      </c>
      <c r="I338" s="97">
        <v>1105</v>
      </c>
      <c r="J338" s="97">
        <v>7997</v>
      </c>
      <c r="K338" s="97">
        <v>1706</v>
      </c>
      <c r="L338" s="97">
        <v>0</v>
      </c>
      <c r="M338" s="97">
        <v>0</v>
      </c>
      <c r="N338" s="96">
        <v>215</v>
      </c>
      <c r="O338" s="98">
        <v>0.57260773586716573</v>
      </c>
      <c r="P338" s="99">
        <v>0.23418418658110243</v>
      </c>
      <c r="Q338" s="100">
        <v>0.50186772664144441</v>
      </c>
      <c r="R338" s="100">
        <v>2.6459460753795315E-2</v>
      </c>
      <c r="S338" s="100">
        <v>0.19148987117475216</v>
      </c>
      <c r="T338" s="100">
        <v>4.0850533978257747E-2</v>
      </c>
      <c r="U338" s="100">
        <v>0</v>
      </c>
      <c r="V338" s="100">
        <v>0</v>
      </c>
      <c r="W338" s="101">
        <v>5.1482208706479576E-3</v>
      </c>
      <c r="X338" s="98" t="s">
        <v>1661</v>
      </c>
    </row>
    <row r="339" spans="1:24" ht="16" x14ac:dyDescent="0.2">
      <c r="A339" s="1" t="s">
        <v>396</v>
      </c>
      <c r="B339" s="42" t="s">
        <v>397</v>
      </c>
      <c r="C339" s="94">
        <v>4</v>
      </c>
      <c r="D339" s="41" t="s">
        <v>123</v>
      </c>
      <c r="E339" s="95">
        <v>69817</v>
      </c>
      <c r="F339" s="96">
        <v>42818</v>
      </c>
      <c r="G339" s="97">
        <v>10018</v>
      </c>
      <c r="H339" s="97">
        <v>20074</v>
      </c>
      <c r="I339" s="97">
        <v>3894</v>
      </c>
      <c r="J339" s="97">
        <v>7265</v>
      </c>
      <c r="K339" s="97">
        <v>1567</v>
      </c>
      <c r="L339" s="97">
        <v>0</v>
      </c>
      <c r="M339" s="97">
        <v>0</v>
      </c>
      <c r="N339" s="96">
        <v>0</v>
      </c>
      <c r="O339" s="98">
        <v>0.6132890270278013</v>
      </c>
      <c r="P339" s="99">
        <v>0.23396702321453594</v>
      </c>
      <c r="Q339" s="100">
        <v>0.46882152365827456</v>
      </c>
      <c r="R339" s="100">
        <v>9.0943061329347472E-2</v>
      </c>
      <c r="S339" s="100">
        <v>0.16967163342519501</v>
      </c>
      <c r="T339" s="100">
        <v>3.6596758372647017E-2</v>
      </c>
      <c r="U339" s="100">
        <v>0</v>
      </c>
      <c r="V339" s="100">
        <v>0</v>
      </c>
      <c r="W339" s="101">
        <v>0</v>
      </c>
      <c r="X339" s="98" t="s">
        <v>1661</v>
      </c>
    </row>
    <row r="340" spans="1:24" ht="16" x14ac:dyDescent="0.2">
      <c r="A340" s="1" t="s">
        <v>842</v>
      </c>
      <c r="B340" s="42" t="s">
        <v>843</v>
      </c>
      <c r="C340" s="94">
        <v>8</v>
      </c>
      <c r="D340" s="41" t="s">
        <v>43</v>
      </c>
      <c r="E340" s="95">
        <v>74275</v>
      </c>
      <c r="F340" s="96">
        <v>47019</v>
      </c>
      <c r="G340" s="97">
        <v>10945</v>
      </c>
      <c r="H340" s="97">
        <v>20501</v>
      </c>
      <c r="I340" s="97">
        <v>1992</v>
      </c>
      <c r="J340" s="97">
        <v>13204</v>
      </c>
      <c r="K340" s="97">
        <v>0</v>
      </c>
      <c r="L340" s="97">
        <v>0</v>
      </c>
      <c r="M340" s="97">
        <v>0</v>
      </c>
      <c r="N340" s="96">
        <v>377</v>
      </c>
      <c r="O340" s="98">
        <v>0.63303938067990573</v>
      </c>
      <c r="P340" s="99">
        <v>0.23277823858440205</v>
      </c>
      <c r="Q340" s="100">
        <v>0.43601522788659902</v>
      </c>
      <c r="R340" s="100">
        <v>4.236585210234161E-2</v>
      </c>
      <c r="S340" s="100">
        <v>0.28082264616431657</v>
      </c>
      <c r="T340" s="100">
        <v>0</v>
      </c>
      <c r="U340" s="100">
        <v>0</v>
      </c>
      <c r="V340" s="100">
        <v>0</v>
      </c>
      <c r="W340" s="101">
        <v>8.0180352623407565E-3</v>
      </c>
      <c r="X340" s="98" t="s">
        <v>1661</v>
      </c>
    </row>
    <row r="341" spans="1:24" ht="16" x14ac:dyDescent="0.2">
      <c r="A341" s="1" t="s">
        <v>714</v>
      </c>
      <c r="B341" s="42" t="s">
        <v>715</v>
      </c>
      <c r="C341" s="94">
        <v>17</v>
      </c>
      <c r="D341" s="41" t="s">
        <v>716</v>
      </c>
      <c r="E341" s="95">
        <v>68474</v>
      </c>
      <c r="F341" s="96">
        <v>45142</v>
      </c>
      <c r="G341" s="97">
        <v>10458</v>
      </c>
      <c r="H341" s="97">
        <v>27380</v>
      </c>
      <c r="I341" s="97">
        <v>1378</v>
      </c>
      <c r="J341" s="97">
        <v>4287</v>
      </c>
      <c r="K341" s="97">
        <v>1422</v>
      </c>
      <c r="L341" s="97">
        <v>0</v>
      </c>
      <c r="M341" s="97">
        <v>0</v>
      </c>
      <c r="N341" s="96">
        <v>217</v>
      </c>
      <c r="O341" s="98">
        <v>0.65925752840494201</v>
      </c>
      <c r="P341" s="99">
        <v>0.23166895573966595</v>
      </c>
      <c r="Q341" s="100">
        <v>0.60653050374374196</v>
      </c>
      <c r="R341" s="100">
        <v>3.0525896061317621E-2</v>
      </c>
      <c r="S341" s="100">
        <v>9.4966993044171721E-2</v>
      </c>
      <c r="T341" s="100">
        <v>3.1500598112622388E-2</v>
      </c>
      <c r="U341" s="100">
        <v>0</v>
      </c>
      <c r="V341" s="100">
        <v>0</v>
      </c>
      <c r="W341" s="101">
        <v>4.807053298480351E-3</v>
      </c>
      <c r="X341" s="98" t="s">
        <v>1661</v>
      </c>
    </row>
    <row r="342" spans="1:24" ht="16" x14ac:dyDescent="0.2">
      <c r="A342" s="1" t="s">
        <v>638</v>
      </c>
      <c r="B342" s="42" t="s">
        <v>639</v>
      </c>
      <c r="C342" s="94">
        <v>10</v>
      </c>
      <c r="D342" s="41" t="s">
        <v>156</v>
      </c>
      <c r="E342" s="95">
        <v>75430</v>
      </c>
      <c r="F342" s="96">
        <v>48068</v>
      </c>
      <c r="G342" s="97">
        <v>11034</v>
      </c>
      <c r="H342" s="97">
        <v>29386</v>
      </c>
      <c r="I342" s="97">
        <v>1233</v>
      </c>
      <c r="J342" s="97">
        <v>4290</v>
      </c>
      <c r="K342" s="97">
        <v>1468</v>
      </c>
      <c r="L342" s="97">
        <v>0</v>
      </c>
      <c r="M342" s="97">
        <v>0</v>
      </c>
      <c r="N342" s="96">
        <v>657</v>
      </c>
      <c r="O342" s="98">
        <v>0.63725308232798616</v>
      </c>
      <c r="P342" s="99">
        <v>0.22954980444370476</v>
      </c>
      <c r="Q342" s="100">
        <v>0.61134226512440704</v>
      </c>
      <c r="R342" s="100">
        <v>2.5651160855454772E-2</v>
      </c>
      <c r="S342" s="100">
        <v>8.9248564533577435E-2</v>
      </c>
      <c r="T342" s="100">
        <v>3.0540068236664726E-2</v>
      </c>
      <c r="U342" s="100">
        <v>0</v>
      </c>
      <c r="V342" s="100">
        <v>0</v>
      </c>
      <c r="W342" s="101">
        <v>1.3668136806191229E-2</v>
      </c>
      <c r="X342" s="98" t="s">
        <v>1661</v>
      </c>
    </row>
    <row r="343" spans="1:24" ht="16" x14ac:dyDescent="0.2">
      <c r="A343" s="1" t="s">
        <v>539</v>
      </c>
      <c r="B343" s="42" t="s">
        <v>540</v>
      </c>
      <c r="C343" s="94">
        <v>7</v>
      </c>
      <c r="D343" s="41" t="s">
        <v>63</v>
      </c>
      <c r="E343" s="95">
        <v>72714</v>
      </c>
      <c r="F343" s="96">
        <v>42406</v>
      </c>
      <c r="G343" s="97">
        <v>9694</v>
      </c>
      <c r="H343" s="97">
        <v>21772</v>
      </c>
      <c r="I343" s="97">
        <v>1357</v>
      </c>
      <c r="J343" s="97">
        <v>8565</v>
      </c>
      <c r="K343" s="97">
        <v>0</v>
      </c>
      <c r="L343" s="97">
        <v>0</v>
      </c>
      <c r="M343" s="97">
        <v>0</v>
      </c>
      <c r="N343" s="96">
        <v>1018</v>
      </c>
      <c r="O343" s="98">
        <v>0.58318893198008637</v>
      </c>
      <c r="P343" s="99">
        <v>0.22859972645380372</v>
      </c>
      <c r="Q343" s="100">
        <v>0.5134179125595435</v>
      </c>
      <c r="R343" s="100">
        <v>3.2000188652549166E-2</v>
      </c>
      <c r="S343" s="100">
        <v>0.20197613545253029</v>
      </c>
      <c r="T343" s="100">
        <v>0</v>
      </c>
      <c r="U343" s="100">
        <v>0</v>
      </c>
      <c r="V343" s="100">
        <v>0</v>
      </c>
      <c r="W343" s="101">
        <v>2.4006036881573361E-2</v>
      </c>
      <c r="X343" s="98" t="s">
        <v>1661</v>
      </c>
    </row>
    <row r="344" spans="1:24" ht="16" x14ac:dyDescent="0.2">
      <c r="A344" s="1" t="s">
        <v>1040</v>
      </c>
      <c r="B344" s="42" t="s">
        <v>1041</v>
      </c>
      <c r="C344" s="94">
        <v>5</v>
      </c>
      <c r="D344" s="41" t="s">
        <v>101</v>
      </c>
      <c r="E344" s="95">
        <v>65495</v>
      </c>
      <c r="F344" s="96">
        <v>43366</v>
      </c>
      <c r="G344" s="97">
        <v>9828</v>
      </c>
      <c r="H344" s="97">
        <v>26176</v>
      </c>
      <c r="I344" s="97">
        <v>1011</v>
      </c>
      <c r="J344" s="97">
        <v>5063</v>
      </c>
      <c r="K344" s="97">
        <v>1288</v>
      </c>
      <c r="L344" s="97">
        <v>0</v>
      </c>
      <c r="M344" s="97">
        <v>0</v>
      </c>
      <c r="N344" s="96">
        <v>0</v>
      </c>
      <c r="O344" s="98">
        <v>0.66212687991449726</v>
      </c>
      <c r="P344" s="99">
        <v>0.22662915648203663</v>
      </c>
      <c r="Q344" s="100">
        <v>0.60360651201402016</v>
      </c>
      <c r="R344" s="100">
        <v>2.3313194668634414E-2</v>
      </c>
      <c r="S344" s="100">
        <v>0.11675044966102477</v>
      </c>
      <c r="T344" s="100">
        <v>2.9700687174284E-2</v>
      </c>
      <c r="U344" s="100">
        <v>0</v>
      </c>
      <c r="V344" s="100">
        <v>0</v>
      </c>
      <c r="W344" s="101">
        <v>0</v>
      </c>
      <c r="X344" s="98" t="s">
        <v>1661</v>
      </c>
    </row>
    <row r="345" spans="1:24" ht="16" x14ac:dyDescent="0.2">
      <c r="A345" s="1" t="s">
        <v>648</v>
      </c>
      <c r="B345" s="42" t="s">
        <v>649</v>
      </c>
      <c r="C345" s="94">
        <v>6</v>
      </c>
      <c r="D345" s="41" t="s">
        <v>144</v>
      </c>
      <c r="E345" s="95">
        <v>75974</v>
      </c>
      <c r="F345" s="96">
        <v>45123</v>
      </c>
      <c r="G345" s="97">
        <v>10216</v>
      </c>
      <c r="H345" s="97">
        <v>24312</v>
      </c>
      <c r="I345" s="97">
        <v>1150</v>
      </c>
      <c r="J345" s="97">
        <v>8903</v>
      </c>
      <c r="K345" s="97">
        <v>0</v>
      </c>
      <c r="L345" s="97">
        <v>0</v>
      </c>
      <c r="M345" s="97">
        <v>0</v>
      </c>
      <c r="N345" s="96">
        <v>542</v>
      </c>
      <c r="O345" s="98">
        <v>0.59392686971858799</v>
      </c>
      <c r="P345" s="99">
        <v>0.2264033862996698</v>
      </c>
      <c r="Q345" s="100">
        <v>0.53879396316734263</v>
      </c>
      <c r="R345" s="100">
        <v>2.5485894111650378E-2</v>
      </c>
      <c r="S345" s="100">
        <v>0.19730514371828115</v>
      </c>
      <c r="T345" s="100">
        <v>0</v>
      </c>
      <c r="U345" s="100">
        <v>0</v>
      </c>
      <c r="V345" s="100">
        <v>0</v>
      </c>
      <c r="W345" s="101">
        <v>1.201161270305609E-2</v>
      </c>
      <c r="X345" s="98" t="s">
        <v>1661</v>
      </c>
    </row>
    <row r="346" spans="1:24" ht="16" x14ac:dyDescent="0.2">
      <c r="A346" s="152" t="s">
        <v>1230</v>
      </c>
      <c r="B346" s="42" t="s">
        <v>1231</v>
      </c>
      <c r="C346" s="94">
        <v>12</v>
      </c>
      <c r="D346" s="41" t="s">
        <v>1156</v>
      </c>
      <c r="E346" s="95">
        <v>58776</v>
      </c>
      <c r="F346" s="96">
        <v>35156</v>
      </c>
      <c r="G346" s="97">
        <v>7931</v>
      </c>
      <c r="H346" s="97">
        <v>14967</v>
      </c>
      <c r="I346" s="97">
        <v>3178</v>
      </c>
      <c r="J346" s="97">
        <v>4744</v>
      </c>
      <c r="K346" s="97">
        <v>1784</v>
      </c>
      <c r="L346" s="97">
        <v>2266</v>
      </c>
      <c r="M346" s="97">
        <v>0</v>
      </c>
      <c r="N346" s="96">
        <v>286</v>
      </c>
      <c r="O346" s="98">
        <v>0.59813529331700011</v>
      </c>
      <c r="P346" s="99">
        <v>0.22559449311639548</v>
      </c>
      <c r="Q346" s="100">
        <v>0.42573102742063945</v>
      </c>
      <c r="R346" s="100">
        <v>9.0397087268176135E-2</v>
      </c>
      <c r="S346" s="100">
        <v>0.13494140402776197</v>
      </c>
      <c r="T346" s="100">
        <v>5.0745249743998182E-2</v>
      </c>
      <c r="U346" s="100">
        <v>6.4455569461827289E-2</v>
      </c>
      <c r="V346" s="100">
        <v>0</v>
      </c>
      <c r="W346" s="101">
        <v>8.135168961201502E-3</v>
      </c>
      <c r="X346" s="98" t="s">
        <v>1661</v>
      </c>
    </row>
    <row r="347" spans="1:24" ht="16" x14ac:dyDescent="0.2">
      <c r="A347" s="1" t="s">
        <v>948</v>
      </c>
      <c r="B347" s="42" t="s">
        <v>949</v>
      </c>
      <c r="C347" s="94">
        <v>11</v>
      </c>
      <c r="D347" s="41" t="s">
        <v>219</v>
      </c>
      <c r="E347" s="95">
        <v>62250</v>
      </c>
      <c r="F347" s="96">
        <v>31084</v>
      </c>
      <c r="G347" s="97">
        <v>7008</v>
      </c>
      <c r="H347" s="97">
        <v>12220</v>
      </c>
      <c r="I347" s="97">
        <v>1296</v>
      </c>
      <c r="J347" s="97">
        <v>7041</v>
      </c>
      <c r="K347" s="97">
        <v>1123</v>
      </c>
      <c r="L347" s="97">
        <v>0</v>
      </c>
      <c r="M347" s="97">
        <v>2120</v>
      </c>
      <c r="N347" s="96">
        <v>276</v>
      </c>
      <c r="O347" s="98">
        <v>0.49934136546184738</v>
      </c>
      <c r="P347" s="99">
        <v>0.22545360957405738</v>
      </c>
      <c r="Q347" s="100">
        <v>0.39312829751640715</v>
      </c>
      <c r="R347" s="100">
        <v>4.16934757431476E-2</v>
      </c>
      <c r="S347" s="100">
        <v>0.22651524900270237</v>
      </c>
      <c r="T347" s="100">
        <v>3.6127911465705827E-2</v>
      </c>
      <c r="U347" s="100">
        <v>0</v>
      </c>
      <c r="V347" s="100">
        <v>6.8202290567494536E-2</v>
      </c>
      <c r="W347" s="101">
        <v>8.8791661304851374E-3</v>
      </c>
      <c r="X347" s="98" t="s">
        <v>1661</v>
      </c>
    </row>
    <row r="348" spans="1:24" ht="16" x14ac:dyDescent="0.2">
      <c r="A348" s="1" t="s">
        <v>23</v>
      </c>
      <c r="B348" s="42" t="s">
        <v>24</v>
      </c>
      <c r="C348" s="94">
        <v>10</v>
      </c>
      <c r="D348" s="41" t="s">
        <v>25</v>
      </c>
      <c r="E348" s="95">
        <v>77126</v>
      </c>
      <c r="F348" s="96">
        <v>47409</v>
      </c>
      <c r="G348" s="97">
        <v>10628</v>
      </c>
      <c r="H348" s="97">
        <v>19448</v>
      </c>
      <c r="I348" s="97">
        <v>7030</v>
      </c>
      <c r="J348" s="97">
        <v>10150</v>
      </c>
      <c r="K348" s="97">
        <v>0</v>
      </c>
      <c r="L348" s="97">
        <v>0</v>
      </c>
      <c r="M348" s="97">
        <v>0</v>
      </c>
      <c r="N348" s="96">
        <v>153</v>
      </c>
      <c r="O348" s="98">
        <v>0.61469543344656796</v>
      </c>
      <c r="P348" s="99">
        <v>0.2241768440591449</v>
      </c>
      <c r="Q348" s="100">
        <v>0.41021746925689218</v>
      </c>
      <c r="R348" s="100">
        <v>0.14828408108165117</v>
      </c>
      <c r="S348" s="100">
        <v>0.21409437026724884</v>
      </c>
      <c r="T348" s="100">
        <v>0</v>
      </c>
      <c r="U348" s="100">
        <v>0</v>
      </c>
      <c r="V348" s="100">
        <v>0</v>
      </c>
      <c r="W348" s="101">
        <v>3.2272353350629628E-3</v>
      </c>
      <c r="X348" s="98" t="s">
        <v>1661</v>
      </c>
    </row>
    <row r="349" spans="1:24" ht="16" x14ac:dyDescent="0.2">
      <c r="A349" s="1" t="s">
        <v>1118</v>
      </c>
      <c r="B349" s="42" t="s">
        <v>1119</v>
      </c>
      <c r="C349" s="94">
        <v>9</v>
      </c>
      <c r="D349" s="41" t="s">
        <v>13</v>
      </c>
      <c r="E349" s="95">
        <v>62561</v>
      </c>
      <c r="F349" s="96">
        <v>34764</v>
      </c>
      <c r="G349" s="97">
        <v>7761</v>
      </c>
      <c r="H349" s="97">
        <v>18539</v>
      </c>
      <c r="I349" s="97">
        <v>798</v>
      </c>
      <c r="J349" s="97">
        <v>7061</v>
      </c>
      <c r="K349" s="97">
        <v>605</v>
      </c>
      <c r="L349" s="97">
        <v>0</v>
      </c>
      <c r="M349" s="97">
        <v>0</v>
      </c>
      <c r="N349" s="96">
        <v>0</v>
      </c>
      <c r="O349" s="98">
        <v>0.55568165470500797</v>
      </c>
      <c r="P349" s="99">
        <v>0.22324818778046254</v>
      </c>
      <c r="Q349" s="100">
        <v>0.53328155563226332</v>
      </c>
      <c r="R349" s="100">
        <v>2.2954780807732136E-2</v>
      </c>
      <c r="S349" s="100">
        <v>0.20311241514210102</v>
      </c>
      <c r="T349" s="100">
        <v>1.7403060637441032E-2</v>
      </c>
      <c r="U349" s="100">
        <v>0</v>
      </c>
      <c r="V349" s="100">
        <v>0</v>
      </c>
      <c r="W349" s="101">
        <v>0</v>
      </c>
      <c r="X349" s="98" t="s">
        <v>1661</v>
      </c>
    </row>
    <row r="350" spans="1:24" ht="16" x14ac:dyDescent="0.2">
      <c r="A350" s="1" t="s">
        <v>655</v>
      </c>
      <c r="B350" s="42" t="s">
        <v>656</v>
      </c>
      <c r="C350" s="94">
        <v>17</v>
      </c>
      <c r="D350" s="41" t="s">
        <v>654</v>
      </c>
      <c r="E350" s="95">
        <v>73428</v>
      </c>
      <c r="F350" s="96">
        <v>42923</v>
      </c>
      <c r="G350" s="97">
        <v>9574</v>
      </c>
      <c r="H350" s="97">
        <v>23907</v>
      </c>
      <c r="I350" s="97">
        <v>2455</v>
      </c>
      <c r="J350" s="97">
        <v>3886</v>
      </c>
      <c r="K350" s="97">
        <v>2429</v>
      </c>
      <c r="L350" s="97">
        <v>0</v>
      </c>
      <c r="M350" s="97">
        <v>0</v>
      </c>
      <c r="N350" s="96">
        <v>672</v>
      </c>
      <c r="O350" s="98">
        <v>0.58455902380563274</v>
      </c>
      <c r="P350" s="99">
        <v>0.22305057894368988</v>
      </c>
      <c r="Q350" s="100">
        <v>0.55697411644106887</v>
      </c>
      <c r="R350" s="100">
        <v>5.7195443002586027E-2</v>
      </c>
      <c r="S350" s="100">
        <v>9.0534212426903987E-2</v>
      </c>
      <c r="T350" s="100">
        <v>5.6589707150012811E-2</v>
      </c>
      <c r="U350" s="100">
        <v>0</v>
      </c>
      <c r="V350" s="100">
        <v>0</v>
      </c>
      <c r="W350" s="101">
        <v>1.5655942035738415E-2</v>
      </c>
      <c r="X350" s="98" t="s">
        <v>1661</v>
      </c>
    </row>
    <row r="351" spans="1:24" ht="16" x14ac:dyDescent="0.2">
      <c r="A351" s="1" t="s">
        <v>398</v>
      </c>
      <c r="B351" s="42" t="s">
        <v>399</v>
      </c>
      <c r="C351" s="94">
        <v>4</v>
      </c>
      <c r="D351" s="41" t="s">
        <v>123</v>
      </c>
      <c r="E351" s="95">
        <v>68741</v>
      </c>
      <c r="F351" s="96">
        <v>45669</v>
      </c>
      <c r="G351" s="97">
        <v>10157</v>
      </c>
      <c r="H351" s="97">
        <v>21596</v>
      </c>
      <c r="I351" s="97">
        <v>5153</v>
      </c>
      <c r="J351" s="97">
        <v>5232</v>
      </c>
      <c r="K351" s="97">
        <v>2687</v>
      </c>
      <c r="L351" s="97">
        <v>0</v>
      </c>
      <c r="M351" s="97">
        <v>0</v>
      </c>
      <c r="N351" s="96">
        <v>844</v>
      </c>
      <c r="O351" s="98">
        <v>0.6643633348365604</v>
      </c>
      <c r="P351" s="99">
        <v>0.22240469465063828</v>
      </c>
      <c r="Q351" s="100">
        <v>0.47288094768880423</v>
      </c>
      <c r="R351" s="100">
        <v>0.11283365083535878</v>
      </c>
      <c r="S351" s="100">
        <v>0.11456348945674309</v>
      </c>
      <c r="T351" s="100">
        <v>5.8836409818476425E-2</v>
      </c>
      <c r="U351" s="100">
        <v>0</v>
      </c>
      <c r="V351" s="100">
        <v>0</v>
      </c>
      <c r="W351" s="101">
        <v>1.8480807549979199E-2</v>
      </c>
      <c r="X351" s="98" t="s">
        <v>1661</v>
      </c>
    </row>
    <row r="352" spans="1:24" ht="16" x14ac:dyDescent="0.2">
      <c r="A352" s="1" t="s">
        <v>603</v>
      </c>
      <c r="B352" s="42" t="s">
        <v>604</v>
      </c>
      <c r="C352" s="94">
        <v>16</v>
      </c>
      <c r="D352" s="41" t="s">
        <v>602</v>
      </c>
      <c r="E352" s="95">
        <v>68127</v>
      </c>
      <c r="F352" s="96">
        <v>44270</v>
      </c>
      <c r="G352" s="97">
        <v>9839</v>
      </c>
      <c r="H352" s="97">
        <v>22547</v>
      </c>
      <c r="I352" s="97">
        <v>4829</v>
      </c>
      <c r="J352" s="97">
        <v>3375</v>
      </c>
      <c r="K352" s="97">
        <v>3371</v>
      </c>
      <c r="L352" s="97">
        <v>0</v>
      </c>
      <c r="M352" s="97">
        <v>0</v>
      </c>
      <c r="N352" s="96">
        <v>309</v>
      </c>
      <c r="O352" s="98">
        <v>0.649815785224654</v>
      </c>
      <c r="P352" s="99">
        <v>0.2222498305850463</v>
      </c>
      <c r="Q352" s="100">
        <v>0.50930652812288235</v>
      </c>
      <c r="R352" s="100">
        <v>0.10908064151795799</v>
      </c>
      <c r="S352" s="100">
        <v>7.6236729161960698E-2</v>
      </c>
      <c r="T352" s="100">
        <v>7.614637451999097E-2</v>
      </c>
      <c r="U352" s="100">
        <v>0</v>
      </c>
      <c r="V352" s="100">
        <v>0</v>
      </c>
      <c r="W352" s="101">
        <v>6.979896092161735E-3</v>
      </c>
      <c r="X352" s="98" t="s">
        <v>1661</v>
      </c>
    </row>
    <row r="353" spans="1:24" ht="16" x14ac:dyDescent="0.2">
      <c r="A353" s="1" t="s">
        <v>659</v>
      </c>
      <c r="B353" s="42" t="s">
        <v>660</v>
      </c>
      <c r="C353" s="94">
        <v>16</v>
      </c>
      <c r="D353" s="41" t="s">
        <v>281</v>
      </c>
      <c r="E353" s="95">
        <v>64746</v>
      </c>
      <c r="F353" s="96">
        <v>40705</v>
      </c>
      <c r="G353" s="97">
        <v>8939</v>
      </c>
      <c r="H353" s="97">
        <v>23858</v>
      </c>
      <c r="I353" s="97">
        <v>2304</v>
      </c>
      <c r="J353" s="97">
        <v>2341</v>
      </c>
      <c r="K353" s="97">
        <v>2974</v>
      </c>
      <c r="L353" s="97">
        <v>0</v>
      </c>
      <c r="M353" s="97">
        <v>0</v>
      </c>
      <c r="N353" s="96">
        <v>289</v>
      </c>
      <c r="O353" s="98">
        <v>0.62868748648565165</v>
      </c>
      <c r="P353" s="99">
        <v>0.21960447119518486</v>
      </c>
      <c r="Q353" s="100">
        <v>0.58611964132170491</v>
      </c>
      <c r="R353" s="100">
        <v>5.6602382999631495E-2</v>
      </c>
      <c r="S353" s="100">
        <v>5.7511362240510996E-2</v>
      </c>
      <c r="T353" s="100">
        <v>7.3062277361503503E-2</v>
      </c>
      <c r="U353" s="100">
        <v>0</v>
      </c>
      <c r="V353" s="100">
        <v>0</v>
      </c>
      <c r="W353" s="101">
        <v>7.0998648814641933E-3</v>
      </c>
      <c r="X353" s="98" t="s">
        <v>1661</v>
      </c>
    </row>
    <row r="354" spans="1:24" ht="16" x14ac:dyDescent="0.2">
      <c r="A354" s="1" t="s">
        <v>1048</v>
      </c>
      <c r="B354" s="42" t="s">
        <v>1049</v>
      </c>
      <c r="C354" s="94">
        <v>4</v>
      </c>
      <c r="D354" s="41" t="s">
        <v>86</v>
      </c>
      <c r="E354" s="95">
        <v>63273</v>
      </c>
      <c r="F354" s="96">
        <v>38528</v>
      </c>
      <c r="G354" s="97">
        <v>8386</v>
      </c>
      <c r="H354" s="97">
        <v>19267</v>
      </c>
      <c r="I354" s="97">
        <v>2407</v>
      </c>
      <c r="J354" s="97">
        <v>7014</v>
      </c>
      <c r="K354" s="97">
        <v>1454</v>
      </c>
      <c r="L354" s="97">
        <v>0</v>
      </c>
      <c r="M354" s="97">
        <v>0</v>
      </c>
      <c r="N354" s="96">
        <v>0</v>
      </c>
      <c r="O354" s="98">
        <v>0.60891691558800753</v>
      </c>
      <c r="P354" s="99">
        <v>0.21765988372093023</v>
      </c>
      <c r="Q354" s="100">
        <v>0.50007786544850497</v>
      </c>
      <c r="R354" s="100">
        <v>6.2474044850498338E-2</v>
      </c>
      <c r="S354" s="100">
        <v>0.18204941860465115</v>
      </c>
      <c r="T354" s="100">
        <v>3.7738787375415285E-2</v>
      </c>
      <c r="U354" s="100">
        <v>0</v>
      </c>
      <c r="V354" s="100">
        <v>0</v>
      </c>
      <c r="W354" s="101">
        <v>0</v>
      </c>
      <c r="X354" s="98" t="s">
        <v>1661</v>
      </c>
    </row>
    <row r="355" spans="1:24" ht="16" x14ac:dyDescent="0.2">
      <c r="A355" s="1" t="s">
        <v>136</v>
      </c>
      <c r="B355" s="42" t="s">
        <v>137</v>
      </c>
      <c r="C355" s="94">
        <v>4</v>
      </c>
      <c r="D355" s="41" t="s">
        <v>86</v>
      </c>
      <c r="E355" s="95">
        <v>63958</v>
      </c>
      <c r="F355" s="96">
        <v>38461</v>
      </c>
      <c r="G355" s="97">
        <v>8346</v>
      </c>
      <c r="H355" s="97">
        <v>17813</v>
      </c>
      <c r="I355" s="97">
        <v>2265</v>
      </c>
      <c r="J355" s="97">
        <v>8584</v>
      </c>
      <c r="K355" s="97">
        <v>1453</v>
      </c>
      <c r="L355" s="97">
        <v>0</v>
      </c>
      <c r="M355" s="97">
        <v>0</v>
      </c>
      <c r="N355" s="96">
        <v>0</v>
      </c>
      <c r="O355" s="98">
        <v>0.60134775946715036</v>
      </c>
      <c r="P355" s="99">
        <v>0.21699903798653181</v>
      </c>
      <c r="Q355" s="100">
        <v>0.4631444840227763</v>
      </c>
      <c r="R355" s="100">
        <v>5.8890824471542605E-2</v>
      </c>
      <c r="S355" s="100">
        <v>0.22318712461974469</v>
      </c>
      <c r="T355" s="100">
        <v>3.7778528899404591E-2</v>
      </c>
      <c r="U355" s="100">
        <v>0</v>
      </c>
      <c r="V355" s="100">
        <v>0</v>
      </c>
      <c r="W355" s="101">
        <v>0</v>
      </c>
      <c r="X355" s="98" t="s">
        <v>1661</v>
      </c>
    </row>
    <row r="356" spans="1:24" ht="16" x14ac:dyDescent="0.2">
      <c r="A356" s="1" t="s">
        <v>405</v>
      </c>
      <c r="B356" s="42" t="s">
        <v>406</v>
      </c>
      <c r="C356" s="94">
        <v>17</v>
      </c>
      <c r="D356" s="41" t="s">
        <v>402</v>
      </c>
      <c r="E356" s="95">
        <v>65495</v>
      </c>
      <c r="F356" s="96">
        <v>43321</v>
      </c>
      <c r="G356" s="97">
        <v>9387</v>
      </c>
      <c r="H356" s="97">
        <v>28147</v>
      </c>
      <c r="I356" s="97">
        <v>1550</v>
      </c>
      <c r="J356" s="97">
        <v>1769</v>
      </c>
      <c r="K356" s="97">
        <v>2007</v>
      </c>
      <c r="L356" s="97">
        <v>0</v>
      </c>
      <c r="M356" s="97">
        <v>0</v>
      </c>
      <c r="N356" s="96">
        <v>461</v>
      </c>
      <c r="O356" s="98">
        <v>0.66143980456523399</v>
      </c>
      <c r="P356" s="99">
        <v>0.21668474873617877</v>
      </c>
      <c r="Q356" s="100">
        <v>0.64973107730661805</v>
      </c>
      <c r="R356" s="100">
        <v>3.5779414140947811E-2</v>
      </c>
      <c r="S356" s="100">
        <v>4.0834699106668822E-2</v>
      </c>
      <c r="T356" s="100">
        <v>4.632857043927887E-2</v>
      </c>
      <c r="U356" s="100">
        <v>0</v>
      </c>
      <c r="V356" s="100">
        <v>0</v>
      </c>
      <c r="W356" s="101">
        <v>1.0641490270307703E-2</v>
      </c>
      <c r="X356" s="98" t="s">
        <v>1661</v>
      </c>
    </row>
    <row r="357" spans="1:24" ht="16" x14ac:dyDescent="0.2">
      <c r="A357" s="1" t="s">
        <v>115</v>
      </c>
      <c r="B357" s="42" t="s">
        <v>116</v>
      </c>
      <c r="C357" s="94">
        <v>9</v>
      </c>
      <c r="D357" s="41" t="s">
        <v>104</v>
      </c>
      <c r="E357" s="95">
        <v>69943</v>
      </c>
      <c r="F357" s="96">
        <v>41260</v>
      </c>
      <c r="G357" s="97">
        <v>8869</v>
      </c>
      <c r="H357" s="97">
        <v>23697</v>
      </c>
      <c r="I357" s="97">
        <v>2001</v>
      </c>
      <c r="J357" s="97">
        <v>5032</v>
      </c>
      <c r="K357" s="97">
        <v>1330</v>
      </c>
      <c r="L357" s="97">
        <v>0</v>
      </c>
      <c r="M357" s="97">
        <v>0</v>
      </c>
      <c r="N357" s="96">
        <v>331</v>
      </c>
      <c r="O357" s="98">
        <v>0.5899089258396123</v>
      </c>
      <c r="P357" s="99">
        <v>0.21495395055744063</v>
      </c>
      <c r="Q357" s="100">
        <v>0.57433349491032482</v>
      </c>
      <c r="R357" s="100">
        <v>4.8497333979641302E-2</v>
      </c>
      <c r="S357" s="100">
        <v>0.1219583131362094</v>
      </c>
      <c r="T357" s="100">
        <v>3.2234609791565678E-2</v>
      </c>
      <c r="U357" s="100">
        <v>0</v>
      </c>
      <c r="V357" s="100">
        <v>0</v>
      </c>
      <c r="W357" s="101">
        <v>8.0222976248182261E-3</v>
      </c>
      <c r="X357" s="98" t="s">
        <v>1661</v>
      </c>
    </row>
    <row r="358" spans="1:24" ht="16" x14ac:dyDescent="0.2">
      <c r="A358" s="152" t="s">
        <v>1240</v>
      </c>
      <c r="B358" s="42" t="s">
        <v>1241</v>
      </c>
      <c r="C358" s="94">
        <v>12</v>
      </c>
      <c r="D358" s="41" t="s">
        <v>1164</v>
      </c>
      <c r="E358" s="95">
        <v>49944</v>
      </c>
      <c r="F358" s="96">
        <v>34926</v>
      </c>
      <c r="G358" s="97">
        <v>7393</v>
      </c>
      <c r="H358" s="97">
        <v>10871</v>
      </c>
      <c r="I358" s="97">
        <v>751</v>
      </c>
      <c r="J358" s="97">
        <v>5121</v>
      </c>
      <c r="K358" s="97">
        <v>0</v>
      </c>
      <c r="L358" s="97">
        <v>10642</v>
      </c>
      <c r="M358" s="97">
        <v>0</v>
      </c>
      <c r="N358" s="96">
        <v>148</v>
      </c>
      <c r="O358" s="98">
        <v>0.69930321960595865</v>
      </c>
      <c r="P358" s="99">
        <v>0.21167611521502605</v>
      </c>
      <c r="Q358" s="100">
        <v>0.31125808853003495</v>
      </c>
      <c r="R358" s="100">
        <v>2.1502605508790015E-2</v>
      </c>
      <c r="S358" s="100">
        <v>0.14662429135887303</v>
      </c>
      <c r="T358" s="100">
        <v>0</v>
      </c>
      <c r="U358" s="100">
        <v>0.30470136860791386</v>
      </c>
      <c r="V358" s="100">
        <v>0</v>
      </c>
      <c r="W358" s="101">
        <v>4.2375307793620798E-3</v>
      </c>
      <c r="X358" s="98" t="s">
        <v>1661</v>
      </c>
    </row>
    <row r="359" spans="1:24" ht="16" x14ac:dyDescent="0.2">
      <c r="A359" s="1" t="s">
        <v>765</v>
      </c>
      <c r="B359" s="42" t="s">
        <v>766</v>
      </c>
      <c r="C359" s="94">
        <v>10</v>
      </c>
      <c r="D359" s="41" t="s">
        <v>25</v>
      </c>
      <c r="E359" s="95">
        <v>65918</v>
      </c>
      <c r="F359" s="96">
        <v>35343</v>
      </c>
      <c r="G359" s="97">
        <v>7423</v>
      </c>
      <c r="H359" s="97">
        <v>19283</v>
      </c>
      <c r="I359" s="97">
        <v>847</v>
      </c>
      <c r="J359" s="97">
        <v>6542</v>
      </c>
      <c r="K359" s="97">
        <v>1088</v>
      </c>
      <c r="L359" s="97">
        <v>0</v>
      </c>
      <c r="M359" s="97">
        <v>0</v>
      </c>
      <c r="N359" s="96">
        <v>160</v>
      </c>
      <c r="O359" s="98">
        <v>0.53616614581753086</v>
      </c>
      <c r="P359" s="99">
        <v>0.21002744532156298</v>
      </c>
      <c r="Q359" s="100">
        <v>0.54559601618425146</v>
      </c>
      <c r="R359" s="100">
        <v>2.3965141612200435E-2</v>
      </c>
      <c r="S359" s="100">
        <v>0.18510030274736158</v>
      </c>
      <c r="T359" s="100">
        <v>3.0784030784030785E-2</v>
      </c>
      <c r="U359" s="100">
        <v>0</v>
      </c>
      <c r="V359" s="100">
        <v>0</v>
      </c>
      <c r="W359" s="101">
        <v>4.5270633505927627E-3</v>
      </c>
      <c r="X359" s="98" t="s">
        <v>1661</v>
      </c>
    </row>
    <row r="360" spans="1:24" ht="16" x14ac:dyDescent="0.2">
      <c r="A360" s="1" t="s">
        <v>394</v>
      </c>
      <c r="B360" s="42" t="s">
        <v>395</v>
      </c>
      <c r="C360" s="94">
        <v>4</v>
      </c>
      <c r="D360" s="41" t="s">
        <v>123</v>
      </c>
      <c r="E360" s="95">
        <v>65373</v>
      </c>
      <c r="F360" s="96">
        <v>40146</v>
      </c>
      <c r="G360" s="97">
        <v>8403</v>
      </c>
      <c r="H360" s="97">
        <v>22047</v>
      </c>
      <c r="I360" s="97">
        <v>2046</v>
      </c>
      <c r="J360" s="97">
        <v>6404</v>
      </c>
      <c r="K360" s="97">
        <v>1246</v>
      </c>
      <c r="L360" s="97">
        <v>0</v>
      </c>
      <c r="M360" s="97">
        <v>0</v>
      </c>
      <c r="N360" s="96">
        <v>0</v>
      </c>
      <c r="O360" s="98">
        <v>0.61410674131522192</v>
      </c>
      <c r="P360" s="99">
        <v>0.20931101479599462</v>
      </c>
      <c r="Q360" s="100">
        <v>0.54917052757435358</v>
      </c>
      <c r="R360" s="100">
        <v>5.0963981467643103E-2</v>
      </c>
      <c r="S360" s="100">
        <v>0.15951776017535993</v>
      </c>
      <c r="T360" s="100">
        <v>3.1036715986648731E-2</v>
      </c>
      <c r="U360" s="100">
        <v>0</v>
      </c>
      <c r="V360" s="100">
        <v>0</v>
      </c>
      <c r="W360" s="101">
        <v>0</v>
      </c>
      <c r="X360" s="98" t="s">
        <v>1661</v>
      </c>
    </row>
    <row r="361" spans="1:24" ht="16" x14ac:dyDescent="0.2">
      <c r="A361" s="1" t="s">
        <v>523</v>
      </c>
      <c r="B361" s="42" t="s">
        <v>524</v>
      </c>
      <c r="C361" s="94">
        <v>4</v>
      </c>
      <c r="D361" s="41" t="s">
        <v>525</v>
      </c>
      <c r="E361" s="95">
        <v>69516</v>
      </c>
      <c r="F361" s="96">
        <v>39490</v>
      </c>
      <c r="G361" s="97">
        <v>8256</v>
      </c>
      <c r="H361" s="97">
        <v>14076</v>
      </c>
      <c r="I361" s="97">
        <v>761</v>
      </c>
      <c r="J361" s="97">
        <v>11052</v>
      </c>
      <c r="K361" s="97">
        <v>1341</v>
      </c>
      <c r="L361" s="97">
        <v>0</v>
      </c>
      <c r="M361" s="97">
        <v>2954</v>
      </c>
      <c r="N361" s="96">
        <v>1050</v>
      </c>
      <c r="O361" s="98">
        <v>0.56807065999194428</v>
      </c>
      <c r="P361" s="99">
        <v>0.20906558622436061</v>
      </c>
      <c r="Q361" s="100">
        <v>0.35644466953659154</v>
      </c>
      <c r="R361" s="100">
        <v>1.9270701443403392E-2</v>
      </c>
      <c r="S361" s="100">
        <v>0.27986832109394782</v>
      </c>
      <c r="T361" s="100">
        <v>3.3957964041529502E-2</v>
      </c>
      <c r="U361" s="100">
        <v>0</v>
      </c>
      <c r="V361" s="100">
        <v>7.4803747784249183E-2</v>
      </c>
      <c r="W361" s="101">
        <v>2.6589009875917953E-2</v>
      </c>
      <c r="X361" s="98" t="s">
        <v>1661</v>
      </c>
    </row>
    <row r="362" spans="1:24" ht="16" x14ac:dyDescent="0.2">
      <c r="A362" s="1" t="s">
        <v>751</v>
      </c>
      <c r="B362" s="42" t="s">
        <v>752</v>
      </c>
      <c r="C362" s="94">
        <v>7</v>
      </c>
      <c r="D362" s="41" t="s">
        <v>63</v>
      </c>
      <c r="E362" s="95">
        <v>82592</v>
      </c>
      <c r="F362" s="96">
        <v>45897</v>
      </c>
      <c r="G362" s="97">
        <v>9569</v>
      </c>
      <c r="H362" s="97">
        <v>25213</v>
      </c>
      <c r="I362" s="97">
        <v>1330</v>
      </c>
      <c r="J362" s="97">
        <v>9785</v>
      </c>
      <c r="K362" s="97">
        <v>0</v>
      </c>
      <c r="L362" s="97">
        <v>0</v>
      </c>
      <c r="M362" s="97">
        <v>0</v>
      </c>
      <c r="N362" s="96">
        <v>0</v>
      </c>
      <c r="O362" s="98">
        <v>0.55570757458349473</v>
      </c>
      <c r="P362" s="99">
        <v>0.2084885722378369</v>
      </c>
      <c r="Q362" s="100">
        <v>0.54933873673660583</v>
      </c>
      <c r="R362" s="100">
        <v>2.8977928840664968E-2</v>
      </c>
      <c r="S362" s="100">
        <v>0.21319476218489225</v>
      </c>
      <c r="T362" s="100">
        <v>0</v>
      </c>
      <c r="U362" s="100">
        <v>0</v>
      </c>
      <c r="V362" s="100">
        <v>0</v>
      </c>
      <c r="W362" s="101">
        <v>0</v>
      </c>
      <c r="X362" s="98" t="s">
        <v>1661</v>
      </c>
    </row>
    <row r="363" spans="1:24" ht="16" x14ac:dyDescent="0.2">
      <c r="A363" s="1" t="s">
        <v>763</v>
      </c>
      <c r="B363" s="42" t="s">
        <v>764</v>
      </c>
      <c r="C363" s="94">
        <v>10</v>
      </c>
      <c r="D363" s="41" t="s">
        <v>25</v>
      </c>
      <c r="E363" s="95">
        <v>60464</v>
      </c>
      <c r="F363" s="96">
        <v>35209</v>
      </c>
      <c r="G363" s="97">
        <v>7314</v>
      </c>
      <c r="H363" s="97">
        <v>19208</v>
      </c>
      <c r="I363" s="97">
        <v>1475</v>
      </c>
      <c r="J363" s="97">
        <v>3501</v>
      </c>
      <c r="K363" s="97">
        <v>3473</v>
      </c>
      <c r="L363" s="97">
        <v>0</v>
      </c>
      <c r="M363" s="97">
        <v>0</v>
      </c>
      <c r="N363" s="96">
        <v>238</v>
      </c>
      <c r="O363" s="98">
        <v>0.58231344270971153</v>
      </c>
      <c r="P363" s="99">
        <v>0.20773097787497516</v>
      </c>
      <c r="Q363" s="100">
        <v>0.54554233292624044</v>
      </c>
      <c r="R363" s="100">
        <v>4.1892697889744097E-2</v>
      </c>
      <c r="S363" s="100">
        <v>9.9434803601351929E-2</v>
      </c>
      <c r="T363" s="100">
        <v>9.8639552387173729E-2</v>
      </c>
      <c r="U363" s="100">
        <v>0</v>
      </c>
      <c r="V363" s="100">
        <v>0</v>
      </c>
      <c r="W363" s="101">
        <v>6.7596353205146408E-3</v>
      </c>
      <c r="X363" s="98" t="s">
        <v>1661</v>
      </c>
    </row>
    <row r="364" spans="1:24" ht="16" x14ac:dyDescent="0.2">
      <c r="A364" s="1" t="s">
        <v>373</v>
      </c>
      <c r="B364" s="42" t="s">
        <v>374</v>
      </c>
      <c r="C364" s="94">
        <v>8</v>
      </c>
      <c r="D364" s="41" t="s">
        <v>43</v>
      </c>
      <c r="E364" s="95">
        <v>71136</v>
      </c>
      <c r="F364" s="96">
        <v>40420</v>
      </c>
      <c r="G364" s="97">
        <v>8386</v>
      </c>
      <c r="H364" s="97">
        <v>19840</v>
      </c>
      <c r="I364" s="97">
        <v>1717</v>
      </c>
      <c r="J364" s="97">
        <v>9747</v>
      </c>
      <c r="K364" s="97">
        <v>0</v>
      </c>
      <c r="L364" s="97">
        <v>0</v>
      </c>
      <c r="M364" s="97">
        <v>0</v>
      </c>
      <c r="N364" s="96">
        <v>730</v>
      </c>
      <c r="O364" s="98">
        <v>0.56820737741790373</v>
      </c>
      <c r="P364" s="99">
        <v>0.20747154873824838</v>
      </c>
      <c r="Q364" s="100">
        <v>0.49084611578426524</v>
      </c>
      <c r="R364" s="100">
        <v>4.2478970806531423E-2</v>
      </c>
      <c r="S364" s="100">
        <v>0.24114299851558635</v>
      </c>
      <c r="T364" s="100">
        <v>0</v>
      </c>
      <c r="U364" s="100">
        <v>0</v>
      </c>
      <c r="V364" s="100">
        <v>0</v>
      </c>
      <c r="W364" s="101">
        <v>1.8060366155368629E-2</v>
      </c>
      <c r="X364" s="98" t="s">
        <v>1661</v>
      </c>
    </row>
    <row r="365" spans="1:24" ht="16" x14ac:dyDescent="0.2">
      <c r="A365" s="1" t="s">
        <v>1092</v>
      </c>
      <c r="B365" s="42" t="s">
        <v>1093</v>
      </c>
      <c r="C365" s="94">
        <v>6</v>
      </c>
      <c r="D365" s="41" t="s">
        <v>144</v>
      </c>
      <c r="E365" s="95">
        <v>76068</v>
      </c>
      <c r="F365" s="96">
        <v>45293</v>
      </c>
      <c r="G365" s="97">
        <v>9389</v>
      </c>
      <c r="H365" s="97">
        <v>23625</v>
      </c>
      <c r="I365" s="97">
        <v>1255</v>
      </c>
      <c r="J365" s="97">
        <v>8818</v>
      </c>
      <c r="K365" s="97">
        <v>1273</v>
      </c>
      <c r="L365" s="97">
        <v>0</v>
      </c>
      <c r="M365" s="97">
        <v>0</v>
      </c>
      <c r="N365" s="96">
        <v>933</v>
      </c>
      <c r="O365" s="98">
        <v>0.59542777514855127</v>
      </c>
      <c r="P365" s="99">
        <v>0.20729472545426444</v>
      </c>
      <c r="Q365" s="100">
        <v>0.52160377983352835</v>
      </c>
      <c r="R365" s="100">
        <v>2.7708475923431876E-2</v>
      </c>
      <c r="S365" s="100">
        <v>0.19468792087077474</v>
      </c>
      <c r="T365" s="100">
        <v>2.8105888327114564E-2</v>
      </c>
      <c r="U365" s="100">
        <v>0</v>
      </c>
      <c r="V365" s="100">
        <v>0</v>
      </c>
      <c r="W365" s="101">
        <v>2.0599209590886011E-2</v>
      </c>
      <c r="X365" s="98" t="s">
        <v>1661</v>
      </c>
    </row>
    <row r="366" spans="1:24" ht="16" x14ac:dyDescent="0.2">
      <c r="A366" s="1" t="s">
        <v>145</v>
      </c>
      <c r="B366" s="42" t="s">
        <v>146</v>
      </c>
      <c r="C366" s="94">
        <v>6</v>
      </c>
      <c r="D366" s="41" t="s">
        <v>144</v>
      </c>
      <c r="E366" s="95">
        <v>69692</v>
      </c>
      <c r="F366" s="96">
        <v>40743</v>
      </c>
      <c r="G366" s="97">
        <v>8289</v>
      </c>
      <c r="H366" s="97">
        <v>20555</v>
      </c>
      <c r="I366" s="97">
        <v>1072</v>
      </c>
      <c r="J366" s="97">
        <v>9627</v>
      </c>
      <c r="K366" s="97">
        <v>1200</v>
      </c>
      <c r="L366" s="97">
        <v>0</v>
      </c>
      <c r="M366" s="97">
        <v>0</v>
      </c>
      <c r="N366" s="96">
        <v>0</v>
      </c>
      <c r="O366" s="98">
        <v>0.58461516386385814</v>
      </c>
      <c r="P366" s="99">
        <v>0.20344599072233266</v>
      </c>
      <c r="Q366" s="100">
        <v>0.50450384115062707</v>
      </c>
      <c r="R366" s="100">
        <v>2.6311268193309281E-2</v>
      </c>
      <c r="S366" s="100">
        <v>0.23628598777704146</v>
      </c>
      <c r="T366" s="100">
        <v>2.9452912156689492E-2</v>
      </c>
      <c r="U366" s="100">
        <v>0</v>
      </c>
      <c r="V366" s="100">
        <v>0</v>
      </c>
      <c r="W366" s="101">
        <v>0</v>
      </c>
      <c r="X366" s="98" t="s">
        <v>1661</v>
      </c>
    </row>
    <row r="367" spans="1:24" ht="16" x14ac:dyDescent="0.2">
      <c r="A367" s="1" t="s">
        <v>636</v>
      </c>
      <c r="B367" s="42" t="s">
        <v>637</v>
      </c>
      <c r="C367" s="94">
        <v>7</v>
      </c>
      <c r="D367" s="41" t="s">
        <v>63</v>
      </c>
      <c r="E367" s="95">
        <v>64950</v>
      </c>
      <c r="F367" s="96">
        <v>38423</v>
      </c>
      <c r="G367" s="97">
        <v>7729</v>
      </c>
      <c r="H367" s="97">
        <v>18456</v>
      </c>
      <c r="I367" s="97">
        <v>1495</v>
      </c>
      <c r="J367" s="97">
        <v>7104</v>
      </c>
      <c r="K367" s="97">
        <v>3217</v>
      </c>
      <c r="L367" s="97">
        <v>0</v>
      </c>
      <c r="M367" s="97">
        <v>0</v>
      </c>
      <c r="N367" s="96">
        <v>422</v>
      </c>
      <c r="O367" s="98">
        <v>0.5915781370284835</v>
      </c>
      <c r="P367" s="99">
        <v>0.20115555786898473</v>
      </c>
      <c r="Q367" s="100">
        <v>0.48033729797256852</v>
      </c>
      <c r="R367" s="100">
        <v>3.8908986804778389E-2</v>
      </c>
      <c r="S367" s="100">
        <v>0.18488925903755563</v>
      </c>
      <c r="T367" s="100">
        <v>8.3725893345131822E-2</v>
      </c>
      <c r="U367" s="100">
        <v>0</v>
      </c>
      <c r="V367" s="100">
        <v>0</v>
      </c>
      <c r="W367" s="101">
        <v>1.0983004970980923E-2</v>
      </c>
      <c r="X367" s="98" t="s">
        <v>1661</v>
      </c>
    </row>
    <row r="368" spans="1:24" ht="16" x14ac:dyDescent="0.2">
      <c r="A368" s="1" t="s">
        <v>803</v>
      </c>
      <c r="B368" s="42" t="s">
        <v>804</v>
      </c>
      <c r="C368" s="94">
        <v>5</v>
      </c>
      <c r="D368" s="41" t="s">
        <v>126</v>
      </c>
      <c r="E368" s="95">
        <v>59981</v>
      </c>
      <c r="F368" s="96">
        <v>33469</v>
      </c>
      <c r="G368" s="97">
        <v>6688</v>
      </c>
      <c r="H368" s="97">
        <v>18755</v>
      </c>
      <c r="I368" s="97">
        <v>1244</v>
      </c>
      <c r="J368" s="97">
        <v>5139</v>
      </c>
      <c r="K368" s="97">
        <v>1643</v>
      </c>
      <c r="L368" s="97">
        <v>0</v>
      </c>
      <c r="M368" s="97">
        <v>0</v>
      </c>
      <c r="N368" s="96">
        <v>0</v>
      </c>
      <c r="O368" s="98">
        <v>0.55799336456544568</v>
      </c>
      <c r="P368" s="99">
        <v>0.19982670530939078</v>
      </c>
      <c r="Q368" s="100">
        <v>0.56036929696136728</v>
      </c>
      <c r="R368" s="100">
        <v>3.7168723296184529E-2</v>
      </c>
      <c r="S368" s="100">
        <v>0.15354507155875585</v>
      </c>
      <c r="T368" s="100">
        <v>4.9090202874301596E-2</v>
      </c>
      <c r="U368" s="100">
        <v>0</v>
      </c>
      <c r="V368" s="100">
        <v>0</v>
      </c>
      <c r="W368" s="101">
        <v>0</v>
      </c>
      <c r="X368" s="98" t="s">
        <v>1661</v>
      </c>
    </row>
    <row r="369" spans="1:24" ht="16" x14ac:dyDescent="0.2">
      <c r="A369" s="1" t="s">
        <v>779</v>
      </c>
      <c r="B369" s="42" t="s">
        <v>780</v>
      </c>
      <c r="C369" s="94">
        <v>15</v>
      </c>
      <c r="D369" s="41" t="s">
        <v>37</v>
      </c>
      <c r="E369" s="95">
        <v>78974</v>
      </c>
      <c r="F369" s="96">
        <v>50689</v>
      </c>
      <c r="G369" s="97">
        <v>10076</v>
      </c>
      <c r="H369" s="97">
        <v>25356</v>
      </c>
      <c r="I369" s="97">
        <v>5453</v>
      </c>
      <c r="J369" s="97">
        <v>3451</v>
      </c>
      <c r="K369" s="97">
        <v>5890</v>
      </c>
      <c r="L369" s="97">
        <v>0</v>
      </c>
      <c r="M369" s="97">
        <v>0</v>
      </c>
      <c r="N369" s="96">
        <v>463</v>
      </c>
      <c r="O369" s="98">
        <v>0.64184415123964844</v>
      </c>
      <c r="P369" s="99">
        <v>0.1987808005681706</v>
      </c>
      <c r="Q369" s="100">
        <v>0.5002268736806802</v>
      </c>
      <c r="R369" s="100">
        <v>0.10757758093471956</v>
      </c>
      <c r="S369" s="100">
        <v>6.8081832350214047E-2</v>
      </c>
      <c r="T369" s="100">
        <v>0.11619878080056817</v>
      </c>
      <c r="U369" s="100">
        <v>0</v>
      </c>
      <c r="V369" s="100">
        <v>0</v>
      </c>
      <c r="W369" s="101">
        <v>9.1341316656473794E-3</v>
      </c>
      <c r="X369" s="98" t="s">
        <v>1661</v>
      </c>
    </row>
    <row r="370" spans="1:24" ht="16" x14ac:dyDescent="0.2">
      <c r="A370" s="1" t="s">
        <v>690</v>
      </c>
      <c r="B370" s="42" t="s">
        <v>691</v>
      </c>
      <c r="C370" s="94">
        <v>6</v>
      </c>
      <c r="D370" s="41" t="s">
        <v>144</v>
      </c>
      <c r="E370" s="95">
        <v>74370</v>
      </c>
      <c r="F370" s="96">
        <v>44788</v>
      </c>
      <c r="G370" s="97">
        <v>8752</v>
      </c>
      <c r="H370" s="97">
        <v>23208</v>
      </c>
      <c r="I370" s="97">
        <v>1639</v>
      </c>
      <c r="J370" s="97">
        <v>10053</v>
      </c>
      <c r="K370" s="97">
        <v>1136</v>
      </c>
      <c r="L370" s="97">
        <v>0</v>
      </c>
      <c r="M370" s="97">
        <v>0</v>
      </c>
      <c r="N370" s="96">
        <v>0</v>
      </c>
      <c r="O370" s="98">
        <v>0.60223208282909779</v>
      </c>
      <c r="P370" s="99">
        <v>0.19540948468339733</v>
      </c>
      <c r="Q370" s="100">
        <v>0.5181745110297401</v>
      </c>
      <c r="R370" s="100">
        <v>3.6594623559882113E-2</v>
      </c>
      <c r="S370" s="100">
        <v>0.22445744395820308</v>
      </c>
      <c r="T370" s="100">
        <v>2.5363936768777351E-2</v>
      </c>
      <c r="U370" s="100">
        <v>0</v>
      </c>
      <c r="V370" s="100">
        <v>0</v>
      </c>
      <c r="W370" s="101">
        <v>0</v>
      </c>
      <c r="X370" s="98" t="s">
        <v>1661</v>
      </c>
    </row>
    <row r="371" spans="1:24" ht="16" x14ac:dyDescent="0.2">
      <c r="A371" s="1" t="s">
        <v>1052</v>
      </c>
      <c r="B371" s="42" t="s">
        <v>1053</v>
      </c>
      <c r="C371" s="94">
        <v>9</v>
      </c>
      <c r="D371" s="41" t="s">
        <v>13</v>
      </c>
      <c r="E371" s="95">
        <v>63740</v>
      </c>
      <c r="F371" s="96">
        <v>37829</v>
      </c>
      <c r="G371" s="97">
        <v>7310</v>
      </c>
      <c r="H371" s="97">
        <v>22012</v>
      </c>
      <c r="I371" s="97">
        <v>805</v>
      </c>
      <c r="J371" s="97">
        <v>6237</v>
      </c>
      <c r="K371" s="97">
        <v>1465</v>
      </c>
      <c r="L371" s="97">
        <v>0</v>
      </c>
      <c r="M371" s="97">
        <v>0</v>
      </c>
      <c r="N371" s="96">
        <v>0</v>
      </c>
      <c r="O371" s="98">
        <v>0.59348917477251328</v>
      </c>
      <c r="P371" s="99">
        <v>0.19323799201670677</v>
      </c>
      <c r="Q371" s="100">
        <v>0.58188162520817366</v>
      </c>
      <c r="R371" s="100">
        <v>2.1279970393084671E-2</v>
      </c>
      <c r="S371" s="100">
        <v>0.16487350974120385</v>
      </c>
      <c r="T371" s="100">
        <v>3.8726902640831111E-2</v>
      </c>
      <c r="U371" s="100">
        <v>0</v>
      </c>
      <c r="V371" s="100">
        <v>0</v>
      </c>
      <c r="W371" s="101">
        <v>0</v>
      </c>
      <c r="X371" s="98" t="s">
        <v>1661</v>
      </c>
    </row>
    <row r="372" spans="1:24" ht="16" x14ac:dyDescent="0.2">
      <c r="A372" s="1" t="s">
        <v>1032</v>
      </c>
      <c r="B372" s="42" t="s">
        <v>1033</v>
      </c>
      <c r="C372" s="94">
        <v>4</v>
      </c>
      <c r="D372" s="41" t="s">
        <v>135</v>
      </c>
      <c r="E372" s="95">
        <v>79286</v>
      </c>
      <c r="F372" s="96">
        <v>46818</v>
      </c>
      <c r="G372" s="97">
        <v>8997</v>
      </c>
      <c r="H372" s="97">
        <v>26191</v>
      </c>
      <c r="I372" s="97">
        <v>2075</v>
      </c>
      <c r="J372" s="97">
        <v>7618</v>
      </c>
      <c r="K372" s="97">
        <v>1442</v>
      </c>
      <c r="L372" s="97">
        <v>0</v>
      </c>
      <c r="M372" s="97">
        <v>0</v>
      </c>
      <c r="N372" s="96">
        <v>495</v>
      </c>
      <c r="O372" s="98">
        <v>0.59049516938677693</v>
      </c>
      <c r="P372" s="99">
        <v>0.19216967832884788</v>
      </c>
      <c r="Q372" s="100">
        <v>0.55942158998675728</v>
      </c>
      <c r="R372" s="100">
        <v>4.4320560468195991E-2</v>
      </c>
      <c r="S372" s="100">
        <v>0.16271519501046605</v>
      </c>
      <c r="T372" s="100">
        <v>3.0800119612114998E-2</v>
      </c>
      <c r="U372" s="100">
        <v>0</v>
      </c>
      <c r="V372" s="100">
        <v>0</v>
      </c>
      <c r="W372" s="101">
        <v>1.0572856593617839E-2</v>
      </c>
      <c r="X372" s="98" t="s">
        <v>1661</v>
      </c>
    </row>
    <row r="373" spans="1:24" ht="16" x14ac:dyDescent="0.2">
      <c r="A373" s="1" t="s">
        <v>775</v>
      </c>
      <c r="B373" s="42" t="s">
        <v>776</v>
      </c>
      <c r="C373" s="94">
        <v>6</v>
      </c>
      <c r="D373" s="41" t="s">
        <v>31</v>
      </c>
      <c r="E373" s="95">
        <v>72341</v>
      </c>
      <c r="F373" s="96">
        <v>43137</v>
      </c>
      <c r="G373" s="97">
        <v>8187</v>
      </c>
      <c r="H373" s="97">
        <v>23630</v>
      </c>
      <c r="I373" s="97">
        <v>1589</v>
      </c>
      <c r="J373" s="97">
        <v>8892</v>
      </c>
      <c r="K373" s="97">
        <v>839</v>
      </c>
      <c r="L373" s="97">
        <v>0</v>
      </c>
      <c r="M373" s="97">
        <v>0</v>
      </c>
      <c r="N373" s="96">
        <v>0</v>
      </c>
      <c r="O373" s="98">
        <v>0.59630085290499169</v>
      </c>
      <c r="P373" s="99">
        <v>0.18979066694485014</v>
      </c>
      <c r="Q373" s="100">
        <v>0.54778960057491244</v>
      </c>
      <c r="R373" s="100">
        <v>3.6836126758930846E-2</v>
      </c>
      <c r="S373" s="100">
        <v>0.20613394533694973</v>
      </c>
      <c r="T373" s="100">
        <v>1.9449660384356818E-2</v>
      </c>
      <c r="U373" s="100">
        <v>0</v>
      </c>
      <c r="V373" s="100">
        <v>0</v>
      </c>
      <c r="W373" s="101">
        <v>0</v>
      </c>
      <c r="X373" s="98" t="s">
        <v>1661</v>
      </c>
    </row>
    <row r="374" spans="1:24" ht="16" x14ac:dyDescent="0.2">
      <c r="A374" s="1" t="s">
        <v>731</v>
      </c>
      <c r="B374" s="42" t="s">
        <v>732</v>
      </c>
      <c r="C374" s="94">
        <v>4</v>
      </c>
      <c r="D374" s="41" t="s">
        <v>135</v>
      </c>
      <c r="E374" s="95">
        <v>61061</v>
      </c>
      <c r="F374" s="96">
        <v>35085</v>
      </c>
      <c r="G374" s="97">
        <v>6628</v>
      </c>
      <c r="H374" s="97">
        <v>19301</v>
      </c>
      <c r="I374" s="97">
        <v>2218</v>
      </c>
      <c r="J374" s="97">
        <v>5214</v>
      </c>
      <c r="K374" s="97">
        <v>1724</v>
      </c>
      <c r="L374" s="97">
        <v>0</v>
      </c>
      <c r="M374" s="97">
        <v>0</v>
      </c>
      <c r="N374" s="96">
        <v>0</v>
      </c>
      <c r="O374" s="98">
        <v>0.57458934508114834</v>
      </c>
      <c r="P374" s="99">
        <v>0.18891264072965655</v>
      </c>
      <c r="Q374" s="100">
        <v>0.5501211343879151</v>
      </c>
      <c r="R374" s="100">
        <v>6.3217899387202514E-2</v>
      </c>
      <c r="S374" s="100">
        <v>0.14861051731509192</v>
      </c>
      <c r="T374" s="100">
        <v>4.9137808180133961E-2</v>
      </c>
      <c r="U374" s="100">
        <v>0</v>
      </c>
      <c r="V374" s="100">
        <v>0</v>
      </c>
      <c r="W374" s="101">
        <v>0</v>
      </c>
      <c r="X374" s="98" t="s">
        <v>1661</v>
      </c>
    </row>
    <row r="375" spans="1:24" ht="16" x14ac:dyDescent="0.2">
      <c r="A375" s="1" t="s">
        <v>1062</v>
      </c>
      <c r="B375" s="132" t="s">
        <v>1063</v>
      </c>
      <c r="C375" s="133">
        <v>4</v>
      </c>
      <c r="D375" s="39" t="s">
        <v>135</v>
      </c>
      <c r="E375" s="134">
        <v>68188</v>
      </c>
      <c r="F375" s="96">
        <v>37257</v>
      </c>
      <c r="G375" s="135">
        <v>7033</v>
      </c>
      <c r="H375" s="135">
        <v>20478</v>
      </c>
      <c r="I375" s="135">
        <v>993</v>
      </c>
      <c r="J375" s="135">
        <v>7321</v>
      </c>
      <c r="K375" s="135">
        <v>1091</v>
      </c>
      <c r="L375" s="135">
        <v>0</v>
      </c>
      <c r="M375" s="135">
        <v>0</v>
      </c>
      <c r="N375" s="136">
        <v>341</v>
      </c>
      <c r="O375" s="137">
        <v>0.54638646096087284</v>
      </c>
      <c r="P375" s="99">
        <v>0.18876989559009044</v>
      </c>
      <c r="Q375" s="100">
        <v>0.54964167807391895</v>
      </c>
      <c r="R375" s="100">
        <v>2.665270955793542E-2</v>
      </c>
      <c r="S375" s="100">
        <v>0.19649998657970313</v>
      </c>
      <c r="T375" s="100">
        <v>2.9283087741900853E-2</v>
      </c>
      <c r="U375" s="100">
        <v>0</v>
      </c>
      <c r="V375" s="100">
        <v>0</v>
      </c>
      <c r="W375" s="101">
        <v>9.1526424564511363E-3</v>
      </c>
      <c r="X375" s="98" t="s">
        <v>1661</v>
      </c>
    </row>
    <row r="376" spans="1:24" ht="16" x14ac:dyDescent="0.2">
      <c r="A376" s="1" t="s">
        <v>575</v>
      </c>
      <c r="B376" s="42" t="s">
        <v>576</v>
      </c>
      <c r="C376" s="94">
        <v>4</v>
      </c>
      <c r="D376" s="41" t="s">
        <v>135</v>
      </c>
      <c r="E376" s="95">
        <v>68316</v>
      </c>
      <c r="F376" s="96">
        <v>38489</v>
      </c>
      <c r="G376" s="97">
        <v>7105</v>
      </c>
      <c r="H376" s="97">
        <v>21218</v>
      </c>
      <c r="I376" s="97">
        <v>791</v>
      </c>
      <c r="J376" s="97">
        <v>8280</v>
      </c>
      <c r="K376" s="97">
        <v>1095</v>
      </c>
      <c r="L376" s="97">
        <v>0</v>
      </c>
      <c r="M376" s="97">
        <v>0</v>
      </c>
      <c r="N376" s="96">
        <v>0</v>
      </c>
      <c r="O376" s="98">
        <v>0.56339656888576617</v>
      </c>
      <c r="P376" s="99">
        <v>0.18459819688742238</v>
      </c>
      <c r="Q376" s="100">
        <v>0.55127439008547896</v>
      </c>
      <c r="R376" s="100">
        <v>2.055132635298397E-2</v>
      </c>
      <c r="S376" s="100">
        <v>0.2151263997505781</v>
      </c>
      <c r="T376" s="100">
        <v>2.8449686923536596E-2</v>
      </c>
      <c r="U376" s="100">
        <v>0</v>
      </c>
      <c r="V376" s="100">
        <v>0</v>
      </c>
      <c r="W376" s="101">
        <v>0</v>
      </c>
      <c r="X376" s="98" t="s">
        <v>1661</v>
      </c>
    </row>
    <row r="377" spans="1:24" ht="16" x14ac:dyDescent="0.2">
      <c r="A377" s="1" t="s">
        <v>375</v>
      </c>
      <c r="B377" s="42" t="s">
        <v>376</v>
      </c>
      <c r="C377" s="94">
        <v>8</v>
      </c>
      <c r="D377" s="41" t="s">
        <v>43</v>
      </c>
      <c r="E377" s="95">
        <v>70898</v>
      </c>
      <c r="F377" s="96">
        <v>39501</v>
      </c>
      <c r="G377" s="97">
        <v>7235</v>
      </c>
      <c r="H377" s="97">
        <v>20708</v>
      </c>
      <c r="I377" s="97">
        <v>1005</v>
      </c>
      <c r="J377" s="97">
        <v>8928</v>
      </c>
      <c r="K377" s="97">
        <v>757</v>
      </c>
      <c r="L377" s="97">
        <v>0</v>
      </c>
      <c r="M377" s="97">
        <v>448</v>
      </c>
      <c r="N377" s="96">
        <v>420</v>
      </c>
      <c r="O377" s="98">
        <v>0.55715252898530288</v>
      </c>
      <c r="P377" s="99">
        <v>0.18315992000202527</v>
      </c>
      <c r="Q377" s="100">
        <v>0.52423989266094528</v>
      </c>
      <c r="R377" s="100">
        <v>2.5442393863446496E-2</v>
      </c>
      <c r="S377" s="100">
        <v>0.22601959444064706</v>
      </c>
      <c r="T377" s="100">
        <v>1.9164071795650744E-2</v>
      </c>
      <c r="U377" s="100">
        <v>0</v>
      </c>
      <c r="V377" s="100">
        <v>1.1341485025695552E-2</v>
      </c>
      <c r="W377" s="101">
        <v>1.063264221158958E-2</v>
      </c>
      <c r="X377" s="98" t="s">
        <v>1661</v>
      </c>
    </row>
    <row r="378" spans="1:24" ht="16" x14ac:dyDescent="0.2">
      <c r="A378" s="1" t="s">
        <v>275</v>
      </c>
      <c r="B378" s="42" t="s">
        <v>276</v>
      </c>
      <c r="C378" s="94">
        <v>10</v>
      </c>
      <c r="D378" s="41" t="s">
        <v>19</v>
      </c>
      <c r="E378" s="95">
        <v>72078</v>
      </c>
      <c r="F378" s="96">
        <v>45567</v>
      </c>
      <c r="G378" s="97">
        <v>8231</v>
      </c>
      <c r="H378" s="97">
        <v>21829</v>
      </c>
      <c r="I378" s="97">
        <v>6301</v>
      </c>
      <c r="J378" s="97">
        <v>7523</v>
      </c>
      <c r="K378" s="97">
        <v>1352</v>
      </c>
      <c r="L378" s="97">
        <v>0</v>
      </c>
      <c r="M378" s="97">
        <v>0</v>
      </c>
      <c r="N378" s="96">
        <v>331</v>
      </c>
      <c r="O378" s="98">
        <v>0.63219012736202451</v>
      </c>
      <c r="P378" s="99">
        <v>0.18063510874097483</v>
      </c>
      <c r="Q378" s="100">
        <v>0.47905282331511839</v>
      </c>
      <c r="R378" s="100">
        <v>0.13827989553843789</v>
      </c>
      <c r="S378" s="100">
        <v>0.16509754866460377</v>
      </c>
      <c r="T378" s="100">
        <v>2.9670594948098403E-2</v>
      </c>
      <c r="U378" s="100">
        <v>0</v>
      </c>
      <c r="V378" s="100">
        <v>0</v>
      </c>
      <c r="W378" s="101">
        <v>7.2640287927666948E-3</v>
      </c>
      <c r="X378" s="98" t="s">
        <v>1661</v>
      </c>
    </row>
    <row r="379" spans="1:24" ht="16" x14ac:dyDescent="0.2">
      <c r="A379" s="1" t="s">
        <v>498</v>
      </c>
      <c r="B379" s="42" t="s">
        <v>499</v>
      </c>
      <c r="C379" s="94">
        <v>11</v>
      </c>
      <c r="D379" s="41" t="s">
        <v>274</v>
      </c>
      <c r="E379" s="95">
        <v>72818</v>
      </c>
      <c r="F379" s="96">
        <v>45023</v>
      </c>
      <c r="G379" s="97">
        <v>8007</v>
      </c>
      <c r="H379" s="97">
        <v>28292</v>
      </c>
      <c r="I379" s="97">
        <v>1097</v>
      </c>
      <c r="J379" s="97">
        <v>6333</v>
      </c>
      <c r="K379" s="97">
        <v>1017</v>
      </c>
      <c r="L379" s="97">
        <v>0</v>
      </c>
      <c r="M379" s="97">
        <v>0</v>
      </c>
      <c r="N379" s="96">
        <v>277</v>
      </c>
      <c r="O379" s="98">
        <v>0.61829492707846956</v>
      </c>
      <c r="P379" s="99">
        <v>0.17784243608822159</v>
      </c>
      <c r="Q379" s="100">
        <v>0.62838993403371612</v>
      </c>
      <c r="R379" s="100">
        <v>2.4365324389756346E-2</v>
      </c>
      <c r="S379" s="100">
        <v>0.14066143970859338</v>
      </c>
      <c r="T379" s="100">
        <v>2.2588454789774115E-2</v>
      </c>
      <c r="U379" s="100">
        <v>0</v>
      </c>
      <c r="V379" s="100">
        <v>0</v>
      </c>
      <c r="W379" s="101">
        <v>6.1524109899384755E-3</v>
      </c>
      <c r="X379" s="98" t="s">
        <v>1661</v>
      </c>
    </row>
    <row r="380" spans="1:24" ht="16" x14ac:dyDescent="0.2">
      <c r="A380" s="1" t="s">
        <v>107</v>
      </c>
      <c r="B380" s="42" t="s">
        <v>108</v>
      </c>
      <c r="C380" s="94">
        <v>9</v>
      </c>
      <c r="D380" s="41" t="s">
        <v>104</v>
      </c>
      <c r="E380" s="95">
        <v>76330</v>
      </c>
      <c r="F380" s="96">
        <v>47046</v>
      </c>
      <c r="G380" s="97">
        <v>8329</v>
      </c>
      <c r="H380" s="97">
        <v>28147</v>
      </c>
      <c r="I380" s="97">
        <v>5459</v>
      </c>
      <c r="J380" s="97">
        <v>2131</v>
      </c>
      <c r="K380" s="97">
        <v>2200</v>
      </c>
      <c r="L380" s="97">
        <v>0</v>
      </c>
      <c r="M380" s="97">
        <v>0</v>
      </c>
      <c r="N380" s="96">
        <v>780</v>
      </c>
      <c r="O380" s="98">
        <v>0.61635005895453954</v>
      </c>
      <c r="P380" s="99">
        <v>0.17703949326191387</v>
      </c>
      <c r="Q380" s="100">
        <v>0.59828678314840789</v>
      </c>
      <c r="R380" s="100">
        <v>0.11603536963822642</v>
      </c>
      <c r="S380" s="100">
        <v>4.5296093185393023E-2</v>
      </c>
      <c r="T380" s="100">
        <v>4.6762742847425924E-2</v>
      </c>
      <c r="U380" s="100">
        <v>0</v>
      </c>
      <c r="V380" s="100">
        <v>0</v>
      </c>
      <c r="W380" s="101">
        <v>1.6579517918632828E-2</v>
      </c>
      <c r="X380" s="98" t="s">
        <v>1661</v>
      </c>
    </row>
    <row r="381" spans="1:24" ht="16" x14ac:dyDescent="0.2">
      <c r="A381" s="1" t="s">
        <v>733</v>
      </c>
      <c r="B381" s="42" t="s">
        <v>734</v>
      </c>
      <c r="C381" s="94">
        <v>4</v>
      </c>
      <c r="D381" s="41" t="s">
        <v>135</v>
      </c>
      <c r="E381" s="95">
        <v>74112</v>
      </c>
      <c r="F381" s="96">
        <v>39222</v>
      </c>
      <c r="G381" s="97">
        <v>6884</v>
      </c>
      <c r="H381" s="97">
        <v>19378</v>
      </c>
      <c r="I381" s="97">
        <v>4332</v>
      </c>
      <c r="J381" s="97">
        <v>4910</v>
      </c>
      <c r="K381" s="97">
        <v>3426</v>
      </c>
      <c r="L381" s="97">
        <v>0</v>
      </c>
      <c r="M381" s="97">
        <v>0</v>
      </c>
      <c r="N381" s="96">
        <v>292</v>
      </c>
      <c r="O381" s="98">
        <v>0.5292260362694301</v>
      </c>
      <c r="P381" s="99">
        <v>0.17551374228749173</v>
      </c>
      <c r="Q381" s="100">
        <v>0.49405945642751514</v>
      </c>
      <c r="R381" s="100">
        <v>0.11044821783692825</v>
      </c>
      <c r="S381" s="100">
        <v>0.12518484523991638</v>
      </c>
      <c r="T381" s="100">
        <v>8.7348936821171785E-2</v>
      </c>
      <c r="U381" s="100">
        <v>0</v>
      </c>
      <c r="V381" s="100">
        <v>0</v>
      </c>
      <c r="W381" s="101">
        <v>7.4448013869766964E-3</v>
      </c>
      <c r="X381" s="98" t="s">
        <v>1661</v>
      </c>
    </row>
    <row r="382" spans="1:24" ht="16" x14ac:dyDescent="0.2">
      <c r="A382" s="93" t="s">
        <v>1300</v>
      </c>
      <c r="B382" s="42" t="s">
        <v>1301</v>
      </c>
      <c r="C382" s="94">
        <v>1</v>
      </c>
      <c r="D382" s="41" t="s">
        <v>1295</v>
      </c>
      <c r="E382" s="95">
        <v>65846</v>
      </c>
      <c r="F382" s="96">
        <v>49286</v>
      </c>
      <c r="G382" s="97">
        <v>8626</v>
      </c>
      <c r="H382" s="97">
        <v>19293</v>
      </c>
      <c r="I382" s="97">
        <v>1823</v>
      </c>
      <c r="J382" s="97">
        <v>601</v>
      </c>
      <c r="K382" s="97">
        <v>2090</v>
      </c>
      <c r="L382" s="97">
        <v>16656</v>
      </c>
      <c r="M382" s="97">
        <v>0</v>
      </c>
      <c r="N382" s="96">
        <v>197</v>
      </c>
      <c r="O382" s="98">
        <v>0.74850408528991885</v>
      </c>
      <c r="P382" s="99">
        <v>0.17501927525057825</v>
      </c>
      <c r="Q382" s="100">
        <v>0.39144990463823398</v>
      </c>
      <c r="R382" s="100">
        <v>3.6988191372803639E-2</v>
      </c>
      <c r="S382" s="100">
        <v>1.2194132207929229E-2</v>
      </c>
      <c r="T382" s="100">
        <v>4.2405551272166539E-2</v>
      </c>
      <c r="U382" s="100">
        <v>0.33794586698048129</v>
      </c>
      <c r="V382" s="100">
        <v>0</v>
      </c>
      <c r="W382" s="101">
        <v>3.9970782778070849E-3</v>
      </c>
      <c r="X382" s="98" t="s">
        <v>1661</v>
      </c>
    </row>
    <row r="383" spans="1:24" ht="16" x14ac:dyDescent="0.2">
      <c r="A383" s="1" t="s">
        <v>585</v>
      </c>
      <c r="B383" s="42" t="s">
        <v>586</v>
      </c>
      <c r="C383" s="94">
        <v>8</v>
      </c>
      <c r="D383" s="41" t="s">
        <v>92</v>
      </c>
      <c r="E383" s="95">
        <v>59008</v>
      </c>
      <c r="F383" s="96">
        <v>31803</v>
      </c>
      <c r="G383" s="97">
        <v>5561</v>
      </c>
      <c r="H383" s="97">
        <v>15646</v>
      </c>
      <c r="I383" s="97">
        <v>3169</v>
      </c>
      <c r="J383" s="97">
        <v>6313</v>
      </c>
      <c r="K383" s="97">
        <v>943</v>
      </c>
      <c r="L383" s="97">
        <v>0</v>
      </c>
      <c r="M383" s="97">
        <v>0</v>
      </c>
      <c r="N383" s="96">
        <v>171</v>
      </c>
      <c r="O383" s="98">
        <v>0.5389608188720173</v>
      </c>
      <c r="P383" s="99">
        <v>0.17485771782536239</v>
      </c>
      <c r="Q383" s="100">
        <v>0.49196616671383203</v>
      </c>
      <c r="R383" s="100">
        <v>9.9644687608087285E-2</v>
      </c>
      <c r="S383" s="100">
        <v>0.19850328585353583</v>
      </c>
      <c r="T383" s="100">
        <v>2.9651290758733451E-2</v>
      </c>
      <c r="U383" s="100">
        <v>0</v>
      </c>
      <c r="V383" s="100">
        <v>0</v>
      </c>
      <c r="W383" s="101">
        <v>5.3768512404490142E-3</v>
      </c>
      <c r="X383" s="98" t="s">
        <v>1661</v>
      </c>
    </row>
    <row r="384" spans="1:24" ht="16" x14ac:dyDescent="0.2">
      <c r="A384" s="1" t="s">
        <v>133</v>
      </c>
      <c r="B384" s="42" t="s">
        <v>134</v>
      </c>
      <c r="C384" s="94">
        <v>4</v>
      </c>
      <c r="D384" s="41" t="s">
        <v>135</v>
      </c>
      <c r="E384" s="95">
        <v>67706</v>
      </c>
      <c r="F384" s="96">
        <v>44936</v>
      </c>
      <c r="G384" s="97">
        <v>7838</v>
      </c>
      <c r="H384" s="97">
        <v>22090</v>
      </c>
      <c r="I384" s="97">
        <v>5497</v>
      </c>
      <c r="J384" s="97">
        <v>7863</v>
      </c>
      <c r="K384" s="97">
        <v>1648</v>
      </c>
      <c r="L384" s="97">
        <v>0</v>
      </c>
      <c r="M384" s="97">
        <v>0</v>
      </c>
      <c r="N384" s="96">
        <v>0</v>
      </c>
      <c r="O384" s="98">
        <v>0.66369302572888667</v>
      </c>
      <c r="P384" s="99">
        <v>0.17442585009791703</v>
      </c>
      <c r="Q384" s="100">
        <v>0.49158803631831938</v>
      </c>
      <c r="R384" s="100">
        <v>0.12232953533914902</v>
      </c>
      <c r="S384" s="100">
        <v>0.17498219690226099</v>
      </c>
      <c r="T384" s="100">
        <v>3.6674381342353568E-2</v>
      </c>
      <c r="U384" s="100">
        <v>0</v>
      </c>
      <c r="V384" s="100">
        <v>0</v>
      </c>
      <c r="W384" s="101">
        <v>0</v>
      </c>
      <c r="X384" s="98" t="s">
        <v>1661</v>
      </c>
    </row>
    <row r="385" spans="1:24" ht="16" x14ac:dyDescent="0.2">
      <c r="A385" s="1" t="s">
        <v>882</v>
      </c>
      <c r="B385" s="42" t="s">
        <v>883</v>
      </c>
      <c r="C385" s="94">
        <v>8</v>
      </c>
      <c r="D385" s="41" t="s">
        <v>43</v>
      </c>
      <c r="E385" s="95">
        <v>70422</v>
      </c>
      <c r="F385" s="96">
        <v>41685</v>
      </c>
      <c r="G385" s="97">
        <v>7242</v>
      </c>
      <c r="H385" s="97">
        <v>21439</v>
      </c>
      <c r="I385" s="97">
        <v>2226</v>
      </c>
      <c r="J385" s="97">
        <v>9128</v>
      </c>
      <c r="K385" s="97">
        <v>1117</v>
      </c>
      <c r="L385" s="97">
        <v>0</v>
      </c>
      <c r="M385" s="97">
        <v>0</v>
      </c>
      <c r="N385" s="96">
        <v>533</v>
      </c>
      <c r="O385" s="98">
        <v>0.59193149867938999</v>
      </c>
      <c r="P385" s="99">
        <v>0.17373155811442964</v>
      </c>
      <c r="Q385" s="100">
        <v>0.51430970373035867</v>
      </c>
      <c r="R385" s="100">
        <v>5.3400503778337528E-2</v>
      </c>
      <c r="S385" s="100">
        <v>0.21897565071368597</v>
      </c>
      <c r="T385" s="100">
        <v>2.6796209667746193E-2</v>
      </c>
      <c r="U385" s="100">
        <v>0</v>
      </c>
      <c r="V385" s="100">
        <v>0</v>
      </c>
      <c r="W385" s="101">
        <v>1.2786373995442005E-2</v>
      </c>
      <c r="X385" s="98" t="s">
        <v>1661</v>
      </c>
    </row>
    <row r="386" spans="1:24" ht="16" x14ac:dyDescent="0.2">
      <c r="A386" s="152" t="s">
        <v>1222</v>
      </c>
      <c r="B386" s="42" t="s">
        <v>1223</v>
      </c>
      <c r="C386" s="94">
        <v>12</v>
      </c>
      <c r="D386" s="41" t="s">
        <v>1173</v>
      </c>
      <c r="E386" s="95">
        <v>58929</v>
      </c>
      <c r="F386" s="96">
        <v>37882</v>
      </c>
      <c r="G386" s="97">
        <v>6569</v>
      </c>
      <c r="H386" s="97">
        <v>15554</v>
      </c>
      <c r="I386" s="97">
        <v>4904</v>
      </c>
      <c r="J386" s="97">
        <v>5085</v>
      </c>
      <c r="K386" s="97">
        <v>992</v>
      </c>
      <c r="L386" s="97">
        <v>4348</v>
      </c>
      <c r="M386" s="97">
        <v>0</v>
      </c>
      <c r="N386" s="96">
        <v>430</v>
      </c>
      <c r="O386" s="98">
        <v>0.64284138539598501</v>
      </c>
      <c r="P386" s="99">
        <v>0.17340689509529592</v>
      </c>
      <c r="Q386" s="100">
        <v>0.41059078190169473</v>
      </c>
      <c r="R386" s="100">
        <v>0.12945462224803336</v>
      </c>
      <c r="S386" s="100">
        <v>0.13423261707407211</v>
      </c>
      <c r="T386" s="100">
        <v>2.6186579378068741E-2</v>
      </c>
      <c r="U386" s="100">
        <v>0.11477746687080935</v>
      </c>
      <c r="V386" s="100">
        <v>0</v>
      </c>
      <c r="W386" s="101">
        <v>1.1351037432025764E-2</v>
      </c>
      <c r="X386" s="98" t="s">
        <v>1661</v>
      </c>
    </row>
    <row r="387" spans="1:24" ht="16" x14ac:dyDescent="0.2">
      <c r="A387" s="1" t="s">
        <v>628</v>
      </c>
      <c r="B387" s="42" t="s">
        <v>629</v>
      </c>
      <c r="C387" s="94">
        <v>7</v>
      </c>
      <c r="D387" s="41" t="s">
        <v>63</v>
      </c>
      <c r="E387" s="95">
        <v>81799</v>
      </c>
      <c r="F387" s="96">
        <v>45048</v>
      </c>
      <c r="G387" s="97">
        <v>7791</v>
      </c>
      <c r="H387" s="97">
        <v>24758</v>
      </c>
      <c r="I387" s="97">
        <v>1529</v>
      </c>
      <c r="J387" s="97">
        <v>7082</v>
      </c>
      <c r="K387" s="97">
        <v>3558</v>
      </c>
      <c r="L387" s="97">
        <v>0</v>
      </c>
      <c r="M387" s="97">
        <v>0</v>
      </c>
      <c r="N387" s="96">
        <v>330</v>
      </c>
      <c r="O387" s="98">
        <v>0.5507157789215027</v>
      </c>
      <c r="P387" s="99">
        <v>0.1729488545551412</v>
      </c>
      <c r="Q387" s="100">
        <v>0.54959154679453026</v>
      </c>
      <c r="R387" s="100">
        <v>3.3941573432782812E-2</v>
      </c>
      <c r="S387" s="100">
        <v>0.15721008701829159</v>
      </c>
      <c r="T387" s="100">
        <v>7.8982418753329786E-2</v>
      </c>
      <c r="U387" s="100">
        <v>0</v>
      </c>
      <c r="V387" s="100">
        <v>0</v>
      </c>
      <c r="W387" s="101">
        <v>7.3255194459243477E-3</v>
      </c>
      <c r="X387" s="98" t="s">
        <v>1661</v>
      </c>
    </row>
    <row r="388" spans="1:24" ht="16" x14ac:dyDescent="0.2">
      <c r="A388" s="1" t="s">
        <v>600</v>
      </c>
      <c r="B388" s="42" t="s">
        <v>601</v>
      </c>
      <c r="C388" s="94">
        <v>16</v>
      </c>
      <c r="D388" s="41" t="s">
        <v>602</v>
      </c>
      <c r="E388" s="95">
        <v>73325</v>
      </c>
      <c r="F388" s="96">
        <v>49234</v>
      </c>
      <c r="G388" s="97">
        <v>8465</v>
      </c>
      <c r="H388" s="97">
        <v>29659</v>
      </c>
      <c r="I388" s="97">
        <v>3984</v>
      </c>
      <c r="J388" s="97">
        <v>1971</v>
      </c>
      <c r="K388" s="97">
        <v>5043</v>
      </c>
      <c r="L388" s="97">
        <v>0</v>
      </c>
      <c r="M388" s="97">
        <v>0</v>
      </c>
      <c r="N388" s="96">
        <v>112</v>
      </c>
      <c r="O388" s="98">
        <v>0.67144902829867026</v>
      </c>
      <c r="P388" s="99">
        <v>0.17193402932932525</v>
      </c>
      <c r="Q388" s="100">
        <v>0.60240890441564776</v>
      </c>
      <c r="R388" s="100">
        <v>8.0919689645367027E-2</v>
      </c>
      <c r="S388" s="100">
        <v>4.0033310314010646E-2</v>
      </c>
      <c r="T388" s="100">
        <v>0.10242921558272738</v>
      </c>
      <c r="U388" s="100">
        <v>0</v>
      </c>
      <c r="V388" s="100">
        <v>0</v>
      </c>
      <c r="W388" s="101">
        <v>2.2748507129219647E-3</v>
      </c>
      <c r="X388" s="98" t="s">
        <v>1661</v>
      </c>
    </row>
    <row r="389" spans="1:24" ht="16" x14ac:dyDescent="0.2">
      <c r="A389" s="1" t="s">
        <v>605</v>
      </c>
      <c r="B389" s="42" t="s">
        <v>606</v>
      </c>
      <c r="C389" s="94">
        <v>4</v>
      </c>
      <c r="D389" s="41" t="s">
        <v>135</v>
      </c>
      <c r="E389" s="95">
        <v>63882</v>
      </c>
      <c r="F389" s="96">
        <v>38564</v>
      </c>
      <c r="G389" s="97">
        <v>6584</v>
      </c>
      <c r="H389" s="97">
        <v>21464</v>
      </c>
      <c r="I389" s="97">
        <v>1238</v>
      </c>
      <c r="J389" s="97">
        <v>7583</v>
      </c>
      <c r="K389" s="97">
        <v>1310</v>
      </c>
      <c r="L389" s="97">
        <v>0</v>
      </c>
      <c r="M389" s="97">
        <v>0</v>
      </c>
      <c r="N389" s="96">
        <v>385</v>
      </c>
      <c r="O389" s="98">
        <v>0.60367552675244984</v>
      </c>
      <c r="P389" s="99">
        <v>0.17072917747121669</v>
      </c>
      <c r="Q389" s="100">
        <v>0.556581267503371</v>
      </c>
      <c r="R389" s="100">
        <v>3.2102478995954774E-2</v>
      </c>
      <c r="S389" s="100">
        <v>0.19663416658023028</v>
      </c>
      <c r="T389" s="100">
        <v>3.3969505238045844E-2</v>
      </c>
      <c r="U389" s="100">
        <v>0</v>
      </c>
      <c r="V389" s="100">
        <v>0</v>
      </c>
      <c r="W389" s="101">
        <v>9.9834042111814122E-3</v>
      </c>
      <c r="X389" s="98" t="s">
        <v>1661</v>
      </c>
    </row>
    <row r="390" spans="1:24" ht="16" x14ac:dyDescent="0.2">
      <c r="A390" s="1" t="s">
        <v>830</v>
      </c>
      <c r="B390" s="42" t="s">
        <v>831</v>
      </c>
      <c r="C390" s="94">
        <v>6</v>
      </c>
      <c r="D390" s="41" t="s">
        <v>31</v>
      </c>
      <c r="E390" s="95">
        <v>79170</v>
      </c>
      <c r="F390" s="96">
        <v>45430</v>
      </c>
      <c r="G390" s="97">
        <v>7742</v>
      </c>
      <c r="H390" s="97">
        <v>20961</v>
      </c>
      <c r="I390" s="97">
        <v>4667</v>
      </c>
      <c r="J390" s="97">
        <v>8519</v>
      </c>
      <c r="K390" s="97">
        <v>1382</v>
      </c>
      <c r="L390" s="97">
        <v>0</v>
      </c>
      <c r="M390" s="97">
        <v>1535</v>
      </c>
      <c r="N390" s="96">
        <v>624</v>
      </c>
      <c r="O390" s="98">
        <v>0.57382847038019447</v>
      </c>
      <c r="P390" s="99">
        <v>0.17041602465331279</v>
      </c>
      <c r="Q390" s="100">
        <v>0.46139115122165969</v>
      </c>
      <c r="R390" s="100">
        <v>0.1027294739159146</v>
      </c>
      <c r="S390" s="100">
        <v>0.18751926040061634</v>
      </c>
      <c r="T390" s="100">
        <v>3.0420427030596522E-2</v>
      </c>
      <c r="U390" s="100">
        <v>0</v>
      </c>
      <c r="V390" s="100">
        <v>3.3788245652652434E-2</v>
      </c>
      <c r="W390" s="101">
        <v>1.3735417125247633E-2</v>
      </c>
      <c r="X390" s="98" t="s">
        <v>1661</v>
      </c>
    </row>
    <row r="391" spans="1:24" ht="16" x14ac:dyDescent="0.2">
      <c r="A391" s="152" t="s">
        <v>1174</v>
      </c>
      <c r="B391" s="42" t="s">
        <v>1175</v>
      </c>
      <c r="C391" s="94">
        <v>12</v>
      </c>
      <c r="D391" s="41" t="s">
        <v>1167</v>
      </c>
      <c r="E391" s="95">
        <v>62793</v>
      </c>
      <c r="F391" s="96">
        <v>40283</v>
      </c>
      <c r="G391" s="97">
        <v>6683</v>
      </c>
      <c r="H391" s="97">
        <v>17864</v>
      </c>
      <c r="I391" s="97">
        <v>935</v>
      </c>
      <c r="J391" s="97">
        <v>7791</v>
      </c>
      <c r="K391" s="97">
        <v>937</v>
      </c>
      <c r="L391" s="97">
        <v>5895</v>
      </c>
      <c r="M391" s="97">
        <v>0</v>
      </c>
      <c r="N391" s="96">
        <v>178</v>
      </c>
      <c r="O391" s="98">
        <v>0.6415205516538468</v>
      </c>
      <c r="P391" s="99">
        <v>0.16590124866569025</v>
      </c>
      <c r="Q391" s="100">
        <v>0.44346250279274135</v>
      </c>
      <c r="R391" s="100">
        <v>2.3210783705285107E-2</v>
      </c>
      <c r="S391" s="100">
        <v>0.19340664796564308</v>
      </c>
      <c r="T391" s="100">
        <v>2.3260432440483578E-2</v>
      </c>
      <c r="U391" s="100">
        <v>0.14633964699749274</v>
      </c>
      <c r="V391" s="100">
        <v>0</v>
      </c>
      <c r="W391" s="101">
        <v>4.4187374326639028E-3</v>
      </c>
      <c r="X391" s="98" t="s">
        <v>1661</v>
      </c>
    </row>
    <row r="392" spans="1:24" ht="16" x14ac:dyDescent="0.2">
      <c r="A392" s="1" t="s">
        <v>38</v>
      </c>
      <c r="B392" s="42" t="s">
        <v>39</v>
      </c>
      <c r="C392" s="94">
        <v>16</v>
      </c>
      <c r="D392" s="41" t="s">
        <v>40</v>
      </c>
      <c r="E392" s="95">
        <v>74004</v>
      </c>
      <c r="F392" s="96">
        <v>43023</v>
      </c>
      <c r="G392" s="97">
        <v>7019</v>
      </c>
      <c r="H392" s="97">
        <v>24826</v>
      </c>
      <c r="I392" s="97">
        <v>562</v>
      </c>
      <c r="J392" s="97">
        <v>9554</v>
      </c>
      <c r="K392" s="97">
        <v>879</v>
      </c>
      <c r="L392" s="97">
        <v>0</v>
      </c>
      <c r="M392" s="97">
        <v>0</v>
      </c>
      <c r="N392" s="96">
        <v>183</v>
      </c>
      <c r="O392" s="98">
        <v>0.58136046700178368</v>
      </c>
      <c r="P392" s="99">
        <v>0.16314529437742603</v>
      </c>
      <c r="Q392" s="100">
        <v>0.57704018780652211</v>
      </c>
      <c r="R392" s="100">
        <v>1.3062780373288707E-2</v>
      </c>
      <c r="S392" s="100">
        <v>0.22206726634590801</v>
      </c>
      <c r="T392" s="100">
        <v>2.0430932292029844E-2</v>
      </c>
      <c r="U392" s="100">
        <v>0</v>
      </c>
      <c r="V392" s="100">
        <v>0</v>
      </c>
      <c r="W392" s="101">
        <v>4.2535388048253256E-3</v>
      </c>
      <c r="X392" s="98" t="s">
        <v>1661</v>
      </c>
    </row>
    <row r="393" spans="1:24" ht="16" x14ac:dyDescent="0.2">
      <c r="A393" s="152" t="s">
        <v>1220</v>
      </c>
      <c r="B393" s="42" t="s">
        <v>1221</v>
      </c>
      <c r="C393" s="94">
        <v>12</v>
      </c>
      <c r="D393" s="41" t="s">
        <v>1173</v>
      </c>
      <c r="E393" s="95">
        <v>55320</v>
      </c>
      <c r="F393" s="96">
        <v>35250</v>
      </c>
      <c r="G393" s="97">
        <v>5620</v>
      </c>
      <c r="H393" s="97">
        <v>18663</v>
      </c>
      <c r="I393" s="97">
        <v>1072</v>
      </c>
      <c r="J393" s="97">
        <v>5420</v>
      </c>
      <c r="K393" s="97">
        <v>754</v>
      </c>
      <c r="L393" s="97">
        <v>3556</v>
      </c>
      <c r="M393" s="97">
        <v>0</v>
      </c>
      <c r="N393" s="96">
        <v>165</v>
      </c>
      <c r="O393" s="98">
        <v>0.63720173535791758</v>
      </c>
      <c r="P393" s="99">
        <v>0.15943262411347517</v>
      </c>
      <c r="Q393" s="100">
        <v>0.5294468085106383</v>
      </c>
      <c r="R393" s="100">
        <v>3.0411347517730496E-2</v>
      </c>
      <c r="S393" s="100">
        <v>0.15375886524822696</v>
      </c>
      <c r="T393" s="100">
        <v>2.1390070921985815E-2</v>
      </c>
      <c r="U393" s="100">
        <v>0.10087943262411347</v>
      </c>
      <c r="V393" s="100">
        <v>0</v>
      </c>
      <c r="W393" s="101">
        <v>4.6808510638297876E-3</v>
      </c>
      <c r="X393" s="98" t="s">
        <v>1661</v>
      </c>
    </row>
    <row r="394" spans="1:24" ht="16" x14ac:dyDescent="0.2">
      <c r="A394" s="1" t="s">
        <v>581</v>
      </c>
      <c r="B394" s="42" t="s">
        <v>582</v>
      </c>
      <c r="C394" s="94">
        <v>8</v>
      </c>
      <c r="D394" s="41" t="s">
        <v>92</v>
      </c>
      <c r="E394" s="95">
        <v>65606</v>
      </c>
      <c r="F394" s="96">
        <v>35144</v>
      </c>
      <c r="G394" s="97">
        <v>5593</v>
      </c>
      <c r="H394" s="97">
        <v>18180</v>
      </c>
      <c r="I394" s="97">
        <v>2294</v>
      </c>
      <c r="J394" s="97">
        <v>7861</v>
      </c>
      <c r="K394" s="97">
        <v>806</v>
      </c>
      <c r="L394" s="97">
        <v>0</v>
      </c>
      <c r="M394" s="97">
        <v>0</v>
      </c>
      <c r="N394" s="96">
        <v>410</v>
      </c>
      <c r="O394" s="98">
        <v>0.53568271194707806</v>
      </c>
      <c r="P394" s="99">
        <v>0.15914523104939676</v>
      </c>
      <c r="Q394" s="100">
        <v>0.51730025039836103</v>
      </c>
      <c r="R394" s="100">
        <v>6.5274300022763493E-2</v>
      </c>
      <c r="S394" s="100">
        <v>0.22367971773275666</v>
      </c>
      <c r="T394" s="100">
        <v>2.2934213521511496E-2</v>
      </c>
      <c r="U394" s="100">
        <v>0</v>
      </c>
      <c r="V394" s="100">
        <v>0</v>
      </c>
      <c r="W394" s="101">
        <v>1.1666287275210562E-2</v>
      </c>
      <c r="X394" s="98" t="s">
        <v>1661</v>
      </c>
    </row>
    <row r="395" spans="1:24" ht="16" x14ac:dyDescent="0.2">
      <c r="A395" s="1" t="s">
        <v>1084</v>
      </c>
      <c r="B395" s="42" t="s">
        <v>1085</v>
      </c>
      <c r="C395" s="94">
        <v>16</v>
      </c>
      <c r="D395" s="41" t="s">
        <v>411</v>
      </c>
      <c r="E395" s="95">
        <v>90634</v>
      </c>
      <c r="F395" s="96">
        <v>52793</v>
      </c>
      <c r="G395" s="97">
        <v>8146</v>
      </c>
      <c r="H395" s="97">
        <v>36132</v>
      </c>
      <c r="I395" s="97">
        <v>1430</v>
      </c>
      <c r="J395" s="97">
        <v>3950</v>
      </c>
      <c r="K395" s="97">
        <v>2651</v>
      </c>
      <c r="L395" s="97">
        <v>0</v>
      </c>
      <c r="M395" s="97">
        <v>0</v>
      </c>
      <c r="N395" s="96">
        <v>484</v>
      </c>
      <c r="O395" s="98">
        <v>0.582485601429927</v>
      </c>
      <c r="P395" s="99">
        <v>0.1543007595703976</v>
      </c>
      <c r="Q395" s="100">
        <v>0.6844089178489573</v>
      </c>
      <c r="R395" s="100">
        <v>2.7086924402856441E-2</v>
      </c>
      <c r="S395" s="100">
        <v>7.482052544844961E-2</v>
      </c>
      <c r="T395" s="100">
        <v>5.0214990623756936E-2</v>
      </c>
      <c r="U395" s="100">
        <v>0</v>
      </c>
      <c r="V395" s="100">
        <v>0</v>
      </c>
      <c r="W395" s="101">
        <v>9.1678821055821789E-3</v>
      </c>
      <c r="X395" s="98" t="s">
        <v>1661</v>
      </c>
    </row>
    <row r="396" spans="1:24" ht="16" x14ac:dyDescent="0.2">
      <c r="A396" s="1" t="s">
        <v>87</v>
      </c>
      <c r="B396" s="42" t="s">
        <v>88</v>
      </c>
      <c r="C396" s="94">
        <v>16</v>
      </c>
      <c r="D396" s="41" t="s">
        <v>89</v>
      </c>
      <c r="E396" s="95">
        <v>82825</v>
      </c>
      <c r="F396" s="96">
        <v>52924</v>
      </c>
      <c r="G396" s="97">
        <v>8070</v>
      </c>
      <c r="H396" s="97">
        <v>32387</v>
      </c>
      <c r="I396" s="97">
        <v>2395</v>
      </c>
      <c r="J396" s="97">
        <v>3219</v>
      </c>
      <c r="K396" s="97">
        <v>4906</v>
      </c>
      <c r="L396" s="97">
        <v>0</v>
      </c>
      <c r="M396" s="97">
        <v>0</v>
      </c>
      <c r="N396" s="96">
        <v>1947</v>
      </c>
      <c r="O396" s="98">
        <v>0.63898581346211891</v>
      </c>
      <c r="P396" s="99">
        <v>0.15248280553246163</v>
      </c>
      <c r="Q396" s="100">
        <v>0.61195298919204899</v>
      </c>
      <c r="R396" s="100">
        <v>4.5253571158642585E-2</v>
      </c>
      <c r="S396" s="100">
        <v>6.0823067039528382E-2</v>
      </c>
      <c r="T396" s="100">
        <v>9.2698964552943838E-2</v>
      </c>
      <c r="U396" s="100">
        <v>0</v>
      </c>
      <c r="V396" s="100">
        <v>0</v>
      </c>
      <c r="W396" s="101">
        <v>3.6788602524374575E-2</v>
      </c>
      <c r="X396" s="98" t="s">
        <v>1661</v>
      </c>
    </row>
    <row r="397" spans="1:24" ht="16" x14ac:dyDescent="0.2">
      <c r="A397" s="152" t="s">
        <v>1204</v>
      </c>
      <c r="B397" s="42" t="s">
        <v>1205</v>
      </c>
      <c r="C397" s="94">
        <v>12</v>
      </c>
      <c r="D397" s="41" t="s">
        <v>1167</v>
      </c>
      <c r="E397" s="95">
        <v>55075</v>
      </c>
      <c r="F397" s="96">
        <v>35401</v>
      </c>
      <c r="G397" s="97">
        <v>5366</v>
      </c>
      <c r="H397" s="97">
        <v>17336</v>
      </c>
      <c r="I397" s="97">
        <v>950</v>
      </c>
      <c r="J397" s="97">
        <v>6932</v>
      </c>
      <c r="K397" s="97">
        <v>659</v>
      </c>
      <c r="L397" s="97">
        <v>3794</v>
      </c>
      <c r="M397" s="97">
        <v>0</v>
      </c>
      <c r="N397" s="96">
        <v>364</v>
      </c>
      <c r="O397" s="98">
        <v>0.64277802995914657</v>
      </c>
      <c r="P397" s="99">
        <v>0.15157763904974436</v>
      </c>
      <c r="Q397" s="100">
        <v>0.48970368068698622</v>
      </c>
      <c r="R397" s="100">
        <v>2.6835400129939832E-2</v>
      </c>
      <c r="S397" s="100">
        <v>0.19581367757972939</v>
      </c>
      <c r="T397" s="100">
        <v>1.8615293353295103E-2</v>
      </c>
      <c r="U397" s="100">
        <v>0.10717211378209655</v>
      </c>
      <c r="V397" s="100">
        <v>0</v>
      </c>
      <c r="W397" s="101">
        <v>1.0282195418208526E-2</v>
      </c>
      <c r="X397" s="98" t="s">
        <v>1661</v>
      </c>
    </row>
    <row r="398" spans="1:24" ht="16" x14ac:dyDescent="0.2">
      <c r="A398" s="1" t="s">
        <v>127</v>
      </c>
      <c r="B398" s="42" t="s">
        <v>128</v>
      </c>
      <c r="C398" s="94">
        <v>6</v>
      </c>
      <c r="D398" s="41" t="s">
        <v>16</v>
      </c>
      <c r="E398" s="95">
        <v>71900</v>
      </c>
      <c r="F398" s="96">
        <v>37112</v>
      </c>
      <c r="G398" s="97">
        <v>5581</v>
      </c>
      <c r="H398" s="97">
        <v>22982</v>
      </c>
      <c r="I398" s="97">
        <v>874</v>
      </c>
      <c r="J398" s="97">
        <v>6108</v>
      </c>
      <c r="K398" s="97">
        <v>1567</v>
      </c>
      <c r="L398" s="97">
        <v>0</v>
      </c>
      <c r="M398" s="97">
        <v>0</v>
      </c>
      <c r="N398" s="96">
        <v>0</v>
      </c>
      <c r="O398" s="98">
        <v>0.51616133518776075</v>
      </c>
      <c r="P398" s="99">
        <v>0.15038262556585472</v>
      </c>
      <c r="Q398" s="100">
        <v>0.61926061651217934</v>
      </c>
      <c r="R398" s="100">
        <v>2.3550334123733564E-2</v>
      </c>
      <c r="S398" s="100">
        <v>0.16458288424229359</v>
      </c>
      <c r="T398" s="100">
        <v>4.2223539555938779E-2</v>
      </c>
      <c r="U398" s="100">
        <v>0</v>
      </c>
      <c r="V398" s="100">
        <v>0</v>
      </c>
      <c r="W398" s="101">
        <v>0</v>
      </c>
      <c r="X398" s="98" t="s">
        <v>1661</v>
      </c>
    </row>
    <row r="399" spans="1:24" ht="16" x14ac:dyDescent="0.2">
      <c r="A399" s="1" t="s">
        <v>583</v>
      </c>
      <c r="B399" s="42" t="s">
        <v>584</v>
      </c>
      <c r="C399" s="94">
        <v>8</v>
      </c>
      <c r="D399" s="41" t="s">
        <v>92</v>
      </c>
      <c r="E399" s="95">
        <v>63650</v>
      </c>
      <c r="F399" s="96">
        <v>35336</v>
      </c>
      <c r="G399" s="97">
        <v>5306</v>
      </c>
      <c r="H399" s="97">
        <v>18661</v>
      </c>
      <c r="I399" s="97">
        <v>3175</v>
      </c>
      <c r="J399" s="97">
        <v>5762</v>
      </c>
      <c r="K399" s="97">
        <v>2066</v>
      </c>
      <c r="L399" s="97">
        <v>0</v>
      </c>
      <c r="M399" s="97">
        <v>0</v>
      </c>
      <c r="N399" s="96">
        <v>366</v>
      </c>
      <c r="O399" s="98">
        <v>0.55516103692065988</v>
      </c>
      <c r="P399" s="99">
        <v>0.15015847860538828</v>
      </c>
      <c r="Q399" s="100">
        <v>0.52810165270545617</v>
      </c>
      <c r="R399" s="100">
        <v>8.9851709304958116E-2</v>
      </c>
      <c r="S399" s="100">
        <v>0.16306316504414761</v>
      </c>
      <c r="T399" s="100">
        <v>5.8467285487887703E-2</v>
      </c>
      <c r="U399" s="100">
        <v>0</v>
      </c>
      <c r="V399" s="100">
        <v>0</v>
      </c>
      <c r="W399" s="101">
        <v>1.0357708852162101E-2</v>
      </c>
      <c r="X399" s="98" t="s">
        <v>1661</v>
      </c>
    </row>
    <row r="400" spans="1:24" ht="16" x14ac:dyDescent="0.2">
      <c r="A400" s="1" t="s">
        <v>1078</v>
      </c>
      <c r="B400" s="42" t="s">
        <v>1079</v>
      </c>
      <c r="C400" s="94">
        <v>8</v>
      </c>
      <c r="D400" s="41" t="s">
        <v>43</v>
      </c>
      <c r="E400" s="95">
        <v>74283</v>
      </c>
      <c r="F400" s="96">
        <v>43189</v>
      </c>
      <c r="G400" s="97">
        <v>6441</v>
      </c>
      <c r="H400" s="97">
        <v>24571</v>
      </c>
      <c r="I400" s="97">
        <v>1135</v>
      </c>
      <c r="J400" s="97">
        <v>10733</v>
      </c>
      <c r="K400" s="97">
        <v>0</v>
      </c>
      <c r="L400" s="97">
        <v>0</v>
      </c>
      <c r="M400" s="97">
        <v>0</v>
      </c>
      <c r="N400" s="96">
        <v>309</v>
      </c>
      <c r="O400" s="98">
        <v>0.58141162850181061</v>
      </c>
      <c r="P400" s="99">
        <v>0.14913519646206211</v>
      </c>
      <c r="Q400" s="100">
        <v>0.56891801153071386</v>
      </c>
      <c r="R400" s="100">
        <v>2.6279839774016531E-2</v>
      </c>
      <c r="S400" s="100">
        <v>0.24851235268239599</v>
      </c>
      <c r="T400" s="100">
        <v>0</v>
      </c>
      <c r="U400" s="100">
        <v>0</v>
      </c>
      <c r="V400" s="100">
        <v>0</v>
      </c>
      <c r="W400" s="101">
        <v>7.1545995508115494E-3</v>
      </c>
      <c r="X400" s="98" t="s">
        <v>1661</v>
      </c>
    </row>
    <row r="401" spans="1:24" ht="16" x14ac:dyDescent="0.2">
      <c r="A401" s="1" t="s">
        <v>99</v>
      </c>
      <c r="B401" s="42" t="s">
        <v>100</v>
      </c>
      <c r="C401" s="94">
        <v>5</v>
      </c>
      <c r="D401" s="41" t="s">
        <v>101</v>
      </c>
      <c r="E401" s="95">
        <v>62438</v>
      </c>
      <c r="F401" s="96">
        <v>39144</v>
      </c>
      <c r="G401" s="97">
        <v>5816</v>
      </c>
      <c r="H401" s="97">
        <v>26468</v>
      </c>
      <c r="I401" s="97">
        <v>1396</v>
      </c>
      <c r="J401" s="97">
        <v>3838</v>
      </c>
      <c r="K401" s="97">
        <v>1626</v>
      </c>
      <c r="L401" s="97">
        <v>0</v>
      </c>
      <c r="M401" s="97">
        <v>0</v>
      </c>
      <c r="N401" s="96">
        <v>0</v>
      </c>
      <c r="O401" s="98">
        <v>0.62692591050321922</v>
      </c>
      <c r="P401" s="99">
        <v>0.14857960351522584</v>
      </c>
      <c r="Q401" s="100">
        <v>0.67617003883098303</v>
      </c>
      <c r="R401" s="100">
        <v>3.566319231555283E-2</v>
      </c>
      <c r="S401" s="100">
        <v>9.8048232168403845E-2</v>
      </c>
      <c r="T401" s="100">
        <v>4.1538933169834459E-2</v>
      </c>
      <c r="U401" s="100">
        <v>0</v>
      </c>
      <c r="V401" s="100">
        <v>0</v>
      </c>
      <c r="W401" s="101">
        <v>0</v>
      </c>
      <c r="X401" s="98" t="s">
        <v>1661</v>
      </c>
    </row>
    <row r="402" spans="1:24" ht="16" x14ac:dyDescent="0.2">
      <c r="A402" s="1" t="s">
        <v>487</v>
      </c>
      <c r="B402" s="42" t="s">
        <v>488</v>
      </c>
      <c r="C402" s="94">
        <v>16</v>
      </c>
      <c r="D402" s="41" t="s">
        <v>489</v>
      </c>
      <c r="E402" s="95">
        <v>83195</v>
      </c>
      <c r="F402" s="96">
        <v>49887</v>
      </c>
      <c r="G402" s="97">
        <v>7349</v>
      </c>
      <c r="H402" s="97">
        <v>31357</v>
      </c>
      <c r="I402" s="97">
        <v>2492</v>
      </c>
      <c r="J402" s="97">
        <v>1085</v>
      </c>
      <c r="K402" s="97">
        <v>7281</v>
      </c>
      <c r="L402" s="97">
        <v>0</v>
      </c>
      <c r="M402" s="97">
        <v>0</v>
      </c>
      <c r="N402" s="96">
        <v>323</v>
      </c>
      <c r="O402" s="98">
        <v>0.59963940140633454</v>
      </c>
      <c r="P402" s="99">
        <v>0.14731292721550704</v>
      </c>
      <c r="Q402" s="100">
        <v>0.62856054683584905</v>
      </c>
      <c r="R402" s="100">
        <v>4.9952893539399044E-2</v>
      </c>
      <c r="S402" s="100">
        <v>2.1749153085974301E-2</v>
      </c>
      <c r="T402" s="100">
        <v>0.14594984665343677</v>
      </c>
      <c r="U402" s="100">
        <v>0</v>
      </c>
      <c r="V402" s="100">
        <v>0</v>
      </c>
      <c r="W402" s="101">
        <v>6.4746326698338248E-3</v>
      </c>
      <c r="X402" s="98" t="s">
        <v>1661</v>
      </c>
    </row>
    <row r="403" spans="1:24" ht="16" x14ac:dyDescent="0.2">
      <c r="A403" s="1" t="s">
        <v>44</v>
      </c>
      <c r="B403" s="42" t="s">
        <v>45</v>
      </c>
      <c r="C403" s="94">
        <v>8</v>
      </c>
      <c r="D403" s="41" t="s">
        <v>43</v>
      </c>
      <c r="E403" s="95">
        <v>69135</v>
      </c>
      <c r="F403" s="96">
        <v>38517</v>
      </c>
      <c r="G403" s="97">
        <v>5622</v>
      </c>
      <c r="H403" s="97">
        <v>21079</v>
      </c>
      <c r="I403" s="97">
        <v>1217</v>
      </c>
      <c r="J403" s="97">
        <v>9045</v>
      </c>
      <c r="K403" s="97">
        <v>0</v>
      </c>
      <c r="L403" s="97">
        <v>0</v>
      </c>
      <c r="M403" s="97">
        <v>647</v>
      </c>
      <c r="N403" s="96">
        <v>907</v>
      </c>
      <c r="O403" s="98">
        <v>0.55712735951399439</v>
      </c>
      <c r="P403" s="99">
        <v>0.14596152348313732</v>
      </c>
      <c r="Q403" s="100">
        <v>0.54726484409481524</v>
      </c>
      <c r="R403" s="100">
        <v>3.1596437936495574E-2</v>
      </c>
      <c r="S403" s="100">
        <v>0.23483137315990341</v>
      </c>
      <c r="T403" s="100">
        <v>0</v>
      </c>
      <c r="U403" s="100">
        <v>0</v>
      </c>
      <c r="V403" s="100">
        <v>1.6797777604694031E-2</v>
      </c>
      <c r="W403" s="101">
        <v>2.3548043720954384E-2</v>
      </c>
      <c r="X403" s="98" t="s">
        <v>1661</v>
      </c>
    </row>
    <row r="404" spans="1:24" ht="16" x14ac:dyDescent="0.2">
      <c r="A404" s="1" t="s">
        <v>465</v>
      </c>
      <c r="B404" s="42" t="s">
        <v>466</v>
      </c>
      <c r="C404" s="94">
        <v>4</v>
      </c>
      <c r="D404" s="41" t="s">
        <v>135</v>
      </c>
      <c r="E404" s="95">
        <v>63910</v>
      </c>
      <c r="F404" s="96">
        <v>37949</v>
      </c>
      <c r="G404" s="97">
        <v>5502</v>
      </c>
      <c r="H404" s="97">
        <v>21549</v>
      </c>
      <c r="I404" s="97">
        <v>2585</v>
      </c>
      <c r="J404" s="97">
        <v>6765</v>
      </c>
      <c r="K404" s="97">
        <v>1548</v>
      </c>
      <c r="L404" s="97">
        <v>0</v>
      </c>
      <c r="M404" s="97">
        <v>0</v>
      </c>
      <c r="N404" s="96">
        <v>0</v>
      </c>
      <c r="O404" s="98">
        <v>0.59378813957127208</v>
      </c>
      <c r="P404" s="99">
        <v>0.14498405755092361</v>
      </c>
      <c r="Q404" s="100">
        <v>0.56784104983003503</v>
      </c>
      <c r="R404" s="100">
        <v>6.8117736962765824E-2</v>
      </c>
      <c r="S404" s="100">
        <v>0.17826556694511053</v>
      </c>
      <c r="T404" s="100">
        <v>4.0791588711164985E-2</v>
      </c>
      <c r="U404" s="100">
        <v>0</v>
      </c>
      <c r="V404" s="100">
        <v>0</v>
      </c>
      <c r="W404" s="101">
        <v>0</v>
      </c>
      <c r="X404" s="98" t="s">
        <v>1661</v>
      </c>
    </row>
    <row r="405" spans="1:24" ht="16" x14ac:dyDescent="0.2">
      <c r="A405" s="152" t="s">
        <v>1206</v>
      </c>
      <c r="B405" s="42" t="s">
        <v>1207</v>
      </c>
      <c r="C405" s="94">
        <v>12</v>
      </c>
      <c r="D405" s="41" t="s">
        <v>1187</v>
      </c>
      <c r="E405" s="95">
        <v>59314</v>
      </c>
      <c r="F405" s="96">
        <v>38574</v>
      </c>
      <c r="G405" s="97">
        <v>5534</v>
      </c>
      <c r="H405" s="97">
        <v>15948</v>
      </c>
      <c r="I405" s="97">
        <v>751</v>
      </c>
      <c r="J405" s="97">
        <v>6269</v>
      </c>
      <c r="K405" s="97">
        <v>689</v>
      </c>
      <c r="L405" s="97">
        <v>8853</v>
      </c>
      <c r="M405" s="97">
        <v>0</v>
      </c>
      <c r="N405" s="96">
        <v>530</v>
      </c>
      <c r="O405" s="98">
        <v>0.65033550257949224</v>
      </c>
      <c r="P405" s="99">
        <v>0.14346450977342251</v>
      </c>
      <c r="Q405" s="100">
        <v>0.41343910405972933</v>
      </c>
      <c r="R405" s="100">
        <v>1.9469072432208225E-2</v>
      </c>
      <c r="S405" s="100">
        <v>0.16251879504329342</v>
      </c>
      <c r="T405" s="100">
        <v>1.7861772178151086E-2</v>
      </c>
      <c r="U405" s="100">
        <v>0.2295069217607715</v>
      </c>
      <c r="V405" s="100">
        <v>0</v>
      </c>
      <c r="W405" s="101">
        <v>1.3739824752423913E-2</v>
      </c>
      <c r="X405" s="98" t="s">
        <v>1661</v>
      </c>
    </row>
    <row r="406" spans="1:24" ht="16" x14ac:dyDescent="0.2">
      <c r="A406" s="1" t="s">
        <v>463</v>
      </c>
      <c r="B406" s="42" t="s">
        <v>464</v>
      </c>
      <c r="C406" s="94">
        <v>5</v>
      </c>
      <c r="D406" s="41" t="s">
        <v>101</v>
      </c>
      <c r="E406" s="95">
        <v>74063</v>
      </c>
      <c r="F406" s="96">
        <v>48983</v>
      </c>
      <c r="G406" s="97">
        <v>6693</v>
      </c>
      <c r="H406" s="97">
        <v>33839</v>
      </c>
      <c r="I406" s="97">
        <v>2279</v>
      </c>
      <c r="J406" s="97">
        <v>4482</v>
      </c>
      <c r="K406" s="97">
        <v>1690</v>
      </c>
      <c r="L406" s="97">
        <v>0</v>
      </c>
      <c r="M406" s="97">
        <v>0</v>
      </c>
      <c r="N406" s="96">
        <v>0</v>
      </c>
      <c r="O406" s="98">
        <v>0.66136937472152091</v>
      </c>
      <c r="P406" s="99">
        <v>0.13663924218606455</v>
      </c>
      <c r="Q406" s="100">
        <v>0.69083151297388889</v>
      </c>
      <c r="R406" s="100">
        <v>4.6526345875099524E-2</v>
      </c>
      <c r="S406" s="100">
        <v>9.1501133046158867E-2</v>
      </c>
      <c r="T406" s="100">
        <v>3.4501765918788153E-2</v>
      </c>
      <c r="U406" s="100">
        <v>0</v>
      </c>
      <c r="V406" s="100">
        <v>0</v>
      </c>
      <c r="W406" s="101">
        <v>0</v>
      </c>
      <c r="X406" s="98" t="s">
        <v>1661</v>
      </c>
    </row>
    <row r="407" spans="1:24" ht="16" x14ac:dyDescent="0.2">
      <c r="A407" s="1" t="s">
        <v>490</v>
      </c>
      <c r="B407" s="42" t="s">
        <v>491</v>
      </c>
      <c r="C407" s="94">
        <v>16</v>
      </c>
      <c r="D407" s="41" t="s">
        <v>489</v>
      </c>
      <c r="E407" s="95">
        <v>79962</v>
      </c>
      <c r="F407" s="96">
        <v>47610</v>
      </c>
      <c r="G407" s="97">
        <v>6420</v>
      </c>
      <c r="H407" s="97">
        <v>30663</v>
      </c>
      <c r="I407" s="97">
        <v>2186</v>
      </c>
      <c r="J407" s="97">
        <v>1818</v>
      </c>
      <c r="K407" s="97">
        <v>5519</v>
      </c>
      <c r="L407" s="97">
        <v>0</v>
      </c>
      <c r="M407" s="97">
        <v>0</v>
      </c>
      <c r="N407" s="96">
        <v>1004</v>
      </c>
      <c r="O407" s="98">
        <v>0.59540781871388915</v>
      </c>
      <c r="P407" s="99">
        <v>0.13484562066792691</v>
      </c>
      <c r="Q407" s="100">
        <v>0.64404536862003781</v>
      </c>
      <c r="R407" s="100">
        <v>4.5914723797521532E-2</v>
      </c>
      <c r="S407" s="100">
        <v>3.8185255198487714E-2</v>
      </c>
      <c r="T407" s="100">
        <v>0.115921024994749</v>
      </c>
      <c r="U407" s="100">
        <v>0</v>
      </c>
      <c r="V407" s="100">
        <v>0</v>
      </c>
      <c r="W407" s="101">
        <v>2.1088006721277041E-2</v>
      </c>
      <c r="X407" s="98" t="s">
        <v>1661</v>
      </c>
    </row>
    <row r="408" spans="1:24" ht="16" x14ac:dyDescent="0.2">
      <c r="A408" s="1" t="s">
        <v>1046</v>
      </c>
      <c r="B408" s="42" t="s">
        <v>1047</v>
      </c>
      <c r="C408" s="94">
        <v>16</v>
      </c>
      <c r="D408" s="41" t="s">
        <v>281</v>
      </c>
      <c r="E408" s="95">
        <v>67289</v>
      </c>
      <c r="F408" s="96">
        <v>41796</v>
      </c>
      <c r="G408" s="97">
        <v>5584</v>
      </c>
      <c r="H408" s="97">
        <v>28779</v>
      </c>
      <c r="I408" s="97">
        <v>1661</v>
      </c>
      <c r="J408" s="97">
        <v>2507</v>
      </c>
      <c r="K408" s="97">
        <v>2661</v>
      </c>
      <c r="L408" s="97">
        <v>0</v>
      </c>
      <c r="M408" s="97">
        <v>0</v>
      </c>
      <c r="N408" s="96">
        <v>604</v>
      </c>
      <c r="O408" s="98">
        <v>0.62114164276479067</v>
      </c>
      <c r="P408" s="99">
        <v>0.13360130155995789</v>
      </c>
      <c r="Q408" s="100">
        <v>0.68855871375251221</v>
      </c>
      <c r="R408" s="100">
        <v>3.9740645037802662E-2</v>
      </c>
      <c r="S408" s="100">
        <v>5.9981816441764764E-2</v>
      </c>
      <c r="T408" s="100">
        <v>6.3666379557852426E-2</v>
      </c>
      <c r="U408" s="100">
        <v>0</v>
      </c>
      <c r="V408" s="100">
        <v>0</v>
      </c>
      <c r="W408" s="101">
        <v>1.4451143650110059E-2</v>
      </c>
      <c r="X408" s="98" t="s">
        <v>1661</v>
      </c>
    </row>
    <row r="409" spans="1:24" ht="16" x14ac:dyDescent="0.2">
      <c r="A409" s="1" t="s">
        <v>229</v>
      </c>
      <c r="B409" s="42" t="s">
        <v>230</v>
      </c>
      <c r="C409" s="94">
        <v>17</v>
      </c>
      <c r="D409" s="41" t="s">
        <v>83</v>
      </c>
      <c r="E409" s="95">
        <v>80507</v>
      </c>
      <c r="F409" s="96">
        <v>51561</v>
      </c>
      <c r="G409" s="97">
        <v>6790</v>
      </c>
      <c r="H409" s="97">
        <v>32614</v>
      </c>
      <c r="I409" s="97">
        <v>2580</v>
      </c>
      <c r="J409" s="97">
        <v>2413</v>
      </c>
      <c r="K409" s="97">
        <v>5187</v>
      </c>
      <c r="L409" s="97">
        <v>0</v>
      </c>
      <c r="M409" s="97">
        <v>0</v>
      </c>
      <c r="N409" s="96">
        <v>1977</v>
      </c>
      <c r="O409" s="98">
        <v>0.640453625150608</v>
      </c>
      <c r="P409" s="99">
        <v>0.13168867942825002</v>
      </c>
      <c r="Q409" s="100">
        <v>0.63253234033474914</v>
      </c>
      <c r="R409" s="100">
        <v>5.0037819282015478E-2</v>
      </c>
      <c r="S409" s="100">
        <v>4.679893718120285E-2</v>
      </c>
      <c r="T409" s="100">
        <v>0.10059929016116832</v>
      </c>
      <c r="U409" s="100">
        <v>0</v>
      </c>
      <c r="V409" s="100">
        <v>0</v>
      </c>
      <c r="W409" s="101">
        <v>3.8342933612614184E-2</v>
      </c>
      <c r="X409" s="98" t="s">
        <v>1661</v>
      </c>
    </row>
    <row r="410" spans="1:24" ht="16" x14ac:dyDescent="0.2">
      <c r="A410" s="1" t="s">
        <v>407</v>
      </c>
      <c r="B410" s="42" t="s">
        <v>408</v>
      </c>
      <c r="C410" s="94">
        <v>4</v>
      </c>
      <c r="D410" s="41" t="s">
        <v>123</v>
      </c>
      <c r="E410" s="95">
        <v>61675</v>
      </c>
      <c r="F410" s="96">
        <v>34624</v>
      </c>
      <c r="G410" s="97">
        <v>4478</v>
      </c>
      <c r="H410" s="97">
        <v>21132</v>
      </c>
      <c r="I410" s="97">
        <v>834</v>
      </c>
      <c r="J410" s="97">
        <v>6491</v>
      </c>
      <c r="K410" s="97">
        <v>733</v>
      </c>
      <c r="L410" s="97">
        <v>0</v>
      </c>
      <c r="M410" s="97">
        <v>810</v>
      </c>
      <c r="N410" s="96">
        <v>146</v>
      </c>
      <c r="O410" s="98">
        <v>0.56139440616132952</v>
      </c>
      <c r="P410" s="99">
        <v>0.1293322550831793</v>
      </c>
      <c r="Q410" s="100">
        <v>0.61032809611829941</v>
      </c>
      <c r="R410" s="100">
        <v>2.4087338262476894E-2</v>
      </c>
      <c r="S410" s="100">
        <v>0.18747111829944546</v>
      </c>
      <c r="T410" s="100">
        <v>2.1170286506469502E-2</v>
      </c>
      <c r="U410" s="100">
        <v>0</v>
      </c>
      <c r="V410" s="100">
        <v>2.3394177449168208E-2</v>
      </c>
      <c r="W410" s="101">
        <v>4.2167282809611826E-3</v>
      </c>
      <c r="X410" s="98" t="s">
        <v>1661</v>
      </c>
    </row>
    <row r="411" spans="1:24" ht="16" x14ac:dyDescent="0.2">
      <c r="A411" s="1" t="s">
        <v>111</v>
      </c>
      <c r="B411" s="132" t="s">
        <v>112</v>
      </c>
      <c r="C411" s="133">
        <v>9</v>
      </c>
      <c r="D411" s="39" t="s">
        <v>104</v>
      </c>
      <c r="E411" s="134">
        <v>68128</v>
      </c>
      <c r="F411" s="96">
        <v>35916</v>
      </c>
      <c r="G411" s="135">
        <v>4576</v>
      </c>
      <c r="H411" s="135">
        <v>26444</v>
      </c>
      <c r="I411" s="135">
        <v>1374</v>
      </c>
      <c r="J411" s="135">
        <v>1805</v>
      </c>
      <c r="K411" s="135">
        <v>1501</v>
      </c>
      <c r="L411" s="135">
        <v>0</v>
      </c>
      <c r="M411" s="135">
        <v>0</v>
      </c>
      <c r="N411" s="136">
        <v>216</v>
      </c>
      <c r="O411" s="137">
        <v>0.52718412400187886</v>
      </c>
      <c r="P411" s="99">
        <v>0.12740839737164494</v>
      </c>
      <c r="Q411" s="100">
        <v>0.73627352711883287</v>
      </c>
      <c r="R411" s="100">
        <v>3.8255930504510524E-2</v>
      </c>
      <c r="S411" s="100">
        <v>5.0256153246463972E-2</v>
      </c>
      <c r="T411" s="100">
        <v>4.1791959015480565E-2</v>
      </c>
      <c r="U411" s="100">
        <v>0</v>
      </c>
      <c r="V411" s="100">
        <v>0</v>
      </c>
      <c r="W411" s="101">
        <v>6.0140327430671563E-3</v>
      </c>
      <c r="X411" s="98" t="s">
        <v>1661</v>
      </c>
    </row>
    <row r="412" spans="1:24" ht="16" x14ac:dyDescent="0.2">
      <c r="A412" s="1" t="s">
        <v>409</v>
      </c>
      <c r="B412" s="42" t="s">
        <v>410</v>
      </c>
      <c r="C412" s="94">
        <v>16</v>
      </c>
      <c r="D412" s="41" t="s">
        <v>411</v>
      </c>
      <c r="E412" s="95">
        <v>87378</v>
      </c>
      <c r="F412" s="96">
        <v>52290</v>
      </c>
      <c r="G412" s="97">
        <v>6311</v>
      </c>
      <c r="H412" s="97">
        <v>40563</v>
      </c>
      <c r="I412" s="97">
        <v>856</v>
      </c>
      <c r="J412" s="97">
        <v>2622</v>
      </c>
      <c r="K412" s="97">
        <v>1299</v>
      </c>
      <c r="L412" s="97">
        <v>0</v>
      </c>
      <c r="M412" s="97">
        <v>0</v>
      </c>
      <c r="N412" s="96">
        <v>639</v>
      </c>
      <c r="O412" s="98">
        <v>0.59843438851884911</v>
      </c>
      <c r="P412" s="99">
        <v>0.12069229298144961</v>
      </c>
      <c r="Q412" s="100">
        <v>0.77573149741824443</v>
      </c>
      <c r="R412" s="100">
        <v>1.6370242876266972E-2</v>
      </c>
      <c r="S412" s="100">
        <v>5.0143430866322433E-2</v>
      </c>
      <c r="T412" s="100">
        <v>2.4842226047045324E-2</v>
      </c>
      <c r="U412" s="100">
        <v>0</v>
      </c>
      <c r="V412" s="100">
        <v>0</v>
      </c>
      <c r="W412" s="101">
        <v>1.2220309810671256E-2</v>
      </c>
      <c r="X412" s="98" t="s">
        <v>1661</v>
      </c>
    </row>
    <row r="413" spans="1:24" ht="16" x14ac:dyDescent="0.2">
      <c r="A413" s="152" t="s">
        <v>1196</v>
      </c>
      <c r="B413" s="42" t="s">
        <v>1197</v>
      </c>
      <c r="C413" s="94">
        <v>12</v>
      </c>
      <c r="D413" s="41" t="s">
        <v>1173</v>
      </c>
      <c r="E413" s="95">
        <v>51421</v>
      </c>
      <c r="F413" s="96">
        <v>30472</v>
      </c>
      <c r="G413" s="97">
        <v>3676</v>
      </c>
      <c r="H413" s="97">
        <v>14532</v>
      </c>
      <c r="I413" s="97">
        <v>830</v>
      </c>
      <c r="J413" s="97">
        <v>4976</v>
      </c>
      <c r="K413" s="97">
        <v>799</v>
      </c>
      <c r="L413" s="97">
        <v>5126</v>
      </c>
      <c r="M413" s="97">
        <v>0</v>
      </c>
      <c r="N413" s="96">
        <v>533</v>
      </c>
      <c r="O413" s="98">
        <v>0.59259835475778377</v>
      </c>
      <c r="P413" s="99">
        <v>0.12063533735888685</v>
      </c>
      <c r="Q413" s="100">
        <v>0.47689682331320554</v>
      </c>
      <c r="R413" s="100">
        <v>2.7238120241533211E-2</v>
      </c>
      <c r="S413" s="100">
        <v>0.16329745339984247</v>
      </c>
      <c r="T413" s="100">
        <v>2.6220792859018113E-2</v>
      </c>
      <c r="U413" s="100">
        <v>0.16822000525072198</v>
      </c>
      <c r="V413" s="100">
        <v>0</v>
      </c>
      <c r="W413" s="101">
        <v>1.7491467576791809E-2</v>
      </c>
      <c r="X413" s="98" t="s">
        <v>1661</v>
      </c>
    </row>
    <row r="414" spans="1:24" ht="16" x14ac:dyDescent="0.2">
      <c r="A414" s="1" t="s">
        <v>1022</v>
      </c>
      <c r="B414" s="42" t="s">
        <v>1023</v>
      </c>
      <c r="C414" s="94">
        <v>16</v>
      </c>
      <c r="D414" s="41" t="s">
        <v>572</v>
      </c>
      <c r="E414" s="95">
        <v>70809</v>
      </c>
      <c r="F414" s="96">
        <v>42558</v>
      </c>
      <c r="G414" s="97">
        <v>5090</v>
      </c>
      <c r="H414" s="97">
        <v>28654</v>
      </c>
      <c r="I414" s="97">
        <v>1756</v>
      </c>
      <c r="J414" s="97">
        <v>1512</v>
      </c>
      <c r="K414" s="97">
        <v>3931</v>
      </c>
      <c r="L414" s="97">
        <v>0</v>
      </c>
      <c r="M414" s="97">
        <v>1324</v>
      </c>
      <c r="N414" s="96">
        <v>291</v>
      </c>
      <c r="O414" s="98">
        <v>0.6010252933949074</v>
      </c>
      <c r="P414" s="99">
        <v>0.11960148503219137</v>
      </c>
      <c r="Q414" s="100">
        <v>0.67329291790027723</v>
      </c>
      <c r="R414" s="100">
        <v>4.1261337468866018E-2</v>
      </c>
      <c r="S414" s="100">
        <v>3.5527985337656845E-2</v>
      </c>
      <c r="T414" s="100">
        <v>9.2368062408947793E-2</v>
      </c>
      <c r="U414" s="100">
        <v>0</v>
      </c>
      <c r="V414" s="100">
        <v>3.1110484515249778E-2</v>
      </c>
      <c r="W414" s="101">
        <v>6.8377273368109403E-3</v>
      </c>
      <c r="X414" s="98" t="s">
        <v>1661</v>
      </c>
    </row>
    <row r="415" spans="1:24" ht="16" x14ac:dyDescent="0.2">
      <c r="A415" s="1" t="s">
        <v>109</v>
      </c>
      <c r="B415" s="42" t="s">
        <v>110</v>
      </c>
      <c r="C415" s="94">
        <v>9</v>
      </c>
      <c r="D415" s="41" t="s">
        <v>104</v>
      </c>
      <c r="E415" s="95">
        <v>75302</v>
      </c>
      <c r="F415" s="96">
        <v>41039</v>
      </c>
      <c r="G415" s="97">
        <v>4707</v>
      </c>
      <c r="H415" s="97">
        <v>28069</v>
      </c>
      <c r="I415" s="97">
        <v>2624</v>
      </c>
      <c r="J415" s="97">
        <v>4651</v>
      </c>
      <c r="K415" s="97">
        <v>835</v>
      </c>
      <c r="L415" s="97">
        <v>0</v>
      </c>
      <c r="M415" s="97">
        <v>0</v>
      </c>
      <c r="N415" s="96">
        <v>153</v>
      </c>
      <c r="O415" s="98">
        <v>0.54499216488273883</v>
      </c>
      <c r="P415" s="99">
        <v>0.1146957771875533</v>
      </c>
      <c r="Q415" s="100">
        <v>0.68395916079826502</v>
      </c>
      <c r="R415" s="100">
        <v>6.3939179804576141E-2</v>
      </c>
      <c r="S415" s="100">
        <v>0.11333122152099223</v>
      </c>
      <c r="T415" s="100">
        <v>2.0346499671044616E-2</v>
      </c>
      <c r="U415" s="100">
        <v>0</v>
      </c>
      <c r="V415" s="100">
        <v>0</v>
      </c>
      <c r="W415" s="101">
        <v>3.7281610175686542E-3</v>
      </c>
      <c r="X415" s="98" t="s">
        <v>1661</v>
      </c>
    </row>
    <row r="416" spans="1:24" ht="16" x14ac:dyDescent="0.2">
      <c r="A416" s="1" t="s">
        <v>876</v>
      </c>
      <c r="B416" s="42" t="s">
        <v>877</v>
      </c>
      <c r="C416" s="94">
        <v>8</v>
      </c>
      <c r="D416" s="41" t="s">
        <v>43</v>
      </c>
      <c r="E416" s="95">
        <v>77014</v>
      </c>
      <c r="F416" s="96">
        <v>44173</v>
      </c>
      <c r="G416" s="97">
        <v>4917</v>
      </c>
      <c r="H416" s="97">
        <v>24308</v>
      </c>
      <c r="I416" s="97">
        <v>4278</v>
      </c>
      <c r="J416" s="97">
        <v>3296</v>
      </c>
      <c r="K416" s="97">
        <v>6999</v>
      </c>
      <c r="L416" s="97">
        <v>0</v>
      </c>
      <c r="M416" s="97">
        <v>0</v>
      </c>
      <c r="N416" s="96">
        <v>375</v>
      </c>
      <c r="O416" s="98">
        <v>0.57357103903186435</v>
      </c>
      <c r="P416" s="99">
        <v>0.11131234011726621</v>
      </c>
      <c r="Q416" s="100">
        <v>0.55029090168202299</v>
      </c>
      <c r="R416" s="100">
        <v>9.6846489937292016E-2</v>
      </c>
      <c r="S416" s="100">
        <v>7.4615715482308193E-2</v>
      </c>
      <c r="T416" s="100">
        <v>0.15844520408394269</v>
      </c>
      <c r="U416" s="100">
        <v>0</v>
      </c>
      <c r="V416" s="100">
        <v>0</v>
      </c>
      <c r="W416" s="101">
        <v>8.4893486971679526E-3</v>
      </c>
      <c r="X416" s="98" t="s">
        <v>1661</v>
      </c>
    </row>
    <row r="417" spans="1:24" ht="16" x14ac:dyDescent="0.2">
      <c r="A417" s="152" t="s">
        <v>1165</v>
      </c>
      <c r="B417" s="42" t="s">
        <v>1166</v>
      </c>
      <c r="C417" s="94">
        <v>12</v>
      </c>
      <c r="D417" s="41" t="s">
        <v>1167</v>
      </c>
      <c r="E417" s="95">
        <v>51332</v>
      </c>
      <c r="F417" s="96">
        <v>31683</v>
      </c>
      <c r="G417" s="97">
        <v>3419</v>
      </c>
      <c r="H417" s="97">
        <v>18380</v>
      </c>
      <c r="I417" s="97">
        <v>620</v>
      </c>
      <c r="J417" s="97">
        <v>5677</v>
      </c>
      <c r="K417" s="97">
        <v>738</v>
      </c>
      <c r="L417" s="97">
        <v>2849</v>
      </c>
      <c r="M417" s="97">
        <v>0</v>
      </c>
      <c r="N417" s="96">
        <v>0</v>
      </c>
      <c r="O417" s="98">
        <v>0.61721733032026804</v>
      </c>
      <c r="P417" s="99">
        <v>0.10791276078654168</v>
      </c>
      <c r="Q417" s="100">
        <v>0.58012183189723199</v>
      </c>
      <c r="R417" s="100">
        <v>1.9568853959536659E-2</v>
      </c>
      <c r="S417" s="100">
        <v>0.17918126440046714</v>
      </c>
      <c r="T417" s="100">
        <v>2.3293248745383958E-2</v>
      </c>
      <c r="U417" s="100">
        <v>8.9922040210838619E-2</v>
      </c>
      <c r="V417" s="100">
        <v>0</v>
      </c>
      <c r="W417" s="101">
        <v>0</v>
      </c>
      <c r="X417" s="98" t="s">
        <v>1661</v>
      </c>
    </row>
    <row r="418" spans="1:24" ht="16" x14ac:dyDescent="0.2">
      <c r="A418" s="1" t="s">
        <v>669</v>
      </c>
      <c r="B418" s="42" t="s">
        <v>670</v>
      </c>
      <c r="C418" s="94">
        <v>5</v>
      </c>
      <c r="D418" s="41" t="s">
        <v>101</v>
      </c>
      <c r="E418" s="95">
        <v>61731</v>
      </c>
      <c r="F418" s="96">
        <v>40974</v>
      </c>
      <c r="G418" s="97">
        <v>4098</v>
      </c>
      <c r="H418" s="97">
        <v>28401</v>
      </c>
      <c r="I418" s="97">
        <v>2454</v>
      </c>
      <c r="J418" s="97">
        <v>3375</v>
      </c>
      <c r="K418" s="97">
        <v>2140</v>
      </c>
      <c r="L418" s="97">
        <v>0</v>
      </c>
      <c r="M418" s="97">
        <v>0</v>
      </c>
      <c r="N418" s="96">
        <v>506</v>
      </c>
      <c r="O418" s="98">
        <v>0.66375078971667401</v>
      </c>
      <c r="P418" s="99">
        <v>0.10001464343242056</v>
      </c>
      <c r="Q418" s="100">
        <v>0.69314687362717819</v>
      </c>
      <c r="R418" s="100">
        <v>5.9891638600087858E-2</v>
      </c>
      <c r="S418" s="100">
        <v>8.2369307365646502E-2</v>
      </c>
      <c r="T418" s="100">
        <v>5.222824229999512E-2</v>
      </c>
      <c r="U418" s="100">
        <v>0</v>
      </c>
      <c r="V418" s="100">
        <v>0</v>
      </c>
      <c r="W418" s="101">
        <v>1.2349294674671742E-2</v>
      </c>
      <c r="X418" s="98" t="s">
        <v>1661</v>
      </c>
    </row>
    <row r="419" spans="1:24" ht="16" x14ac:dyDescent="0.2">
      <c r="A419" s="1" t="s">
        <v>696</v>
      </c>
      <c r="B419" s="42" t="s">
        <v>697</v>
      </c>
      <c r="C419" s="94">
        <v>6</v>
      </c>
      <c r="D419" s="41" t="s">
        <v>16</v>
      </c>
      <c r="E419" s="95">
        <v>72959</v>
      </c>
      <c r="F419" s="96">
        <v>42019</v>
      </c>
      <c r="G419" s="97">
        <v>4063</v>
      </c>
      <c r="H419" s="97">
        <v>28187</v>
      </c>
      <c r="I419" s="97">
        <v>1782</v>
      </c>
      <c r="J419" s="97">
        <v>3434</v>
      </c>
      <c r="K419" s="97">
        <v>4108</v>
      </c>
      <c r="L419" s="97">
        <v>0</v>
      </c>
      <c r="M419" s="97">
        <v>0</v>
      </c>
      <c r="N419" s="96">
        <v>445</v>
      </c>
      <c r="O419" s="98">
        <v>0.57592620512890802</v>
      </c>
      <c r="P419" s="99">
        <v>9.6694352554796636E-2</v>
      </c>
      <c r="Q419" s="100">
        <v>0.67081558342654513</v>
      </c>
      <c r="R419" s="100">
        <v>4.2409386230038794E-2</v>
      </c>
      <c r="S419" s="100">
        <v>8.1724933958447363E-2</v>
      </c>
      <c r="T419" s="100">
        <v>9.7765296651514788E-2</v>
      </c>
      <c r="U419" s="100">
        <v>0</v>
      </c>
      <c r="V419" s="100">
        <v>0</v>
      </c>
      <c r="W419" s="101">
        <v>1.0590447178657274E-2</v>
      </c>
      <c r="X419" s="98" t="s">
        <v>1661</v>
      </c>
    </row>
    <row r="420" spans="1:24" ht="16" x14ac:dyDescent="0.2">
      <c r="A420" s="1" t="s">
        <v>665</v>
      </c>
      <c r="B420" s="42" t="s">
        <v>666</v>
      </c>
      <c r="C420" s="94">
        <v>5</v>
      </c>
      <c r="D420" s="41" t="s">
        <v>101</v>
      </c>
      <c r="E420" s="95">
        <v>70950</v>
      </c>
      <c r="F420" s="96">
        <v>44263</v>
      </c>
      <c r="G420" s="97">
        <v>4245</v>
      </c>
      <c r="H420" s="97">
        <v>29835</v>
      </c>
      <c r="I420" s="97">
        <v>1719</v>
      </c>
      <c r="J420" s="97">
        <v>2510</v>
      </c>
      <c r="K420" s="97">
        <v>5372</v>
      </c>
      <c r="L420" s="97">
        <v>0</v>
      </c>
      <c r="M420" s="97">
        <v>0</v>
      </c>
      <c r="N420" s="96">
        <v>582</v>
      </c>
      <c r="O420" s="98">
        <v>0.623861874559549</v>
      </c>
      <c r="P420" s="99">
        <v>9.5904028195106517E-2</v>
      </c>
      <c r="Q420" s="100">
        <v>0.67403926530058966</v>
      </c>
      <c r="R420" s="100">
        <v>3.8836048166640311E-2</v>
      </c>
      <c r="S420" s="100">
        <v>5.6706504303820349E-2</v>
      </c>
      <c r="T420" s="100">
        <v>0.12136547454984976</v>
      </c>
      <c r="U420" s="100">
        <v>0</v>
      </c>
      <c r="V420" s="100">
        <v>0</v>
      </c>
      <c r="W420" s="101">
        <v>1.3148679483993403E-2</v>
      </c>
      <c r="X420" s="98" t="s">
        <v>1661</v>
      </c>
    </row>
    <row r="421" spans="1:24" ht="16" x14ac:dyDescent="0.2">
      <c r="A421" s="150" t="s">
        <v>1388</v>
      </c>
      <c r="B421" s="42" t="s">
        <v>1389</v>
      </c>
      <c r="C421" s="94">
        <v>3</v>
      </c>
      <c r="D421" s="41" t="s">
        <v>1387</v>
      </c>
      <c r="E421" s="95">
        <v>75215</v>
      </c>
      <c r="F421" s="96">
        <v>42697</v>
      </c>
      <c r="G421" s="97">
        <v>3964</v>
      </c>
      <c r="H421" s="97">
        <v>18077</v>
      </c>
      <c r="I421" s="97">
        <v>3486</v>
      </c>
      <c r="J421" s="97">
        <v>3044</v>
      </c>
      <c r="K421" s="97">
        <v>0</v>
      </c>
      <c r="L421" s="97">
        <v>12186</v>
      </c>
      <c r="M421" s="97">
        <v>1622</v>
      </c>
      <c r="N421" s="96">
        <v>318</v>
      </c>
      <c r="O421" s="98">
        <v>0.56766602406434885</v>
      </c>
      <c r="P421" s="99">
        <v>9.2840246387333999E-2</v>
      </c>
      <c r="Q421" s="100">
        <v>0.42337869171136144</v>
      </c>
      <c r="R421" s="100">
        <v>8.1645080450617136E-2</v>
      </c>
      <c r="S421" s="100">
        <v>7.1293065086540042E-2</v>
      </c>
      <c r="T421" s="100">
        <v>0</v>
      </c>
      <c r="U421" s="100">
        <v>0.28540646883856008</v>
      </c>
      <c r="V421" s="100">
        <v>3.7988617467269364E-2</v>
      </c>
      <c r="W421" s="101">
        <v>7.4478300583179146E-3</v>
      </c>
      <c r="X421" s="98" t="s">
        <v>1661</v>
      </c>
    </row>
    <row r="422" spans="1:24" ht="16" x14ac:dyDescent="0.2">
      <c r="A422" s="150" t="s">
        <v>1381</v>
      </c>
      <c r="B422" s="42" t="s">
        <v>1382</v>
      </c>
      <c r="C422" s="94">
        <v>3</v>
      </c>
      <c r="D422" s="41" t="s">
        <v>1372</v>
      </c>
      <c r="E422" s="95">
        <v>64912</v>
      </c>
      <c r="F422" s="96">
        <v>38957</v>
      </c>
      <c r="G422" s="97">
        <v>3549</v>
      </c>
      <c r="H422" s="97">
        <v>9560</v>
      </c>
      <c r="I422" s="97">
        <v>8654</v>
      </c>
      <c r="J422" s="97">
        <v>1900</v>
      </c>
      <c r="K422" s="97">
        <v>2238</v>
      </c>
      <c r="L422" s="97">
        <v>5402</v>
      </c>
      <c r="M422" s="97">
        <v>6711</v>
      </c>
      <c r="N422" s="96">
        <v>943</v>
      </c>
      <c r="O422" s="98">
        <v>0.60015097362583192</v>
      </c>
      <c r="P422" s="99">
        <v>9.1100444079369555E-2</v>
      </c>
      <c r="Q422" s="100">
        <v>0.24539877300613497</v>
      </c>
      <c r="R422" s="100">
        <v>0.22214236209153682</v>
      </c>
      <c r="S422" s="100">
        <v>4.877172266858331E-2</v>
      </c>
      <c r="T422" s="100">
        <v>5.744795543804708E-2</v>
      </c>
      <c r="U422" s="100">
        <v>0.13866570834509845</v>
      </c>
      <c r="V422" s="100">
        <v>0.17226685833098032</v>
      </c>
      <c r="W422" s="101">
        <v>2.4206176040249505E-2</v>
      </c>
      <c r="X422" s="98" t="s">
        <v>1661</v>
      </c>
    </row>
    <row r="423" spans="1:24" ht="16" x14ac:dyDescent="0.2">
      <c r="A423" s="152" t="s">
        <v>1226</v>
      </c>
      <c r="B423" s="42" t="s">
        <v>1227</v>
      </c>
      <c r="C423" s="94">
        <v>12</v>
      </c>
      <c r="D423" s="41" t="s">
        <v>1173</v>
      </c>
      <c r="E423" s="95">
        <v>51809</v>
      </c>
      <c r="F423" s="96">
        <v>31538</v>
      </c>
      <c r="G423" s="97">
        <v>2116</v>
      </c>
      <c r="H423" s="97">
        <v>15976</v>
      </c>
      <c r="I423" s="97">
        <v>474</v>
      </c>
      <c r="J423" s="97">
        <v>3998</v>
      </c>
      <c r="K423" s="97">
        <v>453</v>
      </c>
      <c r="L423" s="97">
        <v>8521</v>
      </c>
      <c r="M423" s="97">
        <v>0</v>
      </c>
      <c r="N423" s="96">
        <v>0</v>
      </c>
      <c r="O423" s="98">
        <v>0.60873593391109648</v>
      </c>
      <c r="P423" s="99">
        <v>6.7093664785338319E-2</v>
      </c>
      <c r="Q423" s="100">
        <v>0.50656351068552219</v>
      </c>
      <c r="R423" s="100">
        <v>1.5029488236413216E-2</v>
      </c>
      <c r="S423" s="100">
        <v>0.12676770879573848</v>
      </c>
      <c r="T423" s="100">
        <v>1.436362483353415E-2</v>
      </c>
      <c r="U423" s="100">
        <v>0.2701820026634536</v>
      </c>
      <c r="V423" s="100">
        <v>0</v>
      </c>
      <c r="W423" s="101">
        <v>0</v>
      </c>
      <c r="X423" s="98" t="s">
        <v>1661</v>
      </c>
    </row>
    <row r="424" spans="1:24" ht="16" x14ac:dyDescent="0.2">
      <c r="A424" s="1" t="s">
        <v>622</v>
      </c>
      <c r="B424" s="42" t="s">
        <v>623</v>
      </c>
      <c r="C424" s="94">
        <v>5</v>
      </c>
      <c r="D424" s="41" t="s">
        <v>101</v>
      </c>
      <c r="E424" s="95">
        <v>79109</v>
      </c>
      <c r="F424" s="96">
        <v>50728</v>
      </c>
      <c r="G424" s="97">
        <v>3367</v>
      </c>
      <c r="H424" s="97">
        <v>39628</v>
      </c>
      <c r="I424" s="97">
        <v>1490</v>
      </c>
      <c r="J424" s="97">
        <v>4973</v>
      </c>
      <c r="K424" s="97">
        <v>1270</v>
      </c>
      <c r="L424" s="97">
        <v>0</v>
      </c>
      <c r="M424" s="97">
        <v>0</v>
      </c>
      <c r="N424" s="96">
        <v>0</v>
      </c>
      <c r="O424" s="98">
        <v>0.64124183089155473</v>
      </c>
      <c r="P424" s="99">
        <v>6.6373600378489203E-2</v>
      </c>
      <c r="Q424" s="100">
        <v>0.78118593281816751</v>
      </c>
      <c r="R424" s="100">
        <v>2.9372338747831572E-2</v>
      </c>
      <c r="S424" s="100">
        <v>9.8032644693266044E-2</v>
      </c>
      <c r="T424" s="100">
        <v>2.5035483362245703E-2</v>
      </c>
      <c r="U424" s="100">
        <v>0</v>
      </c>
      <c r="V424" s="100">
        <v>0</v>
      </c>
      <c r="W424" s="101">
        <v>0</v>
      </c>
      <c r="X424" s="98" t="s">
        <v>1661</v>
      </c>
    </row>
    <row r="425" spans="1:24" ht="16" x14ac:dyDescent="0.2">
      <c r="A425" s="1" t="s">
        <v>671</v>
      </c>
      <c r="B425" s="42" t="s">
        <v>672</v>
      </c>
      <c r="C425" s="94">
        <v>5</v>
      </c>
      <c r="D425" s="41" t="s">
        <v>101</v>
      </c>
      <c r="E425" s="95">
        <v>63875</v>
      </c>
      <c r="F425" s="96">
        <v>41031</v>
      </c>
      <c r="G425" s="97">
        <v>2710</v>
      </c>
      <c r="H425" s="97">
        <v>30842</v>
      </c>
      <c r="I425" s="97">
        <v>959</v>
      </c>
      <c r="J425" s="97">
        <v>3475</v>
      </c>
      <c r="K425" s="97">
        <v>996</v>
      </c>
      <c r="L425" s="97">
        <v>0</v>
      </c>
      <c r="M425" s="97">
        <v>0</v>
      </c>
      <c r="N425" s="96">
        <v>2049</v>
      </c>
      <c r="O425" s="98">
        <v>0.6423639921722113</v>
      </c>
      <c r="P425" s="99">
        <v>6.6047622529307112E-2</v>
      </c>
      <c r="Q425" s="100">
        <v>0.75167556237966415</v>
      </c>
      <c r="R425" s="100">
        <v>2.3372571957788014E-2</v>
      </c>
      <c r="S425" s="100">
        <v>8.4692062099388274E-2</v>
      </c>
      <c r="T425" s="100">
        <v>2.4274329165752725E-2</v>
      </c>
      <c r="U425" s="100">
        <v>0</v>
      </c>
      <c r="V425" s="100">
        <v>0</v>
      </c>
      <c r="W425" s="101">
        <v>4.9937851868099729E-2</v>
      </c>
      <c r="X425" s="98" t="s">
        <v>1661</v>
      </c>
    </row>
    <row r="426" spans="1:24" ht="16" x14ac:dyDescent="0.2">
      <c r="A426" s="1" t="s">
        <v>667</v>
      </c>
      <c r="B426" s="42" t="s">
        <v>668</v>
      </c>
      <c r="C426" s="94">
        <v>5</v>
      </c>
      <c r="D426" s="41" t="s">
        <v>101</v>
      </c>
      <c r="E426" s="95">
        <v>62868</v>
      </c>
      <c r="F426" s="96">
        <v>38403</v>
      </c>
      <c r="G426" s="97">
        <v>1802</v>
      </c>
      <c r="H426" s="97">
        <v>31222</v>
      </c>
      <c r="I426" s="97">
        <v>899</v>
      </c>
      <c r="J426" s="97">
        <v>3445</v>
      </c>
      <c r="K426" s="97">
        <v>956</v>
      </c>
      <c r="L426" s="97">
        <v>0</v>
      </c>
      <c r="M426" s="97">
        <v>0</v>
      </c>
      <c r="N426" s="96">
        <v>79</v>
      </c>
      <c r="O426" s="98">
        <v>0.61085130750143157</v>
      </c>
      <c r="P426" s="99">
        <v>4.6923417441345726E-2</v>
      </c>
      <c r="Q426" s="100">
        <v>0.81300940030726765</v>
      </c>
      <c r="R426" s="100">
        <v>2.3409629456032081E-2</v>
      </c>
      <c r="S426" s="100">
        <v>8.9706533343749187E-2</v>
      </c>
      <c r="T426" s="100">
        <v>2.4893888498294405E-2</v>
      </c>
      <c r="U426" s="100">
        <v>0</v>
      </c>
      <c r="V426" s="100">
        <v>0</v>
      </c>
      <c r="W426" s="101">
        <v>2.0571309533109392E-3</v>
      </c>
      <c r="X426" s="98" t="s">
        <v>1661</v>
      </c>
    </row>
    <row r="427" spans="1:24" ht="16" x14ac:dyDescent="0.2">
      <c r="A427" s="150" t="s">
        <v>1393</v>
      </c>
      <c r="B427" s="42" t="s">
        <v>1394</v>
      </c>
      <c r="C427" s="94">
        <v>3</v>
      </c>
      <c r="D427" s="41" t="s">
        <v>1395</v>
      </c>
      <c r="E427" s="95">
        <v>70035</v>
      </c>
      <c r="F427" s="96">
        <v>37002</v>
      </c>
      <c r="G427" s="97">
        <v>1226</v>
      </c>
      <c r="H427" s="97">
        <v>17725</v>
      </c>
      <c r="I427" s="97">
        <v>4573</v>
      </c>
      <c r="J427" s="97">
        <v>832</v>
      </c>
      <c r="K427" s="97">
        <v>0</v>
      </c>
      <c r="L427" s="97">
        <v>11679</v>
      </c>
      <c r="M427" s="97">
        <v>835</v>
      </c>
      <c r="N427" s="96">
        <v>132</v>
      </c>
      <c r="O427" s="98">
        <v>0.52833583208395807</v>
      </c>
      <c r="P427" s="99">
        <v>3.3133344143559805E-2</v>
      </c>
      <c r="Q427" s="100">
        <v>0.47902816063996539</v>
      </c>
      <c r="R427" s="100">
        <v>0.12358791416680179</v>
      </c>
      <c r="S427" s="100">
        <v>2.2485271066428843E-2</v>
      </c>
      <c r="T427" s="100">
        <v>0</v>
      </c>
      <c r="U427" s="100">
        <v>0.31563158748175774</v>
      </c>
      <c r="V427" s="100">
        <v>2.2566347764985676E-2</v>
      </c>
      <c r="W427" s="101">
        <v>3.5673747365007297E-3</v>
      </c>
      <c r="X427" s="98" t="s">
        <v>1661</v>
      </c>
    </row>
    <row r="428" spans="1:24" ht="16" x14ac:dyDescent="0.2">
      <c r="A428" s="1" t="s">
        <v>1088</v>
      </c>
      <c r="B428" s="42" t="s">
        <v>1089</v>
      </c>
      <c r="C428" s="94">
        <v>4</v>
      </c>
      <c r="D428" s="41" t="s">
        <v>48</v>
      </c>
      <c r="E428" s="95">
        <v>65857</v>
      </c>
      <c r="F428" s="96">
        <v>48929</v>
      </c>
      <c r="G428" s="97">
        <v>16245</v>
      </c>
      <c r="H428" s="97">
        <v>2661</v>
      </c>
      <c r="I428" s="97">
        <v>25194</v>
      </c>
      <c r="J428" s="97">
        <v>3031</v>
      </c>
      <c r="K428" s="97">
        <v>1798</v>
      </c>
      <c r="L428" s="97">
        <v>0</v>
      </c>
      <c r="M428" s="97">
        <v>0</v>
      </c>
      <c r="N428" s="96">
        <v>0</v>
      </c>
      <c r="O428" s="98">
        <v>0.74295822767511421</v>
      </c>
      <c r="P428" s="99">
        <v>0.33201169040855116</v>
      </c>
      <c r="Q428" s="100">
        <v>5.4384925095546606E-2</v>
      </c>
      <c r="R428" s="100">
        <v>0.51490935845817409</v>
      </c>
      <c r="S428" s="100">
        <v>6.1946902654867256E-2</v>
      </c>
      <c r="T428" s="100">
        <v>3.6747123382860881E-2</v>
      </c>
      <c r="U428" s="100">
        <v>0</v>
      </c>
      <c r="V428" s="100">
        <v>0</v>
      </c>
      <c r="W428" s="101">
        <v>0</v>
      </c>
      <c r="X428" s="98" t="s">
        <v>1661</v>
      </c>
    </row>
    <row r="429" spans="1:24" ht="16" x14ac:dyDescent="0.2">
      <c r="A429" s="1" t="s">
        <v>251</v>
      </c>
      <c r="B429" s="42" t="s">
        <v>252</v>
      </c>
      <c r="C429" s="94">
        <v>17</v>
      </c>
      <c r="D429" s="41" t="s">
        <v>253</v>
      </c>
      <c r="E429" s="95">
        <v>69866</v>
      </c>
      <c r="F429" s="96">
        <v>47613</v>
      </c>
      <c r="G429" s="97">
        <v>15093</v>
      </c>
      <c r="H429" s="97">
        <v>7150</v>
      </c>
      <c r="I429" s="97">
        <v>16603</v>
      </c>
      <c r="J429" s="97">
        <v>7049</v>
      </c>
      <c r="K429" s="97">
        <v>1492</v>
      </c>
      <c r="L429" s="97">
        <v>0</v>
      </c>
      <c r="M429" s="97">
        <v>0</v>
      </c>
      <c r="N429" s="96">
        <v>226</v>
      </c>
      <c r="O429" s="98">
        <v>0.6814902813958148</v>
      </c>
      <c r="P429" s="99">
        <v>0.31699325814378426</v>
      </c>
      <c r="Q429" s="100">
        <v>0.15016907147207695</v>
      </c>
      <c r="R429" s="100">
        <v>0.34870728582529981</v>
      </c>
      <c r="S429" s="100">
        <v>0.14804780207086299</v>
      </c>
      <c r="T429" s="100">
        <v>3.1335979669418014E-2</v>
      </c>
      <c r="U429" s="100">
        <v>0</v>
      </c>
      <c r="V429" s="100">
        <v>0</v>
      </c>
      <c r="W429" s="101">
        <v>4.7466028185579566E-3</v>
      </c>
      <c r="X429" s="98" t="s">
        <v>1661</v>
      </c>
    </row>
    <row r="430" spans="1:24" ht="16" x14ac:dyDescent="0.2">
      <c r="A430" s="1" t="s">
        <v>743</v>
      </c>
      <c r="B430" s="42" t="s">
        <v>744</v>
      </c>
      <c r="C430" s="94">
        <v>13</v>
      </c>
      <c r="D430" s="41" t="s">
        <v>202</v>
      </c>
      <c r="E430" s="95">
        <v>68958</v>
      </c>
      <c r="F430" s="96">
        <v>49414</v>
      </c>
      <c r="G430" s="97">
        <v>15256</v>
      </c>
      <c r="H430" s="97">
        <v>5043</v>
      </c>
      <c r="I430" s="97">
        <v>19299</v>
      </c>
      <c r="J430" s="97">
        <v>8328</v>
      </c>
      <c r="K430" s="97">
        <v>1488</v>
      </c>
      <c r="L430" s="97">
        <v>0</v>
      </c>
      <c r="M430" s="97">
        <v>0</v>
      </c>
      <c r="N430" s="96">
        <v>0</v>
      </c>
      <c r="O430" s="98">
        <v>0.71658110734070013</v>
      </c>
      <c r="P430" s="99">
        <v>0.30873841421459508</v>
      </c>
      <c r="Q430" s="100">
        <v>0.10205609746225766</v>
      </c>
      <c r="R430" s="100">
        <v>0.39055733193022218</v>
      </c>
      <c r="S430" s="100">
        <v>0.16853523292993888</v>
      </c>
      <c r="T430" s="100">
        <v>3.0112923462986198E-2</v>
      </c>
      <c r="U430" s="100">
        <v>0</v>
      </c>
      <c r="V430" s="100">
        <v>0</v>
      </c>
      <c r="W430" s="101">
        <v>0</v>
      </c>
      <c r="X430" s="98" t="s">
        <v>1661</v>
      </c>
    </row>
    <row r="431" spans="1:24" ht="16" x14ac:dyDescent="0.2">
      <c r="A431" s="1" t="s">
        <v>918</v>
      </c>
      <c r="B431" s="42" t="s">
        <v>919</v>
      </c>
      <c r="C431" s="94">
        <v>5</v>
      </c>
      <c r="D431" s="41" t="s">
        <v>101</v>
      </c>
      <c r="E431" s="95">
        <v>67328</v>
      </c>
      <c r="F431" s="96">
        <v>44101</v>
      </c>
      <c r="G431" s="97">
        <v>12330</v>
      </c>
      <c r="H431" s="97">
        <v>8468</v>
      </c>
      <c r="I431" s="97">
        <v>13652</v>
      </c>
      <c r="J431" s="97">
        <v>7429</v>
      </c>
      <c r="K431" s="97">
        <v>1230</v>
      </c>
      <c r="L431" s="97">
        <v>0</v>
      </c>
      <c r="M431" s="97">
        <v>0</v>
      </c>
      <c r="N431" s="96">
        <v>992</v>
      </c>
      <c r="O431" s="98">
        <v>0.65501722908745252</v>
      </c>
      <c r="P431" s="99">
        <v>0.27958549692750734</v>
      </c>
      <c r="Q431" s="100">
        <v>0.1920137865354527</v>
      </c>
      <c r="R431" s="100">
        <v>0.30956214144803973</v>
      </c>
      <c r="S431" s="100">
        <v>0.16845423006281038</v>
      </c>
      <c r="T431" s="100">
        <v>2.7890524024398539E-2</v>
      </c>
      <c r="U431" s="100">
        <v>0</v>
      </c>
      <c r="V431" s="100">
        <v>0</v>
      </c>
      <c r="W431" s="101">
        <v>2.2493821001791342E-2</v>
      </c>
      <c r="X431" s="98" t="s">
        <v>1661</v>
      </c>
    </row>
    <row r="432" spans="1:24" ht="16" x14ac:dyDescent="0.2">
      <c r="A432" s="150" t="s">
        <v>1370</v>
      </c>
      <c r="B432" s="42" t="s">
        <v>1371</v>
      </c>
      <c r="C432" s="94">
        <v>3</v>
      </c>
      <c r="D432" s="41" t="s">
        <v>1372</v>
      </c>
      <c r="E432" s="95">
        <v>62810</v>
      </c>
      <c r="F432" s="96">
        <v>33497</v>
      </c>
      <c r="G432" s="97">
        <v>6308</v>
      </c>
      <c r="H432" s="97">
        <v>1639</v>
      </c>
      <c r="I432" s="97">
        <v>12103</v>
      </c>
      <c r="J432" s="97">
        <v>3660</v>
      </c>
      <c r="K432" s="97">
        <v>0</v>
      </c>
      <c r="L432" s="97">
        <v>2314</v>
      </c>
      <c r="M432" s="97">
        <v>5021</v>
      </c>
      <c r="N432" s="96">
        <v>2452</v>
      </c>
      <c r="O432" s="98">
        <v>0.53330679828052863</v>
      </c>
      <c r="P432" s="99">
        <v>0.18831537152580829</v>
      </c>
      <c r="Q432" s="100">
        <v>4.8929754903424189E-2</v>
      </c>
      <c r="R432" s="100">
        <v>0.36131593874078277</v>
      </c>
      <c r="S432" s="100">
        <v>0.10926351613577336</v>
      </c>
      <c r="T432" s="100">
        <v>0</v>
      </c>
      <c r="U432" s="100">
        <v>6.9080813207152883E-2</v>
      </c>
      <c r="V432" s="100">
        <v>0.14989402036003224</v>
      </c>
      <c r="W432" s="101">
        <v>7.3200585127026305E-2</v>
      </c>
      <c r="X432" s="98" t="s">
        <v>1661</v>
      </c>
    </row>
    <row r="433" spans="1:24" ht="16" x14ac:dyDescent="0.2">
      <c r="A433" s="1" t="s">
        <v>634</v>
      </c>
      <c r="B433" s="42" t="s">
        <v>635</v>
      </c>
      <c r="C433" s="94">
        <v>7</v>
      </c>
      <c r="D433" s="41" t="s">
        <v>63</v>
      </c>
      <c r="E433" s="95">
        <v>61974</v>
      </c>
      <c r="F433" s="96">
        <v>43357</v>
      </c>
      <c r="G433" s="97">
        <v>8083</v>
      </c>
      <c r="H433" s="97">
        <v>13041</v>
      </c>
      <c r="I433" s="97">
        <v>15948</v>
      </c>
      <c r="J433" s="97">
        <v>2997</v>
      </c>
      <c r="K433" s="97">
        <v>3042</v>
      </c>
      <c r="L433" s="97">
        <v>0</v>
      </c>
      <c r="M433" s="97">
        <v>0</v>
      </c>
      <c r="N433" s="96">
        <v>246</v>
      </c>
      <c r="O433" s="98">
        <v>0.69959983218769162</v>
      </c>
      <c r="P433" s="99">
        <v>0.18642895034250526</v>
      </c>
      <c r="Q433" s="100">
        <v>0.30078188066517519</v>
      </c>
      <c r="R433" s="100">
        <v>0.36782987752842677</v>
      </c>
      <c r="S433" s="100">
        <v>6.9123786239822863E-2</v>
      </c>
      <c r="T433" s="100">
        <v>7.0161680928108497E-2</v>
      </c>
      <c r="U433" s="100">
        <v>0</v>
      </c>
      <c r="V433" s="100">
        <v>0</v>
      </c>
      <c r="W433" s="101">
        <v>5.6738242959614368E-3</v>
      </c>
      <c r="X433" s="98" t="s">
        <v>1661</v>
      </c>
    </row>
    <row r="434" spans="1:24" ht="16" x14ac:dyDescent="0.2">
      <c r="A434" s="150" t="s">
        <v>1398</v>
      </c>
      <c r="B434" s="42" t="s">
        <v>1399</v>
      </c>
      <c r="C434" s="94">
        <v>3</v>
      </c>
      <c r="D434" s="41" t="s">
        <v>1395</v>
      </c>
      <c r="E434" s="95">
        <v>66925</v>
      </c>
      <c r="F434" s="96">
        <v>34714</v>
      </c>
      <c r="G434" s="97">
        <v>5333</v>
      </c>
      <c r="H434" s="97">
        <v>4268</v>
      </c>
      <c r="I434" s="97">
        <v>14663</v>
      </c>
      <c r="J434" s="97">
        <v>0</v>
      </c>
      <c r="K434" s="97">
        <v>0</v>
      </c>
      <c r="L434" s="97">
        <v>6859</v>
      </c>
      <c r="M434" s="97">
        <v>2642</v>
      </c>
      <c r="N434" s="96">
        <v>949</v>
      </c>
      <c r="O434" s="98">
        <v>0.51870003735524839</v>
      </c>
      <c r="P434" s="99">
        <v>0.15362677882122486</v>
      </c>
      <c r="Q434" s="100">
        <v>0.1229475139713084</v>
      </c>
      <c r="R434" s="100">
        <v>0.42239442299936625</v>
      </c>
      <c r="S434" s="100">
        <v>0</v>
      </c>
      <c r="T434" s="100">
        <v>0</v>
      </c>
      <c r="U434" s="100">
        <v>0.19758598836204413</v>
      </c>
      <c r="V434" s="100">
        <v>7.6107622284957072E-2</v>
      </c>
      <c r="W434" s="101">
        <v>2.7337673561099268E-2</v>
      </c>
      <c r="X434" s="98" t="s">
        <v>1661</v>
      </c>
    </row>
    <row r="435" spans="1:24" ht="16" x14ac:dyDescent="0.2">
      <c r="A435" s="150" t="s">
        <v>1396</v>
      </c>
      <c r="B435" s="42" t="s">
        <v>1397</v>
      </c>
      <c r="C435" s="94">
        <v>3</v>
      </c>
      <c r="D435" s="41" t="s">
        <v>1372</v>
      </c>
      <c r="E435" s="95">
        <v>71140</v>
      </c>
      <c r="F435" s="96">
        <v>39795</v>
      </c>
      <c r="G435" s="97">
        <v>6055</v>
      </c>
      <c r="H435" s="97">
        <v>2500</v>
      </c>
      <c r="I435" s="97">
        <v>19055</v>
      </c>
      <c r="J435" s="97">
        <v>2200</v>
      </c>
      <c r="K435" s="97">
        <v>0</v>
      </c>
      <c r="L435" s="97">
        <v>1144</v>
      </c>
      <c r="M435" s="97">
        <v>5544</v>
      </c>
      <c r="N435" s="96">
        <v>3297</v>
      </c>
      <c r="O435" s="98">
        <v>0.55938993533876857</v>
      </c>
      <c r="P435" s="99">
        <v>0.15215479331574319</v>
      </c>
      <c r="Q435" s="100">
        <v>6.2821962558110317E-2</v>
      </c>
      <c r="R435" s="100">
        <v>0.47882899861791683</v>
      </c>
      <c r="S435" s="100">
        <v>5.5283327051137081E-2</v>
      </c>
      <c r="T435" s="100">
        <v>0</v>
      </c>
      <c r="U435" s="100">
        <v>2.8747330066591279E-2</v>
      </c>
      <c r="V435" s="100">
        <v>0.13931398416886542</v>
      </c>
      <c r="W435" s="101">
        <v>8.2849604221635884E-2</v>
      </c>
      <c r="X435" s="98" t="s">
        <v>1661</v>
      </c>
    </row>
    <row r="436" spans="1:24" ht="16" x14ac:dyDescent="0.2">
      <c r="A436" s="150" t="s">
        <v>1403</v>
      </c>
      <c r="B436" s="42" t="s">
        <v>1404</v>
      </c>
      <c r="C436" s="94">
        <v>3</v>
      </c>
      <c r="D436" s="41" t="s">
        <v>1387</v>
      </c>
      <c r="E436" s="95">
        <v>64286</v>
      </c>
      <c r="F436" s="96">
        <v>33924</v>
      </c>
      <c r="G436" s="97">
        <v>4868</v>
      </c>
      <c r="H436" s="97">
        <v>2335</v>
      </c>
      <c r="I436" s="97">
        <v>15053</v>
      </c>
      <c r="J436" s="97">
        <v>2237</v>
      </c>
      <c r="K436" s="97">
        <v>0</v>
      </c>
      <c r="L436" s="97">
        <v>876</v>
      </c>
      <c r="M436" s="97">
        <v>4687</v>
      </c>
      <c r="N436" s="96">
        <v>3868</v>
      </c>
      <c r="O436" s="98">
        <v>0.52770432131412748</v>
      </c>
      <c r="P436" s="99">
        <v>0.14349722910034193</v>
      </c>
      <c r="Q436" s="100">
        <v>6.8830326612427786E-2</v>
      </c>
      <c r="R436" s="100">
        <v>0.44372715481664898</v>
      </c>
      <c r="S436" s="100">
        <v>6.5941516330621383E-2</v>
      </c>
      <c r="T436" s="100">
        <v>0</v>
      </c>
      <c r="U436" s="100">
        <v>2.5822426600636716E-2</v>
      </c>
      <c r="V436" s="100">
        <v>0.13816177337578117</v>
      </c>
      <c r="W436" s="101">
        <v>0.11401957316354204</v>
      </c>
      <c r="X436" s="98" t="s">
        <v>1661</v>
      </c>
    </row>
    <row r="437" spans="1:24" ht="16" x14ac:dyDescent="0.2">
      <c r="A437" s="1" t="s">
        <v>878</v>
      </c>
      <c r="B437" s="42" t="s">
        <v>879</v>
      </c>
      <c r="C437" s="94">
        <v>8</v>
      </c>
      <c r="D437" s="41" t="s">
        <v>43</v>
      </c>
      <c r="E437" s="95">
        <v>73658</v>
      </c>
      <c r="F437" s="96">
        <v>55481</v>
      </c>
      <c r="G437" s="97">
        <v>7544</v>
      </c>
      <c r="H437" s="97">
        <v>19862</v>
      </c>
      <c r="I437" s="97">
        <v>22215</v>
      </c>
      <c r="J437" s="97">
        <v>3575</v>
      </c>
      <c r="K437" s="97">
        <v>1772</v>
      </c>
      <c r="L437" s="97">
        <v>0</v>
      </c>
      <c r="M437" s="97">
        <v>0</v>
      </c>
      <c r="N437" s="96">
        <v>513</v>
      </c>
      <c r="O437" s="98">
        <v>0.7532243612370686</v>
      </c>
      <c r="P437" s="99">
        <v>0.13597447774913934</v>
      </c>
      <c r="Q437" s="100">
        <v>0.35799643121068475</v>
      </c>
      <c r="R437" s="100">
        <v>0.40040734665921668</v>
      </c>
      <c r="S437" s="100">
        <v>6.4436473747769507E-2</v>
      </c>
      <c r="T437" s="100">
        <v>3.193886195274058E-2</v>
      </c>
      <c r="U437" s="100">
        <v>0</v>
      </c>
      <c r="V437" s="100">
        <v>0</v>
      </c>
      <c r="W437" s="101">
        <v>9.2464086804491634E-3</v>
      </c>
      <c r="X437" s="98" t="s">
        <v>1661</v>
      </c>
    </row>
    <row r="438" spans="1:24" ht="16" x14ac:dyDescent="0.2">
      <c r="A438" s="150" t="s">
        <v>1373</v>
      </c>
      <c r="B438" s="42" t="s">
        <v>1374</v>
      </c>
      <c r="C438" s="94">
        <v>3</v>
      </c>
      <c r="D438" s="41" t="s">
        <v>1372</v>
      </c>
      <c r="E438" s="95">
        <v>75874</v>
      </c>
      <c r="F438" s="96">
        <v>41907</v>
      </c>
      <c r="G438" s="97">
        <v>5054</v>
      </c>
      <c r="H438" s="97">
        <v>2925</v>
      </c>
      <c r="I438" s="97">
        <v>18107</v>
      </c>
      <c r="J438" s="97">
        <v>1341</v>
      </c>
      <c r="K438" s="97">
        <v>0</v>
      </c>
      <c r="L438" s="97">
        <v>5143</v>
      </c>
      <c r="M438" s="97">
        <v>6561</v>
      </c>
      <c r="N438" s="96">
        <v>2776</v>
      </c>
      <c r="O438" s="98">
        <v>0.55232358910825841</v>
      </c>
      <c r="P438" s="99">
        <v>0.12060037702531796</v>
      </c>
      <c r="Q438" s="100">
        <v>6.9797408547498038E-2</v>
      </c>
      <c r="R438" s="100">
        <v>0.43207578686138354</v>
      </c>
      <c r="S438" s="100">
        <v>3.1999427303314482E-2</v>
      </c>
      <c r="T438" s="100">
        <v>0</v>
      </c>
      <c r="U438" s="100">
        <v>0.12272412723411363</v>
      </c>
      <c r="V438" s="100">
        <v>0.15656095640346482</v>
      </c>
      <c r="W438" s="101">
        <v>6.6241916624907526E-2</v>
      </c>
      <c r="X438" s="98" t="s">
        <v>1661</v>
      </c>
    </row>
    <row r="439" spans="1:24" ht="16" x14ac:dyDescent="0.2">
      <c r="A439" s="152" t="s">
        <v>1190</v>
      </c>
      <c r="B439" s="42" t="s">
        <v>1191</v>
      </c>
      <c r="C439" s="94">
        <v>12</v>
      </c>
      <c r="D439" s="41" t="s">
        <v>1187</v>
      </c>
      <c r="E439" s="95">
        <v>54215</v>
      </c>
      <c r="F439" s="96">
        <v>37416</v>
      </c>
      <c r="G439" s="97">
        <v>4123</v>
      </c>
      <c r="H439" s="97">
        <v>3615</v>
      </c>
      <c r="I439" s="97">
        <v>13414</v>
      </c>
      <c r="J439" s="97">
        <v>3829</v>
      </c>
      <c r="K439" s="97">
        <v>2088</v>
      </c>
      <c r="L439" s="97">
        <v>10347</v>
      </c>
      <c r="M439" s="97">
        <v>0</v>
      </c>
      <c r="N439" s="96">
        <v>0</v>
      </c>
      <c r="O439" s="98">
        <v>0.69014110486027858</v>
      </c>
      <c r="P439" s="99">
        <v>0.11019350010690614</v>
      </c>
      <c r="Q439" s="100">
        <v>9.661642078255292E-2</v>
      </c>
      <c r="R439" s="100">
        <v>0.3585097284584135</v>
      </c>
      <c r="S439" s="100">
        <v>0.10233589908060722</v>
      </c>
      <c r="T439" s="100">
        <v>5.5805003207184095E-2</v>
      </c>
      <c r="U439" s="100">
        <v>0.27653944836433614</v>
      </c>
      <c r="V439" s="100">
        <v>0</v>
      </c>
      <c r="W439" s="101">
        <v>0</v>
      </c>
      <c r="X439" s="98" t="s">
        <v>1661</v>
      </c>
    </row>
    <row r="440" spans="1:24" ht="16" x14ac:dyDescent="0.2">
      <c r="A440" s="93" t="s">
        <v>1354</v>
      </c>
      <c r="B440" s="42" t="s">
        <v>1355</v>
      </c>
      <c r="C440" s="94">
        <v>1</v>
      </c>
      <c r="D440" s="41" t="s">
        <v>1354</v>
      </c>
      <c r="E440" s="95">
        <v>34551</v>
      </c>
      <c r="F440" s="96">
        <v>22728</v>
      </c>
      <c r="G440" s="97">
        <v>2025</v>
      </c>
      <c r="H440" s="97">
        <v>1624</v>
      </c>
      <c r="I440" s="97">
        <v>9407</v>
      </c>
      <c r="J440" s="97">
        <v>1082</v>
      </c>
      <c r="K440" s="97">
        <v>0</v>
      </c>
      <c r="L440" s="97">
        <v>8590</v>
      </c>
      <c r="M440" s="97">
        <v>0</v>
      </c>
      <c r="N440" s="96">
        <v>0</v>
      </c>
      <c r="O440" s="98">
        <v>0.65781019362681259</v>
      </c>
      <c r="P440" s="99">
        <v>8.9097148891235475E-2</v>
      </c>
      <c r="Q440" s="100">
        <v>7.1453713481168607E-2</v>
      </c>
      <c r="R440" s="100">
        <v>0.41389475536782822</v>
      </c>
      <c r="S440" s="100">
        <v>4.7606476592749032E-2</v>
      </c>
      <c r="T440" s="100">
        <v>0</v>
      </c>
      <c r="U440" s="100">
        <v>0.37794790566701864</v>
      </c>
      <c r="V440" s="100">
        <v>0</v>
      </c>
      <c r="W440" s="101">
        <v>0</v>
      </c>
      <c r="X440" s="98" t="s">
        <v>1661</v>
      </c>
    </row>
    <row r="441" spans="1:24" ht="16" x14ac:dyDescent="0.2">
      <c r="A441" s="150" t="s">
        <v>1379</v>
      </c>
      <c r="B441" s="42" t="s">
        <v>1380</v>
      </c>
      <c r="C441" s="94">
        <v>3</v>
      </c>
      <c r="D441" s="41" t="s">
        <v>1372</v>
      </c>
      <c r="E441" s="95">
        <v>68552</v>
      </c>
      <c r="F441" s="96">
        <v>40593</v>
      </c>
      <c r="G441" s="97">
        <v>0</v>
      </c>
      <c r="H441" s="97">
        <v>3338</v>
      </c>
      <c r="I441" s="97">
        <v>19096</v>
      </c>
      <c r="J441" s="97">
        <v>0</v>
      </c>
      <c r="K441" s="97">
        <v>0</v>
      </c>
      <c r="L441" s="97">
        <v>13770</v>
      </c>
      <c r="M441" s="97">
        <v>2941</v>
      </c>
      <c r="N441" s="96">
        <v>1448</v>
      </c>
      <c r="O441" s="98">
        <v>0.59214902555724125</v>
      </c>
      <c r="P441" s="99">
        <v>0</v>
      </c>
      <c r="Q441" s="100">
        <v>8.2230926514423666E-2</v>
      </c>
      <c r="R441" s="100">
        <v>0.47042593550612177</v>
      </c>
      <c r="S441" s="100">
        <v>0</v>
      </c>
      <c r="T441" s="100">
        <v>0</v>
      </c>
      <c r="U441" s="100">
        <v>0.33922104796393465</v>
      </c>
      <c r="V441" s="100">
        <v>7.2450915182420611E-2</v>
      </c>
      <c r="W441" s="101">
        <v>3.5671174833099305E-2</v>
      </c>
      <c r="X441" s="98" t="s">
        <v>1661</v>
      </c>
    </row>
    <row r="442" spans="1:24" ht="16" x14ac:dyDescent="0.2">
      <c r="A442" s="1" t="s">
        <v>295</v>
      </c>
      <c r="B442" s="42" t="s">
        <v>296</v>
      </c>
      <c r="C442" s="94">
        <v>14</v>
      </c>
      <c r="D442" s="41" t="s">
        <v>51</v>
      </c>
      <c r="E442" s="95">
        <v>68936</v>
      </c>
      <c r="F442" s="96">
        <v>44207</v>
      </c>
      <c r="G442" s="97">
        <v>16205</v>
      </c>
      <c r="H442" s="97">
        <v>6364</v>
      </c>
      <c r="I442" s="97">
        <v>812</v>
      </c>
      <c r="J442" s="97">
        <v>19642</v>
      </c>
      <c r="K442" s="97">
        <v>1184</v>
      </c>
      <c r="L442" s="97">
        <v>0</v>
      </c>
      <c r="M442" s="97">
        <v>0</v>
      </c>
      <c r="N442" s="96">
        <v>0</v>
      </c>
      <c r="O442" s="98">
        <v>0.64127596611349658</v>
      </c>
      <c r="P442" s="99">
        <v>0.36657090506028456</v>
      </c>
      <c r="Q442" s="100">
        <v>0.14395910149976249</v>
      </c>
      <c r="R442" s="100">
        <v>1.8368131743841474E-2</v>
      </c>
      <c r="S442" s="100">
        <v>0.4443187730449929</v>
      </c>
      <c r="T442" s="100">
        <v>2.67830886511186E-2</v>
      </c>
      <c r="U442" s="100">
        <v>0</v>
      </c>
      <c r="V442" s="100">
        <v>0</v>
      </c>
      <c r="W442" s="101">
        <v>0</v>
      </c>
      <c r="X442" s="98" t="s">
        <v>1661</v>
      </c>
    </row>
    <row r="443" spans="1:24" ht="16" x14ac:dyDescent="0.2">
      <c r="A443" s="1" t="s">
        <v>190</v>
      </c>
      <c r="B443" s="42" t="s">
        <v>191</v>
      </c>
      <c r="C443" s="94">
        <v>20</v>
      </c>
      <c r="D443" s="41" t="s">
        <v>95</v>
      </c>
      <c r="E443" s="95">
        <v>76557</v>
      </c>
      <c r="F443" s="96">
        <v>54676</v>
      </c>
      <c r="G443" s="97">
        <v>12448</v>
      </c>
      <c r="H443" s="97">
        <v>14904</v>
      </c>
      <c r="I443" s="97">
        <v>1525</v>
      </c>
      <c r="J443" s="97">
        <v>2724</v>
      </c>
      <c r="K443" s="97">
        <v>22871</v>
      </c>
      <c r="L443" s="97">
        <v>0</v>
      </c>
      <c r="M443" s="97">
        <v>0</v>
      </c>
      <c r="N443" s="96">
        <v>204</v>
      </c>
      <c r="O443" s="98">
        <v>0.71418681505283643</v>
      </c>
      <c r="P443" s="99">
        <v>0.22766844685053772</v>
      </c>
      <c r="Q443" s="100">
        <v>0.27258760699392787</v>
      </c>
      <c r="R443" s="100">
        <v>2.7891579486429147E-2</v>
      </c>
      <c r="S443" s="100">
        <v>4.9820762308874098E-2</v>
      </c>
      <c r="T443" s="100">
        <v>0.41830053405516132</v>
      </c>
      <c r="U443" s="100">
        <v>0</v>
      </c>
      <c r="V443" s="100">
        <v>0</v>
      </c>
      <c r="W443" s="101">
        <v>3.731070305069866E-3</v>
      </c>
      <c r="X443" s="98" t="s">
        <v>1661</v>
      </c>
    </row>
    <row r="444" spans="1:24" ht="16" x14ac:dyDescent="0.2">
      <c r="A444" s="93" t="s">
        <v>1360</v>
      </c>
      <c r="B444" s="42" t="s">
        <v>1361</v>
      </c>
      <c r="C444" s="94">
        <v>1</v>
      </c>
      <c r="D444" s="41" t="s">
        <v>1254</v>
      </c>
      <c r="E444" s="95">
        <v>72447</v>
      </c>
      <c r="F444" s="96">
        <v>54200</v>
      </c>
      <c r="G444" s="97">
        <v>17738</v>
      </c>
      <c r="H444" s="97">
        <v>4413</v>
      </c>
      <c r="I444" s="97">
        <v>2059</v>
      </c>
      <c r="J444" s="97">
        <v>1110</v>
      </c>
      <c r="K444" s="97">
        <v>1146</v>
      </c>
      <c r="L444" s="97">
        <v>27379</v>
      </c>
      <c r="M444" s="97">
        <v>0</v>
      </c>
      <c r="N444" s="96">
        <v>355</v>
      </c>
      <c r="O444" s="98">
        <v>0.74813311800350601</v>
      </c>
      <c r="P444" s="99">
        <v>0.32726937269372691</v>
      </c>
      <c r="Q444" s="100">
        <v>8.1420664206642068E-2</v>
      </c>
      <c r="R444" s="100">
        <v>3.7988929889298896E-2</v>
      </c>
      <c r="S444" s="100">
        <v>2.0479704797047971E-2</v>
      </c>
      <c r="T444" s="100">
        <v>2.1143911439114392E-2</v>
      </c>
      <c r="U444" s="100">
        <v>0.50514760147601478</v>
      </c>
      <c r="V444" s="100">
        <v>0</v>
      </c>
      <c r="W444" s="101">
        <v>6.5498154981549813E-3</v>
      </c>
      <c r="X444" s="98" t="s">
        <v>1661</v>
      </c>
    </row>
    <row r="445" spans="1:24" ht="16" x14ac:dyDescent="0.2">
      <c r="A445" s="93" t="s">
        <v>1345</v>
      </c>
      <c r="B445" s="42" t="s">
        <v>1346</v>
      </c>
      <c r="C445" s="94">
        <v>1</v>
      </c>
      <c r="D445" s="41" t="s">
        <v>1244</v>
      </c>
      <c r="E445" s="95">
        <v>71685</v>
      </c>
      <c r="F445" s="96">
        <v>49280</v>
      </c>
      <c r="G445" s="97">
        <v>15319</v>
      </c>
      <c r="H445" s="97">
        <v>4898</v>
      </c>
      <c r="I445" s="97">
        <v>1395</v>
      </c>
      <c r="J445" s="97">
        <v>1939</v>
      </c>
      <c r="K445" s="97">
        <v>1345</v>
      </c>
      <c r="L445" s="97">
        <v>24384</v>
      </c>
      <c r="M445" s="97">
        <v>0</v>
      </c>
      <c r="N445" s="96">
        <v>0</v>
      </c>
      <c r="O445" s="98">
        <v>0.68745204715072883</v>
      </c>
      <c r="P445" s="99">
        <v>0.31085633116883116</v>
      </c>
      <c r="Q445" s="100">
        <v>9.9391233766233766E-2</v>
      </c>
      <c r="R445" s="100">
        <v>2.8307629870129872E-2</v>
      </c>
      <c r="S445" s="100">
        <v>3.9346590909090907E-2</v>
      </c>
      <c r="T445" s="100">
        <v>2.729301948051948E-2</v>
      </c>
      <c r="U445" s="100">
        <v>0.4948051948051948</v>
      </c>
      <c r="V445" s="100">
        <v>0</v>
      </c>
      <c r="W445" s="101">
        <v>0</v>
      </c>
      <c r="X445" s="98" t="s">
        <v>1661</v>
      </c>
    </row>
    <row r="446" spans="1:24" ht="16" x14ac:dyDescent="0.2">
      <c r="A446" s="93" t="s">
        <v>1252</v>
      </c>
      <c r="B446" s="42" t="s">
        <v>1253</v>
      </c>
      <c r="C446" s="94">
        <v>1</v>
      </c>
      <c r="D446" s="41" t="s">
        <v>1254</v>
      </c>
      <c r="E446" s="95">
        <v>65792</v>
      </c>
      <c r="F446" s="96">
        <v>44485</v>
      </c>
      <c r="G446" s="97">
        <v>12900</v>
      </c>
      <c r="H446" s="97">
        <v>3919</v>
      </c>
      <c r="I446" s="97">
        <v>1216</v>
      </c>
      <c r="J446" s="97">
        <v>1355</v>
      </c>
      <c r="K446" s="97">
        <v>965</v>
      </c>
      <c r="L446" s="97">
        <v>24130</v>
      </c>
      <c r="M446" s="97">
        <v>0</v>
      </c>
      <c r="N446" s="96">
        <v>0</v>
      </c>
      <c r="O446" s="98">
        <v>0.6761460359922179</v>
      </c>
      <c r="P446" s="99">
        <v>0.28998538833314602</v>
      </c>
      <c r="Q446" s="100">
        <v>8.8097111385860405E-2</v>
      </c>
      <c r="R446" s="100">
        <v>2.7335056760705856E-2</v>
      </c>
      <c r="S446" s="100">
        <v>3.0459705518714172E-2</v>
      </c>
      <c r="T446" s="100">
        <v>2.1692705406316737E-2</v>
      </c>
      <c r="U446" s="100">
        <v>0.54243003259525679</v>
      </c>
      <c r="V446" s="100">
        <v>0</v>
      </c>
      <c r="W446" s="101">
        <v>0</v>
      </c>
      <c r="X446" s="98" t="s">
        <v>1661</v>
      </c>
    </row>
    <row r="447" spans="1:24" ht="16" x14ac:dyDescent="0.2">
      <c r="A447" s="93" t="s">
        <v>1264</v>
      </c>
      <c r="B447" s="132" t="s">
        <v>1265</v>
      </c>
      <c r="C447" s="133">
        <v>1</v>
      </c>
      <c r="D447" s="39" t="s">
        <v>1244</v>
      </c>
      <c r="E447" s="134">
        <v>68609</v>
      </c>
      <c r="F447" s="96">
        <v>45629</v>
      </c>
      <c r="G447" s="135">
        <v>13148</v>
      </c>
      <c r="H447" s="135">
        <v>2647</v>
      </c>
      <c r="I447" s="135">
        <v>2347</v>
      </c>
      <c r="J447" s="135">
        <v>0</v>
      </c>
      <c r="K447" s="135">
        <v>0</v>
      </c>
      <c r="L447" s="135">
        <v>27487</v>
      </c>
      <c r="M447" s="135">
        <v>0</v>
      </c>
      <c r="N447" s="136">
        <v>0</v>
      </c>
      <c r="O447" s="137">
        <v>0.66505852001923949</v>
      </c>
      <c r="P447" s="99">
        <v>0.28815007999298692</v>
      </c>
      <c r="Q447" s="100">
        <v>5.8011352429376058E-2</v>
      </c>
      <c r="R447" s="100">
        <v>5.1436586381467926E-2</v>
      </c>
      <c r="S447" s="100">
        <v>0</v>
      </c>
      <c r="T447" s="100">
        <v>0</v>
      </c>
      <c r="U447" s="100">
        <v>0.60240198119616906</v>
      </c>
      <c r="V447" s="100">
        <v>0</v>
      </c>
      <c r="W447" s="101">
        <v>0</v>
      </c>
      <c r="X447" s="98" t="s">
        <v>1661</v>
      </c>
    </row>
    <row r="448" spans="1:24" ht="16" x14ac:dyDescent="0.2">
      <c r="A448" s="152" t="s">
        <v>1185</v>
      </c>
      <c r="B448" s="42" t="s">
        <v>1186</v>
      </c>
      <c r="C448" s="94">
        <v>12</v>
      </c>
      <c r="D448" s="41" t="s">
        <v>1187</v>
      </c>
      <c r="E448" s="95">
        <v>55750</v>
      </c>
      <c r="F448" s="96">
        <v>39399</v>
      </c>
      <c r="G448" s="97">
        <v>8336</v>
      </c>
      <c r="H448" s="97">
        <v>9541</v>
      </c>
      <c r="I448" s="97">
        <v>928</v>
      </c>
      <c r="J448" s="97">
        <v>4363</v>
      </c>
      <c r="K448" s="97">
        <v>1091</v>
      </c>
      <c r="L448" s="97">
        <v>15140</v>
      </c>
      <c r="M448" s="97">
        <v>0</v>
      </c>
      <c r="N448" s="96">
        <v>0</v>
      </c>
      <c r="O448" s="98">
        <v>0.70670852017937225</v>
      </c>
      <c r="P448" s="99">
        <v>0.2115789740856367</v>
      </c>
      <c r="Q448" s="100">
        <v>0.242163506687987</v>
      </c>
      <c r="R448" s="100">
        <v>2.355389730703825E-2</v>
      </c>
      <c r="S448" s="100">
        <v>0.11073885123987919</v>
      </c>
      <c r="T448" s="100">
        <v>2.7691058148683976E-2</v>
      </c>
      <c r="U448" s="100">
        <v>0.38427371253077491</v>
      </c>
      <c r="V448" s="100">
        <v>0</v>
      </c>
      <c r="W448" s="101">
        <v>0</v>
      </c>
      <c r="X448" s="98" t="s">
        <v>1661</v>
      </c>
    </row>
    <row r="449" spans="1:24" ht="16" x14ac:dyDescent="0.2">
      <c r="A449" s="150" t="s">
        <v>1405</v>
      </c>
      <c r="B449" s="42" t="s">
        <v>1406</v>
      </c>
      <c r="C449" s="94">
        <v>3</v>
      </c>
      <c r="D449" s="41" t="s">
        <v>1407</v>
      </c>
      <c r="E449" s="95">
        <v>63854</v>
      </c>
      <c r="F449" s="96">
        <v>38654</v>
      </c>
      <c r="G449" s="97">
        <v>6144</v>
      </c>
      <c r="H449" s="97">
        <v>6444</v>
      </c>
      <c r="I449" s="97">
        <v>6747</v>
      </c>
      <c r="J449" s="97">
        <v>0</v>
      </c>
      <c r="K449" s="97">
        <v>780</v>
      </c>
      <c r="L449" s="97">
        <v>16807</v>
      </c>
      <c r="M449" s="97">
        <v>869</v>
      </c>
      <c r="N449" s="96">
        <v>863</v>
      </c>
      <c r="O449" s="98">
        <v>0.60534970401227806</v>
      </c>
      <c r="P449" s="99">
        <v>0.15894862110001554</v>
      </c>
      <c r="Q449" s="100">
        <v>0.1667097842396647</v>
      </c>
      <c r="R449" s="100">
        <v>0.1745485590107104</v>
      </c>
      <c r="S449" s="100">
        <v>0</v>
      </c>
      <c r="T449" s="100">
        <v>2.0179024163087908E-2</v>
      </c>
      <c r="U449" s="100">
        <v>0.43480622962694676</v>
      </c>
      <c r="V449" s="100">
        <v>2.2481502561183836E-2</v>
      </c>
      <c r="W449" s="101">
        <v>2.2326279298390851E-2</v>
      </c>
      <c r="X449" s="98" t="s">
        <v>1661</v>
      </c>
    </row>
    <row r="450" spans="1:24" ht="16" x14ac:dyDescent="0.2">
      <c r="A450" s="93" t="s">
        <v>1284</v>
      </c>
      <c r="B450" s="42" t="s">
        <v>1285</v>
      </c>
      <c r="C450" s="94">
        <v>1</v>
      </c>
      <c r="D450" s="41" t="s">
        <v>1254</v>
      </c>
      <c r="E450" s="95">
        <v>66960</v>
      </c>
      <c r="F450" s="96">
        <v>48185</v>
      </c>
      <c r="G450" s="97">
        <v>7206</v>
      </c>
      <c r="H450" s="97">
        <v>9603</v>
      </c>
      <c r="I450" s="97">
        <v>1387</v>
      </c>
      <c r="J450" s="97">
        <v>0</v>
      </c>
      <c r="K450" s="97">
        <v>895</v>
      </c>
      <c r="L450" s="97">
        <v>28765</v>
      </c>
      <c r="M450" s="97">
        <v>0</v>
      </c>
      <c r="N450" s="96">
        <v>329</v>
      </c>
      <c r="O450" s="98">
        <v>0.71960872162485068</v>
      </c>
      <c r="P450" s="99">
        <v>0.14954861471412265</v>
      </c>
      <c r="Q450" s="100">
        <v>0.19929438621977794</v>
      </c>
      <c r="R450" s="100">
        <v>2.8784891563764656E-2</v>
      </c>
      <c r="S450" s="100">
        <v>0</v>
      </c>
      <c r="T450" s="100">
        <v>1.8574245097021894E-2</v>
      </c>
      <c r="U450" s="100">
        <v>0.59697001141434058</v>
      </c>
      <c r="V450" s="100">
        <v>0</v>
      </c>
      <c r="W450" s="101">
        <v>6.8278509909722946E-3</v>
      </c>
      <c r="X450" s="98" t="s">
        <v>1661</v>
      </c>
    </row>
    <row r="451" spans="1:24" ht="16" x14ac:dyDescent="0.2">
      <c r="A451" s="152" t="s">
        <v>1162</v>
      </c>
      <c r="B451" s="42" t="s">
        <v>1163</v>
      </c>
      <c r="C451" s="94">
        <v>12</v>
      </c>
      <c r="D451" s="41" t="s">
        <v>1164</v>
      </c>
      <c r="E451" s="95">
        <v>40492</v>
      </c>
      <c r="F451" s="96">
        <v>26837</v>
      </c>
      <c r="G451" s="97">
        <v>3521</v>
      </c>
      <c r="H451" s="97">
        <v>8122</v>
      </c>
      <c r="I451" s="97">
        <v>718</v>
      </c>
      <c r="J451" s="97">
        <v>2277</v>
      </c>
      <c r="K451" s="97">
        <v>0</v>
      </c>
      <c r="L451" s="97">
        <v>11790</v>
      </c>
      <c r="M451" s="97">
        <v>0</v>
      </c>
      <c r="N451" s="96">
        <v>409</v>
      </c>
      <c r="O451" s="98">
        <v>0.66277289341104417</v>
      </c>
      <c r="P451" s="99">
        <v>0.13119946342735775</v>
      </c>
      <c r="Q451" s="100">
        <v>0.30264187502328876</v>
      </c>
      <c r="R451" s="100">
        <v>2.6754108134292208E-2</v>
      </c>
      <c r="S451" s="100">
        <v>8.4845549055408573E-2</v>
      </c>
      <c r="T451" s="100">
        <v>0</v>
      </c>
      <c r="U451" s="100">
        <v>0.43931885084025785</v>
      </c>
      <c r="V451" s="100">
        <v>0</v>
      </c>
      <c r="W451" s="101">
        <v>1.5240153519394865E-2</v>
      </c>
      <c r="X451" s="98" t="s">
        <v>1661</v>
      </c>
    </row>
    <row r="452" spans="1:24" ht="16" x14ac:dyDescent="0.2">
      <c r="A452" s="93" t="s">
        <v>1349</v>
      </c>
      <c r="B452" s="42" t="s">
        <v>1350</v>
      </c>
      <c r="C452" s="94">
        <v>1</v>
      </c>
      <c r="D452" s="41" t="s">
        <v>1351</v>
      </c>
      <c r="E452" s="95">
        <v>21744</v>
      </c>
      <c r="F452" s="96">
        <v>15938</v>
      </c>
      <c r="G452" s="97">
        <v>1215</v>
      </c>
      <c r="H452" s="97">
        <v>4560</v>
      </c>
      <c r="I452" s="97">
        <v>456</v>
      </c>
      <c r="J452" s="97">
        <v>0</v>
      </c>
      <c r="K452" s="97">
        <v>0</v>
      </c>
      <c r="L452" s="97">
        <v>8662</v>
      </c>
      <c r="M452" s="97">
        <v>1045</v>
      </c>
      <c r="N452" s="96">
        <v>0</v>
      </c>
      <c r="O452" s="98">
        <v>0.73298381162619575</v>
      </c>
      <c r="P452" s="99">
        <v>7.6232902497176555E-2</v>
      </c>
      <c r="Q452" s="100">
        <v>0.28610867110051447</v>
      </c>
      <c r="R452" s="100">
        <v>2.8610867110051449E-2</v>
      </c>
      <c r="S452" s="100">
        <v>0</v>
      </c>
      <c r="T452" s="100">
        <v>0</v>
      </c>
      <c r="U452" s="100">
        <v>0.54348098883172291</v>
      </c>
      <c r="V452" s="100">
        <v>6.5566570460534573E-2</v>
      </c>
      <c r="W452" s="101">
        <v>0</v>
      </c>
      <c r="X452" s="98" t="s">
        <v>1661</v>
      </c>
    </row>
    <row r="453" spans="1:24" ht="16" x14ac:dyDescent="0.2">
      <c r="A453" s="150" t="s">
        <v>1385</v>
      </c>
      <c r="B453" s="42" t="s">
        <v>1386</v>
      </c>
      <c r="C453" s="94">
        <v>3</v>
      </c>
      <c r="D453" s="41" t="s">
        <v>1387</v>
      </c>
      <c r="E453" s="95">
        <v>64207</v>
      </c>
      <c r="F453" s="96">
        <v>35947</v>
      </c>
      <c r="G453" s="97">
        <v>0</v>
      </c>
      <c r="H453" s="97">
        <v>355</v>
      </c>
      <c r="I453" s="97">
        <v>8487</v>
      </c>
      <c r="J453" s="97">
        <v>1482</v>
      </c>
      <c r="K453" s="97">
        <v>1958</v>
      </c>
      <c r="L453" s="97">
        <v>273</v>
      </c>
      <c r="M453" s="97">
        <v>17689</v>
      </c>
      <c r="N453" s="96">
        <v>5703</v>
      </c>
      <c r="O453" s="98">
        <v>0.55986107433768906</v>
      </c>
      <c r="P453" s="99">
        <v>0</v>
      </c>
      <c r="Q453" s="100">
        <v>9.8756502628870278E-3</v>
      </c>
      <c r="R453" s="100">
        <v>0.2360975881158372</v>
      </c>
      <c r="S453" s="100">
        <v>4.1227362505911483E-2</v>
      </c>
      <c r="T453" s="100">
        <v>5.4469079478120568E-2</v>
      </c>
      <c r="U453" s="100">
        <v>7.5945141458257995E-3</v>
      </c>
      <c r="V453" s="100">
        <v>0.49208557042312295</v>
      </c>
      <c r="W453" s="101">
        <v>0.15865023506829498</v>
      </c>
      <c r="X453" s="98" t="s">
        <v>1661</v>
      </c>
    </row>
    <row r="454" spans="1:24" ht="16" x14ac:dyDescent="0.2">
      <c r="A454" s="1" t="s">
        <v>504</v>
      </c>
      <c r="B454" s="42" t="s">
        <v>505</v>
      </c>
      <c r="C454" s="94">
        <v>19</v>
      </c>
      <c r="D454" s="41" t="s">
        <v>10</v>
      </c>
      <c r="E454" s="95">
        <v>74025</v>
      </c>
      <c r="F454" s="96">
        <v>54000</v>
      </c>
      <c r="G454" s="97">
        <v>35573</v>
      </c>
      <c r="H454" s="97">
        <v>5290</v>
      </c>
      <c r="I454" s="97">
        <v>5657</v>
      </c>
      <c r="J454" s="97">
        <v>4732</v>
      </c>
      <c r="K454" s="97">
        <v>2364</v>
      </c>
      <c r="L454" s="97">
        <v>0</v>
      </c>
      <c r="M454" s="97">
        <v>0</v>
      </c>
      <c r="N454" s="96">
        <v>384</v>
      </c>
      <c r="O454" s="98">
        <v>0.72948328267477203</v>
      </c>
      <c r="P454" s="99">
        <v>0.65875925925925927</v>
      </c>
      <c r="Q454" s="100">
        <v>9.796296296296296E-2</v>
      </c>
      <c r="R454" s="100">
        <v>0.10475925925925926</v>
      </c>
      <c r="S454" s="100">
        <v>8.7629629629629627E-2</v>
      </c>
      <c r="T454" s="100">
        <v>4.3777777777777777E-2</v>
      </c>
      <c r="U454" s="100">
        <v>0</v>
      </c>
      <c r="V454" s="100">
        <v>0</v>
      </c>
      <c r="W454" s="101">
        <v>7.1111111111111115E-3</v>
      </c>
      <c r="X454" s="98" t="s">
        <v>1679</v>
      </c>
    </row>
    <row r="455" spans="1:24" ht="16" x14ac:dyDescent="0.2">
      <c r="A455" s="1" t="s">
        <v>1014</v>
      </c>
      <c r="B455" s="42" t="s">
        <v>1015</v>
      </c>
      <c r="C455" s="94">
        <v>20</v>
      </c>
      <c r="D455" s="41" t="s">
        <v>28</v>
      </c>
      <c r="E455" s="95">
        <v>74877</v>
      </c>
      <c r="F455" s="96">
        <v>53670</v>
      </c>
      <c r="G455" s="97">
        <v>31887</v>
      </c>
      <c r="H455" s="97">
        <v>7604</v>
      </c>
      <c r="I455" s="97">
        <v>3660</v>
      </c>
      <c r="J455" s="97">
        <v>8153</v>
      </c>
      <c r="K455" s="97">
        <v>2366</v>
      </c>
      <c r="L455" s="97">
        <v>0</v>
      </c>
      <c r="M455" s="97">
        <v>0</v>
      </c>
      <c r="N455" s="96">
        <v>0</v>
      </c>
      <c r="O455" s="98">
        <v>0.71677551183941668</v>
      </c>
      <c r="P455" s="99">
        <v>0.59413079932923418</v>
      </c>
      <c r="Q455" s="100">
        <v>0.141680640953978</v>
      </c>
      <c r="R455" s="100">
        <v>6.8194522079373945E-2</v>
      </c>
      <c r="S455" s="100">
        <v>0.15190981926588409</v>
      </c>
      <c r="T455" s="100">
        <v>4.4084218371529718E-2</v>
      </c>
      <c r="U455" s="100">
        <v>0</v>
      </c>
      <c r="V455" s="100">
        <v>0</v>
      </c>
      <c r="W455" s="101">
        <v>0</v>
      </c>
      <c r="X455" s="98" t="s">
        <v>1679</v>
      </c>
    </row>
    <row r="456" spans="1:24" ht="16" x14ac:dyDescent="0.2">
      <c r="A456" s="1" t="s">
        <v>555</v>
      </c>
      <c r="B456" s="42" t="s">
        <v>556</v>
      </c>
      <c r="C456" s="94">
        <v>14</v>
      </c>
      <c r="D456" s="41" t="s">
        <v>210</v>
      </c>
      <c r="E456" s="95">
        <v>73753</v>
      </c>
      <c r="F456" s="96">
        <v>50091</v>
      </c>
      <c r="G456" s="97">
        <v>29696</v>
      </c>
      <c r="H456" s="97">
        <v>11235</v>
      </c>
      <c r="I456" s="97">
        <v>2777</v>
      </c>
      <c r="J456" s="97">
        <v>6383</v>
      </c>
      <c r="K456" s="97">
        <v>0</v>
      </c>
      <c r="L456" s="97">
        <v>0</v>
      </c>
      <c r="M456" s="97">
        <v>0</v>
      </c>
      <c r="N456" s="96">
        <v>0</v>
      </c>
      <c r="O456" s="98">
        <v>0.67917237264924812</v>
      </c>
      <c r="P456" s="99">
        <v>0.59284102932662552</v>
      </c>
      <c r="Q456" s="100">
        <v>0.22429178894412169</v>
      </c>
      <c r="R456" s="100">
        <v>5.5439100836477608E-2</v>
      </c>
      <c r="S456" s="100">
        <v>0.12742808089277516</v>
      </c>
      <c r="T456" s="100">
        <v>0</v>
      </c>
      <c r="U456" s="100">
        <v>0</v>
      </c>
      <c r="V456" s="100">
        <v>0</v>
      </c>
      <c r="W456" s="101">
        <v>0</v>
      </c>
      <c r="X456" s="98" t="s">
        <v>1679</v>
      </c>
    </row>
    <row r="457" spans="1:24" ht="16" x14ac:dyDescent="0.2">
      <c r="A457" s="1" t="s">
        <v>506</v>
      </c>
      <c r="B457" s="42" t="s">
        <v>507</v>
      </c>
      <c r="C457" s="94">
        <v>19</v>
      </c>
      <c r="D457" s="41" t="s">
        <v>10</v>
      </c>
      <c r="E457" s="95">
        <v>79223</v>
      </c>
      <c r="F457" s="96">
        <v>55195</v>
      </c>
      <c r="G457" s="97">
        <v>32052</v>
      </c>
      <c r="H457" s="97">
        <v>7342</v>
      </c>
      <c r="I457" s="97">
        <v>5151</v>
      </c>
      <c r="J457" s="97">
        <v>8109</v>
      </c>
      <c r="K457" s="97">
        <v>2541</v>
      </c>
      <c r="L457" s="97">
        <v>0</v>
      </c>
      <c r="M457" s="97">
        <v>0</v>
      </c>
      <c r="N457" s="96">
        <v>0</v>
      </c>
      <c r="O457" s="98">
        <v>0.69670423993032327</v>
      </c>
      <c r="P457" s="99">
        <v>0.58070477398315068</v>
      </c>
      <c r="Q457" s="100">
        <v>0.13301929522601685</v>
      </c>
      <c r="R457" s="100">
        <v>9.3323670622338983E-2</v>
      </c>
      <c r="S457" s="100">
        <v>0.14691548147477126</v>
      </c>
      <c r="T457" s="100">
        <v>4.6036778693722261E-2</v>
      </c>
      <c r="U457" s="100">
        <v>0</v>
      </c>
      <c r="V457" s="100">
        <v>0</v>
      </c>
      <c r="W457" s="101">
        <v>0</v>
      </c>
      <c r="X457" s="98" t="s">
        <v>1679</v>
      </c>
    </row>
    <row r="458" spans="1:24" ht="16" x14ac:dyDescent="0.2">
      <c r="A458" s="1" t="s">
        <v>573</v>
      </c>
      <c r="B458" s="42" t="s">
        <v>574</v>
      </c>
      <c r="C458" s="94">
        <v>20</v>
      </c>
      <c r="D458" s="41" t="s">
        <v>22</v>
      </c>
      <c r="E458" s="95">
        <v>78181</v>
      </c>
      <c r="F458" s="96">
        <v>56925</v>
      </c>
      <c r="G458" s="97">
        <v>32627</v>
      </c>
      <c r="H458" s="97">
        <v>6499</v>
      </c>
      <c r="I458" s="97">
        <v>6647</v>
      </c>
      <c r="J458" s="97">
        <v>7969</v>
      </c>
      <c r="K458" s="97">
        <v>2198</v>
      </c>
      <c r="L458" s="97">
        <v>0</v>
      </c>
      <c r="M458" s="97">
        <v>0</v>
      </c>
      <c r="N458" s="96">
        <v>985</v>
      </c>
      <c r="O458" s="98">
        <v>0.72811808495670305</v>
      </c>
      <c r="P458" s="99">
        <v>0.57315766359244624</v>
      </c>
      <c r="Q458" s="100">
        <v>0.11416776460254721</v>
      </c>
      <c r="R458" s="100">
        <v>0.11676767676767677</v>
      </c>
      <c r="S458" s="100">
        <v>0.13999121651295565</v>
      </c>
      <c r="T458" s="100">
        <v>3.8612209046991655E-2</v>
      </c>
      <c r="U458" s="100">
        <v>0</v>
      </c>
      <c r="V458" s="100">
        <v>0</v>
      </c>
      <c r="W458" s="101">
        <v>1.7303469477382521E-2</v>
      </c>
      <c r="X458" s="98" t="s">
        <v>1679</v>
      </c>
    </row>
    <row r="459" spans="1:24" ht="16" x14ac:dyDescent="0.2">
      <c r="A459" s="1" t="s">
        <v>727</v>
      </c>
      <c r="B459" s="42" t="s">
        <v>728</v>
      </c>
      <c r="C459" s="94">
        <v>10</v>
      </c>
      <c r="D459" s="41" t="s">
        <v>25</v>
      </c>
      <c r="E459" s="95">
        <v>73724</v>
      </c>
      <c r="F459" s="96">
        <v>52302</v>
      </c>
      <c r="G459" s="97">
        <v>29834</v>
      </c>
      <c r="H459" s="97">
        <v>11360</v>
      </c>
      <c r="I459" s="97">
        <v>2385</v>
      </c>
      <c r="J459" s="97">
        <v>6294</v>
      </c>
      <c r="K459" s="97">
        <v>1792</v>
      </c>
      <c r="L459" s="97">
        <v>0</v>
      </c>
      <c r="M459" s="97">
        <v>0</v>
      </c>
      <c r="N459" s="96">
        <v>637</v>
      </c>
      <c r="O459" s="98">
        <v>0.70942976506971944</v>
      </c>
      <c r="P459" s="99">
        <v>0.57041795724828881</v>
      </c>
      <c r="Q459" s="100">
        <v>0.21720010707047532</v>
      </c>
      <c r="R459" s="100">
        <v>4.5600550648158773E-2</v>
      </c>
      <c r="S459" s="100">
        <v>0.12033956636457496</v>
      </c>
      <c r="T459" s="100">
        <v>3.426255210125808E-2</v>
      </c>
      <c r="U459" s="100">
        <v>0</v>
      </c>
      <c r="V459" s="100">
        <v>0</v>
      </c>
      <c r="W459" s="101">
        <v>1.2179266567244083E-2</v>
      </c>
      <c r="X459" s="98" t="s">
        <v>1679</v>
      </c>
    </row>
    <row r="460" spans="1:24" ht="16" x14ac:dyDescent="0.2">
      <c r="A460" s="1" t="s">
        <v>1068</v>
      </c>
      <c r="B460" s="42" t="s">
        <v>1069</v>
      </c>
      <c r="C460" s="94">
        <v>20</v>
      </c>
      <c r="D460" s="41" t="s">
        <v>95</v>
      </c>
      <c r="E460" s="95">
        <v>80252</v>
      </c>
      <c r="F460" s="96">
        <v>57017</v>
      </c>
      <c r="G460" s="97">
        <v>32508</v>
      </c>
      <c r="H460" s="97">
        <v>6165</v>
      </c>
      <c r="I460" s="97">
        <v>5180</v>
      </c>
      <c r="J460" s="97">
        <v>9541</v>
      </c>
      <c r="K460" s="97">
        <v>3623</v>
      </c>
      <c r="L460" s="97">
        <v>0</v>
      </c>
      <c r="M460" s="97">
        <v>0</v>
      </c>
      <c r="N460" s="96">
        <v>0</v>
      </c>
      <c r="O460" s="98">
        <v>0.71047450530827894</v>
      </c>
      <c r="P460" s="99">
        <v>0.57014574600557733</v>
      </c>
      <c r="Q460" s="100">
        <v>0.1081256467369381</v>
      </c>
      <c r="R460" s="100">
        <v>9.0850097339390007E-2</v>
      </c>
      <c r="S460" s="100">
        <v>0.1673360576670116</v>
      </c>
      <c r="T460" s="100">
        <v>6.3542452251083015E-2</v>
      </c>
      <c r="U460" s="100">
        <v>0</v>
      </c>
      <c r="V460" s="100">
        <v>0</v>
      </c>
      <c r="W460" s="101">
        <v>0</v>
      </c>
      <c r="X460" s="98" t="s">
        <v>1679</v>
      </c>
    </row>
    <row r="461" spans="1:24" ht="16" x14ac:dyDescent="0.2">
      <c r="A461" s="1" t="s">
        <v>1124</v>
      </c>
      <c r="B461" s="42" t="s">
        <v>1125</v>
      </c>
      <c r="C461" s="94">
        <v>11</v>
      </c>
      <c r="D461" s="41" t="s">
        <v>207</v>
      </c>
      <c r="E461" s="95">
        <v>73069</v>
      </c>
      <c r="F461" s="96">
        <v>52225</v>
      </c>
      <c r="G461" s="97">
        <v>29763</v>
      </c>
      <c r="H461" s="97">
        <v>7548</v>
      </c>
      <c r="I461" s="97">
        <v>3750</v>
      </c>
      <c r="J461" s="97">
        <v>9231</v>
      </c>
      <c r="K461" s="97">
        <v>1933</v>
      </c>
      <c r="L461" s="97">
        <v>0</v>
      </c>
      <c r="M461" s="97">
        <v>0</v>
      </c>
      <c r="N461" s="96">
        <v>0</v>
      </c>
      <c r="O461" s="98">
        <v>0.71473538709986451</v>
      </c>
      <c r="P461" s="99">
        <v>0.56989947343226421</v>
      </c>
      <c r="Q461" s="100">
        <v>0.14452848252752512</v>
      </c>
      <c r="R461" s="100">
        <v>7.1804691239827675E-2</v>
      </c>
      <c r="S461" s="100">
        <v>0.1767544279559598</v>
      </c>
      <c r="T461" s="100">
        <v>3.7012924844423166E-2</v>
      </c>
      <c r="U461" s="100">
        <v>0</v>
      </c>
      <c r="V461" s="100">
        <v>0</v>
      </c>
      <c r="W461" s="101">
        <v>0</v>
      </c>
      <c r="X461" s="98" t="s">
        <v>1679</v>
      </c>
    </row>
    <row r="462" spans="1:24" ht="16" x14ac:dyDescent="0.2">
      <c r="A462" s="1" t="s">
        <v>379</v>
      </c>
      <c r="B462" s="42" t="s">
        <v>380</v>
      </c>
      <c r="C462" s="94">
        <v>18</v>
      </c>
      <c r="D462" s="41" t="s">
        <v>159</v>
      </c>
      <c r="E462" s="95">
        <v>74576</v>
      </c>
      <c r="F462" s="96">
        <v>53385</v>
      </c>
      <c r="G462" s="97">
        <v>30227</v>
      </c>
      <c r="H462" s="97">
        <v>4785</v>
      </c>
      <c r="I462" s="97">
        <v>6226</v>
      </c>
      <c r="J462" s="97">
        <v>9109</v>
      </c>
      <c r="K462" s="97">
        <v>3038</v>
      </c>
      <c r="L462" s="97">
        <v>0</v>
      </c>
      <c r="M462" s="97">
        <v>0</v>
      </c>
      <c r="N462" s="96">
        <v>0</v>
      </c>
      <c r="O462" s="98">
        <v>0.71584692126153182</v>
      </c>
      <c r="P462" s="99">
        <v>0.56620773625550247</v>
      </c>
      <c r="Q462" s="100">
        <v>8.963191907839281E-2</v>
      </c>
      <c r="R462" s="100">
        <v>0.11662451999625363</v>
      </c>
      <c r="S462" s="100">
        <v>0.17062845368549218</v>
      </c>
      <c r="T462" s="100">
        <v>5.6907370984358906E-2</v>
      </c>
      <c r="U462" s="100">
        <v>0</v>
      </c>
      <c r="V462" s="100">
        <v>0</v>
      </c>
      <c r="W462" s="101">
        <v>0</v>
      </c>
      <c r="X462" s="98" t="s">
        <v>1679</v>
      </c>
    </row>
    <row r="463" spans="1:24" ht="16" x14ac:dyDescent="0.2">
      <c r="A463" s="1" t="s">
        <v>445</v>
      </c>
      <c r="B463" s="42" t="s">
        <v>446</v>
      </c>
      <c r="C463" s="94">
        <v>19</v>
      </c>
      <c r="D463" s="41" t="s">
        <v>10</v>
      </c>
      <c r="E463" s="95">
        <v>77233</v>
      </c>
      <c r="F463" s="96">
        <v>54700</v>
      </c>
      <c r="G463" s="97">
        <v>30689</v>
      </c>
      <c r="H463" s="97">
        <v>7800</v>
      </c>
      <c r="I463" s="97">
        <v>4814</v>
      </c>
      <c r="J463" s="97">
        <v>8427</v>
      </c>
      <c r="K463" s="97">
        <v>2129</v>
      </c>
      <c r="L463" s="97">
        <v>0</v>
      </c>
      <c r="M463" s="97">
        <v>0</v>
      </c>
      <c r="N463" s="96">
        <v>841</v>
      </c>
      <c r="O463" s="98">
        <v>0.70824647495241666</v>
      </c>
      <c r="P463" s="99">
        <v>0.56104204753199272</v>
      </c>
      <c r="Q463" s="100">
        <v>0.14259597806215721</v>
      </c>
      <c r="R463" s="100">
        <v>8.8007312614259592E-2</v>
      </c>
      <c r="S463" s="100">
        <v>0.15405850091407677</v>
      </c>
      <c r="T463" s="100">
        <v>3.8921389396709326E-2</v>
      </c>
      <c r="U463" s="100">
        <v>0</v>
      </c>
      <c r="V463" s="100">
        <v>0</v>
      </c>
      <c r="W463" s="101">
        <v>1.5374771480804388E-2</v>
      </c>
      <c r="X463" s="98" t="s">
        <v>1679</v>
      </c>
    </row>
    <row r="464" spans="1:24" ht="16" x14ac:dyDescent="0.2">
      <c r="A464" s="1" t="s">
        <v>93</v>
      </c>
      <c r="B464" s="42" t="s">
        <v>94</v>
      </c>
      <c r="C464" s="94">
        <v>20</v>
      </c>
      <c r="D464" s="41" t="s">
        <v>95</v>
      </c>
      <c r="E464" s="95">
        <v>78796</v>
      </c>
      <c r="F464" s="96">
        <v>55218</v>
      </c>
      <c r="G464" s="97">
        <v>30245</v>
      </c>
      <c r="H464" s="97">
        <v>7797</v>
      </c>
      <c r="I464" s="97">
        <v>4199</v>
      </c>
      <c r="J464" s="97">
        <v>10170</v>
      </c>
      <c r="K464" s="97">
        <v>2807</v>
      </c>
      <c r="L464" s="97">
        <v>0</v>
      </c>
      <c r="M464" s="97">
        <v>0</v>
      </c>
      <c r="N464" s="96">
        <v>0</v>
      </c>
      <c r="O464" s="98">
        <v>0.70077161277222189</v>
      </c>
      <c r="P464" s="99">
        <v>0.54773805643087403</v>
      </c>
      <c r="Q464" s="100">
        <v>0.14120395523198956</v>
      </c>
      <c r="R464" s="100">
        <v>7.604404360896809E-2</v>
      </c>
      <c r="S464" s="100">
        <v>0.18417907204172551</v>
      </c>
      <c r="T464" s="100">
        <v>5.0834872686442829E-2</v>
      </c>
      <c r="U464" s="100">
        <v>0</v>
      </c>
      <c r="V464" s="100">
        <v>0</v>
      </c>
      <c r="W464" s="101">
        <v>0</v>
      </c>
      <c r="X464" s="98" t="s">
        <v>1679</v>
      </c>
    </row>
    <row r="465" spans="1:24" ht="16" x14ac:dyDescent="0.2">
      <c r="A465" s="1" t="s">
        <v>332</v>
      </c>
      <c r="B465" s="42" t="s">
        <v>333</v>
      </c>
      <c r="C465" s="94">
        <v>17</v>
      </c>
      <c r="D465" s="41" t="s">
        <v>329</v>
      </c>
      <c r="E465" s="95">
        <v>82010</v>
      </c>
      <c r="F465" s="96">
        <v>57712</v>
      </c>
      <c r="G465" s="97">
        <v>31448</v>
      </c>
      <c r="H465" s="97">
        <v>14308</v>
      </c>
      <c r="I465" s="97">
        <v>3448</v>
      </c>
      <c r="J465" s="97">
        <v>6068</v>
      </c>
      <c r="K465" s="97">
        <v>2154</v>
      </c>
      <c r="L465" s="97">
        <v>0</v>
      </c>
      <c r="M465" s="97">
        <v>0</v>
      </c>
      <c r="N465" s="96">
        <v>286</v>
      </c>
      <c r="O465" s="98">
        <v>0.70371905865138396</v>
      </c>
      <c r="P465" s="99">
        <v>0.54491266980870534</v>
      </c>
      <c r="Q465" s="100">
        <v>0.24792070973107846</v>
      </c>
      <c r="R465" s="100">
        <v>5.9744940393678961E-2</v>
      </c>
      <c r="S465" s="100">
        <v>0.10514277793179928</v>
      </c>
      <c r="T465" s="100">
        <v>3.7323260327141672E-2</v>
      </c>
      <c r="U465" s="100">
        <v>0</v>
      </c>
      <c r="V465" s="100">
        <v>0</v>
      </c>
      <c r="W465" s="101">
        <v>4.9556418075963407E-3</v>
      </c>
      <c r="X465" s="98" t="s">
        <v>1679</v>
      </c>
    </row>
    <row r="466" spans="1:24" ht="16" x14ac:dyDescent="0.2">
      <c r="A466" s="1" t="s">
        <v>447</v>
      </c>
      <c r="B466" s="42" t="s">
        <v>448</v>
      </c>
      <c r="C466" s="94">
        <v>20</v>
      </c>
      <c r="D466" s="41" t="s">
        <v>28</v>
      </c>
      <c r="E466" s="95">
        <v>69523</v>
      </c>
      <c r="F466" s="96">
        <v>45803</v>
      </c>
      <c r="G466" s="97">
        <v>24895</v>
      </c>
      <c r="H466" s="97">
        <v>7403</v>
      </c>
      <c r="I466" s="97">
        <v>3039</v>
      </c>
      <c r="J466" s="97">
        <v>8243</v>
      </c>
      <c r="K466" s="97">
        <v>1768</v>
      </c>
      <c r="L466" s="97">
        <v>0</v>
      </c>
      <c r="M466" s="97">
        <v>0</v>
      </c>
      <c r="N466" s="96">
        <v>455</v>
      </c>
      <c r="O466" s="98">
        <v>0.65881794514045711</v>
      </c>
      <c r="P466" s="99">
        <v>0.54352334999890839</v>
      </c>
      <c r="Q466" s="100">
        <v>0.16162696766587342</v>
      </c>
      <c r="R466" s="100">
        <v>6.6349365762067986E-2</v>
      </c>
      <c r="S466" s="100">
        <v>0.17996637774818244</v>
      </c>
      <c r="T466" s="100">
        <v>3.8600091697050413E-2</v>
      </c>
      <c r="U466" s="100">
        <v>0</v>
      </c>
      <c r="V466" s="100">
        <v>0</v>
      </c>
      <c r="W466" s="101">
        <v>9.9338471279173859E-3</v>
      </c>
      <c r="X466" s="98" t="s">
        <v>1679</v>
      </c>
    </row>
    <row r="467" spans="1:24" ht="16" x14ac:dyDescent="0.2">
      <c r="A467" s="1" t="s">
        <v>256</v>
      </c>
      <c r="B467" s="42" t="s">
        <v>257</v>
      </c>
      <c r="C467" s="94">
        <v>10</v>
      </c>
      <c r="D467" s="41" t="s">
        <v>156</v>
      </c>
      <c r="E467" s="95">
        <v>77269</v>
      </c>
      <c r="F467" s="96">
        <v>52261</v>
      </c>
      <c r="G467" s="97">
        <v>28384</v>
      </c>
      <c r="H467" s="97">
        <v>11453</v>
      </c>
      <c r="I467" s="97">
        <v>3605</v>
      </c>
      <c r="J467" s="97">
        <v>8330</v>
      </c>
      <c r="K467" s="97">
        <v>0</v>
      </c>
      <c r="L467" s="97">
        <v>0</v>
      </c>
      <c r="M467" s="97">
        <v>0</v>
      </c>
      <c r="N467" s="96">
        <v>489</v>
      </c>
      <c r="O467" s="98">
        <v>0.67635144754041077</v>
      </c>
      <c r="P467" s="99">
        <v>0.54312010868525284</v>
      </c>
      <c r="Q467" s="100">
        <v>0.2191500353992461</v>
      </c>
      <c r="R467" s="100">
        <v>6.89806930598343E-2</v>
      </c>
      <c r="S467" s="100">
        <v>0.15939228105087924</v>
      </c>
      <c r="T467" s="100">
        <v>0</v>
      </c>
      <c r="U467" s="100">
        <v>0</v>
      </c>
      <c r="V467" s="100">
        <v>0</v>
      </c>
      <c r="W467" s="101">
        <v>9.3568818047875084E-3</v>
      </c>
      <c r="X467" s="98" t="s">
        <v>1679</v>
      </c>
    </row>
    <row r="468" spans="1:24" ht="16" x14ac:dyDescent="0.2">
      <c r="A468" s="1" t="s">
        <v>171</v>
      </c>
      <c r="B468" s="42" t="s">
        <v>172</v>
      </c>
      <c r="C468" s="94">
        <v>14</v>
      </c>
      <c r="D468" s="41" t="s">
        <v>51</v>
      </c>
      <c r="E468" s="95">
        <v>73557</v>
      </c>
      <c r="F468" s="96">
        <v>50283</v>
      </c>
      <c r="G468" s="97">
        <v>27071</v>
      </c>
      <c r="H468" s="97">
        <v>9296</v>
      </c>
      <c r="I468" s="97">
        <v>2488</v>
      </c>
      <c r="J468" s="97">
        <v>9461</v>
      </c>
      <c r="K468" s="97">
        <v>1564</v>
      </c>
      <c r="L468" s="97">
        <v>0</v>
      </c>
      <c r="M468" s="97">
        <v>0</v>
      </c>
      <c r="N468" s="96">
        <v>403</v>
      </c>
      <c r="O468" s="98">
        <v>0.68359231616297567</v>
      </c>
      <c r="P468" s="99">
        <v>0.53837280989598868</v>
      </c>
      <c r="Q468" s="100">
        <v>0.18487361533719149</v>
      </c>
      <c r="R468" s="100">
        <v>4.9479943519678618E-2</v>
      </c>
      <c r="S468" s="100">
        <v>0.18815504245967823</v>
      </c>
      <c r="T468" s="100">
        <v>3.1103951633752958E-2</v>
      </c>
      <c r="U468" s="100">
        <v>0</v>
      </c>
      <c r="V468" s="100">
        <v>0</v>
      </c>
      <c r="W468" s="101">
        <v>8.0146371537100011E-3</v>
      </c>
      <c r="X468" s="98" t="s">
        <v>1679</v>
      </c>
    </row>
    <row r="469" spans="1:24" ht="16" x14ac:dyDescent="0.2">
      <c r="A469" s="1" t="s">
        <v>224</v>
      </c>
      <c r="B469" s="42" t="s">
        <v>225</v>
      </c>
      <c r="C469" s="94">
        <v>13</v>
      </c>
      <c r="D469" s="41" t="s">
        <v>226</v>
      </c>
      <c r="E469" s="95">
        <v>85993</v>
      </c>
      <c r="F469" s="96">
        <v>59341</v>
      </c>
      <c r="G469" s="97">
        <v>31815</v>
      </c>
      <c r="H469" s="97">
        <v>10514</v>
      </c>
      <c r="I469" s="97">
        <v>3581</v>
      </c>
      <c r="J469" s="97">
        <v>8739</v>
      </c>
      <c r="K469" s="97">
        <v>4692</v>
      </c>
      <c r="L469" s="97">
        <v>0</v>
      </c>
      <c r="M469" s="97">
        <v>0</v>
      </c>
      <c r="N469" s="96">
        <v>0</v>
      </c>
      <c r="O469" s="98">
        <v>0.69006779621597103</v>
      </c>
      <c r="P469" s="99">
        <v>0.5361385888340271</v>
      </c>
      <c r="Q469" s="100">
        <v>0.17717935322963888</v>
      </c>
      <c r="R469" s="100">
        <v>6.0346135049965451E-2</v>
      </c>
      <c r="S469" s="100">
        <v>0.14726748790886571</v>
      </c>
      <c r="T469" s="100">
        <v>7.9068434977502905E-2</v>
      </c>
      <c r="U469" s="100">
        <v>0</v>
      </c>
      <c r="V469" s="100">
        <v>0</v>
      </c>
      <c r="W469" s="101">
        <v>0</v>
      </c>
      <c r="X469" s="98" t="s">
        <v>1679</v>
      </c>
    </row>
    <row r="470" spans="1:24" ht="16" x14ac:dyDescent="0.2">
      <c r="A470" s="1" t="s">
        <v>646</v>
      </c>
      <c r="B470" s="42" t="s">
        <v>647</v>
      </c>
      <c r="C470" s="94">
        <v>10</v>
      </c>
      <c r="D470" s="41" t="s">
        <v>156</v>
      </c>
      <c r="E470" s="95">
        <v>76877</v>
      </c>
      <c r="F470" s="96">
        <v>53926</v>
      </c>
      <c r="G470" s="97">
        <v>28700</v>
      </c>
      <c r="H470" s="97">
        <v>11876</v>
      </c>
      <c r="I470" s="97">
        <v>3987</v>
      </c>
      <c r="J470" s="97">
        <v>9363</v>
      </c>
      <c r="K470" s="97">
        <v>0</v>
      </c>
      <c r="L470" s="97">
        <v>0</v>
      </c>
      <c r="M470" s="97">
        <v>0</v>
      </c>
      <c r="N470" s="96">
        <v>0</v>
      </c>
      <c r="O470" s="98">
        <v>0.70145817344589412</v>
      </c>
      <c r="P470" s="99">
        <v>0.53221080740273707</v>
      </c>
      <c r="Q470" s="100">
        <v>0.22022771946741831</v>
      </c>
      <c r="R470" s="100">
        <v>7.3934651188665948E-2</v>
      </c>
      <c r="S470" s="100">
        <v>0.17362682194117865</v>
      </c>
      <c r="T470" s="100">
        <v>0</v>
      </c>
      <c r="U470" s="100">
        <v>0</v>
      </c>
      <c r="V470" s="100">
        <v>0</v>
      </c>
      <c r="W470" s="101">
        <v>0</v>
      </c>
      <c r="X470" s="98" t="s">
        <v>1679</v>
      </c>
    </row>
    <row r="471" spans="1:24" ht="16" x14ac:dyDescent="0.2">
      <c r="A471" s="1" t="s">
        <v>970</v>
      </c>
      <c r="B471" s="42" t="s">
        <v>971</v>
      </c>
      <c r="C471" s="94">
        <v>13</v>
      </c>
      <c r="D471" s="41" t="s">
        <v>226</v>
      </c>
      <c r="E471" s="95">
        <v>73220</v>
      </c>
      <c r="F471" s="96">
        <v>51907</v>
      </c>
      <c r="G471" s="97">
        <v>27546</v>
      </c>
      <c r="H471" s="97">
        <v>10001</v>
      </c>
      <c r="I471" s="97">
        <v>4044</v>
      </c>
      <c r="J471" s="97">
        <v>7897</v>
      </c>
      <c r="K471" s="97">
        <v>2253</v>
      </c>
      <c r="L471" s="97">
        <v>0</v>
      </c>
      <c r="M471" s="97">
        <v>0</v>
      </c>
      <c r="N471" s="96">
        <v>166</v>
      </c>
      <c r="O471" s="98">
        <v>0.70891832832559409</v>
      </c>
      <c r="P471" s="99">
        <v>0.53067986976708348</v>
      </c>
      <c r="Q471" s="100">
        <v>0.19267150865971835</v>
      </c>
      <c r="R471" s="100">
        <v>7.790856724526557E-2</v>
      </c>
      <c r="S471" s="100">
        <v>0.15213747664091548</v>
      </c>
      <c r="T471" s="100">
        <v>4.3404550445989946E-2</v>
      </c>
      <c r="U471" s="100">
        <v>0</v>
      </c>
      <c r="V471" s="100">
        <v>0</v>
      </c>
      <c r="W471" s="101">
        <v>3.1980272410272216E-3</v>
      </c>
      <c r="X471" s="98" t="s">
        <v>1679</v>
      </c>
    </row>
    <row r="472" spans="1:24" ht="16" x14ac:dyDescent="0.2">
      <c r="A472" s="1" t="s">
        <v>35</v>
      </c>
      <c r="B472" s="42" t="s">
        <v>36</v>
      </c>
      <c r="C472" s="94">
        <v>15</v>
      </c>
      <c r="D472" s="41" t="s">
        <v>37</v>
      </c>
      <c r="E472" s="95">
        <v>86420</v>
      </c>
      <c r="F472" s="96">
        <v>58008</v>
      </c>
      <c r="G472" s="97">
        <v>30749</v>
      </c>
      <c r="H472" s="97">
        <v>12354</v>
      </c>
      <c r="I472" s="97">
        <v>3440</v>
      </c>
      <c r="J472" s="97">
        <v>8050</v>
      </c>
      <c r="K472" s="97">
        <v>2686</v>
      </c>
      <c r="L472" s="97">
        <v>0</v>
      </c>
      <c r="M472" s="97">
        <v>0</v>
      </c>
      <c r="N472" s="96">
        <v>729</v>
      </c>
      <c r="O472" s="98">
        <v>0.67123351076139781</v>
      </c>
      <c r="P472" s="99">
        <v>0.53008205764722105</v>
      </c>
      <c r="Q472" s="100">
        <v>0.21297062474141498</v>
      </c>
      <c r="R472" s="100">
        <v>5.9302165218590538E-2</v>
      </c>
      <c r="S472" s="100">
        <v>0.13877396221210866</v>
      </c>
      <c r="T472" s="100">
        <v>4.6303958074748311E-2</v>
      </c>
      <c r="U472" s="100">
        <v>0</v>
      </c>
      <c r="V472" s="100">
        <v>0</v>
      </c>
      <c r="W472" s="101">
        <v>1.2567232105916426E-2</v>
      </c>
      <c r="X472" s="98" t="s">
        <v>1679</v>
      </c>
    </row>
    <row r="473" spans="1:24" ht="16" x14ac:dyDescent="0.2">
      <c r="A473" s="1" t="s">
        <v>906</v>
      </c>
      <c r="B473" s="42" t="s">
        <v>907</v>
      </c>
      <c r="C473" s="94">
        <v>18</v>
      </c>
      <c r="D473" s="41" t="s">
        <v>185</v>
      </c>
      <c r="E473" s="95">
        <v>83527</v>
      </c>
      <c r="F473" s="96">
        <v>60309</v>
      </c>
      <c r="G473" s="97">
        <v>31960</v>
      </c>
      <c r="H473" s="97">
        <v>4419</v>
      </c>
      <c r="I473" s="97">
        <v>11692</v>
      </c>
      <c r="J473" s="97">
        <v>6439</v>
      </c>
      <c r="K473" s="97">
        <v>5434</v>
      </c>
      <c r="L473" s="97">
        <v>0</v>
      </c>
      <c r="M473" s="97">
        <v>0</v>
      </c>
      <c r="N473" s="96">
        <v>365</v>
      </c>
      <c r="O473" s="98">
        <v>0.72203000227471359</v>
      </c>
      <c r="P473" s="99">
        <v>0.52993748860037471</v>
      </c>
      <c r="Q473" s="100">
        <v>7.3272645873750181E-2</v>
      </c>
      <c r="R473" s="100">
        <v>0.19386824520386675</v>
      </c>
      <c r="S473" s="100">
        <v>0.10676681755625198</v>
      </c>
      <c r="T473" s="100">
        <v>9.0102638080551828E-2</v>
      </c>
      <c r="U473" s="100">
        <v>0</v>
      </c>
      <c r="V473" s="100">
        <v>0</v>
      </c>
      <c r="W473" s="101">
        <v>6.0521646852045299E-3</v>
      </c>
      <c r="X473" s="98" t="s">
        <v>1679</v>
      </c>
    </row>
    <row r="474" spans="1:24" ht="16" x14ac:dyDescent="0.2">
      <c r="A474" s="1" t="s">
        <v>1006</v>
      </c>
      <c r="B474" s="42" t="s">
        <v>1007</v>
      </c>
      <c r="C474" s="94">
        <v>7</v>
      </c>
      <c r="D474" s="41" t="s">
        <v>517</v>
      </c>
      <c r="E474" s="95">
        <v>77451</v>
      </c>
      <c r="F474" s="96">
        <v>52365</v>
      </c>
      <c r="G474" s="97">
        <v>27545</v>
      </c>
      <c r="H474" s="97">
        <v>8089</v>
      </c>
      <c r="I474" s="97">
        <v>4703</v>
      </c>
      <c r="J474" s="97">
        <v>7805</v>
      </c>
      <c r="K474" s="97">
        <v>2404</v>
      </c>
      <c r="L474" s="97">
        <v>0</v>
      </c>
      <c r="M474" s="97">
        <v>0</v>
      </c>
      <c r="N474" s="96">
        <v>1819</v>
      </c>
      <c r="O474" s="98">
        <v>0.67610489212534375</v>
      </c>
      <c r="P474" s="99">
        <v>0.52601928769216078</v>
      </c>
      <c r="Q474" s="100">
        <v>0.15447340781056049</v>
      </c>
      <c r="R474" s="100">
        <v>8.981189725961998E-2</v>
      </c>
      <c r="S474" s="100">
        <v>0.14904993793564403</v>
      </c>
      <c r="T474" s="100">
        <v>4.5908526687673062E-2</v>
      </c>
      <c r="U474" s="100">
        <v>0</v>
      </c>
      <c r="V474" s="100">
        <v>0</v>
      </c>
      <c r="W474" s="101">
        <v>3.473694261434164E-2</v>
      </c>
      <c r="X474" s="98" t="s">
        <v>1679</v>
      </c>
    </row>
    <row r="475" spans="1:24" ht="16" x14ac:dyDescent="0.2">
      <c r="A475" s="1" t="s">
        <v>612</v>
      </c>
      <c r="B475" s="42" t="s">
        <v>613</v>
      </c>
      <c r="C475" s="94">
        <v>16</v>
      </c>
      <c r="D475" s="41" t="s">
        <v>614</v>
      </c>
      <c r="E475" s="95">
        <v>61333</v>
      </c>
      <c r="F475" s="96">
        <v>34828</v>
      </c>
      <c r="G475" s="97">
        <v>18199</v>
      </c>
      <c r="H475" s="97">
        <v>10838</v>
      </c>
      <c r="I475" s="97">
        <v>1962</v>
      </c>
      <c r="J475" s="97">
        <v>1557</v>
      </c>
      <c r="K475" s="97">
        <v>1765</v>
      </c>
      <c r="L475" s="97">
        <v>0</v>
      </c>
      <c r="M475" s="97">
        <v>0</v>
      </c>
      <c r="N475" s="96">
        <v>507</v>
      </c>
      <c r="O475" s="98">
        <v>0.56785091223321871</v>
      </c>
      <c r="P475" s="99">
        <v>0.52253933616630299</v>
      </c>
      <c r="Q475" s="100">
        <v>0.31118640174572182</v>
      </c>
      <c r="R475" s="100">
        <v>5.6333984150683358E-2</v>
      </c>
      <c r="S475" s="100">
        <v>4.4705409440679911E-2</v>
      </c>
      <c r="T475" s="100">
        <v>5.0677615711496496E-2</v>
      </c>
      <c r="U475" s="100">
        <v>0</v>
      </c>
      <c r="V475" s="100">
        <v>0</v>
      </c>
      <c r="W475" s="101">
        <v>1.4557252785115424E-2</v>
      </c>
      <c r="X475" s="98" t="s">
        <v>1679</v>
      </c>
    </row>
    <row r="476" spans="1:24" ht="16" x14ac:dyDescent="0.2">
      <c r="A476" s="1" t="s">
        <v>11</v>
      </c>
      <c r="B476" s="42" t="s">
        <v>12</v>
      </c>
      <c r="C476" s="94">
        <v>9</v>
      </c>
      <c r="D476" s="41" t="s">
        <v>13</v>
      </c>
      <c r="E476" s="95">
        <v>60215</v>
      </c>
      <c r="F476" s="96">
        <v>39497</v>
      </c>
      <c r="G476" s="97">
        <v>20558</v>
      </c>
      <c r="H476" s="97">
        <v>8835</v>
      </c>
      <c r="I476" s="97">
        <v>1330</v>
      </c>
      <c r="J476" s="97">
        <v>7751</v>
      </c>
      <c r="K476" s="97">
        <v>826</v>
      </c>
      <c r="L476" s="97">
        <v>0</v>
      </c>
      <c r="M476" s="97">
        <v>0</v>
      </c>
      <c r="N476" s="96">
        <v>197</v>
      </c>
      <c r="O476" s="98">
        <v>0.65593290708295271</v>
      </c>
      <c r="P476" s="99">
        <v>0.52049522748563182</v>
      </c>
      <c r="Q476" s="100">
        <v>0.22368787502848317</v>
      </c>
      <c r="R476" s="100">
        <v>3.3673443552674889E-2</v>
      </c>
      <c r="S476" s="100">
        <v>0.19624275261412258</v>
      </c>
      <c r="T476" s="100">
        <v>2.0912980732713877E-2</v>
      </c>
      <c r="U476" s="100">
        <v>0</v>
      </c>
      <c r="V476" s="100">
        <v>0</v>
      </c>
      <c r="W476" s="101">
        <v>4.9877205863736486E-3</v>
      </c>
      <c r="X476" s="98" t="s">
        <v>1679</v>
      </c>
    </row>
    <row r="477" spans="1:24" ht="16" x14ac:dyDescent="0.2">
      <c r="A477" s="1" t="s">
        <v>530</v>
      </c>
      <c r="B477" s="132" t="s">
        <v>531</v>
      </c>
      <c r="C477" s="133">
        <v>19</v>
      </c>
      <c r="D477" s="39" t="s">
        <v>10</v>
      </c>
      <c r="E477" s="134">
        <v>70573</v>
      </c>
      <c r="F477" s="96">
        <v>44828</v>
      </c>
      <c r="G477" s="135">
        <v>23159</v>
      </c>
      <c r="H477" s="135">
        <v>7149</v>
      </c>
      <c r="I477" s="135">
        <v>2929</v>
      </c>
      <c r="J477" s="135">
        <v>9239</v>
      </c>
      <c r="K477" s="135">
        <v>2352</v>
      </c>
      <c r="L477" s="135">
        <v>0</v>
      </c>
      <c r="M477" s="135">
        <v>0</v>
      </c>
      <c r="N477" s="136">
        <v>0</v>
      </c>
      <c r="O477" s="137">
        <v>0.63520043075963895</v>
      </c>
      <c r="P477" s="99">
        <v>0.51661907736236279</v>
      </c>
      <c r="Q477" s="100">
        <v>0.15947622021950567</v>
      </c>
      <c r="R477" s="100">
        <v>6.5338627643437133E-2</v>
      </c>
      <c r="S477" s="100">
        <v>0.20609886677969128</v>
      </c>
      <c r="T477" s="100">
        <v>5.2467207995003123E-2</v>
      </c>
      <c r="U477" s="100">
        <v>0</v>
      </c>
      <c r="V477" s="100">
        <v>0</v>
      </c>
      <c r="W477" s="101">
        <v>0</v>
      </c>
      <c r="X477" s="98" t="s">
        <v>1679</v>
      </c>
    </row>
    <row r="478" spans="1:24" ht="16" x14ac:dyDescent="0.2">
      <c r="A478" s="1" t="s">
        <v>825</v>
      </c>
      <c r="B478" s="42" t="s">
        <v>826</v>
      </c>
      <c r="C478" s="94">
        <v>7</v>
      </c>
      <c r="D478" s="41" t="s">
        <v>517</v>
      </c>
      <c r="E478" s="95">
        <v>83451</v>
      </c>
      <c r="F478" s="96">
        <v>53999</v>
      </c>
      <c r="G478" s="97">
        <v>27744</v>
      </c>
      <c r="H478" s="97">
        <v>7124</v>
      </c>
      <c r="I478" s="97">
        <v>3465</v>
      </c>
      <c r="J478" s="97">
        <v>8194</v>
      </c>
      <c r="K478" s="97">
        <v>2313</v>
      </c>
      <c r="L478" s="97">
        <v>0</v>
      </c>
      <c r="M478" s="97">
        <v>3348</v>
      </c>
      <c r="N478" s="96">
        <v>1811</v>
      </c>
      <c r="O478" s="98">
        <v>0.64707433104456502</v>
      </c>
      <c r="P478" s="99">
        <v>0.51378729235726583</v>
      </c>
      <c r="Q478" s="100">
        <v>0.13192836904387117</v>
      </c>
      <c r="R478" s="100">
        <v>6.4167854960277049E-2</v>
      </c>
      <c r="S478" s="100">
        <v>0.15174355080649643</v>
      </c>
      <c r="T478" s="100">
        <v>4.283412655789922E-2</v>
      </c>
      <c r="U478" s="100">
        <v>0</v>
      </c>
      <c r="V478" s="100">
        <v>6.2001148169410547E-2</v>
      </c>
      <c r="W478" s="101">
        <v>3.3537658104779718E-2</v>
      </c>
      <c r="X478" s="98" t="s">
        <v>1679</v>
      </c>
    </row>
    <row r="479" spans="1:24" ht="16" x14ac:dyDescent="0.2">
      <c r="A479" s="1" t="s">
        <v>675</v>
      </c>
      <c r="B479" s="42" t="s">
        <v>676</v>
      </c>
      <c r="C479" s="94">
        <v>8</v>
      </c>
      <c r="D479" s="41" t="s">
        <v>153</v>
      </c>
      <c r="E479" s="95">
        <v>74280</v>
      </c>
      <c r="F479" s="96">
        <v>50336</v>
      </c>
      <c r="G479" s="97">
        <v>25755</v>
      </c>
      <c r="H479" s="97">
        <v>9077</v>
      </c>
      <c r="I479" s="97">
        <v>2255</v>
      </c>
      <c r="J479" s="97">
        <v>10778</v>
      </c>
      <c r="K479" s="97">
        <v>1549</v>
      </c>
      <c r="L479" s="97">
        <v>0</v>
      </c>
      <c r="M479" s="97">
        <v>0</v>
      </c>
      <c r="N479" s="96">
        <v>922</v>
      </c>
      <c r="O479" s="98">
        <v>0.67765212708669897</v>
      </c>
      <c r="P479" s="99">
        <v>0.51166163382072471</v>
      </c>
      <c r="Q479" s="100">
        <v>0.18032819453273999</v>
      </c>
      <c r="R479" s="100">
        <v>4.4798951048951048E-2</v>
      </c>
      <c r="S479" s="100">
        <v>0.21412110616656072</v>
      </c>
      <c r="T479" s="100">
        <v>3.0773204068658615E-2</v>
      </c>
      <c r="U479" s="100">
        <v>0</v>
      </c>
      <c r="V479" s="100">
        <v>0</v>
      </c>
      <c r="W479" s="101">
        <v>1.8316910362364908E-2</v>
      </c>
      <c r="X479" s="98" t="s">
        <v>1679</v>
      </c>
    </row>
    <row r="480" spans="1:24" ht="16" x14ac:dyDescent="0.2">
      <c r="A480" s="1" t="s">
        <v>241</v>
      </c>
      <c r="B480" s="42" t="s">
        <v>242</v>
      </c>
      <c r="C480" s="94">
        <v>13</v>
      </c>
      <c r="D480" s="41" t="s">
        <v>236</v>
      </c>
      <c r="E480" s="95">
        <v>84132</v>
      </c>
      <c r="F480" s="96">
        <v>61540</v>
      </c>
      <c r="G480" s="97">
        <v>31454</v>
      </c>
      <c r="H480" s="97">
        <v>10860</v>
      </c>
      <c r="I480" s="97">
        <v>9368</v>
      </c>
      <c r="J480" s="97">
        <v>6010</v>
      </c>
      <c r="K480" s="97">
        <v>3848</v>
      </c>
      <c r="L480" s="97">
        <v>0</v>
      </c>
      <c r="M480" s="97">
        <v>0</v>
      </c>
      <c r="N480" s="96">
        <v>0</v>
      </c>
      <c r="O480" s="98">
        <v>0.73146959539770839</v>
      </c>
      <c r="P480" s="99">
        <v>0.51111472213194675</v>
      </c>
      <c r="Q480" s="100">
        <v>0.17647058823529413</v>
      </c>
      <c r="R480" s="100">
        <v>0.15222619434514137</v>
      </c>
      <c r="S480" s="100">
        <v>9.7660058498537539E-2</v>
      </c>
      <c r="T480" s="100">
        <v>6.2528436789080266E-2</v>
      </c>
      <c r="U480" s="100">
        <v>0</v>
      </c>
      <c r="V480" s="100">
        <v>0</v>
      </c>
      <c r="W480" s="101">
        <v>0</v>
      </c>
      <c r="X480" s="98" t="s">
        <v>1679</v>
      </c>
    </row>
    <row r="481" spans="1:24" ht="16" x14ac:dyDescent="0.2">
      <c r="A481" s="1" t="s">
        <v>416</v>
      </c>
      <c r="B481" s="42" t="s">
        <v>417</v>
      </c>
      <c r="C481" s="94">
        <v>11</v>
      </c>
      <c r="D481" s="41" t="s">
        <v>274</v>
      </c>
      <c r="E481" s="95">
        <v>68636</v>
      </c>
      <c r="F481" s="96">
        <v>47352</v>
      </c>
      <c r="G481" s="97">
        <v>24167</v>
      </c>
      <c r="H481" s="97">
        <v>11193</v>
      </c>
      <c r="I481" s="97">
        <v>4289</v>
      </c>
      <c r="J481" s="97">
        <v>5778</v>
      </c>
      <c r="K481" s="97">
        <v>1624</v>
      </c>
      <c r="L481" s="97">
        <v>0</v>
      </c>
      <c r="M481" s="97">
        <v>0</v>
      </c>
      <c r="N481" s="96">
        <v>301</v>
      </c>
      <c r="O481" s="98">
        <v>0.68990034384288124</v>
      </c>
      <c r="P481" s="99">
        <v>0.51036915019428952</v>
      </c>
      <c r="Q481" s="100">
        <v>0.23637861125190066</v>
      </c>
      <c r="R481" s="100">
        <v>9.0576955566818718E-2</v>
      </c>
      <c r="S481" s="100">
        <v>0.12202230106436898</v>
      </c>
      <c r="T481" s="100">
        <v>3.4296333840175705E-2</v>
      </c>
      <c r="U481" s="100">
        <v>0</v>
      </c>
      <c r="V481" s="100">
        <v>0</v>
      </c>
      <c r="W481" s="101">
        <v>6.3566480824463591E-3</v>
      </c>
      <c r="X481" s="98" t="s">
        <v>1679</v>
      </c>
    </row>
    <row r="482" spans="1:24" ht="16" x14ac:dyDescent="0.2">
      <c r="A482" s="1" t="s">
        <v>377</v>
      </c>
      <c r="B482" s="42" t="s">
        <v>378</v>
      </c>
      <c r="C482" s="94">
        <v>18</v>
      </c>
      <c r="D482" s="41" t="s">
        <v>159</v>
      </c>
      <c r="E482" s="95">
        <v>68917</v>
      </c>
      <c r="F482" s="96">
        <v>46499</v>
      </c>
      <c r="G482" s="97">
        <v>23639</v>
      </c>
      <c r="H482" s="97">
        <v>2767</v>
      </c>
      <c r="I482" s="97">
        <v>13109</v>
      </c>
      <c r="J482" s="97">
        <v>5663</v>
      </c>
      <c r="K482" s="97">
        <v>1321</v>
      </c>
      <c r="L482" s="97">
        <v>0</v>
      </c>
      <c r="M482" s="97">
        <v>0</v>
      </c>
      <c r="N482" s="96">
        <v>0</v>
      </c>
      <c r="O482" s="98">
        <v>0.67471015859657268</v>
      </c>
      <c r="P482" s="99">
        <v>0.5083765242263274</v>
      </c>
      <c r="Q482" s="100">
        <v>5.9506656057119509E-2</v>
      </c>
      <c r="R482" s="100">
        <v>0.28192004129121057</v>
      </c>
      <c r="S482" s="100">
        <v>0.12178756532398546</v>
      </c>
      <c r="T482" s="100">
        <v>2.8409213101357019E-2</v>
      </c>
      <c r="U482" s="100">
        <v>0</v>
      </c>
      <c r="V482" s="100">
        <v>0</v>
      </c>
      <c r="W482" s="101">
        <v>0</v>
      </c>
      <c r="X482" s="98" t="s">
        <v>1679</v>
      </c>
    </row>
    <row r="483" spans="1:24" ht="16" x14ac:dyDescent="0.2">
      <c r="A483" s="1" t="s">
        <v>1034</v>
      </c>
      <c r="B483" s="42" t="s">
        <v>1035</v>
      </c>
      <c r="C483" s="94">
        <v>17</v>
      </c>
      <c r="D483" s="41" t="s">
        <v>534</v>
      </c>
      <c r="E483" s="95">
        <v>70634</v>
      </c>
      <c r="F483" s="96">
        <v>44811</v>
      </c>
      <c r="G483" s="97">
        <v>22511</v>
      </c>
      <c r="H483" s="97">
        <v>11816</v>
      </c>
      <c r="I483" s="97">
        <v>2215</v>
      </c>
      <c r="J483" s="97">
        <v>6346</v>
      </c>
      <c r="K483" s="97">
        <v>1414</v>
      </c>
      <c r="L483" s="97">
        <v>0</v>
      </c>
      <c r="M483" s="97">
        <v>0</v>
      </c>
      <c r="N483" s="96">
        <v>509</v>
      </c>
      <c r="O483" s="98">
        <v>0.6344111900784325</v>
      </c>
      <c r="P483" s="99">
        <v>0.50235433264153895</v>
      </c>
      <c r="Q483" s="100">
        <v>0.26368525585235769</v>
      </c>
      <c r="R483" s="100">
        <v>4.9429827497712617E-2</v>
      </c>
      <c r="S483" s="100">
        <v>0.14161701367967686</v>
      </c>
      <c r="T483" s="100">
        <v>3.1554752181384038E-2</v>
      </c>
      <c r="U483" s="100">
        <v>0</v>
      </c>
      <c r="V483" s="100">
        <v>0</v>
      </c>
      <c r="W483" s="101">
        <v>1.1358818147329896E-2</v>
      </c>
      <c r="X483" s="98" t="s">
        <v>1679</v>
      </c>
    </row>
    <row r="484" spans="1:24" ht="16" x14ac:dyDescent="0.2">
      <c r="A484" s="1" t="s">
        <v>900</v>
      </c>
      <c r="B484" s="42" t="s">
        <v>901</v>
      </c>
      <c r="C484" s="94">
        <v>9</v>
      </c>
      <c r="D484" s="41" t="s">
        <v>318</v>
      </c>
      <c r="E484" s="95">
        <v>77251</v>
      </c>
      <c r="F484" s="96">
        <v>54779</v>
      </c>
      <c r="G484" s="97">
        <v>26956</v>
      </c>
      <c r="H484" s="97">
        <v>5693</v>
      </c>
      <c r="I484" s="97">
        <v>14054</v>
      </c>
      <c r="J484" s="97">
        <v>6361</v>
      </c>
      <c r="K484" s="97">
        <v>1632</v>
      </c>
      <c r="L484" s="97">
        <v>0</v>
      </c>
      <c r="M484" s="97">
        <v>0</v>
      </c>
      <c r="N484" s="96">
        <v>83</v>
      </c>
      <c r="O484" s="98">
        <v>0.70910408926745283</v>
      </c>
      <c r="P484" s="99">
        <v>0.49208638346811734</v>
      </c>
      <c r="Q484" s="100">
        <v>0.10392668723415907</v>
      </c>
      <c r="R484" s="100">
        <v>0.2565581701016813</v>
      </c>
      <c r="S484" s="100">
        <v>0.11612114131327698</v>
      </c>
      <c r="T484" s="100">
        <v>2.9792438708264115E-2</v>
      </c>
      <c r="U484" s="100">
        <v>0</v>
      </c>
      <c r="V484" s="100">
        <v>0</v>
      </c>
      <c r="W484" s="101">
        <v>1.5151791745011774E-3</v>
      </c>
      <c r="X484" s="98" t="s">
        <v>1679</v>
      </c>
    </row>
    <row r="485" spans="1:24" ht="16" x14ac:dyDescent="0.2">
      <c r="A485" s="1" t="s">
        <v>243</v>
      </c>
      <c r="B485" s="42" t="s">
        <v>244</v>
      </c>
      <c r="C485" s="94">
        <v>13</v>
      </c>
      <c r="D485" s="41" t="s">
        <v>236</v>
      </c>
      <c r="E485" s="95">
        <v>84570</v>
      </c>
      <c r="F485" s="96">
        <v>59506</v>
      </c>
      <c r="G485" s="97">
        <v>28845</v>
      </c>
      <c r="H485" s="97">
        <v>9013</v>
      </c>
      <c r="I485" s="97">
        <v>12008</v>
      </c>
      <c r="J485" s="97">
        <v>6593</v>
      </c>
      <c r="K485" s="97">
        <v>3047</v>
      </c>
      <c r="L485" s="97">
        <v>0</v>
      </c>
      <c r="M485" s="97">
        <v>0</v>
      </c>
      <c r="N485" s="96">
        <v>0</v>
      </c>
      <c r="O485" s="98">
        <v>0.70363012888731225</v>
      </c>
      <c r="P485" s="99">
        <v>0.48474103451752765</v>
      </c>
      <c r="Q485" s="100">
        <v>0.15146371794440897</v>
      </c>
      <c r="R485" s="100">
        <v>0.20179477699727758</v>
      </c>
      <c r="S485" s="100">
        <v>0.11079555002856854</v>
      </c>
      <c r="T485" s="100">
        <v>5.1204920512217256E-2</v>
      </c>
      <c r="U485" s="100">
        <v>0</v>
      </c>
      <c r="V485" s="100">
        <v>0</v>
      </c>
      <c r="W485" s="101">
        <v>0</v>
      </c>
      <c r="X485" s="98" t="s">
        <v>1679</v>
      </c>
    </row>
    <row r="486" spans="1:24" ht="16" x14ac:dyDescent="0.2">
      <c r="A486" s="1" t="s">
        <v>996</v>
      </c>
      <c r="B486" s="42" t="s">
        <v>997</v>
      </c>
      <c r="C486" s="94">
        <v>18</v>
      </c>
      <c r="D486" s="41" t="s">
        <v>185</v>
      </c>
      <c r="E486" s="95">
        <v>81830</v>
      </c>
      <c r="F486" s="96">
        <v>57887</v>
      </c>
      <c r="G486" s="97">
        <v>27849</v>
      </c>
      <c r="H486" s="97">
        <v>5347</v>
      </c>
      <c r="I486" s="97">
        <v>12358</v>
      </c>
      <c r="J486" s="97">
        <v>6921</v>
      </c>
      <c r="K486" s="97">
        <v>2630</v>
      </c>
      <c r="L486" s="97">
        <v>0</v>
      </c>
      <c r="M486" s="97">
        <v>2568</v>
      </c>
      <c r="N486" s="96">
        <v>214</v>
      </c>
      <c r="O486" s="98">
        <v>0.7074055969693267</v>
      </c>
      <c r="P486" s="99">
        <v>0.48109247326688204</v>
      </c>
      <c r="Q486" s="100">
        <v>9.236961666695459E-2</v>
      </c>
      <c r="R486" s="100">
        <v>0.21348489298115295</v>
      </c>
      <c r="S486" s="100">
        <v>0.1195605230880854</v>
      </c>
      <c r="T486" s="100">
        <v>4.5433344274189366E-2</v>
      </c>
      <c r="U486" s="100">
        <v>0</v>
      </c>
      <c r="V486" s="100">
        <v>4.4362292051756007E-2</v>
      </c>
      <c r="W486" s="101">
        <v>3.6968576709796672E-3</v>
      </c>
      <c r="X486" s="98" t="s">
        <v>1679</v>
      </c>
    </row>
    <row r="487" spans="1:24" ht="16" x14ac:dyDescent="0.2">
      <c r="A487" s="1" t="s">
        <v>282</v>
      </c>
      <c r="B487" s="42" t="s">
        <v>283</v>
      </c>
      <c r="C487" s="94">
        <v>15</v>
      </c>
      <c r="D487" s="41" t="s">
        <v>284</v>
      </c>
      <c r="E487" s="95">
        <v>74225</v>
      </c>
      <c r="F487" s="96">
        <v>55407</v>
      </c>
      <c r="G487" s="97">
        <v>26354</v>
      </c>
      <c r="H487" s="97">
        <v>4561</v>
      </c>
      <c r="I487" s="97">
        <v>16278</v>
      </c>
      <c r="J487" s="97">
        <v>5884</v>
      </c>
      <c r="K487" s="97">
        <v>2330</v>
      </c>
      <c r="L487" s="97">
        <v>0</v>
      </c>
      <c r="M487" s="97">
        <v>0</v>
      </c>
      <c r="N487" s="96">
        <v>0</v>
      </c>
      <c r="O487" s="98">
        <v>0.74647356012125299</v>
      </c>
      <c r="P487" s="99">
        <v>0.47564387171296046</v>
      </c>
      <c r="Q487" s="100">
        <v>8.2318118649268149E-2</v>
      </c>
      <c r="R487" s="100">
        <v>0.29378959337267851</v>
      </c>
      <c r="S487" s="100">
        <v>0.10619596801848141</v>
      </c>
      <c r="T487" s="100">
        <v>4.2052448246611439E-2</v>
      </c>
      <c r="U487" s="100">
        <v>0</v>
      </c>
      <c r="V487" s="100">
        <v>0</v>
      </c>
      <c r="W487" s="101">
        <v>0</v>
      </c>
      <c r="X487" s="98" t="s">
        <v>1679</v>
      </c>
    </row>
    <row r="488" spans="1:24" ht="16" x14ac:dyDescent="0.2">
      <c r="A488" s="1" t="s">
        <v>821</v>
      </c>
      <c r="B488" s="42" t="s">
        <v>822</v>
      </c>
      <c r="C488" s="94">
        <v>5</v>
      </c>
      <c r="D488" s="41" t="s">
        <v>126</v>
      </c>
      <c r="E488" s="95">
        <v>76489</v>
      </c>
      <c r="F488" s="96">
        <v>52370</v>
      </c>
      <c r="G488" s="97">
        <v>24313</v>
      </c>
      <c r="H488" s="97">
        <v>18368</v>
      </c>
      <c r="I488" s="97">
        <v>2312</v>
      </c>
      <c r="J488" s="97">
        <v>7377</v>
      </c>
      <c r="K488" s="97">
        <v>0</v>
      </c>
      <c r="L488" s="97">
        <v>0</v>
      </c>
      <c r="M488" s="97">
        <v>0</v>
      </c>
      <c r="N488" s="96">
        <v>0</v>
      </c>
      <c r="O488" s="98">
        <v>0.68467361319928355</v>
      </c>
      <c r="P488" s="99">
        <v>0.46425434409012795</v>
      </c>
      <c r="Q488" s="100">
        <v>0.35073515371395836</v>
      </c>
      <c r="R488" s="100">
        <v>4.4147412640824897E-2</v>
      </c>
      <c r="S488" s="100">
        <v>0.14086308955508881</v>
      </c>
      <c r="T488" s="100">
        <v>0</v>
      </c>
      <c r="U488" s="100">
        <v>0</v>
      </c>
      <c r="V488" s="100">
        <v>0</v>
      </c>
      <c r="W488" s="101">
        <v>0</v>
      </c>
      <c r="X488" s="98" t="s">
        <v>1679</v>
      </c>
    </row>
    <row r="489" spans="1:24" ht="16" x14ac:dyDescent="0.2">
      <c r="A489" s="150" t="s">
        <v>1390</v>
      </c>
      <c r="B489" s="42" t="s">
        <v>1391</v>
      </c>
      <c r="C489" s="94">
        <v>3</v>
      </c>
      <c r="D489" s="41" t="s">
        <v>1392</v>
      </c>
      <c r="E489" s="95">
        <v>70106</v>
      </c>
      <c r="F489" s="96">
        <v>50864</v>
      </c>
      <c r="G489" s="97">
        <v>23608</v>
      </c>
      <c r="H489" s="97">
        <v>2732</v>
      </c>
      <c r="I489" s="97">
        <v>0</v>
      </c>
      <c r="J489" s="97">
        <v>0</v>
      </c>
      <c r="K489" s="97">
        <v>788</v>
      </c>
      <c r="L489" s="97">
        <v>23078</v>
      </c>
      <c r="M489" s="97">
        <v>0</v>
      </c>
      <c r="N489" s="96">
        <v>658</v>
      </c>
      <c r="O489" s="98">
        <v>0.72552991184777338</v>
      </c>
      <c r="P489" s="99">
        <v>0.46413966656181188</v>
      </c>
      <c r="Q489" s="100">
        <v>5.3711859075180876E-2</v>
      </c>
      <c r="R489" s="100">
        <v>0</v>
      </c>
      <c r="S489" s="100">
        <v>0</v>
      </c>
      <c r="T489" s="100">
        <v>1.5492293173954074E-2</v>
      </c>
      <c r="U489" s="100">
        <v>0.45371972318339099</v>
      </c>
      <c r="V489" s="100">
        <v>0</v>
      </c>
      <c r="W489" s="101">
        <v>1.2936458005662158E-2</v>
      </c>
      <c r="X489" s="98" t="s">
        <v>1679</v>
      </c>
    </row>
    <row r="490" spans="1:24" ht="16" x14ac:dyDescent="0.2">
      <c r="A490" s="1" t="s">
        <v>267</v>
      </c>
      <c r="B490" s="42" t="s">
        <v>268</v>
      </c>
      <c r="C490" s="94">
        <v>15</v>
      </c>
      <c r="D490" s="41" t="s">
        <v>269</v>
      </c>
      <c r="E490" s="95">
        <v>77286</v>
      </c>
      <c r="F490" s="96">
        <v>53735</v>
      </c>
      <c r="G490" s="97">
        <v>24790</v>
      </c>
      <c r="H490" s="97">
        <v>3902</v>
      </c>
      <c r="I490" s="97">
        <v>18274</v>
      </c>
      <c r="J490" s="97">
        <v>3808</v>
      </c>
      <c r="K490" s="97">
        <v>2689</v>
      </c>
      <c r="L490" s="97">
        <v>0</v>
      </c>
      <c r="M490" s="97">
        <v>0</v>
      </c>
      <c r="N490" s="96">
        <v>272</v>
      </c>
      <c r="O490" s="98">
        <v>0.69527469399373754</v>
      </c>
      <c r="P490" s="99">
        <v>0.46133804782730065</v>
      </c>
      <c r="Q490" s="100">
        <v>7.2615613659625947E-2</v>
      </c>
      <c r="R490" s="100">
        <v>0.34007630036289199</v>
      </c>
      <c r="S490" s="100">
        <v>7.086628826649298E-2</v>
      </c>
      <c r="T490" s="100">
        <v>5.0041872150367546E-2</v>
      </c>
      <c r="U490" s="100">
        <v>0</v>
      </c>
      <c r="V490" s="100">
        <v>0</v>
      </c>
      <c r="W490" s="101">
        <v>5.0618777333209268E-3</v>
      </c>
      <c r="X490" s="98" t="s">
        <v>1679</v>
      </c>
    </row>
    <row r="491" spans="1:24" ht="16" x14ac:dyDescent="0.2">
      <c r="A491" s="1" t="s">
        <v>1074</v>
      </c>
      <c r="B491" s="42" t="s">
        <v>1075</v>
      </c>
      <c r="C491" s="94">
        <v>18</v>
      </c>
      <c r="D491" s="41" t="s">
        <v>185</v>
      </c>
      <c r="E491" s="95">
        <v>79405</v>
      </c>
      <c r="F491" s="96">
        <v>56904</v>
      </c>
      <c r="G491" s="97">
        <v>26247</v>
      </c>
      <c r="H491" s="97">
        <v>3780</v>
      </c>
      <c r="I491" s="97">
        <v>18662</v>
      </c>
      <c r="J491" s="97">
        <v>5644</v>
      </c>
      <c r="K491" s="97">
        <v>2331</v>
      </c>
      <c r="L491" s="97">
        <v>0</v>
      </c>
      <c r="M491" s="97">
        <v>0</v>
      </c>
      <c r="N491" s="96">
        <v>240</v>
      </c>
      <c r="O491" s="98">
        <v>0.7166299351426233</v>
      </c>
      <c r="P491" s="99">
        <v>0.46125052720371151</v>
      </c>
      <c r="Q491" s="100">
        <v>6.6427667650780259E-2</v>
      </c>
      <c r="R491" s="100">
        <v>0.32795585547588924</v>
      </c>
      <c r="S491" s="100">
        <v>9.9184591592858154E-2</v>
      </c>
      <c r="T491" s="100">
        <v>4.0963728384647825E-2</v>
      </c>
      <c r="U491" s="100">
        <v>0</v>
      </c>
      <c r="V491" s="100">
        <v>0</v>
      </c>
      <c r="W491" s="101">
        <v>4.2176296921130323E-3</v>
      </c>
      <c r="X491" s="98" t="s">
        <v>1679</v>
      </c>
    </row>
    <row r="492" spans="1:24" ht="16" x14ac:dyDescent="0.2">
      <c r="A492" s="1" t="s">
        <v>310</v>
      </c>
      <c r="B492" s="42" t="s">
        <v>311</v>
      </c>
      <c r="C492" s="94">
        <v>18</v>
      </c>
      <c r="D492" s="41" t="s">
        <v>233</v>
      </c>
      <c r="E492" s="95">
        <v>67192</v>
      </c>
      <c r="F492" s="96">
        <v>48245</v>
      </c>
      <c r="G492" s="97">
        <v>21689</v>
      </c>
      <c r="H492" s="97">
        <v>2621</v>
      </c>
      <c r="I492" s="97">
        <v>15068</v>
      </c>
      <c r="J492" s="97">
        <v>6121</v>
      </c>
      <c r="K492" s="97">
        <v>2063</v>
      </c>
      <c r="L492" s="97">
        <v>0</v>
      </c>
      <c r="M492" s="97">
        <v>0</v>
      </c>
      <c r="N492" s="96">
        <v>683</v>
      </c>
      <c r="O492" s="98">
        <v>0.71801702583640914</v>
      </c>
      <c r="P492" s="99">
        <v>0.44955953984868896</v>
      </c>
      <c r="Q492" s="100">
        <v>5.4326873251114106E-2</v>
      </c>
      <c r="R492" s="100">
        <v>0.31232252046844233</v>
      </c>
      <c r="S492" s="100">
        <v>0.12687325111410508</v>
      </c>
      <c r="T492" s="100">
        <v>4.2760907866100116E-2</v>
      </c>
      <c r="U492" s="100">
        <v>0</v>
      </c>
      <c r="V492" s="100">
        <v>0</v>
      </c>
      <c r="W492" s="101">
        <v>1.4156907451549383E-2</v>
      </c>
      <c r="X492" s="98" t="s">
        <v>1679</v>
      </c>
    </row>
    <row r="493" spans="1:24" ht="16" x14ac:dyDescent="0.2">
      <c r="A493" s="1" t="s">
        <v>245</v>
      </c>
      <c r="B493" s="42" t="s">
        <v>246</v>
      </c>
      <c r="C493" s="94">
        <v>11</v>
      </c>
      <c r="D493" s="41" t="s">
        <v>219</v>
      </c>
      <c r="E493" s="95">
        <v>74531</v>
      </c>
      <c r="F493" s="96">
        <v>47099</v>
      </c>
      <c r="G493" s="97">
        <v>20811</v>
      </c>
      <c r="H493" s="97">
        <v>15888</v>
      </c>
      <c r="I493" s="97">
        <v>1270</v>
      </c>
      <c r="J493" s="97">
        <v>8224</v>
      </c>
      <c r="K493" s="97">
        <v>906</v>
      </c>
      <c r="L493" s="97">
        <v>0</v>
      </c>
      <c r="M493" s="97">
        <v>0</v>
      </c>
      <c r="N493" s="96">
        <v>0</v>
      </c>
      <c r="O493" s="98">
        <v>0.63193838805329328</v>
      </c>
      <c r="P493" s="99">
        <v>0.44185651500031847</v>
      </c>
      <c r="Q493" s="100">
        <v>0.33733200280260728</v>
      </c>
      <c r="R493" s="100">
        <v>2.6964479075988874E-2</v>
      </c>
      <c r="S493" s="100">
        <v>0.17461092592199409</v>
      </c>
      <c r="T493" s="100">
        <v>1.9236077199091275E-2</v>
      </c>
      <c r="U493" s="100">
        <v>0</v>
      </c>
      <c r="V493" s="100">
        <v>0</v>
      </c>
      <c r="W493" s="101">
        <v>0</v>
      </c>
      <c r="X493" s="98" t="s">
        <v>1679</v>
      </c>
    </row>
    <row r="494" spans="1:24" ht="16" x14ac:dyDescent="0.2">
      <c r="A494" s="1" t="s">
        <v>832</v>
      </c>
      <c r="B494" s="42" t="s">
        <v>833</v>
      </c>
      <c r="C494" s="94">
        <v>20</v>
      </c>
      <c r="D494" s="41" t="s">
        <v>28</v>
      </c>
      <c r="E494" s="95">
        <v>79000</v>
      </c>
      <c r="F494" s="96">
        <v>52516</v>
      </c>
      <c r="G494" s="97">
        <v>23142</v>
      </c>
      <c r="H494" s="97">
        <v>10396</v>
      </c>
      <c r="I494" s="97">
        <v>1251</v>
      </c>
      <c r="J494" s="97">
        <v>16009</v>
      </c>
      <c r="K494" s="97">
        <v>1516</v>
      </c>
      <c r="L494" s="97">
        <v>0</v>
      </c>
      <c r="M494" s="97">
        <v>0</v>
      </c>
      <c r="N494" s="96">
        <v>202</v>
      </c>
      <c r="O494" s="98">
        <v>0.66475949367088605</v>
      </c>
      <c r="P494" s="99">
        <v>0.44066570188133142</v>
      </c>
      <c r="Q494" s="100">
        <v>0.19795871734328585</v>
      </c>
      <c r="R494" s="100">
        <v>2.3821311600274203E-2</v>
      </c>
      <c r="S494" s="100">
        <v>0.30484042958336505</v>
      </c>
      <c r="T494" s="100">
        <v>2.8867392794576893E-2</v>
      </c>
      <c r="U494" s="100">
        <v>0</v>
      </c>
      <c r="V494" s="100">
        <v>0</v>
      </c>
      <c r="W494" s="101">
        <v>3.8464467971665779E-3</v>
      </c>
      <c r="X494" s="98" t="s">
        <v>1679</v>
      </c>
    </row>
    <row r="495" spans="1:24" ht="16" x14ac:dyDescent="0.2">
      <c r="A495" s="1" t="s">
        <v>151</v>
      </c>
      <c r="B495" s="42" t="s">
        <v>152</v>
      </c>
      <c r="C495" s="94">
        <v>8</v>
      </c>
      <c r="D495" s="41" t="s">
        <v>153</v>
      </c>
      <c r="E495" s="95">
        <v>67834</v>
      </c>
      <c r="F495" s="96">
        <v>43339</v>
      </c>
      <c r="G495" s="97">
        <v>18981</v>
      </c>
      <c r="H495" s="97">
        <v>7142</v>
      </c>
      <c r="I495" s="97">
        <v>1015</v>
      </c>
      <c r="J495" s="97">
        <v>14645</v>
      </c>
      <c r="K495" s="97">
        <v>800</v>
      </c>
      <c r="L495" s="97">
        <v>0</v>
      </c>
      <c r="M495" s="97">
        <v>0</v>
      </c>
      <c r="N495" s="96">
        <v>756</v>
      </c>
      <c r="O495" s="98">
        <v>0.63889789780935813</v>
      </c>
      <c r="P495" s="99">
        <v>0.43796580447172295</v>
      </c>
      <c r="Q495" s="100">
        <v>0.16479383465239161</v>
      </c>
      <c r="R495" s="100">
        <v>2.3420014305821548E-2</v>
      </c>
      <c r="S495" s="100">
        <v>0.3379173492697109</v>
      </c>
      <c r="T495" s="100">
        <v>1.8459124576016981E-2</v>
      </c>
      <c r="U495" s="100">
        <v>0</v>
      </c>
      <c r="V495" s="100">
        <v>0</v>
      </c>
      <c r="W495" s="101">
        <v>1.7443872724336049E-2</v>
      </c>
      <c r="X495" s="98" t="s">
        <v>1679</v>
      </c>
    </row>
    <row r="496" spans="1:24" ht="16" x14ac:dyDescent="0.2">
      <c r="A496" s="1" t="s">
        <v>389</v>
      </c>
      <c r="B496" s="42" t="s">
        <v>390</v>
      </c>
      <c r="C496" s="94">
        <v>9</v>
      </c>
      <c r="D496" s="41" t="s">
        <v>13</v>
      </c>
      <c r="E496" s="95">
        <v>60363</v>
      </c>
      <c r="F496" s="96">
        <v>38210</v>
      </c>
      <c r="G496" s="97">
        <v>16723</v>
      </c>
      <c r="H496" s="97">
        <v>12453</v>
      </c>
      <c r="I496" s="97">
        <v>828</v>
      </c>
      <c r="J496" s="97">
        <v>7236</v>
      </c>
      <c r="K496" s="97">
        <v>970</v>
      </c>
      <c r="L496" s="97">
        <v>0</v>
      </c>
      <c r="M496" s="97">
        <v>0</v>
      </c>
      <c r="N496" s="96">
        <v>0</v>
      </c>
      <c r="O496" s="98">
        <v>0.63300366118317508</v>
      </c>
      <c r="P496" s="99">
        <v>0.43766029835121695</v>
      </c>
      <c r="Q496" s="100">
        <v>0.32590944778853703</v>
      </c>
      <c r="R496" s="100">
        <v>2.1669719968594608E-2</v>
      </c>
      <c r="S496" s="100">
        <v>0.18937450929076158</v>
      </c>
      <c r="T496" s="100">
        <v>2.5386024600889821E-2</v>
      </c>
      <c r="U496" s="100">
        <v>0</v>
      </c>
      <c r="V496" s="100">
        <v>0</v>
      </c>
      <c r="W496" s="101">
        <v>0</v>
      </c>
      <c r="X496" s="98" t="s">
        <v>1679</v>
      </c>
    </row>
    <row r="497" spans="1:24" ht="16" x14ac:dyDescent="0.2">
      <c r="A497" s="1" t="s">
        <v>260</v>
      </c>
      <c r="B497" s="42" t="s">
        <v>261</v>
      </c>
      <c r="C497" s="94">
        <v>6</v>
      </c>
      <c r="D497" s="41" t="s">
        <v>31</v>
      </c>
      <c r="E497" s="95">
        <v>73239</v>
      </c>
      <c r="F497" s="96">
        <v>53095</v>
      </c>
      <c r="G497" s="97">
        <v>22889</v>
      </c>
      <c r="H497" s="97">
        <v>8673</v>
      </c>
      <c r="I497" s="97">
        <v>16436</v>
      </c>
      <c r="J497" s="97">
        <v>4423</v>
      </c>
      <c r="K497" s="97">
        <v>0</v>
      </c>
      <c r="L497" s="97">
        <v>0</v>
      </c>
      <c r="M497" s="97">
        <v>0</v>
      </c>
      <c r="N497" s="96">
        <v>674</v>
      </c>
      <c r="O497" s="98">
        <v>0.72495528338726634</v>
      </c>
      <c r="P497" s="99">
        <v>0.43109520670496282</v>
      </c>
      <c r="Q497" s="100">
        <v>0.16334871456822678</v>
      </c>
      <c r="R497" s="100">
        <v>0.30955833882663153</v>
      </c>
      <c r="S497" s="100">
        <v>8.3303512571805252E-2</v>
      </c>
      <c r="T497" s="100">
        <v>0</v>
      </c>
      <c r="U497" s="100">
        <v>0</v>
      </c>
      <c r="V497" s="100">
        <v>0</v>
      </c>
      <c r="W497" s="101">
        <v>1.2694227328373669E-2</v>
      </c>
      <c r="X497" s="98" t="s">
        <v>1679</v>
      </c>
    </row>
    <row r="498" spans="1:24" ht="16" x14ac:dyDescent="0.2">
      <c r="A498" s="1" t="s">
        <v>307</v>
      </c>
      <c r="B498" s="42" t="s">
        <v>308</v>
      </c>
      <c r="C498" s="94">
        <v>13</v>
      </c>
      <c r="D498" s="41" t="s">
        <v>309</v>
      </c>
      <c r="E498" s="95">
        <v>79775</v>
      </c>
      <c r="F498" s="96">
        <v>56174</v>
      </c>
      <c r="G498" s="97">
        <v>24023</v>
      </c>
      <c r="H498" s="97">
        <v>21611</v>
      </c>
      <c r="I498" s="97">
        <v>1458</v>
      </c>
      <c r="J498" s="97">
        <v>7708</v>
      </c>
      <c r="K498" s="97">
        <v>1374</v>
      </c>
      <c r="L498" s="97">
        <v>0</v>
      </c>
      <c r="M498" s="97">
        <v>0</v>
      </c>
      <c r="N498" s="96">
        <v>0</v>
      </c>
      <c r="O498" s="98">
        <v>0.70415543716703233</v>
      </c>
      <c r="P498" s="99">
        <v>0.42765336276569232</v>
      </c>
      <c r="Q498" s="100">
        <v>0.38471534873785024</v>
      </c>
      <c r="R498" s="100">
        <v>2.5955068181009008E-2</v>
      </c>
      <c r="S498" s="100">
        <v>0.13721650585680209</v>
      </c>
      <c r="T498" s="100">
        <v>2.4459714458646351E-2</v>
      </c>
      <c r="U498" s="100">
        <v>0</v>
      </c>
      <c r="V498" s="100">
        <v>0</v>
      </c>
      <c r="W498" s="101">
        <v>0</v>
      </c>
      <c r="X498" s="98" t="s">
        <v>1679</v>
      </c>
    </row>
    <row r="499" spans="1:24" ht="16" x14ac:dyDescent="0.2">
      <c r="A499" s="1" t="s">
        <v>437</v>
      </c>
      <c r="B499" s="42" t="s">
        <v>438</v>
      </c>
      <c r="C499" s="94">
        <v>10</v>
      </c>
      <c r="D499" s="41" t="s">
        <v>19</v>
      </c>
      <c r="E499" s="95">
        <v>71937</v>
      </c>
      <c r="F499" s="96">
        <v>48322</v>
      </c>
      <c r="G499" s="97">
        <v>20636</v>
      </c>
      <c r="H499" s="97">
        <v>17052</v>
      </c>
      <c r="I499" s="97">
        <v>1658</v>
      </c>
      <c r="J499" s="97">
        <v>7792</v>
      </c>
      <c r="K499" s="97">
        <v>1184</v>
      </c>
      <c r="L499" s="97">
        <v>0</v>
      </c>
      <c r="M499" s="97">
        <v>0</v>
      </c>
      <c r="N499" s="96">
        <v>0</v>
      </c>
      <c r="O499" s="98">
        <v>0.67172664970738283</v>
      </c>
      <c r="P499" s="99">
        <v>0.42705186043624022</v>
      </c>
      <c r="Q499" s="100">
        <v>0.35288274491949839</v>
      </c>
      <c r="R499" s="100">
        <v>3.4311493729564171E-2</v>
      </c>
      <c r="S499" s="100">
        <v>0.16125160382434503</v>
      </c>
      <c r="T499" s="100">
        <v>2.4502297090352222E-2</v>
      </c>
      <c r="U499" s="100">
        <v>0</v>
      </c>
      <c r="V499" s="100">
        <v>0</v>
      </c>
      <c r="W499" s="101">
        <v>0</v>
      </c>
      <c r="X499" s="98" t="s">
        <v>1679</v>
      </c>
    </row>
    <row r="500" spans="1:24" ht="16" x14ac:dyDescent="0.2">
      <c r="A500" s="1" t="s">
        <v>363</v>
      </c>
      <c r="B500" s="42" t="s">
        <v>364</v>
      </c>
      <c r="C500" s="94">
        <v>18</v>
      </c>
      <c r="D500" s="41" t="s">
        <v>360</v>
      </c>
      <c r="E500" s="95">
        <v>74737</v>
      </c>
      <c r="F500" s="96">
        <v>52320</v>
      </c>
      <c r="G500" s="97">
        <v>22341</v>
      </c>
      <c r="H500" s="97">
        <v>3699</v>
      </c>
      <c r="I500" s="97">
        <v>15405</v>
      </c>
      <c r="J500" s="97">
        <v>7719</v>
      </c>
      <c r="K500" s="97">
        <v>3018</v>
      </c>
      <c r="L500" s="97">
        <v>0</v>
      </c>
      <c r="M500" s="97">
        <v>0</v>
      </c>
      <c r="N500" s="96">
        <v>138</v>
      </c>
      <c r="O500" s="98">
        <v>0.7000548590390302</v>
      </c>
      <c r="P500" s="99">
        <v>0.42700688073394494</v>
      </c>
      <c r="Q500" s="100">
        <v>7.0699541284403672E-2</v>
      </c>
      <c r="R500" s="100">
        <v>0.2944380733944954</v>
      </c>
      <c r="S500" s="100">
        <v>0.14753440366972478</v>
      </c>
      <c r="T500" s="100">
        <v>5.768348623853211E-2</v>
      </c>
      <c r="U500" s="100">
        <v>0</v>
      </c>
      <c r="V500" s="100">
        <v>0</v>
      </c>
      <c r="W500" s="101">
        <v>2.6376146788990827E-3</v>
      </c>
      <c r="X500" s="98" t="s">
        <v>1679</v>
      </c>
    </row>
    <row r="501" spans="1:24" ht="16" x14ac:dyDescent="0.2">
      <c r="A501" s="1" t="s">
        <v>1146</v>
      </c>
      <c r="B501" s="42" t="s">
        <v>1147</v>
      </c>
      <c r="C501" s="94">
        <v>18</v>
      </c>
      <c r="D501" s="41" t="s">
        <v>185</v>
      </c>
      <c r="E501" s="95">
        <v>82446</v>
      </c>
      <c r="F501" s="96">
        <v>56933</v>
      </c>
      <c r="G501" s="97">
        <v>24178</v>
      </c>
      <c r="H501" s="97">
        <v>4053</v>
      </c>
      <c r="I501" s="97">
        <v>18865</v>
      </c>
      <c r="J501" s="97">
        <v>7646</v>
      </c>
      <c r="K501" s="97">
        <v>2191</v>
      </c>
      <c r="L501" s="97">
        <v>0</v>
      </c>
      <c r="M501" s="97">
        <v>0</v>
      </c>
      <c r="N501" s="96">
        <v>0</v>
      </c>
      <c r="O501" s="98">
        <v>0.69054896538340249</v>
      </c>
      <c r="P501" s="99">
        <v>0.42467461753288954</v>
      </c>
      <c r="Q501" s="100">
        <v>7.1188941387244659E-2</v>
      </c>
      <c r="R501" s="100">
        <v>0.33135439903043928</v>
      </c>
      <c r="S501" s="100">
        <v>0.13429821017687457</v>
      </c>
      <c r="T501" s="100">
        <v>3.848383187255195E-2</v>
      </c>
      <c r="U501" s="100">
        <v>0</v>
      </c>
      <c r="V501" s="100">
        <v>0</v>
      </c>
      <c r="W501" s="101">
        <v>0</v>
      </c>
      <c r="X501" s="98" t="s">
        <v>1679</v>
      </c>
    </row>
    <row r="502" spans="1:24" ht="16" x14ac:dyDescent="0.2">
      <c r="A502" s="152" t="s">
        <v>1179</v>
      </c>
      <c r="B502" s="42" t="s">
        <v>1180</v>
      </c>
      <c r="C502" s="94">
        <v>12</v>
      </c>
      <c r="D502" s="41" t="s">
        <v>1178</v>
      </c>
      <c r="E502" s="95">
        <v>67193</v>
      </c>
      <c r="F502" s="96">
        <v>51151</v>
      </c>
      <c r="G502" s="97">
        <v>21709</v>
      </c>
      <c r="H502" s="97">
        <v>19572</v>
      </c>
      <c r="I502" s="97">
        <v>1953</v>
      </c>
      <c r="J502" s="97">
        <v>3953</v>
      </c>
      <c r="K502" s="97">
        <v>1254</v>
      </c>
      <c r="L502" s="97">
        <v>2301</v>
      </c>
      <c r="M502" s="97">
        <v>0</v>
      </c>
      <c r="N502" s="96">
        <v>409</v>
      </c>
      <c r="O502" s="98">
        <v>0.76125489262274348</v>
      </c>
      <c r="P502" s="99">
        <v>0.42441007995933611</v>
      </c>
      <c r="Q502" s="100">
        <v>0.38263181560477799</v>
      </c>
      <c r="R502" s="100">
        <v>3.8181071728802959E-2</v>
      </c>
      <c r="S502" s="100">
        <v>7.728099157396727E-2</v>
      </c>
      <c r="T502" s="100">
        <v>2.4515649742918026E-2</v>
      </c>
      <c r="U502" s="100">
        <v>4.4984457781861546E-2</v>
      </c>
      <c r="V502" s="100">
        <v>0</v>
      </c>
      <c r="W502" s="101">
        <v>7.9959336083361022E-3</v>
      </c>
      <c r="X502" s="98" t="s">
        <v>1679</v>
      </c>
    </row>
    <row r="503" spans="1:24" ht="16" x14ac:dyDescent="0.2">
      <c r="A503" s="1" t="s">
        <v>1060</v>
      </c>
      <c r="B503" s="42" t="s">
        <v>1061</v>
      </c>
      <c r="C503" s="94">
        <v>10</v>
      </c>
      <c r="D503" s="41" t="s">
        <v>611</v>
      </c>
      <c r="E503" s="95">
        <v>70152</v>
      </c>
      <c r="F503" s="96">
        <v>47377</v>
      </c>
      <c r="G503" s="97">
        <v>20042</v>
      </c>
      <c r="H503" s="97">
        <v>17069</v>
      </c>
      <c r="I503" s="97">
        <v>978</v>
      </c>
      <c r="J503" s="97">
        <v>8256</v>
      </c>
      <c r="K503" s="97">
        <v>894</v>
      </c>
      <c r="L503" s="97">
        <v>0</v>
      </c>
      <c r="M503" s="97">
        <v>0</v>
      </c>
      <c r="N503" s="96">
        <v>138</v>
      </c>
      <c r="O503" s="98">
        <v>0.67534781617060102</v>
      </c>
      <c r="P503" s="99">
        <v>0.42303227304388208</v>
      </c>
      <c r="Q503" s="100">
        <v>0.36028030478924372</v>
      </c>
      <c r="R503" s="100">
        <v>2.0642928003039449E-2</v>
      </c>
      <c r="S503" s="100">
        <v>0.17426177259007536</v>
      </c>
      <c r="T503" s="100">
        <v>1.8869915781919495E-2</v>
      </c>
      <c r="U503" s="100">
        <v>0</v>
      </c>
      <c r="V503" s="100">
        <v>0</v>
      </c>
      <c r="W503" s="101">
        <v>2.9128057918399223E-3</v>
      </c>
      <c r="X503" s="98" t="s">
        <v>1679</v>
      </c>
    </row>
    <row r="504" spans="1:24" ht="16" x14ac:dyDescent="0.2">
      <c r="A504" s="1" t="s">
        <v>414</v>
      </c>
      <c r="B504" s="42" t="s">
        <v>415</v>
      </c>
      <c r="C504" s="94">
        <v>19</v>
      </c>
      <c r="D504" s="41" t="s">
        <v>10</v>
      </c>
      <c r="E504" s="95">
        <v>79609</v>
      </c>
      <c r="F504" s="96">
        <v>55505</v>
      </c>
      <c r="G504" s="97">
        <v>23464</v>
      </c>
      <c r="H504" s="97">
        <v>7181</v>
      </c>
      <c r="I504" s="97">
        <v>14317</v>
      </c>
      <c r="J504" s="97">
        <v>8783</v>
      </c>
      <c r="K504" s="97">
        <v>1513</v>
      </c>
      <c r="L504" s="97">
        <v>0</v>
      </c>
      <c r="M504" s="97">
        <v>0</v>
      </c>
      <c r="N504" s="96">
        <v>247</v>
      </c>
      <c r="O504" s="98">
        <v>0.69722016354934746</v>
      </c>
      <c r="P504" s="99">
        <v>0.42273669038825329</v>
      </c>
      <c r="Q504" s="100">
        <v>0.1293757319160436</v>
      </c>
      <c r="R504" s="100">
        <v>0.25794072606071528</v>
      </c>
      <c r="S504" s="100">
        <v>0.15823799657688498</v>
      </c>
      <c r="T504" s="100">
        <v>2.7258805513016845E-2</v>
      </c>
      <c r="U504" s="100">
        <v>0</v>
      </c>
      <c r="V504" s="100">
        <v>0</v>
      </c>
      <c r="W504" s="101">
        <v>4.4500495450860286E-3</v>
      </c>
      <c r="X504" s="98" t="s">
        <v>1679</v>
      </c>
    </row>
    <row r="505" spans="1:24" ht="16" x14ac:dyDescent="0.2">
      <c r="A505" s="1" t="s">
        <v>912</v>
      </c>
      <c r="B505" s="42" t="s">
        <v>913</v>
      </c>
      <c r="C505" s="94">
        <v>19</v>
      </c>
      <c r="D505" s="41" t="s">
        <v>10</v>
      </c>
      <c r="E505" s="95">
        <v>72309</v>
      </c>
      <c r="F505" s="96">
        <v>44710</v>
      </c>
      <c r="G505" s="97">
        <v>18656</v>
      </c>
      <c r="H505" s="97">
        <v>16340</v>
      </c>
      <c r="I505" s="97">
        <v>1595</v>
      </c>
      <c r="J505" s="97">
        <v>6010</v>
      </c>
      <c r="K505" s="97">
        <v>1876</v>
      </c>
      <c r="L505" s="97">
        <v>0</v>
      </c>
      <c r="M505" s="97">
        <v>0</v>
      </c>
      <c r="N505" s="96">
        <v>233</v>
      </c>
      <c r="O505" s="98">
        <v>0.61831860487629475</v>
      </c>
      <c r="P505" s="99">
        <v>0.41726683068664727</v>
      </c>
      <c r="Q505" s="100">
        <v>0.36546633862670541</v>
      </c>
      <c r="R505" s="100">
        <v>3.567434578394095E-2</v>
      </c>
      <c r="S505" s="100">
        <v>0.13442182956832924</v>
      </c>
      <c r="T505" s="100">
        <v>4.1959293222992619E-2</v>
      </c>
      <c r="U505" s="100">
        <v>0</v>
      </c>
      <c r="V505" s="100">
        <v>0</v>
      </c>
      <c r="W505" s="101">
        <v>5.2113621113844778E-3</v>
      </c>
      <c r="X505" s="98" t="s">
        <v>1679</v>
      </c>
    </row>
    <row r="506" spans="1:24" ht="16" x14ac:dyDescent="0.2">
      <c r="A506" s="1" t="s">
        <v>755</v>
      </c>
      <c r="B506" s="42" t="s">
        <v>756</v>
      </c>
      <c r="C506" s="94">
        <v>13</v>
      </c>
      <c r="D506" s="41" t="s">
        <v>309</v>
      </c>
      <c r="E506" s="95">
        <v>61284</v>
      </c>
      <c r="F506" s="96">
        <v>38884</v>
      </c>
      <c r="G506" s="97">
        <v>16163</v>
      </c>
      <c r="H506" s="97">
        <v>12370</v>
      </c>
      <c r="I506" s="97">
        <v>1673</v>
      </c>
      <c r="J506" s="97">
        <v>7114</v>
      </c>
      <c r="K506" s="97">
        <v>1403</v>
      </c>
      <c r="L506" s="97">
        <v>0</v>
      </c>
      <c r="M506" s="97">
        <v>0</v>
      </c>
      <c r="N506" s="96">
        <v>161</v>
      </c>
      <c r="O506" s="98">
        <v>0.6344886104040206</v>
      </c>
      <c r="P506" s="99">
        <v>0.41567225594074686</v>
      </c>
      <c r="Q506" s="100">
        <v>0.31812570723176625</v>
      </c>
      <c r="R506" s="100">
        <v>4.3025408908548501E-2</v>
      </c>
      <c r="S506" s="100">
        <v>0.18295442855673286</v>
      </c>
      <c r="T506" s="100">
        <v>3.6081678839625556E-2</v>
      </c>
      <c r="U506" s="100">
        <v>0</v>
      </c>
      <c r="V506" s="100">
        <v>0</v>
      </c>
      <c r="W506" s="101">
        <v>4.1405205225799819E-3</v>
      </c>
      <c r="X506" s="98" t="s">
        <v>1679</v>
      </c>
    </row>
    <row r="507" spans="1:24" ht="16" x14ac:dyDescent="0.2">
      <c r="A507" s="1" t="s">
        <v>984</v>
      </c>
      <c r="B507" s="42" t="s">
        <v>985</v>
      </c>
      <c r="C507" s="94">
        <v>17</v>
      </c>
      <c r="D507" s="41" t="s">
        <v>253</v>
      </c>
      <c r="E507" s="95">
        <v>69160</v>
      </c>
      <c r="F507" s="96">
        <v>49905</v>
      </c>
      <c r="G507" s="97">
        <v>20732</v>
      </c>
      <c r="H507" s="97">
        <v>5546</v>
      </c>
      <c r="I507" s="97">
        <v>16811</v>
      </c>
      <c r="J507" s="97">
        <v>5341</v>
      </c>
      <c r="K507" s="97">
        <v>1051</v>
      </c>
      <c r="L507" s="97">
        <v>0</v>
      </c>
      <c r="M507" s="97">
        <v>0</v>
      </c>
      <c r="N507" s="96">
        <v>424</v>
      </c>
      <c r="O507" s="98">
        <v>0.72158762290341238</v>
      </c>
      <c r="P507" s="99">
        <v>0.41542931569982966</v>
      </c>
      <c r="Q507" s="100">
        <v>0.11113114918344855</v>
      </c>
      <c r="R507" s="100">
        <v>0.33686003406472298</v>
      </c>
      <c r="S507" s="100">
        <v>0.10702334435427312</v>
      </c>
      <c r="T507" s="100">
        <v>2.1060014026650635E-2</v>
      </c>
      <c r="U507" s="100">
        <v>0</v>
      </c>
      <c r="V507" s="100">
        <v>0</v>
      </c>
      <c r="W507" s="101">
        <v>8.4961426710750427E-3</v>
      </c>
      <c r="X507" s="98" t="s">
        <v>1679</v>
      </c>
    </row>
    <row r="508" spans="1:24" ht="16" x14ac:dyDescent="0.2">
      <c r="A508" s="1" t="s">
        <v>535</v>
      </c>
      <c r="B508" s="42" t="s">
        <v>536</v>
      </c>
      <c r="C508" s="94">
        <v>6</v>
      </c>
      <c r="D508" s="41" t="s">
        <v>31</v>
      </c>
      <c r="E508" s="95">
        <v>63098</v>
      </c>
      <c r="F508" s="96">
        <v>43219</v>
      </c>
      <c r="G508" s="97">
        <v>17882</v>
      </c>
      <c r="H508" s="97">
        <v>7584</v>
      </c>
      <c r="I508" s="97">
        <v>11330</v>
      </c>
      <c r="J508" s="97">
        <v>5283</v>
      </c>
      <c r="K508" s="97">
        <v>1140</v>
      </c>
      <c r="L508" s="97">
        <v>0</v>
      </c>
      <c r="M508" s="97">
        <v>0</v>
      </c>
      <c r="N508" s="96">
        <v>0</v>
      </c>
      <c r="O508" s="98">
        <v>0.68495039462423535</v>
      </c>
      <c r="P508" s="99">
        <v>0.41375321039357688</v>
      </c>
      <c r="Q508" s="100">
        <v>0.17547837756542262</v>
      </c>
      <c r="R508" s="100">
        <v>0.26215321964876559</v>
      </c>
      <c r="S508" s="100">
        <v>0.12223790462528054</v>
      </c>
      <c r="T508" s="100">
        <v>2.637728776695435E-2</v>
      </c>
      <c r="U508" s="100">
        <v>0</v>
      </c>
      <c r="V508" s="100">
        <v>0</v>
      </c>
      <c r="W508" s="101">
        <v>0</v>
      </c>
      <c r="X508" s="98" t="s">
        <v>1679</v>
      </c>
    </row>
    <row r="509" spans="1:24" ht="16" x14ac:dyDescent="0.2">
      <c r="A509" s="1" t="s">
        <v>1028</v>
      </c>
      <c r="B509" s="42" t="s">
        <v>1029</v>
      </c>
      <c r="C509" s="94">
        <v>17</v>
      </c>
      <c r="D509" s="41" t="s">
        <v>829</v>
      </c>
      <c r="E509" s="95">
        <v>80242</v>
      </c>
      <c r="F509" s="96">
        <v>62004</v>
      </c>
      <c r="G509" s="97">
        <v>25580</v>
      </c>
      <c r="H509" s="97">
        <v>7129</v>
      </c>
      <c r="I509" s="97">
        <v>23563</v>
      </c>
      <c r="J509" s="97">
        <v>3069</v>
      </c>
      <c r="K509" s="97">
        <v>2463</v>
      </c>
      <c r="L509" s="97">
        <v>0</v>
      </c>
      <c r="M509" s="97">
        <v>0</v>
      </c>
      <c r="N509" s="96">
        <v>200</v>
      </c>
      <c r="O509" s="98">
        <v>0.77271254455272798</v>
      </c>
      <c r="P509" s="99">
        <v>0.41255402877233727</v>
      </c>
      <c r="Q509" s="100">
        <v>0.114976453132056</v>
      </c>
      <c r="R509" s="100">
        <v>0.38002386942777883</v>
      </c>
      <c r="S509" s="100">
        <v>4.9496806657634992E-2</v>
      </c>
      <c r="T509" s="100">
        <v>3.9723243661699242E-2</v>
      </c>
      <c r="U509" s="100">
        <v>0</v>
      </c>
      <c r="V509" s="100">
        <v>0</v>
      </c>
      <c r="W509" s="101">
        <v>3.2255983484936455E-3</v>
      </c>
      <c r="X509" s="98" t="s">
        <v>1679</v>
      </c>
    </row>
    <row r="510" spans="1:24" ht="16" x14ac:dyDescent="0.2">
      <c r="A510" s="1" t="s">
        <v>84</v>
      </c>
      <c r="B510" s="42" t="s">
        <v>85</v>
      </c>
      <c r="C510" s="94">
        <v>4</v>
      </c>
      <c r="D510" s="41" t="s">
        <v>86</v>
      </c>
      <c r="E510" s="95">
        <v>58098</v>
      </c>
      <c r="F510" s="96">
        <v>40423</v>
      </c>
      <c r="G510" s="97">
        <v>16603</v>
      </c>
      <c r="H510" s="97">
        <v>6042</v>
      </c>
      <c r="I510" s="97">
        <v>11689</v>
      </c>
      <c r="J510" s="97">
        <v>4513</v>
      </c>
      <c r="K510" s="97">
        <v>1488</v>
      </c>
      <c r="L510" s="97">
        <v>0</v>
      </c>
      <c r="M510" s="97">
        <v>0</v>
      </c>
      <c r="N510" s="96">
        <v>88</v>
      </c>
      <c r="O510" s="98">
        <v>0.69577265998829563</v>
      </c>
      <c r="P510" s="99">
        <v>0.41073151423694432</v>
      </c>
      <c r="Q510" s="100">
        <v>0.14946936150211512</v>
      </c>
      <c r="R510" s="100">
        <v>0.28916705835786555</v>
      </c>
      <c r="S510" s="100">
        <v>0.11164436088365534</v>
      </c>
      <c r="T510" s="100">
        <v>3.6810726566558642E-2</v>
      </c>
      <c r="U510" s="100">
        <v>0</v>
      </c>
      <c r="V510" s="100">
        <v>0</v>
      </c>
      <c r="W510" s="101">
        <v>2.1769784528609948E-3</v>
      </c>
      <c r="X510" s="98" t="s">
        <v>1679</v>
      </c>
    </row>
    <row r="511" spans="1:24" ht="16" x14ac:dyDescent="0.2">
      <c r="A511" s="152" t="s">
        <v>1168</v>
      </c>
      <c r="B511" s="42" t="s">
        <v>1169</v>
      </c>
      <c r="C511" s="94">
        <v>12</v>
      </c>
      <c r="D511" s="41" t="s">
        <v>1170</v>
      </c>
      <c r="E511" s="95">
        <v>54311</v>
      </c>
      <c r="F511" s="96">
        <v>40074</v>
      </c>
      <c r="G511" s="97">
        <v>16453</v>
      </c>
      <c r="H511" s="97">
        <v>5904</v>
      </c>
      <c r="I511" s="97">
        <v>11351</v>
      </c>
      <c r="J511" s="97">
        <v>3338</v>
      </c>
      <c r="K511" s="97">
        <v>1261</v>
      </c>
      <c r="L511" s="97">
        <v>1767</v>
      </c>
      <c r="M511" s="97">
        <v>0</v>
      </c>
      <c r="N511" s="96">
        <v>0</v>
      </c>
      <c r="O511" s="98">
        <v>0.73786157500322214</v>
      </c>
      <c r="P511" s="99">
        <v>0.410565453910266</v>
      </c>
      <c r="Q511" s="100">
        <v>0.14732744422817787</v>
      </c>
      <c r="R511" s="100">
        <v>0.28325098567649848</v>
      </c>
      <c r="S511" s="100">
        <v>8.329590258022658E-2</v>
      </c>
      <c r="T511" s="100">
        <v>3.1466786445076611E-2</v>
      </c>
      <c r="U511" s="100">
        <v>4.4093427159754457E-2</v>
      </c>
      <c r="V511" s="100">
        <v>0</v>
      </c>
      <c r="W511" s="101">
        <v>0</v>
      </c>
      <c r="X511" s="98" t="s">
        <v>1679</v>
      </c>
    </row>
    <row r="512" spans="1:24" ht="16" x14ac:dyDescent="0.2">
      <c r="A512" s="1" t="s">
        <v>1008</v>
      </c>
      <c r="B512" s="42" t="s">
        <v>1009</v>
      </c>
      <c r="C512" s="94">
        <v>15</v>
      </c>
      <c r="D512" s="41" t="s">
        <v>60</v>
      </c>
      <c r="E512" s="95">
        <v>65884</v>
      </c>
      <c r="F512" s="96">
        <v>48570</v>
      </c>
      <c r="G512" s="97">
        <v>19924</v>
      </c>
      <c r="H512" s="97">
        <v>3775</v>
      </c>
      <c r="I512" s="97">
        <v>18429</v>
      </c>
      <c r="J512" s="97">
        <v>5126</v>
      </c>
      <c r="K512" s="97">
        <v>1316</v>
      </c>
      <c r="L512" s="97">
        <v>0</v>
      </c>
      <c r="M512" s="97">
        <v>0</v>
      </c>
      <c r="N512" s="96">
        <v>0</v>
      </c>
      <c r="O512" s="98">
        <v>0.73720478416611013</v>
      </c>
      <c r="P512" s="99">
        <v>0.4102120650607371</v>
      </c>
      <c r="Q512" s="100">
        <v>7.7722874202182421E-2</v>
      </c>
      <c r="R512" s="100">
        <v>0.379431747992588</v>
      </c>
      <c r="S512" s="100">
        <v>0.105538398188182</v>
      </c>
      <c r="T512" s="100">
        <v>2.7094914556310478E-2</v>
      </c>
      <c r="U512" s="100">
        <v>0</v>
      </c>
      <c r="V512" s="100">
        <v>0</v>
      </c>
      <c r="W512" s="101">
        <v>0</v>
      </c>
      <c r="X512" s="98" t="s">
        <v>1679</v>
      </c>
    </row>
    <row r="513" spans="1:24" ht="16" x14ac:dyDescent="0.2">
      <c r="A513" s="1" t="s">
        <v>1018</v>
      </c>
      <c r="B513" s="132" t="s">
        <v>1019</v>
      </c>
      <c r="C513" s="133">
        <v>18</v>
      </c>
      <c r="D513" s="39" t="s">
        <v>360</v>
      </c>
      <c r="E513" s="134">
        <v>76259</v>
      </c>
      <c r="F513" s="96">
        <v>48079</v>
      </c>
      <c r="G513" s="135">
        <v>19551</v>
      </c>
      <c r="H513" s="135">
        <v>4166</v>
      </c>
      <c r="I513" s="135">
        <v>16265</v>
      </c>
      <c r="J513" s="135">
        <v>6540</v>
      </c>
      <c r="K513" s="135">
        <v>1557</v>
      </c>
      <c r="L513" s="135">
        <v>0</v>
      </c>
      <c r="M513" s="135">
        <v>0</v>
      </c>
      <c r="N513" s="136">
        <v>0</v>
      </c>
      <c r="O513" s="137">
        <v>0.63046984618209001</v>
      </c>
      <c r="P513" s="99">
        <v>0.40664323301233385</v>
      </c>
      <c r="Q513" s="100">
        <v>8.6649056760747939E-2</v>
      </c>
      <c r="R513" s="100">
        <v>0.33829738555294409</v>
      </c>
      <c r="S513" s="100">
        <v>0.13602612367145739</v>
      </c>
      <c r="T513" s="100">
        <v>3.238420100251669E-2</v>
      </c>
      <c r="U513" s="100">
        <v>0</v>
      </c>
      <c r="V513" s="100">
        <v>0</v>
      </c>
      <c r="W513" s="101">
        <v>0</v>
      </c>
      <c r="X513" s="98" t="s">
        <v>1679</v>
      </c>
    </row>
    <row r="514" spans="1:24" ht="16" x14ac:dyDescent="0.2">
      <c r="A514" s="1" t="s">
        <v>147</v>
      </c>
      <c r="B514" s="42" t="s">
        <v>148</v>
      </c>
      <c r="C514" s="94">
        <v>6</v>
      </c>
      <c r="D514" s="41" t="s">
        <v>144</v>
      </c>
      <c r="E514" s="95">
        <v>72727</v>
      </c>
      <c r="F514" s="96">
        <v>48592</v>
      </c>
      <c r="G514" s="97">
        <v>19744</v>
      </c>
      <c r="H514" s="97">
        <v>18943</v>
      </c>
      <c r="I514" s="97">
        <v>1947</v>
      </c>
      <c r="J514" s="97">
        <v>7428</v>
      </c>
      <c r="K514" s="97">
        <v>0</v>
      </c>
      <c r="L514" s="97">
        <v>0</v>
      </c>
      <c r="M514" s="97">
        <v>0</v>
      </c>
      <c r="N514" s="96">
        <v>530</v>
      </c>
      <c r="O514" s="98">
        <v>0.6681425055343958</v>
      </c>
      <c r="P514" s="99">
        <v>0.40632202831741848</v>
      </c>
      <c r="Q514" s="100">
        <v>0.38983783338821204</v>
      </c>
      <c r="R514" s="100">
        <v>4.0068324003951265E-2</v>
      </c>
      <c r="S514" s="100">
        <v>0.15286466908133026</v>
      </c>
      <c r="T514" s="100">
        <v>0</v>
      </c>
      <c r="U514" s="100">
        <v>0</v>
      </c>
      <c r="V514" s="100">
        <v>0</v>
      </c>
      <c r="W514" s="101">
        <v>1.0907145209087915E-2</v>
      </c>
      <c r="X514" s="98" t="s">
        <v>1679</v>
      </c>
    </row>
    <row r="515" spans="1:24" ht="16" x14ac:dyDescent="0.2">
      <c r="A515" s="1" t="s">
        <v>924</v>
      </c>
      <c r="B515" s="42" t="s">
        <v>925</v>
      </c>
      <c r="C515" s="94">
        <v>18</v>
      </c>
      <c r="D515" s="41" t="s">
        <v>233</v>
      </c>
      <c r="E515" s="95">
        <v>76607</v>
      </c>
      <c r="F515" s="96">
        <v>50361</v>
      </c>
      <c r="G515" s="97">
        <v>20250</v>
      </c>
      <c r="H515" s="97">
        <v>5150</v>
      </c>
      <c r="I515" s="97">
        <v>12077</v>
      </c>
      <c r="J515" s="97">
        <v>8503</v>
      </c>
      <c r="K515" s="97">
        <v>2318</v>
      </c>
      <c r="L515" s="97">
        <v>0</v>
      </c>
      <c r="M515" s="97">
        <v>0</v>
      </c>
      <c r="N515" s="96">
        <v>2063</v>
      </c>
      <c r="O515" s="98">
        <v>0.65739423290299837</v>
      </c>
      <c r="P515" s="99">
        <v>0.40209686066599154</v>
      </c>
      <c r="Q515" s="100">
        <v>0.10226167073727686</v>
      </c>
      <c r="R515" s="100">
        <v>0.2398085820376879</v>
      </c>
      <c r="S515" s="100">
        <v>0.16884096820952721</v>
      </c>
      <c r="T515" s="100">
        <v>4.6027680149321896E-2</v>
      </c>
      <c r="U515" s="100">
        <v>0</v>
      </c>
      <c r="V515" s="100">
        <v>0</v>
      </c>
      <c r="W515" s="101">
        <v>4.0964238200194597E-2</v>
      </c>
      <c r="X515" s="98" t="s">
        <v>1679</v>
      </c>
    </row>
    <row r="516" spans="1:24" ht="16" x14ac:dyDescent="0.2">
      <c r="A516" s="1" t="s">
        <v>998</v>
      </c>
      <c r="B516" s="42" t="s">
        <v>999</v>
      </c>
      <c r="C516" s="94">
        <v>11</v>
      </c>
      <c r="D516" s="41" t="s">
        <v>679</v>
      </c>
      <c r="E516" s="95">
        <v>66166</v>
      </c>
      <c r="F516" s="96">
        <v>40645</v>
      </c>
      <c r="G516" s="97">
        <v>16094</v>
      </c>
      <c r="H516" s="97">
        <v>15364</v>
      </c>
      <c r="I516" s="97">
        <v>927</v>
      </c>
      <c r="J516" s="97">
        <v>7330</v>
      </c>
      <c r="K516" s="97">
        <v>930</v>
      </c>
      <c r="L516" s="97">
        <v>0</v>
      </c>
      <c r="M516" s="97">
        <v>0</v>
      </c>
      <c r="N516" s="96">
        <v>0</v>
      </c>
      <c r="O516" s="98">
        <v>0.61428830517184052</v>
      </c>
      <c r="P516" s="99">
        <v>0.39596506335342602</v>
      </c>
      <c r="Q516" s="100">
        <v>0.37800467462172471</v>
      </c>
      <c r="R516" s="100">
        <v>2.280723336203715E-2</v>
      </c>
      <c r="S516" s="100">
        <v>0.18034198548406938</v>
      </c>
      <c r="T516" s="100">
        <v>2.2881043178742774E-2</v>
      </c>
      <c r="U516" s="100">
        <v>0</v>
      </c>
      <c r="V516" s="100">
        <v>0</v>
      </c>
      <c r="W516" s="101">
        <v>0</v>
      </c>
      <c r="X516" s="98" t="s">
        <v>1679</v>
      </c>
    </row>
    <row r="517" spans="1:24" ht="16" x14ac:dyDescent="0.2">
      <c r="A517" s="1" t="s">
        <v>412</v>
      </c>
      <c r="B517" s="42" t="s">
        <v>413</v>
      </c>
      <c r="C517" s="94">
        <v>20</v>
      </c>
      <c r="D517" s="41" t="s">
        <v>95</v>
      </c>
      <c r="E517" s="95">
        <v>78262</v>
      </c>
      <c r="F517" s="96">
        <v>52907</v>
      </c>
      <c r="G517" s="97">
        <v>20934</v>
      </c>
      <c r="H517" s="97">
        <v>4143</v>
      </c>
      <c r="I517" s="97">
        <v>20201</v>
      </c>
      <c r="J517" s="97">
        <v>6139</v>
      </c>
      <c r="K517" s="97">
        <v>1351</v>
      </c>
      <c r="L517" s="97">
        <v>0</v>
      </c>
      <c r="M517" s="97">
        <v>0</v>
      </c>
      <c r="N517" s="96">
        <v>139</v>
      </c>
      <c r="O517" s="98">
        <v>0.67602412409598533</v>
      </c>
      <c r="P517" s="99">
        <v>0.39567543047233827</v>
      </c>
      <c r="Q517" s="100">
        <v>7.8307218326497438E-2</v>
      </c>
      <c r="R517" s="100">
        <v>0.38182093106772264</v>
      </c>
      <c r="S517" s="100">
        <v>0.11603379514998015</v>
      </c>
      <c r="T517" s="100">
        <v>2.5535373391044662E-2</v>
      </c>
      <c r="U517" s="100">
        <v>0</v>
      </c>
      <c r="V517" s="100">
        <v>0</v>
      </c>
      <c r="W517" s="101">
        <v>2.6272515924168826E-3</v>
      </c>
      <c r="X517" s="98" t="s">
        <v>1679</v>
      </c>
    </row>
    <row r="518" spans="1:24" ht="16" x14ac:dyDescent="0.2">
      <c r="A518" s="1" t="s">
        <v>617</v>
      </c>
      <c r="B518" s="42" t="s">
        <v>618</v>
      </c>
      <c r="C518" s="94">
        <v>17</v>
      </c>
      <c r="D518" s="41" t="s">
        <v>619</v>
      </c>
      <c r="E518" s="95">
        <v>81277</v>
      </c>
      <c r="F518" s="96">
        <v>59253</v>
      </c>
      <c r="G518" s="97">
        <v>23249</v>
      </c>
      <c r="H518" s="97">
        <v>8574</v>
      </c>
      <c r="I518" s="97">
        <v>20415</v>
      </c>
      <c r="J518" s="97">
        <v>4321</v>
      </c>
      <c r="K518" s="97">
        <v>2322</v>
      </c>
      <c r="L518" s="97">
        <v>0</v>
      </c>
      <c r="M518" s="97">
        <v>0</v>
      </c>
      <c r="N518" s="96">
        <v>372</v>
      </c>
      <c r="O518" s="98">
        <v>0.72902543154890065</v>
      </c>
      <c r="P518" s="99">
        <v>0.39236831890368418</v>
      </c>
      <c r="Q518" s="100">
        <v>0.14470153409953926</v>
      </c>
      <c r="R518" s="100">
        <v>0.34453951698648172</v>
      </c>
      <c r="S518" s="100">
        <v>7.2924577658515177E-2</v>
      </c>
      <c r="T518" s="100">
        <v>3.9187889220798945E-2</v>
      </c>
      <c r="U518" s="100">
        <v>0</v>
      </c>
      <c r="V518" s="100">
        <v>0</v>
      </c>
      <c r="W518" s="101">
        <v>6.2781631309807096E-3</v>
      </c>
      <c r="X518" s="98" t="s">
        <v>1679</v>
      </c>
    </row>
    <row r="519" spans="1:24" ht="16" x14ac:dyDescent="0.2">
      <c r="A519" s="152" t="s">
        <v>1234</v>
      </c>
      <c r="B519" s="42" t="s">
        <v>1235</v>
      </c>
      <c r="C519" s="94">
        <v>12</v>
      </c>
      <c r="D519" s="41" t="s">
        <v>1159</v>
      </c>
      <c r="E519" s="95">
        <v>56505</v>
      </c>
      <c r="F519" s="96">
        <v>35261</v>
      </c>
      <c r="G519" s="97">
        <v>13760</v>
      </c>
      <c r="H519" s="97">
        <v>13523</v>
      </c>
      <c r="I519" s="97">
        <v>915</v>
      </c>
      <c r="J519" s="97">
        <v>4577</v>
      </c>
      <c r="K519" s="97">
        <v>0</v>
      </c>
      <c r="L519" s="97">
        <v>2486</v>
      </c>
      <c r="M519" s="97">
        <v>0</v>
      </c>
      <c r="N519" s="96">
        <v>0</v>
      </c>
      <c r="O519" s="98">
        <v>0.62403327139191223</v>
      </c>
      <c r="P519" s="99">
        <v>0.3902328351436431</v>
      </c>
      <c r="Q519" s="100">
        <v>0.38351152831740448</v>
      </c>
      <c r="R519" s="100">
        <v>2.5949349139275688E-2</v>
      </c>
      <c r="S519" s="100">
        <v>0.12980346558520744</v>
      </c>
      <c r="T519" s="100">
        <v>0</v>
      </c>
      <c r="U519" s="100">
        <v>7.0502821814469249E-2</v>
      </c>
      <c r="V519" s="100">
        <v>0</v>
      </c>
      <c r="W519" s="101">
        <v>0</v>
      </c>
      <c r="X519" s="98" t="s">
        <v>1679</v>
      </c>
    </row>
    <row r="520" spans="1:24" ht="16" x14ac:dyDescent="0.2">
      <c r="A520" s="1" t="s">
        <v>299</v>
      </c>
      <c r="B520" s="42" t="s">
        <v>300</v>
      </c>
      <c r="C520" s="94">
        <v>14</v>
      </c>
      <c r="D520" s="41" t="s">
        <v>51</v>
      </c>
      <c r="E520" s="95">
        <v>74203</v>
      </c>
      <c r="F520" s="96">
        <v>48593</v>
      </c>
      <c r="G520" s="97">
        <v>18919</v>
      </c>
      <c r="H520" s="97">
        <v>7852</v>
      </c>
      <c r="I520" s="97">
        <v>13344</v>
      </c>
      <c r="J520" s="97">
        <v>5870</v>
      </c>
      <c r="K520" s="97">
        <v>2499</v>
      </c>
      <c r="L520" s="97">
        <v>0</v>
      </c>
      <c r="M520" s="97">
        <v>0</v>
      </c>
      <c r="N520" s="96">
        <v>109</v>
      </c>
      <c r="O520" s="98">
        <v>0.65486570623829221</v>
      </c>
      <c r="P520" s="99">
        <v>0.38933591258000122</v>
      </c>
      <c r="Q520" s="100">
        <v>0.16158705986458954</v>
      </c>
      <c r="R520" s="100">
        <v>0.27460745374848228</v>
      </c>
      <c r="S520" s="100">
        <v>0.12079929207910604</v>
      </c>
      <c r="T520" s="100">
        <v>5.1427160290576833E-2</v>
      </c>
      <c r="U520" s="100">
        <v>0</v>
      </c>
      <c r="V520" s="100">
        <v>0</v>
      </c>
      <c r="W520" s="101">
        <v>2.2431214372440477E-3</v>
      </c>
      <c r="X520" s="98" t="s">
        <v>1679</v>
      </c>
    </row>
    <row r="521" spans="1:24" ht="16" x14ac:dyDescent="0.2">
      <c r="A521" s="1" t="s">
        <v>721</v>
      </c>
      <c r="B521" s="42" t="s">
        <v>722</v>
      </c>
      <c r="C521" s="94">
        <v>7</v>
      </c>
      <c r="D521" s="41" t="s">
        <v>63</v>
      </c>
      <c r="E521" s="95">
        <v>76179</v>
      </c>
      <c r="F521" s="96">
        <v>48250</v>
      </c>
      <c r="G521" s="97">
        <v>18776</v>
      </c>
      <c r="H521" s="97">
        <v>18354</v>
      </c>
      <c r="I521" s="97">
        <v>1426</v>
      </c>
      <c r="J521" s="97">
        <v>7951</v>
      </c>
      <c r="K521" s="97">
        <v>1264</v>
      </c>
      <c r="L521" s="97">
        <v>0</v>
      </c>
      <c r="M521" s="97">
        <v>0</v>
      </c>
      <c r="N521" s="96">
        <v>479</v>
      </c>
      <c r="O521" s="98">
        <v>0.63337665235826146</v>
      </c>
      <c r="P521" s="99">
        <v>0.38913989637305701</v>
      </c>
      <c r="Q521" s="100">
        <v>0.3803937823834197</v>
      </c>
      <c r="R521" s="100">
        <v>2.955440414507772E-2</v>
      </c>
      <c r="S521" s="100">
        <v>0.16478756476683937</v>
      </c>
      <c r="T521" s="100">
        <v>2.6196891191709846E-2</v>
      </c>
      <c r="U521" s="100">
        <v>0</v>
      </c>
      <c r="V521" s="100">
        <v>0</v>
      </c>
      <c r="W521" s="101">
        <v>9.9274611398963725E-3</v>
      </c>
      <c r="X521" s="98" t="s">
        <v>1679</v>
      </c>
    </row>
    <row r="522" spans="1:24" ht="16" x14ac:dyDescent="0.2">
      <c r="A522" s="1" t="s">
        <v>930</v>
      </c>
      <c r="B522" s="42" t="s">
        <v>931</v>
      </c>
      <c r="C522" s="94">
        <v>18</v>
      </c>
      <c r="D522" s="41" t="s">
        <v>233</v>
      </c>
      <c r="E522" s="95">
        <v>65570</v>
      </c>
      <c r="F522" s="96">
        <v>48312</v>
      </c>
      <c r="G522" s="97">
        <v>18491</v>
      </c>
      <c r="H522" s="97">
        <v>4510</v>
      </c>
      <c r="I522" s="97">
        <v>16022</v>
      </c>
      <c r="J522" s="97">
        <v>5720</v>
      </c>
      <c r="K522" s="97">
        <v>3051</v>
      </c>
      <c r="L522" s="97">
        <v>0</v>
      </c>
      <c r="M522" s="97">
        <v>0</v>
      </c>
      <c r="N522" s="96">
        <v>518</v>
      </c>
      <c r="O522" s="98">
        <v>0.73680036602104626</v>
      </c>
      <c r="P522" s="99">
        <v>0.38274134790528236</v>
      </c>
      <c r="Q522" s="100">
        <v>9.3351548269581058E-2</v>
      </c>
      <c r="R522" s="100">
        <v>0.33163603245570461</v>
      </c>
      <c r="S522" s="100">
        <v>0.11839708561020036</v>
      </c>
      <c r="T522" s="100">
        <v>6.315201192250372E-2</v>
      </c>
      <c r="U522" s="100">
        <v>0</v>
      </c>
      <c r="V522" s="100">
        <v>0</v>
      </c>
      <c r="W522" s="101">
        <v>1.0721973836727934E-2</v>
      </c>
      <c r="X522" s="98" t="s">
        <v>1679</v>
      </c>
    </row>
    <row r="523" spans="1:24" ht="16" x14ac:dyDescent="0.2">
      <c r="A523" s="1" t="s">
        <v>1004</v>
      </c>
      <c r="B523" s="42" t="s">
        <v>1005</v>
      </c>
      <c r="C523" s="94">
        <v>20</v>
      </c>
      <c r="D523" s="41" t="s">
        <v>28</v>
      </c>
      <c r="E523" s="95">
        <v>70182</v>
      </c>
      <c r="F523" s="96">
        <v>49401</v>
      </c>
      <c r="G523" s="97">
        <v>18838</v>
      </c>
      <c r="H523" s="97">
        <v>11740</v>
      </c>
      <c r="I523" s="97">
        <v>932</v>
      </c>
      <c r="J523" s="97">
        <v>16026</v>
      </c>
      <c r="K523" s="97">
        <v>1076</v>
      </c>
      <c r="L523" s="97">
        <v>0</v>
      </c>
      <c r="M523" s="97">
        <v>0</v>
      </c>
      <c r="N523" s="96">
        <v>789</v>
      </c>
      <c r="O523" s="98">
        <v>0.70389843549628106</v>
      </c>
      <c r="P523" s="99">
        <v>0.38132831319204064</v>
      </c>
      <c r="Q523" s="100">
        <v>0.23764701119410539</v>
      </c>
      <c r="R523" s="100">
        <v>1.8866014857998825E-2</v>
      </c>
      <c r="S523" s="100">
        <v>0.32440638853464504</v>
      </c>
      <c r="T523" s="100">
        <v>2.1780935608590919E-2</v>
      </c>
      <c r="U523" s="100">
        <v>0</v>
      </c>
      <c r="V523" s="100">
        <v>0</v>
      </c>
      <c r="W523" s="101">
        <v>1.5971336612619177E-2</v>
      </c>
      <c r="X523" s="98" t="s">
        <v>1679</v>
      </c>
    </row>
    <row r="524" spans="1:24" ht="16" x14ac:dyDescent="0.2">
      <c r="A524" s="1" t="s">
        <v>650</v>
      </c>
      <c r="B524" s="42" t="s">
        <v>651</v>
      </c>
      <c r="C524" s="94">
        <v>20</v>
      </c>
      <c r="D524" s="41" t="s">
        <v>95</v>
      </c>
      <c r="E524" s="95">
        <v>69481</v>
      </c>
      <c r="F524" s="96">
        <v>50540</v>
      </c>
      <c r="G524" s="97">
        <v>19206</v>
      </c>
      <c r="H524" s="97">
        <v>5000</v>
      </c>
      <c r="I524" s="97">
        <v>18123</v>
      </c>
      <c r="J524" s="97">
        <v>5427</v>
      </c>
      <c r="K524" s="97">
        <v>2784</v>
      </c>
      <c r="L524" s="97">
        <v>0</v>
      </c>
      <c r="M524" s="97">
        <v>0</v>
      </c>
      <c r="N524" s="96">
        <v>0</v>
      </c>
      <c r="O524" s="98">
        <v>0.72739310027201676</v>
      </c>
      <c r="P524" s="99">
        <v>0.38001582904629994</v>
      </c>
      <c r="Q524" s="100">
        <v>9.8931539374752672E-2</v>
      </c>
      <c r="R524" s="100">
        <v>0.35858725761772853</v>
      </c>
      <c r="S524" s="100">
        <v>0.10738029283735655</v>
      </c>
      <c r="T524" s="100">
        <v>5.5085081123862289E-2</v>
      </c>
      <c r="U524" s="100">
        <v>0</v>
      </c>
      <c r="V524" s="100">
        <v>0</v>
      </c>
      <c r="W524" s="101">
        <v>0</v>
      </c>
      <c r="X524" s="98" t="s">
        <v>1679</v>
      </c>
    </row>
    <row r="525" spans="1:24" ht="16" x14ac:dyDescent="0.2">
      <c r="A525" s="1" t="s">
        <v>58</v>
      </c>
      <c r="B525" s="42" t="s">
        <v>59</v>
      </c>
      <c r="C525" s="94">
        <v>15</v>
      </c>
      <c r="D525" s="41" t="s">
        <v>60</v>
      </c>
      <c r="E525" s="95">
        <v>60869</v>
      </c>
      <c r="F525" s="96">
        <v>47167</v>
      </c>
      <c r="G525" s="97">
        <v>17833</v>
      </c>
      <c r="H525" s="97">
        <v>6216</v>
      </c>
      <c r="I525" s="97">
        <v>14000</v>
      </c>
      <c r="J525" s="97">
        <v>2922</v>
      </c>
      <c r="K525" s="97">
        <v>5634</v>
      </c>
      <c r="L525" s="97">
        <v>0</v>
      </c>
      <c r="M525" s="97">
        <v>0</v>
      </c>
      <c r="N525" s="96">
        <v>562</v>
      </c>
      <c r="O525" s="98">
        <v>0.77489362401222295</v>
      </c>
      <c r="P525" s="99">
        <v>0.37808213369516824</v>
      </c>
      <c r="Q525" s="100">
        <v>0.13178705450844871</v>
      </c>
      <c r="R525" s="100">
        <v>0.29681769033434391</v>
      </c>
      <c r="S525" s="100">
        <v>6.195009222549664E-2</v>
      </c>
      <c r="T525" s="100">
        <v>0.11944791909597811</v>
      </c>
      <c r="U525" s="100">
        <v>0</v>
      </c>
      <c r="V525" s="100">
        <v>0</v>
      </c>
      <c r="W525" s="101">
        <v>1.1915110140564377E-2</v>
      </c>
      <c r="X525" s="98" t="s">
        <v>1679</v>
      </c>
    </row>
    <row r="526" spans="1:24" ht="16" x14ac:dyDescent="0.2">
      <c r="A526" s="1" t="s">
        <v>791</v>
      </c>
      <c r="B526" s="42" t="s">
        <v>792</v>
      </c>
      <c r="C526" s="94">
        <v>18</v>
      </c>
      <c r="D526" s="41" t="s">
        <v>360</v>
      </c>
      <c r="E526" s="95">
        <v>68115</v>
      </c>
      <c r="F526" s="96">
        <v>42606</v>
      </c>
      <c r="G526" s="97">
        <v>16020</v>
      </c>
      <c r="H526" s="97">
        <v>14994</v>
      </c>
      <c r="I526" s="97">
        <v>1265</v>
      </c>
      <c r="J526" s="97">
        <v>9152</v>
      </c>
      <c r="K526" s="97">
        <v>1023</v>
      </c>
      <c r="L526" s="97">
        <v>0</v>
      </c>
      <c r="M526" s="97">
        <v>0</v>
      </c>
      <c r="N526" s="96">
        <v>152</v>
      </c>
      <c r="O526" s="98">
        <v>0.62550099097115175</v>
      </c>
      <c r="P526" s="99">
        <v>0.37600337980566118</v>
      </c>
      <c r="Q526" s="100">
        <v>0.35192226446979297</v>
      </c>
      <c r="R526" s="100">
        <v>2.9690653898511946E-2</v>
      </c>
      <c r="S526" s="100">
        <v>0.21480542646575598</v>
      </c>
      <c r="T526" s="100">
        <v>2.4010702717927053E-2</v>
      </c>
      <c r="U526" s="100">
        <v>0</v>
      </c>
      <c r="V526" s="100">
        <v>0</v>
      </c>
      <c r="W526" s="101">
        <v>3.5675726423508424E-3</v>
      </c>
      <c r="X526" s="98" t="s">
        <v>1679</v>
      </c>
    </row>
    <row r="527" spans="1:24" ht="16" x14ac:dyDescent="0.2">
      <c r="A527" s="152" t="s">
        <v>1202</v>
      </c>
      <c r="B527" s="42" t="s">
        <v>1203</v>
      </c>
      <c r="C527" s="94">
        <v>12</v>
      </c>
      <c r="D527" s="41" t="s">
        <v>1156</v>
      </c>
      <c r="E527" s="95">
        <v>61820</v>
      </c>
      <c r="F527" s="96">
        <v>42758</v>
      </c>
      <c r="G527" s="97">
        <v>15862</v>
      </c>
      <c r="H527" s="97">
        <v>15835</v>
      </c>
      <c r="I527" s="97">
        <v>1552</v>
      </c>
      <c r="J527" s="97">
        <v>4773</v>
      </c>
      <c r="K527" s="97">
        <v>1161</v>
      </c>
      <c r="L527" s="97">
        <v>3051</v>
      </c>
      <c r="M527" s="97">
        <v>0</v>
      </c>
      <c r="N527" s="96">
        <v>524</v>
      </c>
      <c r="O527" s="98">
        <v>0.6916531866709803</v>
      </c>
      <c r="P527" s="99">
        <v>0.37097151410262408</v>
      </c>
      <c r="Q527" s="100">
        <v>0.37034005332335468</v>
      </c>
      <c r="R527" s="100">
        <v>3.6297301089854531E-2</v>
      </c>
      <c r="S527" s="100">
        <v>0.11162823331306422</v>
      </c>
      <c r="T527" s="100">
        <v>2.7152813508583191E-2</v>
      </c>
      <c r="U527" s="100">
        <v>7.1355068057439547E-2</v>
      </c>
      <c r="V527" s="100">
        <v>0</v>
      </c>
      <c r="W527" s="101">
        <v>1.2255016605079751E-2</v>
      </c>
      <c r="X527" s="98" t="s">
        <v>1679</v>
      </c>
    </row>
    <row r="528" spans="1:24" ht="16" x14ac:dyDescent="0.2">
      <c r="A528" s="1" t="s">
        <v>344</v>
      </c>
      <c r="B528" s="42" t="s">
        <v>345</v>
      </c>
      <c r="C528" s="94">
        <v>10</v>
      </c>
      <c r="D528" s="41" t="s">
        <v>19</v>
      </c>
      <c r="E528" s="95">
        <v>64739</v>
      </c>
      <c r="F528" s="96">
        <v>44745</v>
      </c>
      <c r="G528" s="97">
        <v>16402</v>
      </c>
      <c r="H528" s="97">
        <v>16361</v>
      </c>
      <c r="I528" s="97">
        <v>3832</v>
      </c>
      <c r="J528" s="97">
        <v>6532</v>
      </c>
      <c r="K528" s="97">
        <v>1618</v>
      </c>
      <c r="L528" s="97">
        <v>0</v>
      </c>
      <c r="M528" s="97">
        <v>0</v>
      </c>
      <c r="N528" s="96">
        <v>0</v>
      </c>
      <c r="O528" s="98">
        <v>0.69115988816632945</v>
      </c>
      <c r="P528" s="99">
        <v>0.36656609677058888</v>
      </c>
      <c r="Q528" s="100">
        <v>0.36564979327299141</v>
      </c>
      <c r="R528" s="100">
        <v>8.5640853726673377E-2</v>
      </c>
      <c r="S528" s="100">
        <v>0.14598279137333781</v>
      </c>
      <c r="T528" s="100">
        <v>3.6160464856408538E-2</v>
      </c>
      <c r="U528" s="100">
        <v>0</v>
      </c>
      <c r="V528" s="100">
        <v>0</v>
      </c>
      <c r="W528" s="101">
        <v>0</v>
      </c>
      <c r="X528" s="98" t="s">
        <v>1679</v>
      </c>
    </row>
    <row r="529" spans="1:24" ht="16" x14ac:dyDescent="0.2">
      <c r="A529" s="1" t="s">
        <v>801</v>
      </c>
      <c r="B529" s="42" t="s">
        <v>802</v>
      </c>
      <c r="C529" s="94">
        <v>19</v>
      </c>
      <c r="D529" s="41" t="s">
        <v>10</v>
      </c>
      <c r="E529" s="95">
        <v>71639</v>
      </c>
      <c r="F529" s="96">
        <v>41903</v>
      </c>
      <c r="G529" s="97">
        <v>14585</v>
      </c>
      <c r="H529" s="97">
        <v>8184</v>
      </c>
      <c r="I529" s="97">
        <v>9344</v>
      </c>
      <c r="J529" s="97">
        <v>5595</v>
      </c>
      <c r="K529" s="97">
        <v>3145</v>
      </c>
      <c r="L529" s="97">
        <v>0</v>
      </c>
      <c r="M529" s="97">
        <v>716</v>
      </c>
      <c r="N529" s="96">
        <v>334</v>
      </c>
      <c r="O529" s="98">
        <v>0.58491882912938487</v>
      </c>
      <c r="P529" s="99">
        <v>0.34806577094718755</v>
      </c>
      <c r="Q529" s="100">
        <v>0.19530821182254254</v>
      </c>
      <c r="R529" s="100">
        <v>0.22299119394792735</v>
      </c>
      <c r="S529" s="100">
        <v>0.13352265947545522</v>
      </c>
      <c r="T529" s="100">
        <v>7.5054292055461422E-2</v>
      </c>
      <c r="U529" s="100">
        <v>0</v>
      </c>
      <c r="V529" s="100">
        <v>1.7087082070496147E-2</v>
      </c>
      <c r="W529" s="101">
        <v>7.9707896809297664E-3</v>
      </c>
      <c r="X529" s="98" t="s">
        <v>1679</v>
      </c>
    </row>
    <row r="530" spans="1:24" ht="16" x14ac:dyDescent="0.2">
      <c r="A530" s="150" t="s">
        <v>1375</v>
      </c>
      <c r="B530" s="42" t="s">
        <v>1376</v>
      </c>
      <c r="C530" s="94">
        <v>3</v>
      </c>
      <c r="D530" s="41" t="s">
        <v>1372</v>
      </c>
      <c r="E530" s="95">
        <v>67423</v>
      </c>
      <c r="F530" s="96">
        <v>36523</v>
      </c>
      <c r="G530" s="97">
        <v>11942</v>
      </c>
      <c r="H530" s="97">
        <v>2990</v>
      </c>
      <c r="I530" s="97">
        <v>10993</v>
      </c>
      <c r="J530" s="97">
        <v>0</v>
      </c>
      <c r="K530" s="97">
        <v>0</v>
      </c>
      <c r="L530" s="97">
        <v>4699</v>
      </c>
      <c r="M530" s="97">
        <v>3576</v>
      </c>
      <c r="N530" s="96">
        <v>2323</v>
      </c>
      <c r="O530" s="98">
        <v>0.54169942007920147</v>
      </c>
      <c r="P530" s="99">
        <v>0.32697204501273169</v>
      </c>
      <c r="Q530" s="100">
        <v>8.1866221285217533E-2</v>
      </c>
      <c r="R530" s="100">
        <v>0.30098841825698874</v>
      </c>
      <c r="S530" s="100">
        <v>0</v>
      </c>
      <c r="T530" s="100">
        <v>0</v>
      </c>
      <c r="U530" s="100">
        <v>0.12865865345124991</v>
      </c>
      <c r="V530" s="100">
        <v>9.7910905456835423E-2</v>
      </c>
      <c r="W530" s="101">
        <v>6.3603756536976697E-2</v>
      </c>
      <c r="X530" s="98" t="s">
        <v>1679</v>
      </c>
    </row>
    <row r="531" spans="1:24" ht="16" x14ac:dyDescent="0.2">
      <c r="A531" s="1" t="s">
        <v>1106</v>
      </c>
      <c r="B531" s="42" t="s">
        <v>1107</v>
      </c>
      <c r="C531" s="94">
        <v>5</v>
      </c>
      <c r="D531" s="41" t="s">
        <v>101</v>
      </c>
      <c r="E531" s="95">
        <v>55377</v>
      </c>
      <c r="F531" s="96">
        <v>41858</v>
      </c>
      <c r="G531" s="97">
        <v>18481</v>
      </c>
      <c r="H531" s="97">
        <v>18898</v>
      </c>
      <c r="I531" s="97">
        <v>1433</v>
      </c>
      <c r="J531" s="97">
        <v>2772</v>
      </c>
      <c r="K531" s="97">
        <v>0</v>
      </c>
      <c r="L531" s="97">
        <v>0</v>
      </c>
      <c r="M531" s="97">
        <v>0</v>
      </c>
      <c r="N531" s="96">
        <v>274</v>
      </c>
      <c r="O531" s="98">
        <v>0.75587337703378654</v>
      </c>
      <c r="P531" s="99">
        <v>0.44151655597496298</v>
      </c>
      <c r="Q531" s="100">
        <v>0.45147880930765921</v>
      </c>
      <c r="R531" s="100">
        <v>3.4234793826747573E-2</v>
      </c>
      <c r="S531" s="100">
        <v>6.6223899851880166E-2</v>
      </c>
      <c r="T531" s="100">
        <v>0</v>
      </c>
      <c r="U531" s="100">
        <v>0</v>
      </c>
      <c r="V531" s="100">
        <v>0</v>
      </c>
      <c r="W531" s="101">
        <v>6.54594103875006E-3</v>
      </c>
      <c r="X531" s="98" t="s">
        <v>1679</v>
      </c>
    </row>
    <row r="532" spans="1:24" ht="16" x14ac:dyDescent="0.2">
      <c r="A532" s="1" t="s">
        <v>272</v>
      </c>
      <c r="B532" s="42" t="s">
        <v>273</v>
      </c>
      <c r="C532" s="94">
        <v>11</v>
      </c>
      <c r="D532" s="41" t="s">
        <v>274</v>
      </c>
      <c r="E532" s="95">
        <v>72269</v>
      </c>
      <c r="F532" s="96">
        <v>51161</v>
      </c>
      <c r="G532" s="97">
        <v>22025</v>
      </c>
      <c r="H532" s="97">
        <v>22118</v>
      </c>
      <c r="I532" s="97">
        <v>2870</v>
      </c>
      <c r="J532" s="97">
        <v>4148</v>
      </c>
      <c r="K532" s="97">
        <v>0</v>
      </c>
      <c r="L532" s="97">
        <v>0</v>
      </c>
      <c r="M532" s="97">
        <v>0</v>
      </c>
      <c r="N532" s="96">
        <v>0</v>
      </c>
      <c r="O532" s="98">
        <v>0.70792455963137724</v>
      </c>
      <c r="P532" s="99">
        <v>0.43050370399327614</v>
      </c>
      <c r="Q532" s="100">
        <v>0.43232149488868477</v>
      </c>
      <c r="R532" s="100">
        <v>5.6097417955082975E-2</v>
      </c>
      <c r="S532" s="100">
        <v>8.1077383162956151E-2</v>
      </c>
      <c r="T532" s="100">
        <v>0</v>
      </c>
      <c r="U532" s="100">
        <v>0</v>
      </c>
      <c r="V532" s="100">
        <v>0</v>
      </c>
      <c r="W532" s="101">
        <v>0</v>
      </c>
      <c r="X532" s="98" t="s">
        <v>1679</v>
      </c>
    </row>
    <row r="533" spans="1:24" ht="16" x14ac:dyDescent="0.2">
      <c r="A533" s="1" t="s">
        <v>178</v>
      </c>
      <c r="B533" s="42" t="s">
        <v>179</v>
      </c>
      <c r="C533" s="94">
        <v>17</v>
      </c>
      <c r="D533" s="41" t="s">
        <v>180</v>
      </c>
      <c r="E533" s="95">
        <v>84557</v>
      </c>
      <c r="F533" s="96">
        <v>57355</v>
      </c>
      <c r="G533" s="97">
        <v>24631</v>
      </c>
      <c r="H533" s="97">
        <v>25096</v>
      </c>
      <c r="I533" s="97">
        <v>2305</v>
      </c>
      <c r="J533" s="97">
        <v>3203</v>
      </c>
      <c r="K533" s="97">
        <v>2120</v>
      </c>
      <c r="L533" s="97">
        <v>0</v>
      </c>
      <c r="M533" s="97">
        <v>0</v>
      </c>
      <c r="N533" s="96">
        <v>0</v>
      </c>
      <c r="O533" s="98">
        <v>0.67829984507491992</v>
      </c>
      <c r="P533" s="99">
        <v>0.42944817365530469</v>
      </c>
      <c r="Q533" s="100">
        <v>0.4375555749280795</v>
      </c>
      <c r="R533" s="100">
        <v>4.0188300932787031E-2</v>
      </c>
      <c r="S533" s="100">
        <v>5.5845174788597331E-2</v>
      </c>
      <c r="T533" s="100">
        <v>3.6962775695231452E-2</v>
      </c>
      <c r="U533" s="100">
        <v>0</v>
      </c>
      <c r="V533" s="100">
        <v>0</v>
      </c>
      <c r="W533" s="101">
        <v>0</v>
      </c>
      <c r="X533" s="98" t="s">
        <v>1679</v>
      </c>
    </row>
    <row r="534" spans="1:24" ht="16" x14ac:dyDescent="0.2">
      <c r="A534" s="1" t="s">
        <v>400</v>
      </c>
      <c r="B534" s="42" t="s">
        <v>401</v>
      </c>
      <c r="C534" s="94">
        <v>17</v>
      </c>
      <c r="D534" s="41" t="s">
        <v>402</v>
      </c>
      <c r="E534" s="95">
        <v>71238</v>
      </c>
      <c r="F534" s="96">
        <v>50894</v>
      </c>
      <c r="G534" s="97">
        <v>21728</v>
      </c>
      <c r="H534" s="97">
        <v>22002</v>
      </c>
      <c r="I534" s="97">
        <v>3106</v>
      </c>
      <c r="J534" s="97">
        <v>1926</v>
      </c>
      <c r="K534" s="97">
        <v>1841</v>
      </c>
      <c r="L534" s="97">
        <v>0</v>
      </c>
      <c r="M534" s="97">
        <v>0</v>
      </c>
      <c r="N534" s="96">
        <v>291</v>
      </c>
      <c r="O534" s="98">
        <v>0.71442207810438252</v>
      </c>
      <c r="P534" s="99">
        <v>0.42692655322827838</v>
      </c>
      <c r="Q534" s="100">
        <v>0.43231029197940818</v>
      </c>
      <c r="R534" s="100">
        <v>6.1028804967186705E-2</v>
      </c>
      <c r="S534" s="100">
        <v>3.7843360710496328E-2</v>
      </c>
      <c r="T534" s="100">
        <v>3.6173222776751682E-2</v>
      </c>
      <c r="U534" s="100">
        <v>0</v>
      </c>
      <c r="V534" s="100">
        <v>0</v>
      </c>
      <c r="W534" s="101">
        <v>5.7177663378787285E-3</v>
      </c>
      <c r="X534" s="98" t="s">
        <v>1679</v>
      </c>
    </row>
    <row r="535" spans="1:24" ht="16" x14ac:dyDescent="0.2">
      <c r="A535" s="1" t="s">
        <v>591</v>
      </c>
      <c r="B535" s="42" t="s">
        <v>592</v>
      </c>
      <c r="C535" s="94">
        <v>16</v>
      </c>
      <c r="D535" s="41" t="s">
        <v>593</v>
      </c>
      <c r="E535" s="95">
        <v>78162</v>
      </c>
      <c r="F535" s="96">
        <v>48932</v>
      </c>
      <c r="G535" s="97">
        <v>20874</v>
      </c>
      <c r="H535" s="97">
        <v>21463</v>
      </c>
      <c r="I535" s="97">
        <v>1130</v>
      </c>
      <c r="J535" s="97">
        <v>4355</v>
      </c>
      <c r="K535" s="97">
        <v>1023</v>
      </c>
      <c r="L535" s="97">
        <v>0</v>
      </c>
      <c r="M535" s="97">
        <v>0</v>
      </c>
      <c r="N535" s="96">
        <v>87</v>
      </c>
      <c r="O535" s="98">
        <v>0.62603311071876355</v>
      </c>
      <c r="P535" s="99">
        <v>0.42659200523175017</v>
      </c>
      <c r="Q535" s="100">
        <v>0.43862911795961745</v>
      </c>
      <c r="R535" s="100">
        <v>2.3093272296247854E-2</v>
      </c>
      <c r="S535" s="100">
        <v>8.9001062699256117E-2</v>
      </c>
      <c r="T535" s="100">
        <v>2.0906564211558898E-2</v>
      </c>
      <c r="U535" s="100">
        <v>0</v>
      </c>
      <c r="V535" s="100">
        <v>0</v>
      </c>
      <c r="W535" s="101">
        <v>1.7779776015695251E-3</v>
      </c>
      <c r="X535" s="98" t="s">
        <v>1679</v>
      </c>
    </row>
    <row r="536" spans="1:24" ht="16" x14ac:dyDescent="0.2">
      <c r="A536" s="1" t="s">
        <v>508</v>
      </c>
      <c r="B536" s="42" t="s">
        <v>509</v>
      </c>
      <c r="C536" s="94">
        <v>16</v>
      </c>
      <c r="D536" s="41" t="s">
        <v>510</v>
      </c>
      <c r="E536" s="95">
        <v>80241</v>
      </c>
      <c r="F536" s="96">
        <v>53964</v>
      </c>
      <c r="G536" s="97">
        <v>22839</v>
      </c>
      <c r="H536" s="97">
        <v>23977</v>
      </c>
      <c r="I536" s="97">
        <v>3039</v>
      </c>
      <c r="J536" s="97">
        <v>1532</v>
      </c>
      <c r="K536" s="97">
        <v>2387</v>
      </c>
      <c r="L536" s="97">
        <v>0</v>
      </c>
      <c r="M536" s="97">
        <v>0</v>
      </c>
      <c r="N536" s="96">
        <v>190</v>
      </c>
      <c r="O536" s="98">
        <v>0.67252402138557599</v>
      </c>
      <c r="P536" s="99">
        <v>0.42322659550811653</v>
      </c>
      <c r="Q536" s="100">
        <v>0.44431472833741015</v>
      </c>
      <c r="R536" s="100">
        <v>5.6315321325327995E-2</v>
      </c>
      <c r="S536" s="100">
        <v>2.8389296568082426E-2</v>
      </c>
      <c r="T536" s="100">
        <v>4.423319249870284E-2</v>
      </c>
      <c r="U536" s="100">
        <v>0</v>
      </c>
      <c r="V536" s="100">
        <v>0</v>
      </c>
      <c r="W536" s="101">
        <v>3.5208657623600919E-3</v>
      </c>
      <c r="X536" s="98" t="s">
        <v>1679</v>
      </c>
    </row>
    <row r="537" spans="1:24" ht="16" x14ac:dyDescent="0.2">
      <c r="A537" s="1" t="s">
        <v>428</v>
      </c>
      <c r="B537" s="42" t="s">
        <v>429</v>
      </c>
      <c r="C537" s="94">
        <v>16</v>
      </c>
      <c r="D537" s="41" t="s">
        <v>420</v>
      </c>
      <c r="E537" s="95">
        <v>68119</v>
      </c>
      <c r="F537" s="96">
        <v>46137</v>
      </c>
      <c r="G537" s="97">
        <v>19086</v>
      </c>
      <c r="H537" s="97">
        <v>20172</v>
      </c>
      <c r="I537" s="97">
        <v>1059</v>
      </c>
      <c r="J537" s="97">
        <v>4133</v>
      </c>
      <c r="K537" s="97">
        <v>1303</v>
      </c>
      <c r="L537" s="97">
        <v>0</v>
      </c>
      <c r="M537" s="97">
        <v>0</v>
      </c>
      <c r="N537" s="96">
        <v>384</v>
      </c>
      <c r="O537" s="98">
        <v>0.67730001908424964</v>
      </c>
      <c r="P537" s="99">
        <v>0.41368099356265037</v>
      </c>
      <c r="Q537" s="100">
        <v>0.43721958514857923</v>
      </c>
      <c r="R537" s="100">
        <v>2.295337798296378E-2</v>
      </c>
      <c r="S537" s="100">
        <v>8.9581030409432771E-2</v>
      </c>
      <c r="T537" s="100">
        <v>2.8241974987537118E-2</v>
      </c>
      <c r="U537" s="100">
        <v>0</v>
      </c>
      <c r="V537" s="100">
        <v>0</v>
      </c>
      <c r="W537" s="101">
        <v>8.3230379088367248E-3</v>
      </c>
      <c r="X537" s="98" t="s">
        <v>1679</v>
      </c>
    </row>
    <row r="538" spans="1:24" ht="16" x14ac:dyDescent="0.2">
      <c r="A538" s="1" t="s">
        <v>1120</v>
      </c>
      <c r="B538" s="42" t="s">
        <v>1121</v>
      </c>
      <c r="C538" s="94">
        <v>9</v>
      </c>
      <c r="D538" s="41" t="s">
        <v>13</v>
      </c>
      <c r="E538" s="95">
        <v>60375</v>
      </c>
      <c r="F538" s="96">
        <v>40209</v>
      </c>
      <c r="G538" s="97">
        <v>16573</v>
      </c>
      <c r="H538" s="97">
        <v>17374</v>
      </c>
      <c r="I538" s="97">
        <v>845</v>
      </c>
      <c r="J538" s="97">
        <v>4310</v>
      </c>
      <c r="K538" s="97">
        <v>1058</v>
      </c>
      <c r="L538" s="97">
        <v>0</v>
      </c>
      <c r="M538" s="97">
        <v>0</v>
      </c>
      <c r="N538" s="96">
        <v>49</v>
      </c>
      <c r="O538" s="98">
        <v>0.66598757763975158</v>
      </c>
      <c r="P538" s="99">
        <v>0.41217140441194755</v>
      </c>
      <c r="Q538" s="100">
        <v>0.43209231764032929</v>
      </c>
      <c r="R538" s="100">
        <v>2.1015195602974459E-2</v>
      </c>
      <c r="S538" s="100">
        <v>0.10718993260215375</v>
      </c>
      <c r="T538" s="100">
        <v>2.6312517098162104E-2</v>
      </c>
      <c r="U538" s="100">
        <v>0</v>
      </c>
      <c r="V538" s="100">
        <v>0</v>
      </c>
      <c r="W538" s="101">
        <v>1.2186326444328383E-3</v>
      </c>
      <c r="X538" s="98" t="s">
        <v>1679</v>
      </c>
    </row>
    <row r="539" spans="1:24" ht="16" x14ac:dyDescent="0.2">
      <c r="A539" s="1" t="s">
        <v>577</v>
      </c>
      <c r="B539" s="42" t="s">
        <v>578</v>
      </c>
      <c r="C539" s="94">
        <v>20</v>
      </c>
      <c r="D539" s="41" t="s">
        <v>95</v>
      </c>
      <c r="E539" s="95">
        <v>73505</v>
      </c>
      <c r="F539" s="96">
        <v>52214</v>
      </c>
      <c r="G539" s="97">
        <v>20846</v>
      </c>
      <c r="H539" s="97">
        <v>22082</v>
      </c>
      <c r="I539" s="97">
        <v>1861</v>
      </c>
      <c r="J539" s="97">
        <v>3265</v>
      </c>
      <c r="K539" s="97">
        <v>3569</v>
      </c>
      <c r="L539" s="97">
        <v>0</v>
      </c>
      <c r="M539" s="97">
        <v>0</v>
      </c>
      <c r="N539" s="96">
        <v>591</v>
      </c>
      <c r="O539" s="98">
        <v>0.71034623495000337</v>
      </c>
      <c r="P539" s="99">
        <v>0.39924158271727889</v>
      </c>
      <c r="Q539" s="100">
        <v>0.42291339487493773</v>
      </c>
      <c r="R539" s="100">
        <v>3.5641781897575366E-2</v>
      </c>
      <c r="S539" s="100">
        <v>6.2531121921323776E-2</v>
      </c>
      <c r="T539" s="100">
        <v>6.8353315202819162E-2</v>
      </c>
      <c r="U539" s="100">
        <v>0</v>
      </c>
      <c r="V539" s="100">
        <v>0</v>
      </c>
      <c r="W539" s="101">
        <v>1.131880338606504E-2</v>
      </c>
      <c r="X539" s="98" t="s">
        <v>1679</v>
      </c>
    </row>
    <row r="540" spans="1:24" ht="16" x14ac:dyDescent="0.2">
      <c r="A540" s="1" t="s">
        <v>626</v>
      </c>
      <c r="B540" s="42" t="s">
        <v>627</v>
      </c>
      <c r="C540" s="94">
        <v>5</v>
      </c>
      <c r="D540" s="41" t="s">
        <v>126</v>
      </c>
      <c r="E540" s="95">
        <v>60883</v>
      </c>
      <c r="F540" s="96">
        <v>41738</v>
      </c>
      <c r="G540" s="97">
        <v>16378</v>
      </c>
      <c r="H540" s="97">
        <v>17643</v>
      </c>
      <c r="I540" s="97">
        <v>1390</v>
      </c>
      <c r="J540" s="97">
        <v>4060</v>
      </c>
      <c r="K540" s="97">
        <v>2093</v>
      </c>
      <c r="L540" s="97">
        <v>0</v>
      </c>
      <c r="M540" s="97">
        <v>0</v>
      </c>
      <c r="N540" s="96">
        <v>174</v>
      </c>
      <c r="O540" s="98">
        <v>0.68554440484207413</v>
      </c>
      <c r="P540" s="99">
        <v>0.39240021083904358</v>
      </c>
      <c r="Q540" s="100">
        <v>0.42270832335042408</v>
      </c>
      <c r="R540" s="100">
        <v>3.3302985289184912E-2</v>
      </c>
      <c r="S540" s="100">
        <v>9.7273467823086879E-2</v>
      </c>
      <c r="T540" s="100">
        <v>5.0146149791556856E-2</v>
      </c>
      <c r="U540" s="100">
        <v>0</v>
      </c>
      <c r="V540" s="100">
        <v>0</v>
      </c>
      <c r="W540" s="101">
        <v>4.1688629067037231E-3</v>
      </c>
      <c r="X540" s="98" t="s">
        <v>1679</v>
      </c>
    </row>
    <row r="541" spans="1:24" ht="16" x14ac:dyDescent="0.2">
      <c r="A541" s="1" t="s">
        <v>369</v>
      </c>
      <c r="B541" s="42" t="s">
        <v>370</v>
      </c>
      <c r="C541" s="94">
        <v>7</v>
      </c>
      <c r="D541" s="41" t="s">
        <v>63</v>
      </c>
      <c r="E541" s="95">
        <v>79765</v>
      </c>
      <c r="F541" s="96">
        <v>53630</v>
      </c>
      <c r="G541" s="97">
        <v>20955</v>
      </c>
      <c r="H541" s="97">
        <v>22406</v>
      </c>
      <c r="I541" s="97">
        <v>1924</v>
      </c>
      <c r="J541" s="97">
        <v>6649</v>
      </c>
      <c r="K541" s="97">
        <v>1366</v>
      </c>
      <c r="L541" s="97">
        <v>0</v>
      </c>
      <c r="M541" s="97">
        <v>0</v>
      </c>
      <c r="N541" s="96">
        <v>330</v>
      </c>
      <c r="O541" s="98">
        <v>0.67235002820786061</v>
      </c>
      <c r="P541" s="99">
        <v>0.39073279880663808</v>
      </c>
      <c r="Q541" s="100">
        <v>0.41778855118403879</v>
      </c>
      <c r="R541" s="100">
        <v>3.5875442849151597E-2</v>
      </c>
      <c r="S541" s="100">
        <v>0.12397911616632482</v>
      </c>
      <c r="T541" s="100">
        <v>2.5470818571694948E-2</v>
      </c>
      <c r="U541" s="100">
        <v>0</v>
      </c>
      <c r="V541" s="100">
        <v>0</v>
      </c>
      <c r="W541" s="101">
        <v>6.153272422151781E-3</v>
      </c>
      <c r="X541" s="98" t="s">
        <v>1679</v>
      </c>
    </row>
    <row r="542" spans="1:24" ht="16" x14ac:dyDescent="0.2">
      <c r="A542" s="1" t="s">
        <v>494</v>
      </c>
      <c r="B542" s="42" t="s">
        <v>495</v>
      </c>
      <c r="C542" s="94">
        <v>7</v>
      </c>
      <c r="D542" s="41" t="s">
        <v>63</v>
      </c>
      <c r="E542" s="95">
        <v>70461</v>
      </c>
      <c r="F542" s="96">
        <v>43753</v>
      </c>
      <c r="G542" s="97">
        <v>17078</v>
      </c>
      <c r="H542" s="97">
        <v>17506</v>
      </c>
      <c r="I542" s="97">
        <v>1629</v>
      </c>
      <c r="J542" s="97">
        <v>5621</v>
      </c>
      <c r="K542" s="97">
        <v>1142</v>
      </c>
      <c r="L542" s="97">
        <v>0</v>
      </c>
      <c r="M542" s="97">
        <v>0</v>
      </c>
      <c r="N542" s="96">
        <v>777</v>
      </c>
      <c r="O542" s="98">
        <v>0.62095343523367541</v>
      </c>
      <c r="P542" s="99">
        <v>0.39032752039860125</v>
      </c>
      <c r="Q542" s="100">
        <v>0.40010970676296481</v>
      </c>
      <c r="R542" s="100">
        <v>3.7231732681187575E-2</v>
      </c>
      <c r="S542" s="100">
        <v>0.12847119054693393</v>
      </c>
      <c r="T542" s="100">
        <v>2.6101067355381345E-2</v>
      </c>
      <c r="U542" s="100">
        <v>0</v>
      </c>
      <c r="V542" s="100">
        <v>0</v>
      </c>
      <c r="W542" s="101">
        <v>1.7758782254931091E-2</v>
      </c>
      <c r="X542" s="98" t="s">
        <v>1679</v>
      </c>
    </row>
    <row r="543" spans="1:24" ht="16" x14ac:dyDescent="0.2">
      <c r="A543" s="1" t="s">
        <v>421</v>
      </c>
      <c r="B543" s="42" t="s">
        <v>422</v>
      </c>
      <c r="C543" s="94">
        <v>11</v>
      </c>
      <c r="D543" s="41" t="s">
        <v>274</v>
      </c>
      <c r="E543" s="95">
        <v>68134</v>
      </c>
      <c r="F543" s="96">
        <v>46727</v>
      </c>
      <c r="G543" s="97">
        <v>16041</v>
      </c>
      <c r="H543" s="97">
        <v>22316</v>
      </c>
      <c r="I543" s="97">
        <v>1563</v>
      </c>
      <c r="J543" s="97">
        <v>5594</v>
      </c>
      <c r="K543" s="97">
        <v>990</v>
      </c>
      <c r="L543" s="97">
        <v>0</v>
      </c>
      <c r="M543" s="97">
        <v>0</v>
      </c>
      <c r="N543" s="96">
        <v>223</v>
      </c>
      <c r="O543" s="98">
        <v>0.68581031496756395</v>
      </c>
      <c r="P543" s="99">
        <v>0.34329188691762791</v>
      </c>
      <c r="Q543" s="100">
        <v>0.47758255398377814</v>
      </c>
      <c r="R543" s="100">
        <v>3.3449611573608408E-2</v>
      </c>
      <c r="S543" s="100">
        <v>0.1197166520427162</v>
      </c>
      <c r="T543" s="100">
        <v>2.1186894086930468E-2</v>
      </c>
      <c r="U543" s="100">
        <v>0</v>
      </c>
      <c r="V543" s="100">
        <v>0</v>
      </c>
      <c r="W543" s="101">
        <v>4.7724013953388831E-3</v>
      </c>
      <c r="X543" s="98" t="s">
        <v>1679</v>
      </c>
    </row>
    <row r="544" spans="1:24" ht="16" x14ac:dyDescent="0.2">
      <c r="A544" s="1" t="s">
        <v>61</v>
      </c>
      <c r="B544" s="42" t="s">
        <v>62</v>
      </c>
      <c r="C544" s="94">
        <v>7</v>
      </c>
      <c r="D544" s="41" t="s">
        <v>63</v>
      </c>
      <c r="E544" s="95">
        <v>78373</v>
      </c>
      <c r="F544" s="96">
        <v>50479</v>
      </c>
      <c r="G544" s="97">
        <v>15769</v>
      </c>
      <c r="H544" s="97">
        <v>21826</v>
      </c>
      <c r="I544" s="97">
        <v>2396</v>
      </c>
      <c r="J544" s="97">
        <v>9080</v>
      </c>
      <c r="K544" s="97">
        <v>1232</v>
      </c>
      <c r="L544" s="97">
        <v>0</v>
      </c>
      <c r="M544" s="97">
        <v>0</v>
      </c>
      <c r="N544" s="96">
        <v>176</v>
      </c>
      <c r="O544" s="98">
        <v>0.64408661146057955</v>
      </c>
      <c r="P544" s="99">
        <v>0.31238732938449654</v>
      </c>
      <c r="Q544" s="100">
        <v>0.4323778204798035</v>
      </c>
      <c r="R544" s="100">
        <v>4.7465282592761344E-2</v>
      </c>
      <c r="S544" s="100">
        <v>0.17987678044335267</v>
      </c>
      <c r="T544" s="100">
        <v>2.4406188712137719E-2</v>
      </c>
      <c r="U544" s="100">
        <v>0</v>
      </c>
      <c r="V544" s="100">
        <v>0</v>
      </c>
      <c r="W544" s="101">
        <v>3.4865983874482458E-3</v>
      </c>
      <c r="X544" s="98" t="s">
        <v>1679</v>
      </c>
    </row>
    <row r="545" spans="1:24" ht="16" x14ac:dyDescent="0.2">
      <c r="A545" s="1" t="s">
        <v>1128</v>
      </c>
      <c r="B545" s="42" t="s">
        <v>1129</v>
      </c>
      <c r="C545" s="94">
        <v>4</v>
      </c>
      <c r="D545" s="41" t="s">
        <v>48</v>
      </c>
      <c r="E545" s="95">
        <v>58672</v>
      </c>
      <c r="F545" s="96">
        <v>38463</v>
      </c>
      <c r="G545" s="97">
        <v>11596</v>
      </c>
      <c r="H545" s="97">
        <v>16282</v>
      </c>
      <c r="I545" s="97">
        <v>1708</v>
      </c>
      <c r="J545" s="97">
        <v>7538</v>
      </c>
      <c r="K545" s="97">
        <v>1149</v>
      </c>
      <c r="L545" s="97">
        <v>0</v>
      </c>
      <c r="M545" s="97">
        <v>0</v>
      </c>
      <c r="N545" s="96">
        <v>190</v>
      </c>
      <c r="O545" s="98">
        <v>0.65555972184346878</v>
      </c>
      <c r="P545" s="99">
        <v>0.30148454358734367</v>
      </c>
      <c r="Q545" s="100">
        <v>0.42331591399526819</v>
      </c>
      <c r="R545" s="100">
        <v>4.4406312560122715E-2</v>
      </c>
      <c r="S545" s="100">
        <v>0.19598055273899592</v>
      </c>
      <c r="T545" s="100">
        <v>2.9872864831136416E-2</v>
      </c>
      <c r="U545" s="100">
        <v>0</v>
      </c>
      <c r="V545" s="100">
        <v>0</v>
      </c>
      <c r="W545" s="101">
        <v>4.939812287133089E-3</v>
      </c>
      <c r="X545" s="98" t="s">
        <v>1679</v>
      </c>
    </row>
    <row r="546" spans="1:24" ht="16" x14ac:dyDescent="0.2">
      <c r="A546" s="1" t="s">
        <v>449</v>
      </c>
      <c r="B546" s="42" t="s">
        <v>450</v>
      </c>
      <c r="C546" s="94">
        <v>17</v>
      </c>
      <c r="D546" s="41" t="s">
        <v>180</v>
      </c>
      <c r="E546" s="95">
        <v>82328</v>
      </c>
      <c r="F546" s="96">
        <v>49405</v>
      </c>
      <c r="G546" s="97">
        <v>14382</v>
      </c>
      <c r="H546" s="97">
        <v>25845</v>
      </c>
      <c r="I546" s="97">
        <v>1579</v>
      </c>
      <c r="J546" s="97">
        <v>6209</v>
      </c>
      <c r="K546" s="97">
        <v>1390</v>
      </c>
      <c r="L546" s="97">
        <v>0</v>
      </c>
      <c r="M546" s="97">
        <v>0</v>
      </c>
      <c r="N546" s="96">
        <v>0</v>
      </c>
      <c r="O546" s="98">
        <v>0.60009960159362552</v>
      </c>
      <c r="P546" s="99">
        <v>0.29110413925716022</v>
      </c>
      <c r="Q546" s="100">
        <v>0.52312518975812161</v>
      </c>
      <c r="R546" s="100">
        <v>3.1960327902034208E-2</v>
      </c>
      <c r="S546" s="100">
        <v>0.12567553891306549</v>
      </c>
      <c r="T546" s="100">
        <v>2.8134804169618461E-2</v>
      </c>
      <c r="U546" s="100">
        <v>0</v>
      </c>
      <c r="V546" s="100">
        <v>0</v>
      </c>
      <c r="W546" s="101">
        <v>0</v>
      </c>
      <c r="X546" s="98" t="s">
        <v>1679</v>
      </c>
    </row>
    <row r="547" spans="1:24" ht="16" x14ac:dyDescent="0.2">
      <c r="A547" s="1" t="s">
        <v>1148</v>
      </c>
      <c r="B547" s="42" t="s">
        <v>1149</v>
      </c>
      <c r="C547" s="94">
        <v>7</v>
      </c>
      <c r="D547" s="41" t="s">
        <v>517</v>
      </c>
      <c r="E547" s="95">
        <v>75351</v>
      </c>
      <c r="F547" s="96">
        <v>47677</v>
      </c>
      <c r="G547" s="97">
        <v>13496</v>
      </c>
      <c r="H547" s="97">
        <v>20212</v>
      </c>
      <c r="I547" s="97">
        <v>3804</v>
      </c>
      <c r="J547" s="97">
        <v>4795</v>
      </c>
      <c r="K547" s="97">
        <v>4791</v>
      </c>
      <c r="L547" s="97">
        <v>0</v>
      </c>
      <c r="M547" s="97">
        <v>0</v>
      </c>
      <c r="N547" s="96">
        <v>579</v>
      </c>
      <c r="O547" s="98">
        <v>0.63273214688590729</v>
      </c>
      <c r="P547" s="99">
        <v>0.2830715019820878</v>
      </c>
      <c r="Q547" s="100">
        <v>0.42393606980304971</v>
      </c>
      <c r="R547" s="100">
        <v>7.978689934349896E-2</v>
      </c>
      <c r="S547" s="100">
        <v>0.10057260314197622</v>
      </c>
      <c r="T547" s="100">
        <v>0.10048870524571596</v>
      </c>
      <c r="U547" s="100">
        <v>0</v>
      </c>
      <c r="V547" s="100">
        <v>0</v>
      </c>
      <c r="W547" s="101">
        <v>1.2144220483671373E-2</v>
      </c>
      <c r="X547" s="98" t="s">
        <v>1679</v>
      </c>
    </row>
    <row r="548" spans="1:24" ht="16" x14ac:dyDescent="0.2">
      <c r="A548" s="1" t="s">
        <v>950</v>
      </c>
      <c r="B548" s="42" t="s">
        <v>951</v>
      </c>
      <c r="C548" s="94">
        <v>11</v>
      </c>
      <c r="D548" s="41" t="s">
        <v>219</v>
      </c>
      <c r="E548" s="95">
        <v>72689</v>
      </c>
      <c r="F548" s="96">
        <v>38654</v>
      </c>
      <c r="G548" s="97">
        <v>10593</v>
      </c>
      <c r="H548" s="97">
        <v>15429</v>
      </c>
      <c r="I548" s="97">
        <v>1137</v>
      </c>
      <c r="J548" s="97">
        <v>9542</v>
      </c>
      <c r="K548" s="97">
        <v>1091</v>
      </c>
      <c r="L548" s="97">
        <v>0</v>
      </c>
      <c r="M548" s="97">
        <v>0</v>
      </c>
      <c r="N548" s="96">
        <v>862</v>
      </c>
      <c r="O548" s="98">
        <v>0.53177234519665972</v>
      </c>
      <c r="P548" s="99">
        <v>0.27404667046101311</v>
      </c>
      <c r="Q548" s="100">
        <v>0.39915662027215815</v>
      </c>
      <c r="R548" s="100">
        <v>2.9414808299270449E-2</v>
      </c>
      <c r="S548" s="100">
        <v>0.24685672892844207</v>
      </c>
      <c r="T548" s="100">
        <v>2.8224763284524241E-2</v>
      </c>
      <c r="U548" s="100">
        <v>0</v>
      </c>
      <c r="V548" s="100">
        <v>0</v>
      </c>
      <c r="W548" s="101">
        <v>2.2300408754592022E-2</v>
      </c>
      <c r="X548" s="98" t="s">
        <v>1679</v>
      </c>
    </row>
    <row r="549" spans="1:24" ht="16" x14ac:dyDescent="0.2">
      <c r="A549" s="1" t="s">
        <v>124</v>
      </c>
      <c r="B549" s="42" t="s">
        <v>125</v>
      </c>
      <c r="C549" s="94">
        <v>5</v>
      </c>
      <c r="D549" s="41" t="s">
        <v>126</v>
      </c>
      <c r="E549" s="95">
        <v>73265</v>
      </c>
      <c r="F549" s="96">
        <v>43999</v>
      </c>
      <c r="G549" s="97">
        <v>12002</v>
      </c>
      <c r="H549" s="97">
        <v>24762</v>
      </c>
      <c r="I549" s="97">
        <v>955</v>
      </c>
      <c r="J549" s="97">
        <v>6280</v>
      </c>
      <c r="K549" s="97">
        <v>0</v>
      </c>
      <c r="L549" s="97">
        <v>0</v>
      </c>
      <c r="M549" s="97">
        <v>0</v>
      </c>
      <c r="N549" s="96">
        <v>0</v>
      </c>
      <c r="O549" s="98">
        <v>0.60054596328396914</v>
      </c>
      <c r="P549" s="99">
        <v>0.27277892679379079</v>
      </c>
      <c r="Q549" s="100">
        <v>0.5627855178526785</v>
      </c>
      <c r="R549" s="100">
        <v>2.1705038750880701E-2</v>
      </c>
      <c r="S549" s="100">
        <v>0.14273051660265007</v>
      </c>
      <c r="T549" s="100">
        <v>0</v>
      </c>
      <c r="U549" s="100">
        <v>0</v>
      </c>
      <c r="V549" s="100">
        <v>0</v>
      </c>
      <c r="W549" s="101">
        <v>0</v>
      </c>
      <c r="X549" s="98" t="s">
        <v>1679</v>
      </c>
    </row>
    <row r="550" spans="1:24" ht="16" x14ac:dyDescent="0.2">
      <c r="A550" s="152" t="s">
        <v>1181</v>
      </c>
      <c r="B550" s="132" t="s">
        <v>1182</v>
      </c>
      <c r="C550" s="133">
        <v>12</v>
      </c>
      <c r="D550" s="39" t="s">
        <v>1178</v>
      </c>
      <c r="E550" s="134">
        <v>75714</v>
      </c>
      <c r="F550" s="96">
        <v>46667</v>
      </c>
      <c r="G550" s="135">
        <v>12513</v>
      </c>
      <c r="H550" s="135">
        <v>19966</v>
      </c>
      <c r="I550" s="135">
        <v>2318</v>
      </c>
      <c r="J550" s="135">
        <v>6423</v>
      </c>
      <c r="K550" s="135">
        <v>1746</v>
      </c>
      <c r="L550" s="135">
        <v>3443</v>
      </c>
      <c r="M550" s="135">
        <v>0</v>
      </c>
      <c r="N550" s="136">
        <v>258</v>
      </c>
      <c r="O550" s="137">
        <v>0.61635892965633832</v>
      </c>
      <c r="P550" s="99">
        <v>0.26813379904429252</v>
      </c>
      <c r="Q550" s="100">
        <v>0.42783980114427755</v>
      </c>
      <c r="R550" s="100">
        <v>4.9671073778044444E-2</v>
      </c>
      <c r="S550" s="100">
        <v>0.13763473118049158</v>
      </c>
      <c r="T550" s="100">
        <v>3.7414018471296634E-2</v>
      </c>
      <c r="U550" s="100">
        <v>7.37780444425397E-2</v>
      </c>
      <c r="V550" s="100">
        <v>0</v>
      </c>
      <c r="W550" s="101">
        <v>5.5285319390575779E-3</v>
      </c>
      <c r="X550" s="98" t="s">
        <v>1679</v>
      </c>
    </row>
    <row r="551" spans="1:24" ht="16" x14ac:dyDescent="0.2">
      <c r="A551" s="1" t="s">
        <v>483</v>
      </c>
      <c r="B551" s="42" t="s">
        <v>484</v>
      </c>
      <c r="C551" s="94">
        <v>17</v>
      </c>
      <c r="D551" s="41" t="s">
        <v>427</v>
      </c>
      <c r="E551" s="95">
        <v>73315</v>
      </c>
      <c r="F551" s="96">
        <v>46716</v>
      </c>
      <c r="G551" s="97">
        <v>12438</v>
      </c>
      <c r="H551" s="97">
        <v>24384</v>
      </c>
      <c r="I551" s="97">
        <v>2645</v>
      </c>
      <c r="J551" s="97">
        <v>3888</v>
      </c>
      <c r="K551" s="97">
        <v>2991</v>
      </c>
      <c r="L551" s="97">
        <v>0</v>
      </c>
      <c r="M551" s="97">
        <v>0</v>
      </c>
      <c r="N551" s="96">
        <v>370</v>
      </c>
      <c r="O551" s="98">
        <v>0.63719566255200166</v>
      </c>
      <c r="P551" s="99">
        <v>0.2662471101977909</v>
      </c>
      <c r="Q551" s="100">
        <v>0.52196249678910867</v>
      </c>
      <c r="R551" s="100">
        <v>5.6618717355938007E-2</v>
      </c>
      <c r="S551" s="100">
        <v>8.3226303621885434E-2</v>
      </c>
      <c r="T551" s="100">
        <v>6.4025173388132545E-2</v>
      </c>
      <c r="U551" s="100">
        <v>0</v>
      </c>
      <c r="V551" s="100">
        <v>0</v>
      </c>
      <c r="W551" s="101">
        <v>7.9201986471444472E-3</v>
      </c>
      <c r="X551" s="98" t="s">
        <v>1679</v>
      </c>
    </row>
    <row r="552" spans="1:24" ht="16" x14ac:dyDescent="0.2">
      <c r="A552" s="1" t="s">
        <v>479</v>
      </c>
      <c r="B552" s="42" t="s">
        <v>480</v>
      </c>
      <c r="C552" s="94">
        <v>8</v>
      </c>
      <c r="D552" s="41" t="s">
        <v>92</v>
      </c>
      <c r="E552" s="95">
        <v>58484</v>
      </c>
      <c r="F552" s="96">
        <v>33731</v>
      </c>
      <c r="G552" s="97">
        <v>8874</v>
      </c>
      <c r="H552" s="97">
        <v>13414</v>
      </c>
      <c r="I552" s="97">
        <v>1680</v>
      </c>
      <c r="J552" s="97">
        <v>8417</v>
      </c>
      <c r="K552" s="97">
        <v>783</v>
      </c>
      <c r="L552" s="97">
        <v>0</v>
      </c>
      <c r="M552" s="97">
        <v>0</v>
      </c>
      <c r="N552" s="96">
        <v>563</v>
      </c>
      <c r="O552" s="98">
        <v>0.57675603583886192</v>
      </c>
      <c r="P552" s="99">
        <v>0.26308143843941773</v>
      </c>
      <c r="Q552" s="100">
        <v>0.39767572855829947</v>
      </c>
      <c r="R552" s="100">
        <v>4.9805816607868134E-2</v>
      </c>
      <c r="S552" s="100">
        <v>0.24953307046930123</v>
      </c>
      <c r="T552" s="100">
        <v>2.3213068097595685E-2</v>
      </c>
      <c r="U552" s="100">
        <v>0</v>
      </c>
      <c r="V552" s="100">
        <v>0</v>
      </c>
      <c r="W552" s="101">
        <v>1.6690877827517714E-2</v>
      </c>
      <c r="X552" s="98" t="s">
        <v>1679</v>
      </c>
    </row>
    <row r="553" spans="1:24" ht="16" x14ac:dyDescent="0.2">
      <c r="A553" s="1" t="s">
        <v>167</v>
      </c>
      <c r="B553" s="42" t="s">
        <v>168</v>
      </c>
      <c r="C553" s="94">
        <v>7</v>
      </c>
      <c r="D553" s="41" t="s">
        <v>63</v>
      </c>
      <c r="E553" s="95">
        <v>63670</v>
      </c>
      <c r="F553" s="96">
        <v>37600</v>
      </c>
      <c r="G553" s="97">
        <v>9878</v>
      </c>
      <c r="H553" s="97">
        <v>16328</v>
      </c>
      <c r="I553" s="97">
        <v>1094</v>
      </c>
      <c r="J553" s="97">
        <v>9057</v>
      </c>
      <c r="K553" s="97">
        <v>1243</v>
      </c>
      <c r="L553" s="97">
        <v>0</v>
      </c>
      <c r="M553" s="97">
        <v>0</v>
      </c>
      <c r="N553" s="96">
        <v>0</v>
      </c>
      <c r="O553" s="98">
        <v>0.5905449976441024</v>
      </c>
      <c r="P553" s="99">
        <v>0.2627127659574468</v>
      </c>
      <c r="Q553" s="100">
        <v>0.43425531914893617</v>
      </c>
      <c r="R553" s="100">
        <v>2.9095744680851063E-2</v>
      </c>
      <c r="S553" s="100">
        <v>0.24087765957446808</v>
      </c>
      <c r="T553" s="100">
        <v>3.3058510638297872E-2</v>
      </c>
      <c r="U553" s="100">
        <v>0</v>
      </c>
      <c r="V553" s="100">
        <v>0</v>
      </c>
      <c r="W553" s="101">
        <v>0</v>
      </c>
      <c r="X553" s="98" t="s">
        <v>1679</v>
      </c>
    </row>
    <row r="554" spans="1:24" ht="16" x14ac:dyDescent="0.2">
      <c r="A554" s="1" t="s">
        <v>773</v>
      </c>
      <c r="B554" s="42" t="s">
        <v>774</v>
      </c>
      <c r="C554" s="94">
        <v>6</v>
      </c>
      <c r="D554" s="41" t="s">
        <v>31</v>
      </c>
      <c r="E554" s="95">
        <v>72005</v>
      </c>
      <c r="F554" s="96">
        <v>44483</v>
      </c>
      <c r="G554" s="97">
        <v>11527</v>
      </c>
      <c r="H554" s="97">
        <v>17529</v>
      </c>
      <c r="I554" s="97">
        <v>5718</v>
      </c>
      <c r="J554" s="97">
        <v>8557</v>
      </c>
      <c r="K554" s="97">
        <v>1152</v>
      </c>
      <c r="L554" s="97">
        <v>0</v>
      </c>
      <c r="M554" s="97">
        <v>0</v>
      </c>
      <c r="N554" s="96">
        <v>0</v>
      </c>
      <c r="O554" s="98">
        <v>0.6177765432956045</v>
      </c>
      <c r="P554" s="99">
        <v>0.25913270238068475</v>
      </c>
      <c r="Q554" s="100">
        <v>0.39406065238405685</v>
      </c>
      <c r="R554" s="100">
        <v>0.12854348852370567</v>
      </c>
      <c r="S554" s="100">
        <v>0.19236562282220174</v>
      </c>
      <c r="T554" s="100">
        <v>2.5897533889350989E-2</v>
      </c>
      <c r="U554" s="100">
        <v>0</v>
      </c>
      <c r="V554" s="100">
        <v>0</v>
      </c>
      <c r="W554" s="101">
        <v>0</v>
      </c>
      <c r="X554" s="98" t="s">
        <v>1679</v>
      </c>
    </row>
    <row r="555" spans="1:24" ht="16" x14ac:dyDescent="0.2">
      <c r="A555" s="1" t="s">
        <v>1144</v>
      </c>
      <c r="B555" s="42" t="s">
        <v>1145</v>
      </c>
      <c r="C555" s="94">
        <v>6</v>
      </c>
      <c r="D555" s="41" t="s">
        <v>16</v>
      </c>
      <c r="E555" s="95">
        <v>75980</v>
      </c>
      <c r="F555" s="96">
        <v>43263</v>
      </c>
      <c r="G555" s="97">
        <v>11124</v>
      </c>
      <c r="H555" s="97">
        <v>21693</v>
      </c>
      <c r="I555" s="97">
        <v>1927</v>
      </c>
      <c r="J555" s="97">
        <v>6354</v>
      </c>
      <c r="K555" s="97">
        <v>1658</v>
      </c>
      <c r="L555" s="97">
        <v>0</v>
      </c>
      <c r="M555" s="97">
        <v>0</v>
      </c>
      <c r="N555" s="96">
        <v>507</v>
      </c>
      <c r="O555" s="98">
        <v>0.56939984206370098</v>
      </c>
      <c r="P555" s="99">
        <v>0.25712502600374454</v>
      </c>
      <c r="Q555" s="100">
        <v>0.50142153803481038</v>
      </c>
      <c r="R555" s="100">
        <v>4.4541525090724177E-2</v>
      </c>
      <c r="S555" s="100">
        <v>0.14686914915747867</v>
      </c>
      <c r="T555" s="100">
        <v>3.8323740840903314E-2</v>
      </c>
      <c r="U555" s="100">
        <v>0</v>
      </c>
      <c r="V555" s="100">
        <v>0</v>
      </c>
      <c r="W555" s="101">
        <v>1.1719020872338949E-2</v>
      </c>
      <c r="X555" s="98" t="s">
        <v>1679</v>
      </c>
    </row>
    <row r="556" spans="1:24" ht="16" x14ac:dyDescent="0.2">
      <c r="A556" s="1" t="s">
        <v>196</v>
      </c>
      <c r="B556" s="42" t="s">
        <v>197</v>
      </c>
      <c r="C556" s="94">
        <v>15</v>
      </c>
      <c r="D556" s="41" t="s">
        <v>60</v>
      </c>
      <c r="E556" s="95">
        <v>81996</v>
      </c>
      <c r="F556" s="96">
        <v>50842</v>
      </c>
      <c r="G556" s="97">
        <v>12377</v>
      </c>
      <c r="H556" s="97">
        <v>19505</v>
      </c>
      <c r="I556" s="97">
        <v>4416</v>
      </c>
      <c r="J556" s="97">
        <v>8381</v>
      </c>
      <c r="K556" s="97">
        <v>5861</v>
      </c>
      <c r="L556" s="97">
        <v>0</v>
      </c>
      <c r="M556" s="97">
        <v>0</v>
      </c>
      <c r="N556" s="96">
        <v>302</v>
      </c>
      <c r="O556" s="98">
        <v>0.62005463681155182</v>
      </c>
      <c r="P556" s="99">
        <v>0.24344046260965344</v>
      </c>
      <c r="Q556" s="100">
        <v>0.38363951064080876</v>
      </c>
      <c r="R556" s="100">
        <v>8.6857322685968297E-2</v>
      </c>
      <c r="S556" s="100">
        <v>0.16484402659218755</v>
      </c>
      <c r="T556" s="100">
        <v>0.11527870658117305</v>
      </c>
      <c r="U556" s="100">
        <v>0</v>
      </c>
      <c r="V556" s="100">
        <v>0</v>
      </c>
      <c r="W556" s="101">
        <v>5.9399708902088824E-3</v>
      </c>
      <c r="X556" s="98" t="s">
        <v>1679</v>
      </c>
    </row>
    <row r="557" spans="1:24" ht="16" x14ac:dyDescent="0.2">
      <c r="A557" s="1" t="s">
        <v>418</v>
      </c>
      <c r="B557" s="42" t="s">
        <v>419</v>
      </c>
      <c r="C557" s="94">
        <v>16</v>
      </c>
      <c r="D557" s="41" t="s">
        <v>420</v>
      </c>
      <c r="E557" s="95">
        <v>66015</v>
      </c>
      <c r="F557" s="96">
        <v>41338</v>
      </c>
      <c r="G557" s="97">
        <v>9969</v>
      </c>
      <c r="H557" s="97">
        <v>25388</v>
      </c>
      <c r="I557" s="97">
        <v>897</v>
      </c>
      <c r="J557" s="97">
        <v>3366</v>
      </c>
      <c r="K557" s="97">
        <v>1358</v>
      </c>
      <c r="L557" s="97">
        <v>0</v>
      </c>
      <c r="M557" s="97">
        <v>0</v>
      </c>
      <c r="N557" s="96">
        <v>360</v>
      </c>
      <c r="O557" s="98">
        <v>0.62619101719306214</v>
      </c>
      <c r="P557" s="99">
        <v>0.24115825632589868</v>
      </c>
      <c r="Q557" s="100">
        <v>0.61415646620542841</v>
      </c>
      <c r="R557" s="100">
        <v>2.1699162997726062E-2</v>
      </c>
      <c r="S557" s="100">
        <v>8.1426290580095789E-2</v>
      </c>
      <c r="T557" s="100">
        <v>3.2851129711161643E-2</v>
      </c>
      <c r="U557" s="100">
        <v>0</v>
      </c>
      <c r="V557" s="100">
        <v>0</v>
      </c>
      <c r="W557" s="101">
        <v>8.7086941796893896E-3</v>
      </c>
      <c r="X557" s="98" t="s">
        <v>1679</v>
      </c>
    </row>
    <row r="558" spans="1:24" ht="16" x14ac:dyDescent="0.2">
      <c r="A558" s="1" t="s">
        <v>761</v>
      </c>
      <c r="B558" s="42" t="s">
        <v>762</v>
      </c>
      <c r="C558" s="94">
        <v>13</v>
      </c>
      <c r="D558" s="41" t="s">
        <v>202</v>
      </c>
      <c r="E558" s="95">
        <v>74875</v>
      </c>
      <c r="F558" s="96">
        <v>48463</v>
      </c>
      <c r="G558" s="97">
        <v>11379</v>
      </c>
      <c r="H558" s="97">
        <v>19033</v>
      </c>
      <c r="I558" s="97">
        <v>6607</v>
      </c>
      <c r="J558" s="97">
        <v>4539</v>
      </c>
      <c r="K558" s="97">
        <v>6749</v>
      </c>
      <c r="L558" s="97">
        <v>0</v>
      </c>
      <c r="M558" s="97">
        <v>0</v>
      </c>
      <c r="N558" s="96">
        <v>156</v>
      </c>
      <c r="O558" s="98">
        <v>0.64725208681135227</v>
      </c>
      <c r="P558" s="99">
        <v>0.23479768070486762</v>
      </c>
      <c r="Q558" s="100">
        <v>0.39273260012793265</v>
      </c>
      <c r="R558" s="100">
        <v>0.13633080907083756</v>
      </c>
      <c r="S558" s="100">
        <v>9.3659080122980423E-2</v>
      </c>
      <c r="T558" s="100">
        <v>0.13926087943379487</v>
      </c>
      <c r="U558" s="100">
        <v>0</v>
      </c>
      <c r="V558" s="100">
        <v>0</v>
      </c>
      <c r="W558" s="101">
        <v>3.2189505395869011E-3</v>
      </c>
      <c r="X558" s="98" t="s">
        <v>1679</v>
      </c>
    </row>
    <row r="559" spans="1:24" ht="16" x14ac:dyDescent="0.2">
      <c r="A559" s="152" t="s">
        <v>1232</v>
      </c>
      <c r="B559" s="42" t="s">
        <v>1233</v>
      </c>
      <c r="C559" s="94">
        <v>12</v>
      </c>
      <c r="D559" s="41" t="s">
        <v>1167</v>
      </c>
      <c r="E559" s="95">
        <v>61896</v>
      </c>
      <c r="F559" s="96">
        <v>37937</v>
      </c>
      <c r="G559" s="97">
        <v>8769</v>
      </c>
      <c r="H559" s="97">
        <v>16938</v>
      </c>
      <c r="I559" s="97">
        <v>1271</v>
      </c>
      <c r="J559" s="97">
        <v>7203</v>
      </c>
      <c r="K559" s="97">
        <v>746</v>
      </c>
      <c r="L559" s="97">
        <v>2169</v>
      </c>
      <c r="M559" s="97">
        <v>697</v>
      </c>
      <c r="N559" s="96">
        <v>144</v>
      </c>
      <c r="O559" s="98">
        <v>0.61291521261470849</v>
      </c>
      <c r="P559" s="99">
        <v>0.23114637425204945</v>
      </c>
      <c r="Q559" s="100">
        <v>0.4464770540633155</v>
      </c>
      <c r="R559" s="100">
        <v>3.3502912723726179E-2</v>
      </c>
      <c r="S559" s="100">
        <v>0.18986741176160477</v>
      </c>
      <c r="T559" s="100">
        <v>1.96641800880407E-2</v>
      </c>
      <c r="U559" s="100">
        <v>5.7173735403432006E-2</v>
      </c>
      <c r="V559" s="100">
        <v>1.8372565042043387E-2</v>
      </c>
      <c r="W559" s="101">
        <v>3.7957666657880171E-3</v>
      </c>
      <c r="X559" s="98" t="s">
        <v>1679</v>
      </c>
    </row>
    <row r="560" spans="1:24" ht="16" x14ac:dyDescent="0.2">
      <c r="A560" s="1" t="s">
        <v>316</v>
      </c>
      <c r="B560" s="42" t="s">
        <v>317</v>
      </c>
      <c r="C560" s="94">
        <v>9</v>
      </c>
      <c r="D560" s="41" t="s">
        <v>318</v>
      </c>
      <c r="E560" s="95">
        <v>76401</v>
      </c>
      <c r="F560" s="96">
        <v>42231</v>
      </c>
      <c r="G560" s="97">
        <v>9751</v>
      </c>
      <c r="H560" s="97">
        <v>22025</v>
      </c>
      <c r="I560" s="97">
        <v>2007</v>
      </c>
      <c r="J560" s="97">
        <v>6278</v>
      </c>
      <c r="K560" s="97">
        <v>1245</v>
      </c>
      <c r="L560" s="97">
        <v>0</v>
      </c>
      <c r="M560" s="97">
        <v>0</v>
      </c>
      <c r="N560" s="96">
        <v>925</v>
      </c>
      <c r="O560" s="98">
        <v>0.55275454509757727</v>
      </c>
      <c r="P560" s="99">
        <v>0.23089673462622246</v>
      </c>
      <c r="Q560" s="100">
        <v>0.52153631218772945</v>
      </c>
      <c r="R560" s="100">
        <v>4.7524330468139517E-2</v>
      </c>
      <c r="S560" s="100">
        <v>0.14865856835026403</v>
      </c>
      <c r="T560" s="100">
        <v>2.9480713220146337E-2</v>
      </c>
      <c r="U560" s="100">
        <v>0</v>
      </c>
      <c r="V560" s="100">
        <v>0</v>
      </c>
      <c r="W560" s="101">
        <v>2.1903341147498284E-2</v>
      </c>
      <c r="X560" s="98" t="s">
        <v>1679</v>
      </c>
    </row>
    <row r="561" spans="1:24" ht="16" x14ac:dyDescent="0.2">
      <c r="A561" s="1" t="s">
        <v>330</v>
      </c>
      <c r="B561" s="42" t="s">
        <v>331</v>
      </c>
      <c r="C561" s="94">
        <v>17</v>
      </c>
      <c r="D561" s="41" t="s">
        <v>329</v>
      </c>
      <c r="E561" s="95">
        <v>85951</v>
      </c>
      <c r="F561" s="96">
        <v>53522</v>
      </c>
      <c r="G561" s="97">
        <v>12149</v>
      </c>
      <c r="H561" s="97">
        <v>33513</v>
      </c>
      <c r="I561" s="97">
        <v>1919</v>
      </c>
      <c r="J561" s="97">
        <v>2899</v>
      </c>
      <c r="K561" s="97">
        <v>2515</v>
      </c>
      <c r="L561" s="97">
        <v>0</v>
      </c>
      <c r="M561" s="97">
        <v>0</v>
      </c>
      <c r="N561" s="96">
        <v>527</v>
      </c>
      <c r="O561" s="98">
        <v>0.62270363346557922</v>
      </c>
      <c r="P561" s="99">
        <v>0.22699077015059227</v>
      </c>
      <c r="Q561" s="100">
        <v>0.62615373117596507</v>
      </c>
      <c r="R561" s="100">
        <v>3.5854415006913047E-2</v>
      </c>
      <c r="S561" s="100">
        <v>5.4164642576884268E-2</v>
      </c>
      <c r="T561" s="100">
        <v>4.6990022794364934E-2</v>
      </c>
      <c r="U561" s="100">
        <v>0</v>
      </c>
      <c r="V561" s="100">
        <v>0</v>
      </c>
      <c r="W561" s="101">
        <v>9.8464182952804451E-3</v>
      </c>
      <c r="X561" s="98" t="s">
        <v>1679</v>
      </c>
    </row>
    <row r="562" spans="1:24" ht="16" x14ac:dyDescent="0.2">
      <c r="A562" s="1" t="s">
        <v>391</v>
      </c>
      <c r="B562" s="42" t="s">
        <v>392</v>
      </c>
      <c r="C562" s="94">
        <v>17</v>
      </c>
      <c r="D562" s="41" t="s">
        <v>393</v>
      </c>
      <c r="E562" s="95">
        <v>75244</v>
      </c>
      <c r="F562" s="96">
        <v>51362</v>
      </c>
      <c r="G562" s="97">
        <v>11650</v>
      </c>
      <c r="H562" s="97">
        <v>27772</v>
      </c>
      <c r="I562" s="97">
        <v>5055</v>
      </c>
      <c r="J562" s="97">
        <v>1606</v>
      </c>
      <c r="K562" s="97">
        <v>4844</v>
      </c>
      <c r="L562" s="97">
        <v>0</v>
      </c>
      <c r="M562" s="97">
        <v>0</v>
      </c>
      <c r="N562" s="96">
        <v>435</v>
      </c>
      <c r="O562" s="98">
        <v>0.68260592206687576</v>
      </c>
      <c r="P562" s="99">
        <v>0.22682138546006775</v>
      </c>
      <c r="Q562" s="100">
        <v>0.54071103150188859</v>
      </c>
      <c r="R562" s="100">
        <v>9.8419064678166732E-2</v>
      </c>
      <c r="S562" s="100">
        <v>3.1268252793894322E-2</v>
      </c>
      <c r="T562" s="100">
        <v>9.4310969199018727E-2</v>
      </c>
      <c r="U562" s="100">
        <v>0</v>
      </c>
      <c r="V562" s="100">
        <v>0</v>
      </c>
      <c r="W562" s="101">
        <v>8.4692963669639031E-3</v>
      </c>
      <c r="X562" s="98" t="s">
        <v>1679</v>
      </c>
    </row>
    <row r="563" spans="1:24" ht="16" x14ac:dyDescent="0.2">
      <c r="A563" s="1" t="s">
        <v>29</v>
      </c>
      <c r="B563" s="42" t="s">
        <v>30</v>
      </c>
      <c r="C563" s="94">
        <v>6</v>
      </c>
      <c r="D563" s="41" t="s">
        <v>31</v>
      </c>
      <c r="E563" s="95">
        <v>67714</v>
      </c>
      <c r="F563" s="96">
        <v>38918</v>
      </c>
      <c r="G563" s="97">
        <v>8610</v>
      </c>
      <c r="H563" s="97">
        <v>19366</v>
      </c>
      <c r="I563" s="97">
        <v>943</v>
      </c>
      <c r="J563" s="97">
        <v>8468</v>
      </c>
      <c r="K563" s="97">
        <v>1531</v>
      </c>
      <c r="L563" s="97">
        <v>0</v>
      </c>
      <c r="M563" s="97">
        <v>0</v>
      </c>
      <c r="N563" s="96">
        <v>0</v>
      </c>
      <c r="O563" s="98">
        <v>0.57474082169123075</v>
      </c>
      <c r="P563" s="99">
        <v>0.2212343902564366</v>
      </c>
      <c r="Q563" s="100">
        <v>0.49761036024461691</v>
      </c>
      <c r="R563" s="100">
        <v>2.4230433218562105E-2</v>
      </c>
      <c r="S563" s="100">
        <v>0.21758569299552907</v>
      </c>
      <c r="T563" s="100">
        <v>3.9339123284855337E-2</v>
      </c>
      <c r="U563" s="100">
        <v>0</v>
      </c>
      <c r="V563" s="100">
        <v>0</v>
      </c>
      <c r="W563" s="101">
        <v>0</v>
      </c>
      <c r="X563" s="98" t="s">
        <v>1679</v>
      </c>
    </row>
    <row r="564" spans="1:24" ht="16" x14ac:dyDescent="0.2">
      <c r="A564" s="1" t="s">
        <v>565</v>
      </c>
      <c r="B564" s="42" t="s">
        <v>566</v>
      </c>
      <c r="C564" s="94">
        <v>16</v>
      </c>
      <c r="D564" s="41" t="s">
        <v>510</v>
      </c>
      <c r="E564" s="95">
        <v>86864</v>
      </c>
      <c r="F564" s="96">
        <v>54917</v>
      </c>
      <c r="G564" s="97">
        <v>12014</v>
      </c>
      <c r="H564" s="97">
        <v>29062</v>
      </c>
      <c r="I564" s="97">
        <v>3555</v>
      </c>
      <c r="J564" s="97">
        <v>2740</v>
      </c>
      <c r="K564" s="97">
        <v>7013</v>
      </c>
      <c r="L564" s="97">
        <v>0</v>
      </c>
      <c r="M564" s="97">
        <v>0</v>
      </c>
      <c r="N564" s="96">
        <v>533</v>
      </c>
      <c r="O564" s="98">
        <v>0.63221818014367281</v>
      </c>
      <c r="P564" s="99">
        <v>0.21876650217601107</v>
      </c>
      <c r="Q564" s="100">
        <v>0.52919860880965819</v>
      </c>
      <c r="R564" s="100">
        <v>6.4734053207567782E-2</v>
      </c>
      <c r="S564" s="100">
        <v>4.9893475608645772E-2</v>
      </c>
      <c r="T564" s="100">
        <v>0.12770180454139884</v>
      </c>
      <c r="U564" s="100">
        <v>0</v>
      </c>
      <c r="V564" s="100">
        <v>0</v>
      </c>
      <c r="W564" s="101">
        <v>9.7055556567183197E-3</v>
      </c>
      <c r="X564" s="98" t="s">
        <v>1679</v>
      </c>
    </row>
    <row r="565" spans="1:24" ht="16" x14ac:dyDescent="0.2">
      <c r="A565" s="1" t="s">
        <v>640</v>
      </c>
      <c r="B565" s="42" t="s">
        <v>641</v>
      </c>
      <c r="C565" s="94">
        <v>10</v>
      </c>
      <c r="D565" s="41" t="s">
        <v>156</v>
      </c>
      <c r="E565" s="95">
        <v>73518</v>
      </c>
      <c r="F565" s="96">
        <v>45942</v>
      </c>
      <c r="G565" s="97">
        <v>9628</v>
      </c>
      <c r="H565" s="97">
        <v>27473</v>
      </c>
      <c r="I565" s="97">
        <v>2127</v>
      </c>
      <c r="J565" s="97">
        <v>3832</v>
      </c>
      <c r="K565" s="97">
        <v>2533</v>
      </c>
      <c r="L565" s="97">
        <v>0</v>
      </c>
      <c r="M565" s="97">
        <v>0</v>
      </c>
      <c r="N565" s="96">
        <v>349</v>
      </c>
      <c r="O565" s="98">
        <v>0.6249081857504285</v>
      </c>
      <c r="P565" s="99">
        <v>0.20956858647860346</v>
      </c>
      <c r="Q565" s="100">
        <v>0.59799312176222197</v>
      </c>
      <c r="R565" s="100">
        <v>4.6297505550476688E-2</v>
      </c>
      <c r="S565" s="100">
        <v>8.3409516346698007E-2</v>
      </c>
      <c r="T565" s="100">
        <v>5.5134735100779243E-2</v>
      </c>
      <c r="U565" s="100">
        <v>0</v>
      </c>
      <c r="V565" s="100">
        <v>0</v>
      </c>
      <c r="W565" s="101">
        <v>7.5965347612206692E-3</v>
      </c>
      <c r="X565" s="98" t="s">
        <v>1679</v>
      </c>
    </row>
    <row r="566" spans="1:24" ht="16" x14ac:dyDescent="0.2">
      <c r="A566" s="1" t="s">
        <v>630</v>
      </c>
      <c r="B566" s="42" t="s">
        <v>631</v>
      </c>
      <c r="C566" s="94">
        <v>7</v>
      </c>
      <c r="D566" s="41" t="s">
        <v>63</v>
      </c>
      <c r="E566" s="95">
        <v>64754</v>
      </c>
      <c r="F566" s="96">
        <v>38196</v>
      </c>
      <c r="G566" s="97">
        <v>7997</v>
      </c>
      <c r="H566" s="97">
        <v>20530</v>
      </c>
      <c r="I566" s="97">
        <v>1296</v>
      </c>
      <c r="J566" s="97">
        <v>7256</v>
      </c>
      <c r="K566" s="97">
        <v>1117</v>
      </c>
      <c r="L566" s="97">
        <v>0</v>
      </c>
      <c r="M566" s="97">
        <v>0</v>
      </c>
      <c r="N566" s="96">
        <v>0</v>
      </c>
      <c r="O566" s="98">
        <v>0.58986317447570802</v>
      </c>
      <c r="P566" s="99">
        <v>0.20936747303382552</v>
      </c>
      <c r="Q566" s="100">
        <v>0.53749083673683107</v>
      </c>
      <c r="R566" s="100">
        <v>3.3930254476908575E-2</v>
      </c>
      <c r="S566" s="100">
        <v>0.18996753586763013</v>
      </c>
      <c r="T566" s="100">
        <v>2.9243899884804692E-2</v>
      </c>
      <c r="U566" s="100">
        <v>0</v>
      </c>
      <c r="V566" s="100">
        <v>0</v>
      </c>
      <c r="W566" s="101">
        <v>0</v>
      </c>
      <c r="X566" s="98" t="s">
        <v>1679</v>
      </c>
    </row>
    <row r="567" spans="1:24" ht="16" x14ac:dyDescent="0.2">
      <c r="A567" s="1" t="s">
        <v>858</v>
      </c>
      <c r="B567" s="42" t="s">
        <v>859</v>
      </c>
      <c r="C567" s="94">
        <v>6</v>
      </c>
      <c r="D567" s="41" t="s">
        <v>16</v>
      </c>
      <c r="E567" s="95">
        <v>74290</v>
      </c>
      <c r="F567" s="96">
        <v>43261</v>
      </c>
      <c r="G567" s="97">
        <v>8823</v>
      </c>
      <c r="H567" s="97">
        <v>21364</v>
      </c>
      <c r="I567" s="97">
        <v>1614</v>
      </c>
      <c r="J567" s="97">
        <v>7806</v>
      </c>
      <c r="K567" s="97">
        <v>2251</v>
      </c>
      <c r="L567" s="97">
        <v>0</v>
      </c>
      <c r="M567" s="97">
        <v>0</v>
      </c>
      <c r="N567" s="96">
        <v>1403</v>
      </c>
      <c r="O567" s="98">
        <v>0.58232601965271236</v>
      </c>
      <c r="P567" s="99">
        <v>0.20394812879961166</v>
      </c>
      <c r="Q567" s="100">
        <v>0.49383971706617968</v>
      </c>
      <c r="R567" s="100">
        <v>3.7308430225838518E-2</v>
      </c>
      <c r="S567" s="100">
        <v>0.1804396569658584</v>
      </c>
      <c r="T567" s="100">
        <v>5.2033008945701668E-2</v>
      </c>
      <c r="U567" s="100">
        <v>0</v>
      </c>
      <c r="V567" s="100">
        <v>0</v>
      </c>
      <c r="W567" s="101">
        <v>3.2431057996810057E-2</v>
      </c>
      <c r="X567" s="98" t="s">
        <v>1679</v>
      </c>
    </row>
    <row r="568" spans="1:24" ht="16" x14ac:dyDescent="0.2">
      <c r="A568" s="1" t="s">
        <v>173</v>
      </c>
      <c r="B568" s="42" t="s">
        <v>174</v>
      </c>
      <c r="C568" s="94">
        <v>16</v>
      </c>
      <c r="D568" s="41" t="s">
        <v>175</v>
      </c>
      <c r="E568" s="95">
        <v>77038</v>
      </c>
      <c r="F568" s="96">
        <v>47032</v>
      </c>
      <c r="G568" s="97">
        <v>9567</v>
      </c>
      <c r="H568" s="97">
        <v>29216</v>
      </c>
      <c r="I568" s="97">
        <v>3937</v>
      </c>
      <c r="J568" s="97">
        <v>1850</v>
      </c>
      <c r="K568" s="97">
        <v>1912</v>
      </c>
      <c r="L568" s="97">
        <v>0</v>
      </c>
      <c r="M568" s="97">
        <v>0</v>
      </c>
      <c r="N568" s="96">
        <v>550</v>
      </c>
      <c r="O568" s="98">
        <v>0.61050390716269898</v>
      </c>
      <c r="P568" s="99">
        <v>0.20341469637693485</v>
      </c>
      <c r="Q568" s="100">
        <v>0.62119408062595682</v>
      </c>
      <c r="R568" s="100">
        <v>8.3708964109542441E-2</v>
      </c>
      <c r="S568" s="100">
        <v>3.9334920904915804E-2</v>
      </c>
      <c r="T568" s="100">
        <v>4.0653172308215683E-2</v>
      </c>
      <c r="U568" s="100">
        <v>0</v>
      </c>
      <c r="V568" s="100">
        <v>0</v>
      </c>
      <c r="W568" s="101">
        <v>1.1694165674434428E-2</v>
      </c>
      <c r="X568" s="98" t="s">
        <v>1679</v>
      </c>
    </row>
    <row r="569" spans="1:24" ht="16" x14ac:dyDescent="0.2">
      <c r="A569" s="1" t="s">
        <v>926</v>
      </c>
      <c r="B569" s="42" t="s">
        <v>927</v>
      </c>
      <c r="C569" s="94">
        <v>5</v>
      </c>
      <c r="D569" s="41" t="s">
        <v>101</v>
      </c>
      <c r="E569" s="95">
        <v>75262</v>
      </c>
      <c r="F569" s="96">
        <v>46256</v>
      </c>
      <c r="G569" s="97">
        <v>9087</v>
      </c>
      <c r="H569" s="97">
        <v>26378</v>
      </c>
      <c r="I569" s="97">
        <v>2046</v>
      </c>
      <c r="J569" s="97">
        <v>6983</v>
      </c>
      <c r="K569" s="97">
        <v>1762</v>
      </c>
      <c r="L569" s="97">
        <v>0</v>
      </c>
      <c r="M569" s="97">
        <v>0</v>
      </c>
      <c r="N569" s="96">
        <v>0</v>
      </c>
      <c r="O569" s="98">
        <v>0.6145996651696739</v>
      </c>
      <c r="P569" s="99">
        <v>0.19645019024558977</v>
      </c>
      <c r="Q569" s="100">
        <v>0.57026115530958144</v>
      </c>
      <c r="R569" s="100">
        <v>4.4232099619508823E-2</v>
      </c>
      <c r="S569" s="100">
        <v>0.15096419923901763</v>
      </c>
      <c r="T569" s="100">
        <v>3.8092355586302321E-2</v>
      </c>
      <c r="U569" s="100">
        <v>0</v>
      </c>
      <c r="V569" s="100">
        <v>0</v>
      </c>
      <c r="W569" s="101">
        <v>0</v>
      </c>
      <c r="X569" s="98" t="s">
        <v>1679</v>
      </c>
    </row>
    <row r="570" spans="1:24" ht="16" x14ac:dyDescent="0.2">
      <c r="A570" s="1" t="s">
        <v>559</v>
      </c>
      <c r="B570" s="42" t="s">
        <v>560</v>
      </c>
      <c r="C570" s="94">
        <v>6</v>
      </c>
      <c r="D570" s="41" t="s">
        <v>31</v>
      </c>
      <c r="E570" s="95">
        <v>79989</v>
      </c>
      <c r="F570" s="96">
        <v>48538</v>
      </c>
      <c r="G570" s="97">
        <v>9268</v>
      </c>
      <c r="H570" s="97">
        <v>20926</v>
      </c>
      <c r="I570" s="97">
        <v>1607</v>
      </c>
      <c r="J570" s="97">
        <v>15627</v>
      </c>
      <c r="K570" s="97">
        <v>1110</v>
      </c>
      <c r="L570" s="97">
        <v>0</v>
      </c>
      <c r="M570" s="97">
        <v>0</v>
      </c>
      <c r="N570" s="96">
        <v>0</v>
      </c>
      <c r="O570" s="98">
        <v>0.60680843615997204</v>
      </c>
      <c r="P570" s="99">
        <v>0.19094317854052495</v>
      </c>
      <c r="Q570" s="100">
        <v>0.43112612798219951</v>
      </c>
      <c r="R570" s="100">
        <v>3.3108080267007296E-2</v>
      </c>
      <c r="S570" s="100">
        <v>0.32195393300094771</v>
      </c>
      <c r="T570" s="100">
        <v>2.2868680209320532E-2</v>
      </c>
      <c r="U570" s="100">
        <v>0</v>
      </c>
      <c r="V570" s="100">
        <v>0</v>
      </c>
      <c r="W570" s="101">
        <v>0</v>
      </c>
      <c r="X570" s="98" t="s">
        <v>1679</v>
      </c>
    </row>
    <row r="571" spans="1:24" ht="16" x14ac:dyDescent="0.2">
      <c r="A571" s="1" t="s">
        <v>910</v>
      </c>
      <c r="B571" s="42" t="s">
        <v>911</v>
      </c>
      <c r="C571" s="94">
        <v>4</v>
      </c>
      <c r="D571" s="41" t="s">
        <v>135</v>
      </c>
      <c r="E571" s="95">
        <v>62730</v>
      </c>
      <c r="F571" s="96">
        <v>36265</v>
      </c>
      <c r="G571" s="97">
        <v>6021</v>
      </c>
      <c r="H571" s="97">
        <v>18589</v>
      </c>
      <c r="I571" s="97">
        <v>639</v>
      </c>
      <c r="J571" s="97">
        <v>7975</v>
      </c>
      <c r="K571" s="97">
        <v>1614</v>
      </c>
      <c r="L571" s="97">
        <v>0</v>
      </c>
      <c r="M571" s="97">
        <v>1427</v>
      </c>
      <c r="N571" s="96">
        <v>0</v>
      </c>
      <c r="O571" s="98">
        <v>0.57811254583134064</v>
      </c>
      <c r="P571" s="99">
        <v>0.16602785054460223</v>
      </c>
      <c r="Q571" s="100">
        <v>0.5125878946642769</v>
      </c>
      <c r="R571" s="100">
        <v>1.7620295050324003E-2</v>
      </c>
      <c r="S571" s="100">
        <v>0.21990900317110162</v>
      </c>
      <c r="T571" s="100">
        <v>4.4505721770301945E-2</v>
      </c>
      <c r="U571" s="100">
        <v>0</v>
      </c>
      <c r="V571" s="100">
        <v>3.9349234799393354E-2</v>
      </c>
      <c r="W571" s="101">
        <v>0</v>
      </c>
      <c r="X571" s="98" t="s">
        <v>1679</v>
      </c>
    </row>
    <row r="572" spans="1:24" ht="16" x14ac:dyDescent="0.2">
      <c r="A572" s="1" t="s">
        <v>706</v>
      </c>
      <c r="B572" s="42" t="s">
        <v>707</v>
      </c>
      <c r="C572" s="94">
        <v>4</v>
      </c>
      <c r="D572" s="41" t="s">
        <v>525</v>
      </c>
      <c r="E572" s="95">
        <v>61868</v>
      </c>
      <c r="F572" s="96">
        <v>32706</v>
      </c>
      <c r="G572" s="97">
        <v>5388</v>
      </c>
      <c r="H572" s="97">
        <v>18584</v>
      </c>
      <c r="I572" s="97">
        <v>1220</v>
      </c>
      <c r="J572" s="97">
        <v>6107</v>
      </c>
      <c r="K572" s="97">
        <v>1407</v>
      </c>
      <c r="L572" s="97">
        <v>0</v>
      </c>
      <c r="M572" s="97">
        <v>0</v>
      </c>
      <c r="N572" s="96">
        <v>0</v>
      </c>
      <c r="O572" s="98">
        <v>0.52864162410292881</v>
      </c>
      <c r="P572" s="99">
        <v>0.16474041460282518</v>
      </c>
      <c r="Q572" s="100">
        <v>0.5682137834036568</v>
      </c>
      <c r="R572" s="100">
        <v>3.730202409343851E-2</v>
      </c>
      <c r="S572" s="100">
        <v>0.18672414847428606</v>
      </c>
      <c r="T572" s="100">
        <v>4.3019629425793432E-2</v>
      </c>
      <c r="U572" s="100">
        <v>0</v>
      </c>
      <c r="V572" s="100">
        <v>0</v>
      </c>
      <c r="W572" s="101">
        <v>0</v>
      </c>
      <c r="X572" s="98" t="s">
        <v>1679</v>
      </c>
    </row>
    <row r="573" spans="1:24" ht="16" x14ac:dyDescent="0.2">
      <c r="A573" s="1" t="s">
        <v>815</v>
      </c>
      <c r="B573" s="42" t="s">
        <v>816</v>
      </c>
      <c r="C573" s="94">
        <v>4</v>
      </c>
      <c r="D573" s="41" t="s">
        <v>525</v>
      </c>
      <c r="E573" s="95">
        <v>64825</v>
      </c>
      <c r="F573" s="96">
        <v>40919</v>
      </c>
      <c r="G573" s="97">
        <v>6630</v>
      </c>
      <c r="H573" s="97">
        <v>17946</v>
      </c>
      <c r="I573" s="97">
        <v>7558</v>
      </c>
      <c r="J573" s="97">
        <v>7516</v>
      </c>
      <c r="K573" s="97">
        <v>880</v>
      </c>
      <c r="L573" s="97">
        <v>0</v>
      </c>
      <c r="M573" s="97">
        <v>0</v>
      </c>
      <c r="N573" s="96">
        <v>389</v>
      </c>
      <c r="O573" s="98">
        <v>0.63122252217508679</v>
      </c>
      <c r="P573" s="99">
        <v>0.16202742002492729</v>
      </c>
      <c r="Q573" s="100">
        <v>0.43857376768738238</v>
      </c>
      <c r="R573" s="100">
        <v>0.18470637112343899</v>
      </c>
      <c r="S573" s="100">
        <v>0.1836799530780322</v>
      </c>
      <c r="T573" s="100">
        <v>2.1505901903761088E-2</v>
      </c>
      <c r="U573" s="100">
        <v>0</v>
      </c>
      <c r="V573" s="100">
        <v>0</v>
      </c>
      <c r="W573" s="101">
        <v>9.506586182458027E-3</v>
      </c>
      <c r="X573" s="98" t="s">
        <v>1679</v>
      </c>
    </row>
    <row r="574" spans="1:24" ht="16" x14ac:dyDescent="0.2">
      <c r="A574" s="1" t="s">
        <v>880</v>
      </c>
      <c r="B574" s="42" t="s">
        <v>881</v>
      </c>
      <c r="C574" s="94">
        <v>8</v>
      </c>
      <c r="D574" s="41" t="s">
        <v>43</v>
      </c>
      <c r="E574" s="95">
        <v>69265</v>
      </c>
      <c r="F574" s="96">
        <v>42048</v>
      </c>
      <c r="G574" s="97">
        <v>6792</v>
      </c>
      <c r="H574" s="97">
        <v>20269</v>
      </c>
      <c r="I574" s="97">
        <v>4746</v>
      </c>
      <c r="J574" s="97">
        <v>7315</v>
      </c>
      <c r="K574" s="97">
        <v>2566</v>
      </c>
      <c r="L574" s="97">
        <v>0</v>
      </c>
      <c r="M574" s="97">
        <v>0</v>
      </c>
      <c r="N574" s="96">
        <v>360</v>
      </c>
      <c r="O574" s="98">
        <v>0.60705984263336465</v>
      </c>
      <c r="P574" s="99">
        <v>0.1615296803652968</v>
      </c>
      <c r="Q574" s="100">
        <v>0.4820443302891933</v>
      </c>
      <c r="R574" s="100">
        <v>0.11287100456621005</v>
      </c>
      <c r="S574" s="100">
        <v>0.17396784627092846</v>
      </c>
      <c r="T574" s="100">
        <v>6.1025494672754949E-2</v>
      </c>
      <c r="U574" s="100">
        <v>0</v>
      </c>
      <c r="V574" s="100">
        <v>0</v>
      </c>
      <c r="W574" s="101">
        <v>8.5616438356164379E-3</v>
      </c>
      <c r="X574" s="98" t="s">
        <v>1679</v>
      </c>
    </row>
    <row r="575" spans="1:24" ht="16" x14ac:dyDescent="0.2">
      <c r="A575" s="1" t="s">
        <v>928</v>
      </c>
      <c r="B575" s="42" t="s">
        <v>929</v>
      </c>
      <c r="C575" s="94">
        <v>5</v>
      </c>
      <c r="D575" s="41" t="s">
        <v>101</v>
      </c>
      <c r="E575" s="95">
        <v>77720</v>
      </c>
      <c r="F575" s="96">
        <v>48397</v>
      </c>
      <c r="G575" s="97">
        <v>7707</v>
      </c>
      <c r="H575" s="97">
        <v>28950</v>
      </c>
      <c r="I575" s="97">
        <v>2737</v>
      </c>
      <c r="J575" s="97">
        <v>6766</v>
      </c>
      <c r="K575" s="97">
        <v>2237</v>
      </c>
      <c r="L575" s="97">
        <v>0</v>
      </c>
      <c r="M575" s="97">
        <v>0</v>
      </c>
      <c r="N575" s="96">
        <v>0</v>
      </c>
      <c r="O575" s="98">
        <v>0.62270972722593931</v>
      </c>
      <c r="P575" s="99">
        <v>0.15924540777320909</v>
      </c>
      <c r="Q575" s="100">
        <v>0.59817757299006136</v>
      </c>
      <c r="R575" s="100">
        <v>5.6553092133809948E-2</v>
      </c>
      <c r="S575" s="100">
        <v>0.13980205384631278</v>
      </c>
      <c r="T575" s="100">
        <v>4.6221873256606816E-2</v>
      </c>
      <c r="U575" s="100">
        <v>0</v>
      </c>
      <c r="V575" s="100">
        <v>0</v>
      </c>
      <c r="W575" s="101">
        <v>0</v>
      </c>
      <c r="X575" s="98" t="s">
        <v>1679</v>
      </c>
    </row>
    <row r="576" spans="1:24" ht="16" x14ac:dyDescent="0.2">
      <c r="A576" s="1" t="s">
        <v>234</v>
      </c>
      <c r="B576" s="42" t="s">
        <v>235</v>
      </c>
      <c r="C576" s="94">
        <v>13</v>
      </c>
      <c r="D576" s="41" t="s">
        <v>236</v>
      </c>
      <c r="E576" s="95">
        <v>83384</v>
      </c>
      <c r="F576" s="96">
        <v>51774</v>
      </c>
      <c r="G576" s="97">
        <v>8117</v>
      </c>
      <c r="H576" s="97">
        <v>18646</v>
      </c>
      <c r="I576" s="97">
        <v>18047</v>
      </c>
      <c r="J576" s="97">
        <v>2668</v>
      </c>
      <c r="K576" s="97">
        <v>4109</v>
      </c>
      <c r="L576" s="97">
        <v>0</v>
      </c>
      <c r="M576" s="97">
        <v>0</v>
      </c>
      <c r="N576" s="96">
        <v>187</v>
      </c>
      <c r="O576" s="98">
        <v>0.62091048642425406</v>
      </c>
      <c r="P576" s="99">
        <v>0.15677753312473441</v>
      </c>
      <c r="Q576" s="100">
        <v>0.36014215629466528</v>
      </c>
      <c r="R576" s="100">
        <v>0.34857264263916249</v>
      </c>
      <c r="S576" s="100">
        <v>5.1531656816162549E-2</v>
      </c>
      <c r="T576" s="100">
        <v>7.9364159616796076E-2</v>
      </c>
      <c r="U576" s="100">
        <v>0</v>
      </c>
      <c r="V576" s="100">
        <v>0</v>
      </c>
      <c r="W576" s="101">
        <v>3.6118515084791595E-3</v>
      </c>
      <c r="X576" s="98" t="s">
        <v>1679</v>
      </c>
    </row>
    <row r="577" spans="1:24" ht="16" x14ac:dyDescent="0.2">
      <c r="A577" s="152" t="s">
        <v>1214</v>
      </c>
      <c r="B577" s="42" t="s">
        <v>1215</v>
      </c>
      <c r="C577" s="94">
        <v>12</v>
      </c>
      <c r="D577" s="41" t="s">
        <v>1156</v>
      </c>
      <c r="E577" s="95">
        <v>56099</v>
      </c>
      <c r="F577" s="96">
        <v>37135</v>
      </c>
      <c r="G577" s="97">
        <v>5691</v>
      </c>
      <c r="H577" s="97">
        <v>16270</v>
      </c>
      <c r="I577" s="97">
        <v>1173</v>
      </c>
      <c r="J577" s="97">
        <v>6094</v>
      </c>
      <c r="K577" s="97">
        <v>1185</v>
      </c>
      <c r="L577" s="97">
        <v>6722</v>
      </c>
      <c r="M577" s="97">
        <v>0</v>
      </c>
      <c r="N577" s="96">
        <v>0</v>
      </c>
      <c r="O577" s="98">
        <v>0.66195475855184582</v>
      </c>
      <c r="P577" s="99">
        <v>0.1532516493873704</v>
      </c>
      <c r="Q577" s="100">
        <v>0.43813114312643059</v>
      </c>
      <c r="R577" s="100">
        <v>3.1587451191598226E-2</v>
      </c>
      <c r="S577" s="100">
        <v>0.16410394506530226</v>
      </c>
      <c r="T577" s="100">
        <v>3.1910596472330688E-2</v>
      </c>
      <c r="U577" s="100">
        <v>0.18101521475696783</v>
      </c>
      <c r="V577" s="100">
        <v>0</v>
      </c>
      <c r="W577" s="101">
        <v>0</v>
      </c>
      <c r="X577" s="98" t="s">
        <v>1679</v>
      </c>
    </row>
    <row r="578" spans="1:24" ht="16" x14ac:dyDescent="0.2">
      <c r="A578" s="152" t="s">
        <v>1228</v>
      </c>
      <c r="B578" s="42" t="s">
        <v>1229</v>
      </c>
      <c r="C578" s="94">
        <v>12</v>
      </c>
      <c r="D578" s="41" t="s">
        <v>1156</v>
      </c>
      <c r="E578" s="95">
        <v>58011</v>
      </c>
      <c r="F578" s="96">
        <v>33618</v>
      </c>
      <c r="G578" s="97">
        <v>5142</v>
      </c>
      <c r="H578" s="97">
        <v>17807</v>
      </c>
      <c r="I578" s="97">
        <v>1392</v>
      </c>
      <c r="J578" s="97">
        <v>5779</v>
      </c>
      <c r="K578" s="97">
        <v>0</v>
      </c>
      <c r="L578" s="97">
        <v>3498</v>
      </c>
      <c r="M578" s="97">
        <v>0</v>
      </c>
      <c r="N578" s="96">
        <v>0</v>
      </c>
      <c r="O578" s="98">
        <v>0.57951078243781351</v>
      </c>
      <c r="P578" s="99">
        <v>0.15295377476351954</v>
      </c>
      <c r="Q578" s="100">
        <v>0.52968647748230113</v>
      </c>
      <c r="R578" s="100">
        <v>4.1406389434231659E-2</v>
      </c>
      <c r="S578" s="100">
        <v>0.17190195728478791</v>
      </c>
      <c r="T578" s="100">
        <v>0</v>
      </c>
      <c r="U578" s="100">
        <v>0.10405140103515974</v>
      </c>
      <c r="V578" s="100">
        <v>0</v>
      </c>
      <c r="W578" s="101">
        <v>0</v>
      </c>
      <c r="X578" s="98" t="s">
        <v>1679</v>
      </c>
    </row>
    <row r="579" spans="1:24" ht="16" x14ac:dyDescent="0.2">
      <c r="A579" s="1" t="s">
        <v>169</v>
      </c>
      <c r="B579" s="42" t="s">
        <v>170</v>
      </c>
      <c r="C579" s="94">
        <v>7</v>
      </c>
      <c r="D579" s="41" t="s">
        <v>63</v>
      </c>
      <c r="E579" s="95">
        <v>63371</v>
      </c>
      <c r="F579" s="96">
        <v>40290</v>
      </c>
      <c r="G579" s="97">
        <v>6160</v>
      </c>
      <c r="H579" s="97">
        <v>19977</v>
      </c>
      <c r="I579" s="97">
        <v>1173</v>
      </c>
      <c r="J579" s="97">
        <v>3140</v>
      </c>
      <c r="K579" s="97">
        <v>1085</v>
      </c>
      <c r="L579" s="97">
        <v>0</v>
      </c>
      <c r="M579" s="97">
        <v>8557</v>
      </c>
      <c r="N579" s="96">
        <v>198</v>
      </c>
      <c r="O579" s="98">
        <v>0.6357797730823247</v>
      </c>
      <c r="P579" s="99">
        <v>0.15289153636138</v>
      </c>
      <c r="Q579" s="100">
        <v>0.49583023082650785</v>
      </c>
      <c r="R579" s="100">
        <v>2.911392405063291E-2</v>
      </c>
      <c r="S579" s="100">
        <v>7.7934971456937202E-2</v>
      </c>
      <c r="T579" s="100">
        <v>2.692975924547034E-2</v>
      </c>
      <c r="U579" s="100">
        <v>0</v>
      </c>
      <c r="V579" s="100">
        <v>0.21238520724745594</v>
      </c>
      <c r="W579" s="101">
        <v>4.9143708116157854E-3</v>
      </c>
      <c r="X579" s="98" t="s">
        <v>1679</v>
      </c>
    </row>
    <row r="580" spans="1:24" ht="16" x14ac:dyDescent="0.2">
      <c r="A580" s="1" t="s">
        <v>198</v>
      </c>
      <c r="B580" s="42" t="s">
        <v>199</v>
      </c>
      <c r="C580" s="94">
        <v>15</v>
      </c>
      <c r="D580" s="41" t="s">
        <v>60</v>
      </c>
      <c r="E580" s="95">
        <v>89198</v>
      </c>
      <c r="F580" s="96">
        <v>64218</v>
      </c>
      <c r="G580" s="97">
        <v>9752</v>
      </c>
      <c r="H580" s="97">
        <v>22900</v>
      </c>
      <c r="I580" s="97">
        <v>12103</v>
      </c>
      <c r="J580" s="97">
        <v>1940</v>
      </c>
      <c r="K580" s="97">
        <v>17227</v>
      </c>
      <c r="L580" s="97">
        <v>0</v>
      </c>
      <c r="M580" s="97">
        <v>0</v>
      </c>
      <c r="N580" s="96">
        <v>296</v>
      </c>
      <c r="O580" s="98">
        <v>0.7199488777775287</v>
      </c>
      <c r="P580" s="99">
        <v>0.15185773459154753</v>
      </c>
      <c r="Q580" s="100">
        <v>0.3565978386122271</v>
      </c>
      <c r="R580" s="100">
        <v>0.18846740789186833</v>
      </c>
      <c r="S580" s="100">
        <v>3.0209598554922296E-2</v>
      </c>
      <c r="T580" s="100">
        <v>0.26825812077610639</v>
      </c>
      <c r="U580" s="100">
        <v>0</v>
      </c>
      <c r="V580" s="100">
        <v>0</v>
      </c>
      <c r="W580" s="101">
        <v>4.6092995733283499E-3</v>
      </c>
      <c r="X580" s="98" t="s">
        <v>1679</v>
      </c>
    </row>
    <row r="581" spans="1:24" ht="16" x14ac:dyDescent="0.2">
      <c r="A581" s="1" t="s">
        <v>41</v>
      </c>
      <c r="B581" s="132" t="s">
        <v>42</v>
      </c>
      <c r="C581" s="133">
        <v>8</v>
      </c>
      <c r="D581" s="39" t="s">
        <v>43</v>
      </c>
      <c r="E581" s="134">
        <v>64534</v>
      </c>
      <c r="F581" s="96">
        <v>36560</v>
      </c>
      <c r="G581" s="135">
        <v>5485</v>
      </c>
      <c r="H581" s="135">
        <v>20376</v>
      </c>
      <c r="I581" s="135">
        <v>770</v>
      </c>
      <c r="J581" s="135">
        <v>7941</v>
      </c>
      <c r="K581" s="135">
        <v>938</v>
      </c>
      <c r="L581" s="135">
        <v>0</v>
      </c>
      <c r="M581" s="135">
        <v>573</v>
      </c>
      <c r="N581" s="136">
        <v>477</v>
      </c>
      <c r="O581" s="137">
        <v>0.56652307310874883</v>
      </c>
      <c r="P581" s="99">
        <v>0.15002735229759301</v>
      </c>
      <c r="Q581" s="100">
        <v>0.55733041575492337</v>
      </c>
      <c r="R581" s="100">
        <v>2.1061269146608316E-2</v>
      </c>
      <c r="S581" s="100">
        <v>0.21720459518599564</v>
      </c>
      <c r="T581" s="100">
        <v>2.5656455142231947E-2</v>
      </c>
      <c r="U581" s="100">
        <v>0</v>
      </c>
      <c r="V581" s="100">
        <v>1.5672866520787747E-2</v>
      </c>
      <c r="W581" s="101">
        <v>1.3047045951859956E-2</v>
      </c>
      <c r="X581" s="98" t="s">
        <v>1679</v>
      </c>
    </row>
    <row r="582" spans="1:24" ht="16" x14ac:dyDescent="0.2">
      <c r="A582" s="1" t="s">
        <v>652</v>
      </c>
      <c r="B582" s="42" t="s">
        <v>653</v>
      </c>
      <c r="C582" s="94">
        <v>17</v>
      </c>
      <c r="D582" s="41" t="s">
        <v>654</v>
      </c>
      <c r="E582" s="95">
        <v>73426</v>
      </c>
      <c r="F582" s="96">
        <v>47426</v>
      </c>
      <c r="G582" s="97">
        <v>7056</v>
      </c>
      <c r="H582" s="97">
        <v>28572</v>
      </c>
      <c r="I582" s="97">
        <v>2497</v>
      </c>
      <c r="J582" s="97">
        <v>2013</v>
      </c>
      <c r="K582" s="97">
        <v>5932</v>
      </c>
      <c r="L582" s="97">
        <v>0</v>
      </c>
      <c r="M582" s="97">
        <v>0</v>
      </c>
      <c r="N582" s="96">
        <v>1356</v>
      </c>
      <c r="O582" s="98">
        <v>0.6459019965679732</v>
      </c>
      <c r="P582" s="99">
        <v>0.14877915067684391</v>
      </c>
      <c r="Q582" s="100">
        <v>0.60245434993463498</v>
      </c>
      <c r="R582" s="100">
        <v>5.2650444903639355E-2</v>
      </c>
      <c r="S582" s="100">
        <v>4.2445072323198246E-2</v>
      </c>
      <c r="T582" s="100">
        <v>0.12507907055201789</v>
      </c>
      <c r="U582" s="100">
        <v>0</v>
      </c>
      <c r="V582" s="100">
        <v>0</v>
      </c>
      <c r="W582" s="101">
        <v>2.8591911609665583E-2</v>
      </c>
      <c r="X582" s="98" t="s">
        <v>1679</v>
      </c>
    </row>
    <row r="583" spans="1:24" ht="16" x14ac:dyDescent="0.2">
      <c r="A583" s="152" t="s">
        <v>1176</v>
      </c>
      <c r="B583" s="42" t="s">
        <v>1177</v>
      </c>
      <c r="C583" s="94">
        <v>12</v>
      </c>
      <c r="D583" s="41" t="s">
        <v>1178</v>
      </c>
      <c r="E583" s="95">
        <v>57454</v>
      </c>
      <c r="F583" s="96">
        <v>38646</v>
      </c>
      <c r="G583" s="97">
        <v>5674</v>
      </c>
      <c r="H583" s="97">
        <v>15462</v>
      </c>
      <c r="I583" s="97">
        <v>10481</v>
      </c>
      <c r="J583" s="97">
        <v>2499</v>
      </c>
      <c r="K583" s="97">
        <v>2461</v>
      </c>
      <c r="L583" s="97">
        <v>1925</v>
      </c>
      <c r="M583" s="97">
        <v>0</v>
      </c>
      <c r="N583" s="96">
        <v>144</v>
      </c>
      <c r="O583" s="98">
        <v>0.67264246179552334</v>
      </c>
      <c r="P583" s="99">
        <v>0.14681985198985664</v>
      </c>
      <c r="Q583" s="100">
        <v>0.40009315323707501</v>
      </c>
      <c r="R583" s="100">
        <v>0.27120529938415361</v>
      </c>
      <c r="S583" s="100">
        <v>6.4663872069554415E-2</v>
      </c>
      <c r="T583" s="100">
        <v>6.3680587900429533E-2</v>
      </c>
      <c r="U583" s="100">
        <v>4.9811105935931271E-2</v>
      </c>
      <c r="V583" s="100">
        <v>0</v>
      </c>
      <c r="W583" s="101">
        <v>3.7261294829995344E-3</v>
      </c>
      <c r="X583" s="98" t="s">
        <v>1679</v>
      </c>
    </row>
    <row r="584" spans="1:24" ht="16" x14ac:dyDescent="0.2">
      <c r="A584" s="1" t="s">
        <v>119</v>
      </c>
      <c r="B584" s="42" t="s">
        <v>120</v>
      </c>
      <c r="C584" s="94">
        <v>9</v>
      </c>
      <c r="D584" s="41" t="s">
        <v>104</v>
      </c>
      <c r="E584" s="95">
        <v>72146</v>
      </c>
      <c r="F584" s="96">
        <v>41151</v>
      </c>
      <c r="G584" s="97">
        <v>5760</v>
      </c>
      <c r="H584" s="97">
        <v>17129</v>
      </c>
      <c r="I584" s="97">
        <v>10534</v>
      </c>
      <c r="J584" s="97">
        <v>6637</v>
      </c>
      <c r="K584" s="97">
        <v>698</v>
      </c>
      <c r="L584" s="97">
        <v>0</v>
      </c>
      <c r="M584" s="97">
        <v>0</v>
      </c>
      <c r="N584" s="96">
        <v>393</v>
      </c>
      <c r="O584" s="98">
        <v>0.57038505253236493</v>
      </c>
      <c r="P584" s="99">
        <v>0.1399722971495225</v>
      </c>
      <c r="Q584" s="100">
        <v>0.4162474787975991</v>
      </c>
      <c r="R584" s="100">
        <v>0.25598405871060242</v>
      </c>
      <c r="S584" s="100">
        <v>0.1612840514203786</v>
      </c>
      <c r="T584" s="100">
        <v>1.6961920730966442E-2</v>
      </c>
      <c r="U584" s="100">
        <v>0</v>
      </c>
      <c r="V584" s="100">
        <v>0</v>
      </c>
      <c r="W584" s="101">
        <v>9.5501931909309622E-3</v>
      </c>
      <c r="X584" s="98" t="s">
        <v>1679</v>
      </c>
    </row>
    <row r="585" spans="1:24" ht="16" x14ac:dyDescent="0.2">
      <c r="A585" s="1" t="s">
        <v>694</v>
      </c>
      <c r="B585" s="42" t="s">
        <v>695</v>
      </c>
      <c r="C585" s="94">
        <v>6</v>
      </c>
      <c r="D585" s="41" t="s">
        <v>16</v>
      </c>
      <c r="E585" s="95">
        <v>86078</v>
      </c>
      <c r="F585" s="96">
        <v>45331</v>
      </c>
      <c r="G585" s="97">
        <v>6133</v>
      </c>
      <c r="H585" s="97">
        <v>27772</v>
      </c>
      <c r="I585" s="97">
        <v>1867</v>
      </c>
      <c r="J585" s="97">
        <v>5033</v>
      </c>
      <c r="K585" s="97">
        <v>3838</v>
      </c>
      <c r="L585" s="97">
        <v>0</v>
      </c>
      <c r="M585" s="97">
        <v>0</v>
      </c>
      <c r="N585" s="96">
        <v>688</v>
      </c>
      <c r="O585" s="98">
        <v>0.52662701270940315</v>
      </c>
      <c r="P585" s="99">
        <v>0.13529372835366527</v>
      </c>
      <c r="Q585" s="100">
        <v>0.61264918047252437</v>
      </c>
      <c r="R585" s="100">
        <v>4.1185943394145288E-2</v>
      </c>
      <c r="S585" s="100">
        <v>0.11102777348834131</v>
      </c>
      <c r="T585" s="100">
        <v>8.4666122521012105E-2</v>
      </c>
      <c r="U585" s="100">
        <v>0</v>
      </c>
      <c r="V585" s="100">
        <v>0</v>
      </c>
      <c r="W585" s="101">
        <v>1.5177251770311708E-2</v>
      </c>
      <c r="X585" s="98" t="s">
        <v>1679</v>
      </c>
    </row>
    <row r="586" spans="1:24" ht="16" x14ac:dyDescent="0.2">
      <c r="A586" s="1" t="s">
        <v>215</v>
      </c>
      <c r="B586" s="42" t="s">
        <v>216</v>
      </c>
      <c r="C586" s="94">
        <v>5</v>
      </c>
      <c r="D586" s="41" t="s">
        <v>126</v>
      </c>
      <c r="E586" s="95">
        <v>64486</v>
      </c>
      <c r="F586" s="96">
        <v>39746</v>
      </c>
      <c r="G586" s="97">
        <v>5374</v>
      </c>
      <c r="H586" s="97">
        <v>14951</v>
      </c>
      <c r="I586" s="97">
        <v>11707</v>
      </c>
      <c r="J586" s="97">
        <v>6864</v>
      </c>
      <c r="K586" s="97">
        <v>850</v>
      </c>
      <c r="L586" s="97">
        <v>0</v>
      </c>
      <c r="M586" s="97">
        <v>0</v>
      </c>
      <c r="N586" s="96">
        <v>0</v>
      </c>
      <c r="O586" s="98">
        <v>0.61635083584033745</v>
      </c>
      <c r="P586" s="99">
        <v>0.13520857444774317</v>
      </c>
      <c r="Q586" s="100">
        <v>0.37616363910833794</v>
      </c>
      <c r="R586" s="100">
        <v>0.2945453630554018</v>
      </c>
      <c r="S586" s="100">
        <v>0.1726966235596035</v>
      </c>
      <c r="T586" s="100">
        <v>2.1385799828913601E-2</v>
      </c>
      <c r="U586" s="100">
        <v>0</v>
      </c>
      <c r="V586" s="100">
        <v>0</v>
      </c>
      <c r="W586" s="101">
        <v>0</v>
      </c>
      <c r="X586" s="98" t="s">
        <v>1679</v>
      </c>
    </row>
    <row r="587" spans="1:24" ht="16" x14ac:dyDescent="0.2">
      <c r="A587" s="1" t="s">
        <v>844</v>
      </c>
      <c r="B587" s="42" t="s">
        <v>845</v>
      </c>
      <c r="C587" s="94">
        <v>8</v>
      </c>
      <c r="D587" s="41" t="s">
        <v>43</v>
      </c>
      <c r="E587" s="95">
        <v>63698</v>
      </c>
      <c r="F587" s="96">
        <v>37823</v>
      </c>
      <c r="G587" s="97">
        <v>4656</v>
      </c>
      <c r="H587" s="97">
        <v>19860</v>
      </c>
      <c r="I587" s="97">
        <v>1093</v>
      </c>
      <c r="J587" s="97">
        <v>11414</v>
      </c>
      <c r="K587" s="97">
        <v>0</v>
      </c>
      <c r="L587" s="97">
        <v>0</v>
      </c>
      <c r="M587" s="97">
        <v>0</v>
      </c>
      <c r="N587" s="96">
        <v>800</v>
      </c>
      <c r="O587" s="98">
        <v>0.59378630412257838</v>
      </c>
      <c r="P587" s="99">
        <v>0.12309970123998625</v>
      </c>
      <c r="Q587" s="100">
        <v>0.525077333897364</v>
      </c>
      <c r="R587" s="100">
        <v>2.8897760621843852E-2</v>
      </c>
      <c r="S587" s="100">
        <v>0.30177405282500064</v>
      </c>
      <c r="T587" s="100">
        <v>0</v>
      </c>
      <c r="U587" s="100">
        <v>0</v>
      </c>
      <c r="V587" s="100">
        <v>0</v>
      </c>
      <c r="W587" s="101">
        <v>2.1151151415805199E-2</v>
      </c>
      <c r="X587" s="98" t="s">
        <v>1679</v>
      </c>
    </row>
    <row r="588" spans="1:24" ht="16" x14ac:dyDescent="0.2">
      <c r="A588" s="152" t="s">
        <v>1154</v>
      </c>
      <c r="B588" s="42" t="s">
        <v>1155</v>
      </c>
      <c r="C588" s="94">
        <v>12</v>
      </c>
      <c r="D588" s="41" t="s">
        <v>1156</v>
      </c>
      <c r="E588" s="95">
        <v>49821</v>
      </c>
      <c r="F588" s="96">
        <v>31523</v>
      </c>
      <c r="G588" s="97">
        <v>3742</v>
      </c>
      <c r="H588" s="97">
        <v>15416</v>
      </c>
      <c r="I588" s="97">
        <v>1397</v>
      </c>
      <c r="J588" s="97">
        <v>4971</v>
      </c>
      <c r="K588" s="97">
        <v>711</v>
      </c>
      <c r="L588" s="97">
        <v>3663</v>
      </c>
      <c r="M588" s="97">
        <v>1137</v>
      </c>
      <c r="N588" s="96">
        <v>486</v>
      </c>
      <c r="O588" s="98">
        <v>0.63272515605869006</v>
      </c>
      <c r="P588" s="99">
        <v>0.11870697585889668</v>
      </c>
      <c r="Q588" s="100">
        <v>0.48903974875487738</v>
      </c>
      <c r="R588" s="100">
        <v>4.4316848015734545E-2</v>
      </c>
      <c r="S588" s="100">
        <v>0.15769438187989721</v>
      </c>
      <c r="T588" s="100">
        <v>2.2554959870570695E-2</v>
      </c>
      <c r="U588" s="100">
        <v>0.11620086920661105</v>
      </c>
      <c r="V588" s="100">
        <v>3.6068902071503345E-2</v>
      </c>
      <c r="W588" s="101">
        <v>1.5417314341909082E-2</v>
      </c>
      <c r="X588" s="98" t="s">
        <v>1679</v>
      </c>
    </row>
    <row r="589" spans="1:24" ht="16" x14ac:dyDescent="0.2">
      <c r="A589" s="1" t="s">
        <v>81</v>
      </c>
      <c r="B589" s="42" t="s">
        <v>82</v>
      </c>
      <c r="C589" s="94">
        <v>17</v>
      </c>
      <c r="D589" s="41" t="s">
        <v>83</v>
      </c>
      <c r="E589" s="95">
        <v>80604</v>
      </c>
      <c r="F589" s="96">
        <v>51424</v>
      </c>
      <c r="G589" s="97">
        <v>6051</v>
      </c>
      <c r="H589" s="97">
        <v>22146</v>
      </c>
      <c r="I589" s="97">
        <v>17657</v>
      </c>
      <c r="J589" s="97">
        <v>3254</v>
      </c>
      <c r="K589" s="97">
        <v>2023</v>
      </c>
      <c r="L589" s="97">
        <v>0</v>
      </c>
      <c r="M589" s="97">
        <v>0</v>
      </c>
      <c r="N589" s="96">
        <v>293</v>
      </c>
      <c r="O589" s="98">
        <v>0.63798322663887652</v>
      </c>
      <c r="P589" s="99">
        <v>0.11766879278158059</v>
      </c>
      <c r="Q589" s="100">
        <v>0.43065494710640945</v>
      </c>
      <c r="R589" s="100">
        <v>0.34336107654013692</v>
      </c>
      <c r="S589" s="100">
        <v>6.3277846919726197E-2</v>
      </c>
      <c r="T589" s="100">
        <v>3.9339607965152457E-2</v>
      </c>
      <c r="U589" s="100">
        <v>0</v>
      </c>
      <c r="V589" s="100">
        <v>0</v>
      </c>
      <c r="W589" s="101">
        <v>5.6977286869943997E-3</v>
      </c>
      <c r="X589" s="98" t="s">
        <v>1679</v>
      </c>
    </row>
    <row r="590" spans="1:24" ht="16" x14ac:dyDescent="0.2">
      <c r="A590" s="1" t="s">
        <v>165</v>
      </c>
      <c r="B590" s="42" t="s">
        <v>166</v>
      </c>
      <c r="C590" s="94">
        <v>7</v>
      </c>
      <c r="D590" s="41" t="s">
        <v>63</v>
      </c>
      <c r="E590" s="95">
        <v>66123</v>
      </c>
      <c r="F590" s="96">
        <v>41406</v>
      </c>
      <c r="G590" s="97">
        <v>4682</v>
      </c>
      <c r="H590" s="97">
        <v>19312</v>
      </c>
      <c r="I590" s="97">
        <v>12228</v>
      </c>
      <c r="J590" s="97">
        <v>4103</v>
      </c>
      <c r="K590" s="97">
        <v>871</v>
      </c>
      <c r="L590" s="97">
        <v>0</v>
      </c>
      <c r="M590" s="97">
        <v>0</v>
      </c>
      <c r="N590" s="96">
        <v>210</v>
      </c>
      <c r="O590" s="98">
        <v>0.62619663354657229</v>
      </c>
      <c r="P590" s="99">
        <v>0.11307539970052649</v>
      </c>
      <c r="Q590" s="100">
        <v>0.46640583490315413</v>
      </c>
      <c r="R590" s="100">
        <v>0.29531951891030284</v>
      </c>
      <c r="S590" s="100">
        <v>9.9091919045548954E-2</v>
      </c>
      <c r="T590" s="100">
        <v>2.1035598705501618E-2</v>
      </c>
      <c r="U590" s="100">
        <v>0</v>
      </c>
      <c r="V590" s="100">
        <v>0</v>
      </c>
      <c r="W590" s="101">
        <v>5.0717287349659468E-3</v>
      </c>
      <c r="X590" s="98" t="s">
        <v>1679</v>
      </c>
    </row>
    <row r="591" spans="1:24" ht="16" x14ac:dyDescent="0.2">
      <c r="A591" s="1" t="s">
        <v>874</v>
      </c>
      <c r="B591" s="42" t="s">
        <v>875</v>
      </c>
      <c r="C591" s="94">
        <v>8</v>
      </c>
      <c r="D591" s="41" t="s">
        <v>43</v>
      </c>
      <c r="E591" s="95">
        <v>73090</v>
      </c>
      <c r="F591" s="96">
        <v>40053</v>
      </c>
      <c r="G591" s="97">
        <v>4407</v>
      </c>
      <c r="H591" s="97">
        <v>22663</v>
      </c>
      <c r="I591" s="97">
        <v>1802</v>
      </c>
      <c r="J591" s="97">
        <v>8856</v>
      </c>
      <c r="K591" s="97">
        <v>1712</v>
      </c>
      <c r="L591" s="97">
        <v>0</v>
      </c>
      <c r="M591" s="97">
        <v>0</v>
      </c>
      <c r="N591" s="96">
        <v>613</v>
      </c>
      <c r="O591" s="98">
        <v>0.54799562183609252</v>
      </c>
      <c r="P591" s="99">
        <v>0.11002921129503408</v>
      </c>
      <c r="Q591" s="100">
        <v>0.56582528150200984</v>
      </c>
      <c r="R591" s="100">
        <v>4.4990387736249471E-2</v>
      </c>
      <c r="S591" s="100">
        <v>0.22110703318103514</v>
      </c>
      <c r="T591" s="100">
        <v>4.2743365041320251E-2</v>
      </c>
      <c r="U591" s="100">
        <v>0</v>
      </c>
      <c r="V591" s="100">
        <v>0</v>
      </c>
      <c r="W591" s="101">
        <v>1.5304721244351234E-2</v>
      </c>
      <c r="X591" s="98" t="s">
        <v>1679</v>
      </c>
    </row>
    <row r="592" spans="1:24" ht="16" x14ac:dyDescent="0.2">
      <c r="A592" s="152" t="s">
        <v>1208</v>
      </c>
      <c r="B592" s="42" t="s">
        <v>1209</v>
      </c>
      <c r="C592" s="94">
        <v>12</v>
      </c>
      <c r="D592" s="41" t="s">
        <v>1173</v>
      </c>
      <c r="E592" s="95">
        <v>61719</v>
      </c>
      <c r="F592" s="96">
        <v>32715</v>
      </c>
      <c r="G592" s="97">
        <v>3292</v>
      </c>
      <c r="H592" s="97">
        <v>17619</v>
      </c>
      <c r="I592" s="97">
        <v>1351</v>
      </c>
      <c r="J592" s="97">
        <v>6106</v>
      </c>
      <c r="K592" s="97">
        <v>603</v>
      </c>
      <c r="L592" s="97">
        <v>3099</v>
      </c>
      <c r="M592" s="97">
        <v>459</v>
      </c>
      <c r="N592" s="96">
        <v>186</v>
      </c>
      <c r="O592" s="98">
        <v>0.53006367569144019</v>
      </c>
      <c r="P592" s="99">
        <v>0.1006266238728412</v>
      </c>
      <c r="Q592" s="100">
        <v>0.53856029344337464</v>
      </c>
      <c r="R592" s="100">
        <v>4.1296041571144734E-2</v>
      </c>
      <c r="S592" s="100">
        <v>0.18664221305211676</v>
      </c>
      <c r="T592" s="100">
        <v>1.8431911966987621E-2</v>
      </c>
      <c r="U592" s="100">
        <v>9.4727189362677669E-2</v>
      </c>
      <c r="V592" s="100">
        <v>1.4030261348005502E-2</v>
      </c>
      <c r="W592" s="101">
        <v>5.6854653828519027E-3</v>
      </c>
      <c r="X592" s="98" t="s">
        <v>1679</v>
      </c>
    </row>
    <row r="593" spans="1:24" ht="16" x14ac:dyDescent="0.2">
      <c r="A593" s="1" t="s">
        <v>698</v>
      </c>
      <c r="B593" s="42" t="s">
        <v>699</v>
      </c>
      <c r="C593" s="94">
        <v>6</v>
      </c>
      <c r="D593" s="41" t="s">
        <v>16</v>
      </c>
      <c r="E593" s="95">
        <v>80590</v>
      </c>
      <c r="F593" s="96">
        <v>49966</v>
      </c>
      <c r="G593" s="97">
        <v>4872</v>
      </c>
      <c r="H593" s="97">
        <v>26843</v>
      </c>
      <c r="I593" s="97">
        <v>11970</v>
      </c>
      <c r="J593" s="97">
        <v>2172</v>
      </c>
      <c r="K593" s="97">
        <v>4048</v>
      </c>
      <c r="L593" s="97">
        <v>0</v>
      </c>
      <c r="M593" s="97">
        <v>0</v>
      </c>
      <c r="N593" s="96">
        <v>61</v>
      </c>
      <c r="O593" s="98">
        <v>0.62000248169748107</v>
      </c>
      <c r="P593" s="99">
        <v>9.7506304286915105E-2</v>
      </c>
      <c r="Q593" s="100">
        <v>0.53722531321298483</v>
      </c>
      <c r="R593" s="100">
        <v>0.23956290277388625</v>
      </c>
      <c r="S593" s="100">
        <v>4.3469559300324222E-2</v>
      </c>
      <c r="T593" s="100">
        <v>8.1015090261377737E-2</v>
      </c>
      <c r="U593" s="100">
        <v>0</v>
      </c>
      <c r="V593" s="100">
        <v>0</v>
      </c>
      <c r="W593" s="101">
        <v>1.2208301645118681E-3</v>
      </c>
      <c r="X593" s="98" t="s">
        <v>1679</v>
      </c>
    </row>
    <row r="594" spans="1:24" ht="16" x14ac:dyDescent="0.2">
      <c r="A594" s="1" t="s">
        <v>570</v>
      </c>
      <c r="B594" s="42" t="s">
        <v>571</v>
      </c>
      <c r="C594" s="94">
        <v>16</v>
      </c>
      <c r="D594" s="41" t="s">
        <v>572</v>
      </c>
      <c r="E594" s="95">
        <v>79241</v>
      </c>
      <c r="F594" s="96">
        <v>57785</v>
      </c>
      <c r="G594" s="97">
        <v>5347</v>
      </c>
      <c r="H594" s="97">
        <v>29417</v>
      </c>
      <c r="I594" s="97">
        <v>18359</v>
      </c>
      <c r="J594" s="97">
        <v>1271</v>
      </c>
      <c r="K594" s="97">
        <v>3146</v>
      </c>
      <c r="L594" s="97">
        <v>0</v>
      </c>
      <c r="M594" s="97">
        <v>0</v>
      </c>
      <c r="N594" s="96">
        <v>245</v>
      </c>
      <c r="O594" s="98">
        <v>0.72923107987026914</v>
      </c>
      <c r="P594" s="99">
        <v>9.2532664186207494E-2</v>
      </c>
      <c r="Q594" s="100">
        <v>0.50907675002163189</v>
      </c>
      <c r="R594" s="100">
        <v>0.31771220905079173</v>
      </c>
      <c r="S594" s="100">
        <v>2.1995327507138531E-2</v>
      </c>
      <c r="T594" s="100">
        <v>5.4443194600674913E-2</v>
      </c>
      <c r="U594" s="100">
        <v>0</v>
      </c>
      <c r="V594" s="100">
        <v>0</v>
      </c>
      <c r="W594" s="101">
        <v>4.2398546335554212E-3</v>
      </c>
      <c r="X594" s="98" t="s">
        <v>1679</v>
      </c>
    </row>
    <row r="595" spans="1:24" ht="16" x14ac:dyDescent="0.2">
      <c r="A595" s="1" t="s">
        <v>149</v>
      </c>
      <c r="B595" s="42" t="s">
        <v>150</v>
      </c>
      <c r="C595" s="94">
        <v>5</v>
      </c>
      <c r="D595" s="41" t="s">
        <v>101</v>
      </c>
      <c r="E595" s="95">
        <v>70137</v>
      </c>
      <c r="F595" s="96">
        <v>45152</v>
      </c>
      <c r="G595" s="97">
        <v>3639</v>
      </c>
      <c r="H595" s="97">
        <v>33619</v>
      </c>
      <c r="I595" s="97">
        <v>978</v>
      </c>
      <c r="J595" s="97">
        <v>4915</v>
      </c>
      <c r="K595" s="97">
        <v>1501</v>
      </c>
      <c r="L595" s="97">
        <v>0</v>
      </c>
      <c r="M595" s="97">
        <v>0</v>
      </c>
      <c r="N595" s="96">
        <v>500</v>
      </c>
      <c r="O595" s="98">
        <v>0.64376862426394055</v>
      </c>
      <c r="P595" s="99">
        <v>8.059443656980865E-2</v>
      </c>
      <c r="Q595" s="100">
        <v>0.74457388377037559</v>
      </c>
      <c r="R595" s="100">
        <v>2.1660170092133238E-2</v>
      </c>
      <c r="S595" s="100">
        <v>0.1088545357902197</v>
      </c>
      <c r="T595" s="100">
        <v>3.324326718639263E-2</v>
      </c>
      <c r="U595" s="100">
        <v>0</v>
      </c>
      <c r="V595" s="100">
        <v>0</v>
      </c>
      <c r="W595" s="101">
        <v>1.1073706591070162E-2</v>
      </c>
      <c r="X595" s="98" t="s">
        <v>1679</v>
      </c>
    </row>
    <row r="596" spans="1:24" ht="16" x14ac:dyDescent="0.2">
      <c r="A596" s="150" t="s">
        <v>1410</v>
      </c>
      <c r="B596" s="42" t="s">
        <v>1411</v>
      </c>
      <c r="C596" s="94">
        <v>3</v>
      </c>
      <c r="D596" s="41" t="s">
        <v>1402</v>
      </c>
      <c r="E596" s="95">
        <v>80052</v>
      </c>
      <c r="F596" s="96">
        <v>47219</v>
      </c>
      <c r="G596" s="97">
        <v>13166</v>
      </c>
      <c r="H596" s="97">
        <v>4238</v>
      </c>
      <c r="I596" s="97">
        <v>15430</v>
      </c>
      <c r="J596" s="97">
        <v>0</v>
      </c>
      <c r="K596" s="97">
        <v>0</v>
      </c>
      <c r="L596" s="97">
        <v>11593</v>
      </c>
      <c r="M596" s="97">
        <v>1780</v>
      </c>
      <c r="N596" s="96">
        <v>1012</v>
      </c>
      <c r="O596" s="98">
        <v>0.58985409483835505</v>
      </c>
      <c r="P596" s="99">
        <v>0.27882843770516108</v>
      </c>
      <c r="Q596" s="100">
        <v>8.9752006607509691E-2</v>
      </c>
      <c r="R596" s="100">
        <v>0.32677523878099918</v>
      </c>
      <c r="S596" s="100">
        <v>0</v>
      </c>
      <c r="T596" s="100">
        <v>0</v>
      </c>
      <c r="U596" s="100">
        <v>0.24551557635697493</v>
      </c>
      <c r="V596" s="100">
        <v>3.7696689891780849E-2</v>
      </c>
      <c r="W596" s="101">
        <v>2.1432050657574281E-2</v>
      </c>
      <c r="X596" s="98" t="s">
        <v>1679</v>
      </c>
    </row>
    <row r="597" spans="1:24" ht="16" x14ac:dyDescent="0.2">
      <c r="A597" s="150" t="s">
        <v>1377</v>
      </c>
      <c r="B597" s="42" t="s">
        <v>1378</v>
      </c>
      <c r="C597" s="94">
        <v>3</v>
      </c>
      <c r="D597" s="41" t="s">
        <v>1372</v>
      </c>
      <c r="E597" s="95">
        <v>63154</v>
      </c>
      <c r="F597" s="96">
        <v>39682</v>
      </c>
      <c r="G597" s="97">
        <v>0</v>
      </c>
      <c r="H597" s="97">
        <v>127</v>
      </c>
      <c r="I597" s="97">
        <v>19575</v>
      </c>
      <c r="J597" s="97">
        <v>0</v>
      </c>
      <c r="K597" s="97">
        <v>1058</v>
      </c>
      <c r="L597" s="97">
        <v>823</v>
      </c>
      <c r="M597" s="97">
        <v>16978</v>
      </c>
      <c r="N597" s="96">
        <v>1121</v>
      </c>
      <c r="O597" s="98">
        <v>0.62833708078664852</v>
      </c>
      <c r="P597" s="99">
        <v>0</v>
      </c>
      <c r="Q597" s="100">
        <v>3.200443526031954E-3</v>
      </c>
      <c r="R597" s="100">
        <v>0.49329670883524018</v>
      </c>
      <c r="S597" s="100">
        <v>0</v>
      </c>
      <c r="T597" s="100">
        <v>2.6661962602691398E-2</v>
      </c>
      <c r="U597" s="100">
        <v>2.0739882062396048E-2</v>
      </c>
      <c r="V597" s="100">
        <v>0.42785141877929539</v>
      </c>
      <c r="W597" s="101">
        <v>2.8249584194345045E-2</v>
      </c>
      <c r="X597" s="98" t="s">
        <v>1679</v>
      </c>
    </row>
    <row r="598" spans="1:24" ht="16" x14ac:dyDescent="0.2">
      <c r="A598" s="93" t="s">
        <v>1266</v>
      </c>
      <c r="B598" s="42" t="s">
        <v>1267</v>
      </c>
      <c r="C598" s="94">
        <v>1</v>
      </c>
      <c r="D598" s="41" t="s">
        <v>1268</v>
      </c>
      <c r="E598" s="95">
        <v>74179</v>
      </c>
      <c r="F598" s="96">
        <v>55038</v>
      </c>
      <c r="G598" s="97">
        <v>19817</v>
      </c>
      <c r="H598" s="97">
        <v>2700</v>
      </c>
      <c r="I598" s="97">
        <v>10294</v>
      </c>
      <c r="J598" s="97">
        <v>1316</v>
      </c>
      <c r="K598" s="97">
        <v>631</v>
      </c>
      <c r="L598" s="97">
        <v>20145</v>
      </c>
      <c r="M598" s="97">
        <v>0</v>
      </c>
      <c r="N598" s="96">
        <v>135</v>
      </c>
      <c r="O598" s="98">
        <v>0.74196201081168522</v>
      </c>
      <c r="P598" s="99">
        <v>0.36006032195937354</v>
      </c>
      <c r="Q598" s="100">
        <v>4.9057015153166905E-2</v>
      </c>
      <c r="R598" s="100">
        <v>0.1870344125876667</v>
      </c>
      <c r="S598" s="100">
        <v>2.3910752570950978E-2</v>
      </c>
      <c r="T598" s="100">
        <v>1.1464806133943821E-2</v>
      </c>
      <c r="U598" s="100">
        <v>0.36601984083723971</v>
      </c>
      <c r="V598" s="100">
        <v>0</v>
      </c>
      <c r="W598" s="101">
        <v>2.4528507576583453E-3</v>
      </c>
      <c r="X598" s="98" t="s">
        <v>1679</v>
      </c>
    </row>
    <row r="599" spans="1:24" ht="16" x14ac:dyDescent="0.2">
      <c r="A599" s="150" t="s">
        <v>1400</v>
      </c>
      <c r="B599" s="42" t="s">
        <v>1401</v>
      </c>
      <c r="C599" s="94">
        <v>3</v>
      </c>
      <c r="D599" s="41" t="s">
        <v>1402</v>
      </c>
      <c r="E599" s="95">
        <v>77622</v>
      </c>
      <c r="F599" s="96">
        <v>49877</v>
      </c>
      <c r="G599" s="97">
        <v>16312</v>
      </c>
      <c r="H599" s="97">
        <v>12026</v>
      </c>
      <c r="I599" s="97">
        <v>0</v>
      </c>
      <c r="J599" s="97">
        <v>0</v>
      </c>
      <c r="K599" s="97">
        <v>0</v>
      </c>
      <c r="L599" s="97">
        <v>20488</v>
      </c>
      <c r="M599" s="97">
        <v>0</v>
      </c>
      <c r="N599" s="96">
        <v>1051</v>
      </c>
      <c r="O599" s="98">
        <v>0.64256267553013324</v>
      </c>
      <c r="P599" s="99">
        <v>0.32704452954267499</v>
      </c>
      <c r="Q599" s="100">
        <v>0.24111313832026787</v>
      </c>
      <c r="R599" s="100">
        <v>0</v>
      </c>
      <c r="S599" s="100">
        <v>0</v>
      </c>
      <c r="T599" s="100">
        <v>0</v>
      </c>
      <c r="U599" s="100">
        <v>0.41077049541873006</v>
      </c>
      <c r="V599" s="100">
        <v>0</v>
      </c>
      <c r="W599" s="101">
        <v>2.1071836718327085E-2</v>
      </c>
      <c r="X599" s="98" t="s">
        <v>1679</v>
      </c>
    </row>
    <row r="600" spans="1:24" ht="16" x14ac:dyDescent="0.2">
      <c r="A600" s="93" t="s">
        <v>1276</v>
      </c>
      <c r="B600" s="42" t="s">
        <v>1277</v>
      </c>
      <c r="C600" s="94">
        <v>2</v>
      </c>
      <c r="D600" s="41" t="s">
        <v>1276</v>
      </c>
      <c r="E600" s="95">
        <v>75249</v>
      </c>
      <c r="F600" s="96">
        <v>56602</v>
      </c>
      <c r="G600" s="97">
        <v>16926</v>
      </c>
      <c r="H600" s="97">
        <v>13982</v>
      </c>
      <c r="I600" s="97">
        <v>953</v>
      </c>
      <c r="J600" s="97">
        <v>1301</v>
      </c>
      <c r="K600" s="97">
        <v>0</v>
      </c>
      <c r="L600" s="97">
        <v>23440</v>
      </c>
      <c r="M600" s="97">
        <v>0</v>
      </c>
      <c r="N600" s="96">
        <v>0</v>
      </c>
      <c r="O600" s="98">
        <v>0.75219604247232519</v>
      </c>
      <c r="P600" s="99">
        <v>0.29903536977491962</v>
      </c>
      <c r="Q600" s="100">
        <v>0.24702307338963286</v>
      </c>
      <c r="R600" s="100">
        <v>1.6836860888307832E-2</v>
      </c>
      <c r="S600" s="100">
        <v>2.2985053531677326E-2</v>
      </c>
      <c r="T600" s="100">
        <v>0</v>
      </c>
      <c r="U600" s="100">
        <v>0.41411964241546234</v>
      </c>
      <c r="V600" s="100">
        <v>0</v>
      </c>
      <c r="W600" s="101">
        <v>0</v>
      </c>
      <c r="X600" s="98" t="s">
        <v>1679</v>
      </c>
    </row>
    <row r="601" spans="1:24" ht="16" x14ac:dyDescent="0.2">
      <c r="A601" s="93" t="s">
        <v>1247</v>
      </c>
      <c r="B601" s="42" t="s">
        <v>1248</v>
      </c>
      <c r="C601" s="94">
        <v>1</v>
      </c>
      <c r="D601" s="41" t="s">
        <v>1244</v>
      </c>
      <c r="E601" s="95">
        <v>73445</v>
      </c>
      <c r="F601" s="96">
        <v>55196</v>
      </c>
      <c r="G601" s="97">
        <v>15916</v>
      </c>
      <c r="H601" s="97">
        <v>2487</v>
      </c>
      <c r="I601" s="97">
        <v>11812</v>
      </c>
      <c r="J601" s="97">
        <v>1006</v>
      </c>
      <c r="K601" s="97">
        <v>885</v>
      </c>
      <c r="L601" s="97">
        <v>22949</v>
      </c>
      <c r="M601" s="97">
        <v>0</v>
      </c>
      <c r="N601" s="96">
        <v>141</v>
      </c>
      <c r="O601" s="98">
        <v>0.75152835455102462</v>
      </c>
      <c r="P601" s="99">
        <v>0.28835422856728748</v>
      </c>
      <c r="Q601" s="100">
        <v>4.5057612870497865E-2</v>
      </c>
      <c r="R601" s="100">
        <v>0.21400101456627291</v>
      </c>
      <c r="S601" s="100">
        <v>1.8225958402782811E-2</v>
      </c>
      <c r="T601" s="100">
        <v>1.603377056308428E-2</v>
      </c>
      <c r="U601" s="100">
        <v>0.4157728820929053</v>
      </c>
      <c r="V601" s="100">
        <v>0</v>
      </c>
      <c r="W601" s="101">
        <v>2.5545329371693599E-3</v>
      </c>
      <c r="X601" s="98" t="s">
        <v>1679</v>
      </c>
    </row>
    <row r="602" spans="1:24" ht="16" x14ac:dyDescent="0.2">
      <c r="A602" s="93" t="s">
        <v>1368</v>
      </c>
      <c r="B602" s="42" t="s">
        <v>1369</v>
      </c>
      <c r="C602" s="94">
        <v>1</v>
      </c>
      <c r="D602" s="41" t="s">
        <v>1308</v>
      </c>
      <c r="E602" s="95">
        <v>67236</v>
      </c>
      <c r="F602" s="96">
        <v>52135</v>
      </c>
      <c r="G602" s="97">
        <v>12051</v>
      </c>
      <c r="H602" s="97">
        <v>13303</v>
      </c>
      <c r="I602" s="97">
        <v>1392</v>
      </c>
      <c r="J602" s="97">
        <v>0</v>
      </c>
      <c r="K602" s="97">
        <v>1606</v>
      </c>
      <c r="L602" s="97">
        <v>23783</v>
      </c>
      <c r="M602" s="97">
        <v>0</v>
      </c>
      <c r="N602" s="96">
        <v>0</v>
      </c>
      <c r="O602" s="98">
        <v>0.77540305788565644</v>
      </c>
      <c r="P602" s="99">
        <v>0.23114989929989452</v>
      </c>
      <c r="Q602" s="100">
        <v>0.25516447683897575</v>
      </c>
      <c r="R602" s="100">
        <v>2.6699913685623862E-2</v>
      </c>
      <c r="S602" s="100">
        <v>0</v>
      </c>
      <c r="T602" s="100">
        <v>3.0804641795339024E-2</v>
      </c>
      <c r="U602" s="100">
        <v>0.45618106838016687</v>
      </c>
      <c r="V602" s="100">
        <v>0</v>
      </c>
      <c r="W602" s="101">
        <v>0</v>
      </c>
      <c r="X602" s="98" t="s">
        <v>1679</v>
      </c>
    </row>
    <row r="603" spans="1:24" ht="16" x14ac:dyDescent="0.2">
      <c r="A603" s="93" t="s">
        <v>1245</v>
      </c>
      <c r="B603" s="42" t="s">
        <v>1246</v>
      </c>
      <c r="C603" s="94">
        <v>1</v>
      </c>
      <c r="D603" s="41" t="s">
        <v>1244</v>
      </c>
      <c r="E603" s="95">
        <v>68056</v>
      </c>
      <c r="F603" s="96">
        <v>48551</v>
      </c>
      <c r="G603" s="97">
        <v>11087</v>
      </c>
      <c r="H603" s="97">
        <v>12991</v>
      </c>
      <c r="I603" s="97">
        <v>2252</v>
      </c>
      <c r="J603" s="97">
        <v>897</v>
      </c>
      <c r="K603" s="97">
        <v>964</v>
      </c>
      <c r="L603" s="97">
        <v>20221</v>
      </c>
      <c r="M603" s="97">
        <v>0</v>
      </c>
      <c r="N603" s="96">
        <v>139</v>
      </c>
      <c r="O603" s="98">
        <v>0.71339779005524862</v>
      </c>
      <c r="P603" s="99">
        <v>0.22835780931391733</v>
      </c>
      <c r="Q603" s="100">
        <v>0.26757430330992155</v>
      </c>
      <c r="R603" s="100">
        <v>4.6384214537290684E-2</v>
      </c>
      <c r="S603" s="100">
        <v>1.8475417602109124E-2</v>
      </c>
      <c r="T603" s="100">
        <v>1.9855409775287842E-2</v>
      </c>
      <c r="U603" s="100">
        <v>0.41648987662458031</v>
      </c>
      <c r="V603" s="100">
        <v>0</v>
      </c>
      <c r="W603" s="101">
        <v>2.8629688368931637E-3</v>
      </c>
      <c r="X603" s="98" t="s">
        <v>1679</v>
      </c>
    </row>
    <row r="604" spans="1:24" ht="16" x14ac:dyDescent="0.2">
      <c r="A604" s="152" t="s">
        <v>1200</v>
      </c>
      <c r="B604" s="42" t="s">
        <v>1201</v>
      </c>
      <c r="C604" s="94">
        <v>12</v>
      </c>
      <c r="D604" s="41" t="s">
        <v>1164</v>
      </c>
      <c r="E604" s="95">
        <v>44395</v>
      </c>
      <c r="F604" s="96">
        <v>28913</v>
      </c>
      <c r="G604" s="97">
        <v>6550</v>
      </c>
      <c r="H604" s="97">
        <v>3904</v>
      </c>
      <c r="I604" s="97">
        <v>1153</v>
      </c>
      <c r="J604" s="97">
        <v>3126</v>
      </c>
      <c r="K604" s="97">
        <v>981</v>
      </c>
      <c r="L604" s="97">
        <v>11811</v>
      </c>
      <c r="M604" s="97">
        <v>1388</v>
      </c>
      <c r="N604" s="96">
        <v>0</v>
      </c>
      <c r="O604" s="98">
        <v>0.6512670345759658</v>
      </c>
      <c r="P604" s="99">
        <v>0.22654169404766022</v>
      </c>
      <c r="Q604" s="100">
        <v>0.13502576695604054</v>
      </c>
      <c r="R604" s="100">
        <v>3.9878255456023241E-2</v>
      </c>
      <c r="S604" s="100">
        <v>0.10811745581572303</v>
      </c>
      <c r="T604" s="100">
        <v>3.3929374329886214E-2</v>
      </c>
      <c r="U604" s="100">
        <v>0.40850136616746791</v>
      </c>
      <c r="V604" s="100">
        <v>4.8006087227198839E-2</v>
      </c>
      <c r="W604" s="101">
        <v>0</v>
      </c>
      <c r="X604" s="98" t="s">
        <v>1679</v>
      </c>
    </row>
    <row r="605" spans="1:24" ht="16" x14ac:dyDescent="0.2">
      <c r="A605" s="93" t="s">
        <v>1362</v>
      </c>
      <c r="B605" s="42" t="s">
        <v>1363</v>
      </c>
      <c r="C605" s="94">
        <v>2</v>
      </c>
      <c r="D605" s="41" t="s">
        <v>1251</v>
      </c>
      <c r="E605" s="95">
        <v>69982</v>
      </c>
      <c r="F605" s="96">
        <v>56730</v>
      </c>
      <c r="G605" s="97">
        <v>12465</v>
      </c>
      <c r="H605" s="97">
        <v>19295</v>
      </c>
      <c r="I605" s="97">
        <v>1069</v>
      </c>
      <c r="J605" s="97">
        <v>888</v>
      </c>
      <c r="K605" s="97">
        <v>0</v>
      </c>
      <c r="L605" s="97">
        <v>23013</v>
      </c>
      <c r="M605" s="97">
        <v>0</v>
      </c>
      <c r="N605" s="96">
        <v>0</v>
      </c>
      <c r="O605" s="98">
        <v>0.81063702094824386</v>
      </c>
      <c r="P605" s="99">
        <v>0.21972501322051824</v>
      </c>
      <c r="Q605" s="100">
        <v>0.34011986603208177</v>
      </c>
      <c r="R605" s="100">
        <v>1.88436453375639E-2</v>
      </c>
      <c r="S605" s="100">
        <v>1.565309360126917E-2</v>
      </c>
      <c r="T605" s="100">
        <v>0</v>
      </c>
      <c r="U605" s="100">
        <v>0.40565838180856689</v>
      </c>
      <c r="V605" s="100">
        <v>0</v>
      </c>
      <c r="W605" s="101">
        <v>0</v>
      </c>
      <c r="X605" s="98" t="s">
        <v>1679</v>
      </c>
    </row>
    <row r="606" spans="1:24" ht="16" x14ac:dyDescent="0.2">
      <c r="A606" s="93" t="s">
        <v>1352</v>
      </c>
      <c r="B606" s="42" t="s">
        <v>1353</v>
      </c>
      <c r="C606" s="94">
        <v>1</v>
      </c>
      <c r="D606" s="41" t="s">
        <v>1308</v>
      </c>
      <c r="E606" s="95">
        <v>77370</v>
      </c>
      <c r="F606" s="96">
        <v>57871</v>
      </c>
      <c r="G606" s="97">
        <v>11987</v>
      </c>
      <c r="H606" s="97">
        <v>16452</v>
      </c>
      <c r="I606" s="97">
        <v>1481</v>
      </c>
      <c r="J606" s="97">
        <v>1331</v>
      </c>
      <c r="K606" s="97">
        <v>0</v>
      </c>
      <c r="L606" s="97">
        <v>26620</v>
      </c>
      <c r="M606" s="97">
        <v>0</v>
      </c>
      <c r="N606" s="96">
        <v>0</v>
      </c>
      <c r="O606" s="98">
        <v>0.74797725216492184</v>
      </c>
      <c r="P606" s="99">
        <v>0.20713310639180246</v>
      </c>
      <c r="Q606" s="100">
        <v>0.28428746695235957</v>
      </c>
      <c r="R606" s="100">
        <v>2.5591401565550967E-2</v>
      </c>
      <c r="S606" s="100">
        <v>2.2999429766204144E-2</v>
      </c>
      <c r="T606" s="100">
        <v>0</v>
      </c>
      <c r="U606" s="100">
        <v>0.45998859532408287</v>
      </c>
      <c r="V606" s="100">
        <v>0</v>
      </c>
      <c r="W606" s="101">
        <v>0</v>
      </c>
      <c r="X606" s="98" t="s">
        <v>1679</v>
      </c>
    </row>
    <row r="607" spans="1:24" ht="16" x14ac:dyDescent="0.2">
      <c r="A607" s="93" t="s">
        <v>1302</v>
      </c>
      <c r="B607" s="42" t="s">
        <v>1303</v>
      </c>
      <c r="C607" s="94">
        <v>1</v>
      </c>
      <c r="D607" s="41" t="s">
        <v>1295</v>
      </c>
      <c r="E607" s="95">
        <v>72178</v>
      </c>
      <c r="F607" s="96">
        <v>51602</v>
      </c>
      <c r="G607" s="97">
        <v>10444</v>
      </c>
      <c r="H607" s="97">
        <v>14033</v>
      </c>
      <c r="I607" s="97">
        <v>1920</v>
      </c>
      <c r="J607" s="97">
        <v>1072</v>
      </c>
      <c r="K607" s="97">
        <v>1965</v>
      </c>
      <c r="L607" s="97">
        <v>22168</v>
      </c>
      <c r="M607" s="97">
        <v>0</v>
      </c>
      <c r="N607" s="96">
        <v>0</v>
      </c>
      <c r="O607" s="98">
        <v>0.71492698606223504</v>
      </c>
      <c r="P607" s="99">
        <v>0.20239525599782954</v>
      </c>
      <c r="Q607" s="100">
        <v>0.27194682376652068</v>
      </c>
      <c r="R607" s="100">
        <v>3.7207860160458898E-2</v>
      </c>
      <c r="S607" s="100">
        <v>2.0774388589589552E-2</v>
      </c>
      <c r="T607" s="100">
        <v>3.8079919382969653E-2</v>
      </c>
      <c r="U607" s="100">
        <v>0.42959575210263168</v>
      </c>
      <c r="V607" s="100">
        <v>0</v>
      </c>
      <c r="W607" s="101">
        <v>0</v>
      </c>
      <c r="X607" s="98" t="s">
        <v>1679</v>
      </c>
    </row>
    <row r="608" spans="1:24" ht="16" x14ac:dyDescent="0.2">
      <c r="A608" s="93" t="s">
        <v>1257</v>
      </c>
      <c r="B608" s="42" t="s">
        <v>1258</v>
      </c>
      <c r="C608" s="94">
        <v>2</v>
      </c>
      <c r="D608" s="41" t="s">
        <v>1259</v>
      </c>
      <c r="E608" s="95">
        <v>72985</v>
      </c>
      <c r="F608" s="96">
        <v>52209</v>
      </c>
      <c r="G608" s="97">
        <v>10355</v>
      </c>
      <c r="H608" s="97">
        <v>14227</v>
      </c>
      <c r="I608" s="97">
        <v>855</v>
      </c>
      <c r="J608" s="97">
        <v>1280</v>
      </c>
      <c r="K608" s="97">
        <v>0</v>
      </c>
      <c r="L608" s="97">
        <v>25492</v>
      </c>
      <c r="M608" s="97">
        <v>0</v>
      </c>
      <c r="N608" s="96">
        <v>0</v>
      </c>
      <c r="O608" s="98">
        <v>0.71533876824004927</v>
      </c>
      <c r="P608" s="99">
        <v>0.19833745139726866</v>
      </c>
      <c r="Q608" s="100">
        <v>0.27250090980482294</v>
      </c>
      <c r="R608" s="100">
        <v>1.6376486812618513E-2</v>
      </c>
      <c r="S608" s="100">
        <v>2.451684575456339E-2</v>
      </c>
      <c r="T608" s="100">
        <v>0</v>
      </c>
      <c r="U608" s="100">
        <v>0.48826830623072648</v>
      </c>
      <c r="V608" s="100">
        <v>0</v>
      </c>
      <c r="W608" s="101">
        <v>0</v>
      </c>
      <c r="X608" s="98" t="s">
        <v>1679</v>
      </c>
    </row>
    <row r="609" spans="1:24" ht="16" x14ac:dyDescent="0.2">
      <c r="A609" s="93" t="s">
        <v>1293</v>
      </c>
      <c r="B609" s="42" t="s">
        <v>1294</v>
      </c>
      <c r="C609" s="94">
        <v>1</v>
      </c>
      <c r="D609" s="41" t="s">
        <v>1295</v>
      </c>
      <c r="E609" s="95">
        <v>79481</v>
      </c>
      <c r="F609" s="96">
        <v>59014</v>
      </c>
      <c r="G609" s="97">
        <v>11511</v>
      </c>
      <c r="H609" s="97">
        <v>18301</v>
      </c>
      <c r="I609" s="97">
        <v>1517</v>
      </c>
      <c r="J609" s="97">
        <v>1178</v>
      </c>
      <c r="K609" s="97">
        <v>1245</v>
      </c>
      <c r="L609" s="97">
        <v>25104</v>
      </c>
      <c r="M609" s="97">
        <v>0</v>
      </c>
      <c r="N609" s="96">
        <v>158</v>
      </c>
      <c r="O609" s="98">
        <v>0.74249191630704192</v>
      </c>
      <c r="P609" s="99">
        <v>0.19505541058054021</v>
      </c>
      <c r="Q609" s="100">
        <v>0.31011285457688004</v>
      </c>
      <c r="R609" s="100">
        <v>2.5705764733791981E-2</v>
      </c>
      <c r="S609" s="100">
        <v>1.9961365099806824E-2</v>
      </c>
      <c r="T609" s="100">
        <v>2.1096688921272918E-2</v>
      </c>
      <c r="U609" s="100">
        <v>0.42539058528484769</v>
      </c>
      <c r="V609" s="100">
        <v>0</v>
      </c>
      <c r="W609" s="101">
        <v>2.677330802860338E-3</v>
      </c>
      <c r="X609" s="98" t="s">
        <v>1679</v>
      </c>
    </row>
    <row r="610" spans="1:24" ht="16" x14ac:dyDescent="0.2">
      <c r="A610" s="93" t="s">
        <v>1260</v>
      </c>
      <c r="B610" s="42" t="s">
        <v>1261</v>
      </c>
      <c r="C610" s="94">
        <v>2</v>
      </c>
      <c r="D610" s="41" t="s">
        <v>1259</v>
      </c>
      <c r="E610" s="95">
        <v>69982</v>
      </c>
      <c r="F610" s="96">
        <v>50774</v>
      </c>
      <c r="G610" s="97">
        <v>8803</v>
      </c>
      <c r="H610" s="97">
        <v>13410</v>
      </c>
      <c r="I610" s="97">
        <v>917</v>
      </c>
      <c r="J610" s="97">
        <v>0</v>
      </c>
      <c r="K610" s="97">
        <v>645</v>
      </c>
      <c r="L610" s="97">
        <v>26999</v>
      </c>
      <c r="M610" s="97">
        <v>0</v>
      </c>
      <c r="N610" s="96">
        <v>0</v>
      </c>
      <c r="O610" s="98">
        <v>0.72552942185133318</v>
      </c>
      <c r="P610" s="99">
        <v>0.17337613739315397</v>
      </c>
      <c r="Q610" s="100">
        <v>0.26411155315712764</v>
      </c>
      <c r="R610" s="100">
        <v>1.8060424626777486E-2</v>
      </c>
      <c r="S610" s="100">
        <v>0</v>
      </c>
      <c r="T610" s="100">
        <v>1.2703352109347303E-2</v>
      </c>
      <c r="U610" s="100">
        <v>0.53174853271359357</v>
      </c>
      <c r="V610" s="100">
        <v>0</v>
      </c>
      <c r="W610" s="101">
        <v>0</v>
      </c>
      <c r="X610" s="98" t="s">
        <v>1679</v>
      </c>
    </row>
    <row r="611" spans="1:24" ht="16" x14ac:dyDescent="0.2">
      <c r="A611" s="93" t="s">
        <v>1309</v>
      </c>
      <c r="B611" s="42" t="s">
        <v>1310</v>
      </c>
      <c r="C611" s="94">
        <v>1</v>
      </c>
      <c r="D611" s="41" t="s">
        <v>1290</v>
      </c>
      <c r="E611" s="95">
        <v>62003</v>
      </c>
      <c r="F611" s="96">
        <v>45263</v>
      </c>
      <c r="G611" s="97">
        <v>7373</v>
      </c>
      <c r="H611" s="97">
        <v>3476</v>
      </c>
      <c r="I611" s="97">
        <v>14179</v>
      </c>
      <c r="J611" s="97">
        <v>0</v>
      </c>
      <c r="K611" s="97">
        <v>1387</v>
      </c>
      <c r="L611" s="97">
        <v>18523</v>
      </c>
      <c r="M611" s="97">
        <v>0</v>
      </c>
      <c r="N611" s="96">
        <v>325</v>
      </c>
      <c r="O611" s="98">
        <v>0.73001306388400566</v>
      </c>
      <c r="P611" s="99">
        <v>0.1628924286945187</v>
      </c>
      <c r="Q611" s="100">
        <v>7.6795616728895566E-2</v>
      </c>
      <c r="R611" s="100">
        <v>0.3132580695048936</v>
      </c>
      <c r="S611" s="100">
        <v>0</v>
      </c>
      <c r="T611" s="100">
        <v>3.0643130150454015E-2</v>
      </c>
      <c r="U611" s="100">
        <v>0.40923049731568834</v>
      </c>
      <c r="V611" s="100">
        <v>0</v>
      </c>
      <c r="W611" s="101">
        <v>7.1802576055497872E-3</v>
      </c>
      <c r="X611" s="98" t="s">
        <v>1679</v>
      </c>
    </row>
    <row r="612" spans="1:24" ht="16" x14ac:dyDescent="0.2">
      <c r="A612" s="93" t="s">
        <v>1298</v>
      </c>
      <c r="B612" s="42" t="s">
        <v>1299</v>
      </c>
      <c r="C612" s="94">
        <v>1</v>
      </c>
      <c r="D612" s="41" t="s">
        <v>1295</v>
      </c>
      <c r="E612" s="95">
        <v>80978</v>
      </c>
      <c r="F612" s="96">
        <v>58008</v>
      </c>
      <c r="G612" s="97">
        <v>9378</v>
      </c>
      <c r="H612" s="97">
        <v>18145</v>
      </c>
      <c r="I612" s="97">
        <v>2634</v>
      </c>
      <c r="J612" s="97">
        <v>847</v>
      </c>
      <c r="K612" s="97">
        <v>3140</v>
      </c>
      <c r="L612" s="97">
        <v>23742</v>
      </c>
      <c r="M612" s="97">
        <v>0</v>
      </c>
      <c r="N612" s="96">
        <v>122</v>
      </c>
      <c r="O612" s="98">
        <v>0.71634271036577835</v>
      </c>
      <c r="P612" s="99">
        <v>0.16166735622672734</v>
      </c>
      <c r="Q612" s="100">
        <v>0.31280168252654805</v>
      </c>
      <c r="R612" s="100">
        <v>4.5407529995862637E-2</v>
      </c>
      <c r="S612" s="100">
        <v>1.4601434284926216E-2</v>
      </c>
      <c r="T612" s="100">
        <v>5.41304647634809E-2</v>
      </c>
      <c r="U612" s="100">
        <v>0.40928837401737689</v>
      </c>
      <c r="V612" s="100">
        <v>0</v>
      </c>
      <c r="W612" s="101">
        <v>2.1031581850779204E-3</v>
      </c>
      <c r="X612" s="98" t="s">
        <v>1679</v>
      </c>
    </row>
    <row r="613" spans="1:24" ht="16" x14ac:dyDescent="0.2">
      <c r="A613" s="93" t="s">
        <v>1337</v>
      </c>
      <c r="B613" s="42" t="s">
        <v>1338</v>
      </c>
      <c r="C613" s="94">
        <v>2</v>
      </c>
      <c r="D613" s="41" t="s">
        <v>1259</v>
      </c>
      <c r="E613" s="95">
        <v>78846</v>
      </c>
      <c r="F613" s="96">
        <v>55258</v>
      </c>
      <c r="G613" s="97">
        <v>8772</v>
      </c>
      <c r="H613" s="97">
        <v>16876</v>
      </c>
      <c r="I613" s="97">
        <v>1203</v>
      </c>
      <c r="J613" s="97">
        <v>1431</v>
      </c>
      <c r="K613" s="97">
        <v>0</v>
      </c>
      <c r="L613" s="97">
        <v>26976</v>
      </c>
      <c r="M613" s="97">
        <v>0</v>
      </c>
      <c r="N613" s="96">
        <v>0</v>
      </c>
      <c r="O613" s="98">
        <v>0.70083453821373309</v>
      </c>
      <c r="P613" s="99">
        <v>0.15874624488761807</v>
      </c>
      <c r="Q613" s="100">
        <v>0.30540374244453294</v>
      </c>
      <c r="R613" s="100">
        <v>2.1770603351550906E-2</v>
      </c>
      <c r="S613" s="100">
        <v>2.589670273987477E-2</v>
      </c>
      <c r="T613" s="100">
        <v>0</v>
      </c>
      <c r="U613" s="100">
        <v>0.48818270657642332</v>
      </c>
      <c r="V613" s="100">
        <v>0</v>
      </c>
      <c r="W613" s="101">
        <v>0</v>
      </c>
      <c r="X613" s="98" t="s">
        <v>1679</v>
      </c>
    </row>
    <row r="614" spans="1:24" ht="16" x14ac:dyDescent="0.2">
      <c r="A614" s="150" t="s">
        <v>1408</v>
      </c>
      <c r="B614" s="42" t="s">
        <v>1409</v>
      </c>
      <c r="C614" s="94">
        <v>3</v>
      </c>
      <c r="D614" s="41" t="s">
        <v>1407</v>
      </c>
      <c r="E614" s="95">
        <v>67831</v>
      </c>
      <c r="F614" s="96">
        <v>40922</v>
      </c>
      <c r="G614" s="97">
        <v>6318</v>
      </c>
      <c r="H614" s="97">
        <v>5055</v>
      </c>
      <c r="I614" s="97">
        <v>5465</v>
      </c>
      <c r="J614" s="97">
        <v>863</v>
      </c>
      <c r="K614" s="97">
        <v>0</v>
      </c>
      <c r="L614" s="97">
        <v>19935</v>
      </c>
      <c r="M614" s="97">
        <v>1892</v>
      </c>
      <c r="N614" s="96">
        <v>1394</v>
      </c>
      <c r="O614" s="98">
        <v>0.60329347938258315</v>
      </c>
      <c r="P614" s="99">
        <v>0.15439128097355945</v>
      </c>
      <c r="Q614" s="100">
        <v>0.12352768681882606</v>
      </c>
      <c r="R614" s="100">
        <v>0.13354674747079812</v>
      </c>
      <c r="S614" s="100">
        <v>2.1088900835736279E-2</v>
      </c>
      <c r="T614" s="100">
        <v>0</v>
      </c>
      <c r="U614" s="100">
        <v>0.48714627828551882</v>
      </c>
      <c r="V614" s="100">
        <v>4.6234299398856364E-2</v>
      </c>
      <c r="W614" s="101">
        <v>3.4064806216704949E-2</v>
      </c>
      <c r="X614" s="98" t="s">
        <v>1679</v>
      </c>
    </row>
    <row r="615" spans="1:24" ht="16" x14ac:dyDescent="0.2">
      <c r="A615" s="93" t="s">
        <v>1255</v>
      </c>
      <c r="B615" s="42" t="s">
        <v>1256</v>
      </c>
      <c r="C615" s="94">
        <v>2</v>
      </c>
      <c r="D615" s="41" t="s">
        <v>1255</v>
      </c>
      <c r="E615" s="95">
        <v>68875</v>
      </c>
      <c r="F615" s="96">
        <v>51883</v>
      </c>
      <c r="G615" s="97">
        <v>7733</v>
      </c>
      <c r="H615" s="97">
        <v>5394</v>
      </c>
      <c r="I615" s="97">
        <v>14486</v>
      </c>
      <c r="J615" s="97">
        <v>1311</v>
      </c>
      <c r="K615" s="97">
        <v>0</v>
      </c>
      <c r="L615" s="97">
        <v>22959</v>
      </c>
      <c r="M615" s="97">
        <v>0</v>
      </c>
      <c r="N615" s="96">
        <v>0</v>
      </c>
      <c r="O615" s="98">
        <v>0.7532921960072595</v>
      </c>
      <c r="P615" s="99">
        <v>0.14904689397297766</v>
      </c>
      <c r="Q615" s="100">
        <v>0.10396468978278049</v>
      </c>
      <c r="R615" s="100">
        <v>0.2792051346298402</v>
      </c>
      <c r="S615" s="100">
        <v>2.5268392344313165E-2</v>
      </c>
      <c r="T615" s="100">
        <v>0</v>
      </c>
      <c r="U615" s="100">
        <v>0.44251488927008847</v>
      </c>
      <c r="V615" s="100">
        <v>0</v>
      </c>
      <c r="W615" s="101">
        <v>0</v>
      </c>
      <c r="X615" s="98" t="s">
        <v>1679</v>
      </c>
    </row>
    <row r="616" spans="1:24" ht="16" x14ac:dyDescent="0.2">
      <c r="A616" s="93" t="s">
        <v>1262</v>
      </c>
      <c r="B616" s="42" t="s">
        <v>1263</v>
      </c>
      <c r="C616" s="94">
        <v>2</v>
      </c>
      <c r="D616" s="41" t="s">
        <v>1259</v>
      </c>
      <c r="E616" s="95">
        <v>75772</v>
      </c>
      <c r="F616" s="96">
        <v>53869</v>
      </c>
      <c r="G616" s="97">
        <v>7968</v>
      </c>
      <c r="H616" s="97">
        <v>15068</v>
      </c>
      <c r="I616" s="97">
        <v>896</v>
      </c>
      <c r="J616" s="97">
        <v>1296</v>
      </c>
      <c r="K616" s="97">
        <v>0</v>
      </c>
      <c r="L616" s="97">
        <v>28641</v>
      </c>
      <c r="M616" s="97">
        <v>0</v>
      </c>
      <c r="N616" s="96">
        <v>0</v>
      </c>
      <c r="O616" s="98">
        <v>0.71093543789262525</v>
      </c>
      <c r="P616" s="99">
        <v>0.14791438489669384</v>
      </c>
      <c r="Q616" s="100">
        <v>0.27971560637843657</v>
      </c>
      <c r="R616" s="100">
        <v>1.6632942879949507E-2</v>
      </c>
      <c r="S616" s="100">
        <v>2.4058363808498396E-2</v>
      </c>
      <c r="T616" s="100">
        <v>0</v>
      </c>
      <c r="U616" s="100">
        <v>0.53167870203642165</v>
      </c>
      <c r="V616" s="100">
        <v>0</v>
      </c>
      <c r="W616" s="101">
        <v>0</v>
      </c>
      <c r="X616" s="98" t="s">
        <v>1679</v>
      </c>
    </row>
    <row r="617" spans="1:24" ht="16" x14ac:dyDescent="0.2">
      <c r="A617" s="93" t="s">
        <v>1333</v>
      </c>
      <c r="B617" s="42" t="s">
        <v>1334</v>
      </c>
      <c r="C617" s="94">
        <v>2</v>
      </c>
      <c r="D617" s="41" t="s">
        <v>1259</v>
      </c>
      <c r="E617" s="95">
        <v>75233</v>
      </c>
      <c r="F617" s="96">
        <v>53903</v>
      </c>
      <c r="G617" s="97">
        <v>6752</v>
      </c>
      <c r="H617" s="97">
        <v>16362</v>
      </c>
      <c r="I617" s="97">
        <v>789</v>
      </c>
      <c r="J617" s="97">
        <v>0</v>
      </c>
      <c r="K617" s="97">
        <v>0</v>
      </c>
      <c r="L617" s="97">
        <v>30000</v>
      </c>
      <c r="M617" s="97">
        <v>0</v>
      </c>
      <c r="N617" s="96">
        <v>0</v>
      </c>
      <c r="O617" s="98">
        <v>0.71648079964909017</v>
      </c>
      <c r="P617" s="99">
        <v>0.12526204478414932</v>
      </c>
      <c r="Q617" s="100">
        <v>0.30354525722130493</v>
      </c>
      <c r="R617" s="100">
        <v>1.4637404226109863E-2</v>
      </c>
      <c r="S617" s="100">
        <v>0</v>
      </c>
      <c r="T617" s="100">
        <v>0</v>
      </c>
      <c r="U617" s="100">
        <v>0.55655529376843593</v>
      </c>
      <c r="V617" s="100">
        <v>0</v>
      </c>
      <c r="W617" s="101">
        <v>0</v>
      </c>
      <c r="X617" s="98" t="s">
        <v>1679</v>
      </c>
    </row>
    <row r="618" spans="1:24" ht="16" x14ac:dyDescent="0.2">
      <c r="A618" s="93" t="s">
        <v>1304</v>
      </c>
      <c r="B618" s="42" t="s">
        <v>1305</v>
      </c>
      <c r="C618" s="94">
        <v>1</v>
      </c>
      <c r="D618" s="41" t="s">
        <v>1295</v>
      </c>
      <c r="E618" s="95">
        <v>71749</v>
      </c>
      <c r="F618" s="96">
        <v>54858</v>
      </c>
      <c r="G618" s="97">
        <v>6732</v>
      </c>
      <c r="H618" s="97">
        <v>6425</v>
      </c>
      <c r="I618" s="97">
        <v>18168</v>
      </c>
      <c r="J618" s="97">
        <v>1015</v>
      </c>
      <c r="K618" s="97">
        <v>1140</v>
      </c>
      <c r="L618" s="97">
        <v>21378</v>
      </c>
      <c r="M618" s="97">
        <v>0</v>
      </c>
      <c r="N618" s="96">
        <v>0</v>
      </c>
      <c r="O618" s="98">
        <v>0.76458208476773193</v>
      </c>
      <c r="P618" s="99">
        <v>0.12271683254949141</v>
      </c>
      <c r="Q618" s="100">
        <v>0.11712056582449233</v>
      </c>
      <c r="R618" s="100">
        <v>0.33118232527616753</v>
      </c>
      <c r="S618" s="100">
        <v>1.8502315067993731E-2</v>
      </c>
      <c r="T618" s="100">
        <v>2.0780925298042218E-2</v>
      </c>
      <c r="U618" s="100">
        <v>0.38969703598381278</v>
      </c>
      <c r="V618" s="100">
        <v>0</v>
      </c>
      <c r="W618" s="101">
        <v>0</v>
      </c>
      <c r="X618" s="98" t="s">
        <v>1679</v>
      </c>
    </row>
    <row r="619" spans="1:24" ht="16" x14ac:dyDescent="0.2">
      <c r="A619" s="93" t="s">
        <v>1356</v>
      </c>
      <c r="B619" s="132" t="s">
        <v>1357</v>
      </c>
      <c r="C619" s="133">
        <v>2</v>
      </c>
      <c r="D619" s="39" t="s">
        <v>1251</v>
      </c>
      <c r="E619" s="134">
        <v>66206</v>
      </c>
      <c r="F619" s="96">
        <v>50462</v>
      </c>
      <c r="G619" s="135">
        <v>6183</v>
      </c>
      <c r="H619" s="135">
        <v>16525</v>
      </c>
      <c r="I619" s="135">
        <v>1055</v>
      </c>
      <c r="J619" s="135">
        <v>0</v>
      </c>
      <c r="K619" s="135">
        <v>703</v>
      </c>
      <c r="L619" s="135">
        <v>25601</v>
      </c>
      <c r="M619" s="135">
        <v>0</v>
      </c>
      <c r="N619" s="136">
        <v>395</v>
      </c>
      <c r="O619" s="137">
        <v>0.76219677974805911</v>
      </c>
      <c r="P619" s="99">
        <v>0.12252784273314574</v>
      </c>
      <c r="Q619" s="100">
        <v>0.32747413895604616</v>
      </c>
      <c r="R619" s="100">
        <v>2.0906820974198406E-2</v>
      </c>
      <c r="S619" s="100">
        <v>0</v>
      </c>
      <c r="T619" s="100">
        <v>1.3931275018826047E-2</v>
      </c>
      <c r="U619" s="100">
        <v>0.50733225000990845</v>
      </c>
      <c r="V619" s="100">
        <v>0</v>
      </c>
      <c r="W619" s="101">
        <v>7.827672307875233E-3</v>
      </c>
      <c r="X619" s="98" t="s">
        <v>1679</v>
      </c>
    </row>
    <row r="620" spans="1:24" ht="16" x14ac:dyDescent="0.2">
      <c r="A620" s="93" t="s">
        <v>1306</v>
      </c>
      <c r="B620" s="42" t="s">
        <v>1307</v>
      </c>
      <c r="C620" s="94">
        <v>1</v>
      </c>
      <c r="D620" s="41" t="s">
        <v>1308</v>
      </c>
      <c r="E620" s="95">
        <v>83380</v>
      </c>
      <c r="F620" s="96">
        <v>60340</v>
      </c>
      <c r="G620" s="97">
        <v>7325</v>
      </c>
      <c r="H620" s="97">
        <v>15130</v>
      </c>
      <c r="I620" s="97">
        <v>1225</v>
      </c>
      <c r="J620" s="97">
        <v>1829</v>
      </c>
      <c r="K620" s="97">
        <v>0</v>
      </c>
      <c r="L620" s="97">
        <v>34831</v>
      </c>
      <c r="M620" s="97">
        <v>0</v>
      </c>
      <c r="N620" s="96">
        <v>0</v>
      </c>
      <c r="O620" s="98">
        <v>0.72367474214439909</v>
      </c>
      <c r="P620" s="99">
        <v>0.12139542591978787</v>
      </c>
      <c r="Q620" s="100">
        <v>0.25074577394763009</v>
      </c>
      <c r="R620" s="100">
        <v>2.0301624129930394E-2</v>
      </c>
      <c r="S620" s="100">
        <v>3.0311567782565461E-2</v>
      </c>
      <c r="T620" s="100">
        <v>0</v>
      </c>
      <c r="U620" s="100">
        <v>0.57724560822008619</v>
      </c>
      <c r="V620" s="100">
        <v>0</v>
      </c>
      <c r="W620" s="101">
        <v>0</v>
      </c>
      <c r="X620" s="98" t="s">
        <v>1679</v>
      </c>
    </row>
    <row r="621" spans="1:24" ht="16" x14ac:dyDescent="0.2">
      <c r="A621" s="93" t="s">
        <v>1242</v>
      </c>
      <c r="B621" s="42" t="s">
        <v>1243</v>
      </c>
      <c r="C621" s="94">
        <v>1</v>
      </c>
      <c r="D621" s="41" t="s">
        <v>1244</v>
      </c>
      <c r="E621" s="95">
        <v>67745</v>
      </c>
      <c r="F621" s="96">
        <v>43936</v>
      </c>
      <c r="G621" s="97">
        <v>5304</v>
      </c>
      <c r="H621" s="97">
        <v>11397</v>
      </c>
      <c r="I621" s="97">
        <v>2050</v>
      </c>
      <c r="J621" s="97">
        <v>0</v>
      </c>
      <c r="K621" s="97">
        <v>0</v>
      </c>
      <c r="L621" s="97">
        <v>24793</v>
      </c>
      <c r="M621" s="97">
        <v>0</v>
      </c>
      <c r="N621" s="96">
        <v>392</v>
      </c>
      <c r="O621" s="98">
        <v>0.64854970846556936</v>
      </c>
      <c r="P621" s="99">
        <v>0.120721048798252</v>
      </c>
      <c r="Q621" s="100">
        <v>0.25940003641660597</v>
      </c>
      <c r="R621" s="100">
        <v>4.6658776402039331E-2</v>
      </c>
      <c r="S621" s="100">
        <v>0</v>
      </c>
      <c r="T621" s="100">
        <v>0</v>
      </c>
      <c r="U621" s="100">
        <v>0.56429806991988352</v>
      </c>
      <c r="V621" s="100">
        <v>0</v>
      </c>
      <c r="W621" s="101">
        <v>8.9220684632192286E-3</v>
      </c>
      <c r="X621" s="98" t="s">
        <v>1679</v>
      </c>
    </row>
    <row r="622" spans="1:24" ht="16" x14ac:dyDescent="0.2">
      <c r="A622" s="93" t="s">
        <v>1339</v>
      </c>
      <c r="B622" s="42" t="s">
        <v>1340</v>
      </c>
      <c r="C622" s="94">
        <v>1</v>
      </c>
      <c r="D622" s="41" t="s">
        <v>1295</v>
      </c>
      <c r="E622" s="95">
        <v>86955</v>
      </c>
      <c r="F622" s="96">
        <v>61597</v>
      </c>
      <c r="G622" s="97">
        <v>7384</v>
      </c>
      <c r="H622" s="97">
        <v>19121</v>
      </c>
      <c r="I622" s="97">
        <v>1252</v>
      </c>
      <c r="J622" s="97">
        <v>1682</v>
      </c>
      <c r="K622" s="97">
        <v>0</v>
      </c>
      <c r="L622" s="97">
        <v>32055</v>
      </c>
      <c r="M622" s="97">
        <v>0</v>
      </c>
      <c r="N622" s="96">
        <v>103</v>
      </c>
      <c r="O622" s="98">
        <v>0.70837789661319073</v>
      </c>
      <c r="P622" s="99">
        <v>0.11987596798545384</v>
      </c>
      <c r="Q622" s="100">
        <v>0.3104209620598406</v>
      </c>
      <c r="R622" s="100">
        <v>2.0325665210968066E-2</v>
      </c>
      <c r="S622" s="100">
        <v>2.7306524668409177E-2</v>
      </c>
      <c r="T622" s="100">
        <v>0</v>
      </c>
      <c r="U622" s="100">
        <v>0.52039872071691806</v>
      </c>
      <c r="V622" s="100">
        <v>0</v>
      </c>
      <c r="W622" s="101">
        <v>1.6721593584103122E-3</v>
      </c>
      <c r="X622" s="98" t="s">
        <v>1679</v>
      </c>
    </row>
    <row r="623" spans="1:24" ht="16" x14ac:dyDescent="0.2">
      <c r="A623" s="93" t="s">
        <v>1343</v>
      </c>
      <c r="B623" s="42" t="s">
        <v>1344</v>
      </c>
      <c r="C623" s="94">
        <v>1</v>
      </c>
      <c r="D623" s="41" t="s">
        <v>1295</v>
      </c>
      <c r="E623" s="95">
        <v>67875</v>
      </c>
      <c r="F623" s="96">
        <v>48331</v>
      </c>
      <c r="G623" s="97">
        <v>5760</v>
      </c>
      <c r="H623" s="97">
        <v>14594</v>
      </c>
      <c r="I623" s="97">
        <v>1132</v>
      </c>
      <c r="J623" s="97">
        <v>1173</v>
      </c>
      <c r="K623" s="97">
        <v>1219</v>
      </c>
      <c r="L623" s="97">
        <v>24453</v>
      </c>
      <c r="M623" s="97">
        <v>0</v>
      </c>
      <c r="N623" s="96">
        <v>0</v>
      </c>
      <c r="O623" s="98">
        <v>0.71205893186003688</v>
      </c>
      <c r="P623" s="99">
        <v>0.11917816722186589</v>
      </c>
      <c r="Q623" s="100">
        <v>0.30195940493679008</v>
      </c>
      <c r="R623" s="100">
        <v>2.3421820363741699E-2</v>
      </c>
      <c r="S623" s="100">
        <v>2.4270137179036231E-2</v>
      </c>
      <c r="T623" s="100">
        <v>2.5221907264488631E-2</v>
      </c>
      <c r="U623" s="100">
        <v>0.50594856303407754</v>
      </c>
      <c r="V623" s="100">
        <v>0</v>
      </c>
      <c r="W623" s="101">
        <v>0</v>
      </c>
      <c r="X623" s="98" t="s">
        <v>1679</v>
      </c>
    </row>
    <row r="624" spans="1:24" ht="16" x14ac:dyDescent="0.2">
      <c r="A624" s="93" t="s">
        <v>1288</v>
      </c>
      <c r="B624" s="42" t="s">
        <v>1289</v>
      </c>
      <c r="C624" s="94">
        <v>1</v>
      </c>
      <c r="D624" s="41" t="s">
        <v>1290</v>
      </c>
      <c r="E624" s="95">
        <v>78037</v>
      </c>
      <c r="F624" s="96">
        <v>55890</v>
      </c>
      <c r="G624" s="97">
        <v>6623</v>
      </c>
      <c r="H624" s="97">
        <v>17744</v>
      </c>
      <c r="I624" s="97">
        <v>2232</v>
      </c>
      <c r="J624" s="97">
        <v>0</v>
      </c>
      <c r="K624" s="97">
        <v>1195</v>
      </c>
      <c r="L624" s="97">
        <v>28096</v>
      </c>
      <c r="M624" s="97">
        <v>0</v>
      </c>
      <c r="N624" s="96">
        <v>0</v>
      </c>
      <c r="O624" s="98">
        <v>0.71619872624524261</v>
      </c>
      <c r="P624" s="99">
        <v>0.11850062623009483</v>
      </c>
      <c r="Q624" s="100">
        <v>0.31748076578994455</v>
      </c>
      <c r="R624" s="100">
        <v>3.9935587761674718E-2</v>
      </c>
      <c r="S624" s="100">
        <v>0</v>
      </c>
      <c r="T624" s="100">
        <v>2.1381284666308821E-2</v>
      </c>
      <c r="U624" s="100">
        <v>0.50270173555197706</v>
      </c>
      <c r="V624" s="100">
        <v>0</v>
      </c>
      <c r="W624" s="101">
        <v>0</v>
      </c>
      <c r="X624" s="98" t="s">
        <v>1679</v>
      </c>
    </row>
    <row r="625" spans="1:24" ht="16" x14ac:dyDescent="0.2">
      <c r="A625" s="93" t="s">
        <v>1291</v>
      </c>
      <c r="B625" s="42" t="s">
        <v>1292</v>
      </c>
      <c r="C625" s="94">
        <v>2</v>
      </c>
      <c r="D625" s="41" t="s">
        <v>1259</v>
      </c>
      <c r="E625" s="95">
        <v>83071</v>
      </c>
      <c r="F625" s="96">
        <v>60539</v>
      </c>
      <c r="G625" s="97">
        <v>7129</v>
      </c>
      <c r="H625" s="97">
        <v>17151</v>
      </c>
      <c r="I625" s="97">
        <v>1042</v>
      </c>
      <c r="J625" s="97">
        <v>1221</v>
      </c>
      <c r="K625" s="97">
        <v>0</v>
      </c>
      <c r="L625" s="97">
        <v>33678</v>
      </c>
      <c r="M625" s="97">
        <v>0</v>
      </c>
      <c r="N625" s="96">
        <v>318</v>
      </c>
      <c r="O625" s="98">
        <v>0.72876214322687827</v>
      </c>
      <c r="P625" s="99">
        <v>0.11775880011232429</v>
      </c>
      <c r="Q625" s="100">
        <v>0.28330497695700291</v>
      </c>
      <c r="R625" s="100">
        <v>1.7212045127934058E-2</v>
      </c>
      <c r="S625" s="100">
        <v>2.0168816795784535E-2</v>
      </c>
      <c r="T625" s="100">
        <v>0</v>
      </c>
      <c r="U625" s="100">
        <v>0.55630254877021423</v>
      </c>
      <c r="V625" s="100">
        <v>0</v>
      </c>
      <c r="W625" s="101">
        <v>5.2528122367399531E-3</v>
      </c>
      <c r="X625" s="98" t="s">
        <v>1679</v>
      </c>
    </row>
    <row r="626" spans="1:24" ht="16" x14ac:dyDescent="0.2">
      <c r="A626" s="93" t="s">
        <v>1327</v>
      </c>
      <c r="B626" s="42" t="s">
        <v>1328</v>
      </c>
      <c r="C626" s="94">
        <v>1</v>
      </c>
      <c r="D626" s="41" t="s">
        <v>1244</v>
      </c>
      <c r="E626" s="95">
        <v>79393</v>
      </c>
      <c r="F626" s="96">
        <v>58161</v>
      </c>
      <c r="G626" s="97">
        <v>6807</v>
      </c>
      <c r="H626" s="97">
        <v>3441</v>
      </c>
      <c r="I626" s="97">
        <v>19030</v>
      </c>
      <c r="J626" s="97">
        <v>1166</v>
      </c>
      <c r="K626" s="97">
        <v>0</v>
      </c>
      <c r="L626" s="97">
        <v>27717</v>
      </c>
      <c r="M626" s="97">
        <v>0</v>
      </c>
      <c r="N626" s="96">
        <v>0</v>
      </c>
      <c r="O626" s="98">
        <v>0.73257088156386585</v>
      </c>
      <c r="P626" s="99">
        <v>0.11703718986950018</v>
      </c>
      <c r="Q626" s="100">
        <v>5.9163356888636713E-2</v>
      </c>
      <c r="R626" s="100">
        <v>0.32719519953233267</v>
      </c>
      <c r="S626" s="100">
        <v>2.0047798352848128E-2</v>
      </c>
      <c r="T626" s="100">
        <v>0</v>
      </c>
      <c r="U626" s="100">
        <v>0.47655645535668234</v>
      </c>
      <c r="V626" s="100">
        <v>0</v>
      </c>
      <c r="W626" s="101">
        <v>0</v>
      </c>
      <c r="X626" s="98" t="s">
        <v>1679</v>
      </c>
    </row>
    <row r="627" spans="1:24" ht="16" x14ac:dyDescent="0.2">
      <c r="A627" s="93" t="s">
        <v>1341</v>
      </c>
      <c r="B627" s="42" t="s">
        <v>1342</v>
      </c>
      <c r="C627" s="94">
        <v>1</v>
      </c>
      <c r="D627" s="41" t="s">
        <v>1295</v>
      </c>
      <c r="E627" s="95">
        <v>82373</v>
      </c>
      <c r="F627" s="96">
        <v>57547</v>
      </c>
      <c r="G627" s="97">
        <v>5929</v>
      </c>
      <c r="H627" s="97">
        <v>15893</v>
      </c>
      <c r="I627" s="97">
        <v>1232</v>
      </c>
      <c r="J627" s="97">
        <v>1757</v>
      </c>
      <c r="K627" s="97">
        <v>0</v>
      </c>
      <c r="L627" s="97">
        <v>32736</v>
      </c>
      <c r="M627" s="97">
        <v>0</v>
      </c>
      <c r="N627" s="96">
        <v>0</v>
      </c>
      <c r="O627" s="98">
        <v>0.69861483738603669</v>
      </c>
      <c r="P627" s="99">
        <v>0.10302882860965819</v>
      </c>
      <c r="Q627" s="100">
        <v>0.27617425756338299</v>
      </c>
      <c r="R627" s="100">
        <v>2.1408587763045859E-2</v>
      </c>
      <c r="S627" s="100">
        <v>3.0531565502980171E-2</v>
      </c>
      <c r="T627" s="100">
        <v>0</v>
      </c>
      <c r="U627" s="100">
        <v>0.56885676056093282</v>
      </c>
      <c r="V627" s="100">
        <v>0</v>
      </c>
      <c r="W627" s="101">
        <v>0</v>
      </c>
      <c r="X627" s="98" t="s">
        <v>1679</v>
      </c>
    </row>
    <row r="628" spans="1:24" ht="16" x14ac:dyDescent="0.2">
      <c r="A628" s="93" t="s">
        <v>1329</v>
      </c>
      <c r="B628" s="42" t="s">
        <v>1330</v>
      </c>
      <c r="C628" s="94">
        <v>2</v>
      </c>
      <c r="D628" s="41" t="s">
        <v>1251</v>
      </c>
      <c r="E628" s="95">
        <v>59350</v>
      </c>
      <c r="F628" s="96">
        <v>44607</v>
      </c>
      <c r="G628" s="97">
        <v>4446</v>
      </c>
      <c r="H628" s="97">
        <v>13522</v>
      </c>
      <c r="I628" s="97">
        <v>1106</v>
      </c>
      <c r="J628" s="97">
        <v>715</v>
      </c>
      <c r="K628" s="97">
        <v>0</v>
      </c>
      <c r="L628" s="97">
        <v>24585</v>
      </c>
      <c r="M628" s="97">
        <v>0</v>
      </c>
      <c r="N628" s="96">
        <v>233</v>
      </c>
      <c r="O628" s="98">
        <v>0.75159224936815505</v>
      </c>
      <c r="P628" s="99">
        <v>9.9670455309704753E-2</v>
      </c>
      <c r="Q628" s="100">
        <v>0.30313627905934049</v>
      </c>
      <c r="R628" s="100">
        <v>2.4794314793642254E-2</v>
      </c>
      <c r="S628" s="100">
        <v>1.6028874391911585E-2</v>
      </c>
      <c r="T628" s="100">
        <v>0</v>
      </c>
      <c r="U628" s="100">
        <v>0.55114668101419062</v>
      </c>
      <c r="V628" s="100">
        <v>0</v>
      </c>
      <c r="W628" s="101">
        <v>5.2233954312103483E-3</v>
      </c>
      <c r="X628" s="98" t="s">
        <v>1679</v>
      </c>
    </row>
    <row r="629" spans="1:24" ht="16" x14ac:dyDescent="0.2">
      <c r="A629" s="93" t="s">
        <v>1296</v>
      </c>
      <c r="B629" s="42" t="s">
        <v>1297</v>
      </c>
      <c r="C629" s="94">
        <v>1</v>
      </c>
      <c r="D629" s="41" t="s">
        <v>1295</v>
      </c>
      <c r="E629" s="95">
        <v>66178</v>
      </c>
      <c r="F629" s="96">
        <v>47089</v>
      </c>
      <c r="G629" s="97">
        <v>4670</v>
      </c>
      <c r="H629" s="97">
        <v>14082</v>
      </c>
      <c r="I629" s="97">
        <v>1325</v>
      </c>
      <c r="J629" s="97">
        <v>898</v>
      </c>
      <c r="K629" s="97">
        <v>2809</v>
      </c>
      <c r="L629" s="97">
        <v>23188</v>
      </c>
      <c r="M629" s="97">
        <v>0</v>
      </c>
      <c r="N629" s="96">
        <v>117</v>
      </c>
      <c r="O629" s="98">
        <v>0.71155066638459907</v>
      </c>
      <c r="P629" s="99">
        <v>9.9173904733589585E-2</v>
      </c>
      <c r="Q629" s="100">
        <v>0.29905073371700397</v>
      </c>
      <c r="R629" s="100">
        <v>2.8138206375161928E-2</v>
      </c>
      <c r="S629" s="100">
        <v>1.9070271188600309E-2</v>
      </c>
      <c r="T629" s="100">
        <v>5.9652997515343288E-2</v>
      </c>
      <c r="U629" s="100">
        <v>0.49242922975641867</v>
      </c>
      <c r="V629" s="100">
        <v>0</v>
      </c>
      <c r="W629" s="101">
        <v>2.4846567138822229E-3</v>
      </c>
      <c r="X629" s="98" t="s">
        <v>1679</v>
      </c>
    </row>
    <row r="630" spans="1:24" ht="16" x14ac:dyDescent="0.2">
      <c r="A630" s="93" t="s">
        <v>1335</v>
      </c>
      <c r="B630" s="42" t="s">
        <v>1336</v>
      </c>
      <c r="C630" s="94">
        <v>1</v>
      </c>
      <c r="D630" s="41" t="s">
        <v>1290</v>
      </c>
      <c r="E630" s="95">
        <v>75941</v>
      </c>
      <c r="F630" s="96">
        <v>52892</v>
      </c>
      <c r="G630" s="97">
        <v>5223</v>
      </c>
      <c r="H630" s="97">
        <v>17654</v>
      </c>
      <c r="I630" s="97">
        <v>1150</v>
      </c>
      <c r="J630" s="97">
        <v>1237</v>
      </c>
      <c r="K630" s="97">
        <v>0</v>
      </c>
      <c r="L630" s="97">
        <v>27628</v>
      </c>
      <c r="M630" s="97">
        <v>0</v>
      </c>
      <c r="N630" s="96">
        <v>0</v>
      </c>
      <c r="O630" s="98">
        <v>0.69648806310161837</v>
      </c>
      <c r="P630" s="99">
        <v>9.8748392951675118E-2</v>
      </c>
      <c r="Q630" s="100">
        <v>0.33377448385389097</v>
      </c>
      <c r="R630" s="100">
        <v>2.1742418513196703E-2</v>
      </c>
      <c r="S630" s="100">
        <v>2.3387279739847236E-2</v>
      </c>
      <c r="T630" s="100">
        <v>0</v>
      </c>
      <c r="U630" s="100">
        <v>0.52234742494138997</v>
      </c>
      <c r="V630" s="100">
        <v>0</v>
      </c>
      <c r="W630" s="101">
        <v>0</v>
      </c>
      <c r="X630" s="98" t="s">
        <v>1679</v>
      </c>
    </row>
    <row r="631" spans="1:24" ht="16" x14ac:dyDescent="0.2">
      <c r="A631" s="93" t="s">
        <v>1321</v>
      </c>
      <c r="B631" s="42" t="s">
        <v>1322</v>
      </c>
      <c r="C631" s="94">
        <v>2</v>
      </c>
      <c r="D631" s="41" t="s">
        <v>1251</v>
      </c>
      <c r="E631" s="95">
        <v>74051</v>
      </c>
      <c r="F631" s="96">
        <v>48778</v>
      </c>
      <c r="G631" s="97">
        <v>4752</v>
      </c>
      <c r="H631" s="97">
        <v>14504</v>
      </c>
      <c r="I631" s="97">
        <v>1019</v>
      </c>
      <c r="J631" s="97">
        <v>0</v>
      </c>
      <c r="K631" s="97">
        <v>1431</v>
      </c>
      <c r="L631" s="97">
        <v>26773</v>
      </c>
      <c r="M631" s="97">
        <v>0</v>
      </c>
      <c r="N631" s="96">
        <v>299</v>
      </c>
      <c r="O631" s="98">
        <v>0.65870818760043759</v>
      </c>
      <c r="P631" s="99">
        <v>9.7420968469391939E-2</v>
      </c>
      <c r="Q631" s="100">
        <v>0.29734716470539996</v>
      </c>
      <c r="R631" s="100">
        <v>2.0890565418836361E-2</v>
      </c>
      <c r="S631" s="100">
        <v>0</v>
      </c>
      <c r="T631" s="100">
        <v>2.9336996186805527E-2</v>
      </c>
      <c r="U631" s="100">
        <v>0.54887449259912258</v>
      </c>
      <c r="V631" s="100">
        <v>0</v>
      </c>
      <c r="W631" s="101">
        <v>6.1298126204436428E-3</v>
      </c>
      <c r="X631" s="98" t="s">
        <v>1679</v>
      </c>
    </row>
    <row r="632" spans="1:24" ht="16" x14ac:dyDescent="0.2">
      <c r="A632" s="93" t="s">
        <v>1286</v>
      </c>
      <c r="B632" s="42" t="s">
        <v>1287</v>
      </c>
      <c r="C632" s="94">
        <v>1</v>
      </c>
      <c r="D632" s="41" t="s">
        <v>1254</v>
      </c>
      <c r="E632" s="95">
        <v>66287</v>
      </c>
      <c r="F632" s="96">
        <v>44714</v>
      </c>
      <c r="G632" s="97">
        <v>3852</v>
      </c>
      <c r="H632" s="97">
        <v>10592</v>
      </c>
      <c r="I632" s="97">
        <v>1057</v>
      </c>
      <c r="J632" s="97">
        <v>0</v>
      </c>
      <c r="K632" s="97">
        <v>1225</v>
      </c>
      <c r="L632" s="97">
        <v>27684</v>
      </c>
      <c r="M632" s="97">
        <v>0</v>
      </c>
      <c r="N632" s="96">
        <v>304</v>
      </c>
      <c r="O632" s="98">
        <v>0.67455157119797249</v>
      </c>
      <c r="P632" s="99">
        <v>8.6147515319586712E-2</v>
      </c>
      <c r="Q632" s="100">
        <v>0.23688330276870778</v>
      </c>
      <c r="R632" s="100">
        <v>2.3639128684528336E-2</v>
      </c>
      <c r="S632" s="100">
        <v>0</v>
      </c>
      <c r="T632" s="100">
        <v>2.7396341190678533E-2</v>
      </c>
      <c r="U632" s="100">
        <v>0.61913494654917922</v>
      </c>
      <c r="V632" s="100">
        <v>0</v>
      </c>
      <c r="W632" s="101">
        <v>6.7987654873194079E-3</v>
      </c>
      <c r="X632" s="98" t="s">
        <v>1679</v>
      </c>
    </row>
    <row r="633" spans="1:24" ht="16" x14ac:dyDescent="0.2">
      <c r="A633" s="93" t="s">
        <v>1280</v>
      </c>
      <c r="B633" s="42" t="s">
        <v>1281</v>
      </c>
      <c r="C633" s="94">
        <v>2</v>
      </c>
      <c r="D633" s="41" t="s">
        <v>1251</v>
      </c>
      <c r="E633" s="95">
        <v>66966</v>
      </c>
      <c r="F633" s="96">
        <v>54871</v>
      </c>
      <c r="G633" s="97">
        <v>4727</v>
      </c>
      <c r="H633" s="97">
        <v>6754</v>
      </c>
      <c r="I633" s="97">
        <v>19926</v>
      </c>
      <c r="J633" s="97">
        <v>567</v>
      </c>
      <c r="K633" s="97">
        <v>804</v>
      </c>
      <c r="L633" s="97">
        <v>22093</v>
      </c>
      <c r="M633" s="97">
        <v>0</v>
      </c>
      <c r="N633" s="96">
        <v>0</v>
      </c>
      <c r="O633" s="98">
        <v>0.81938595705283279</v>
      </c>
      <c r="P633" s="99">
        <v>8.6147509613457018E-2</v>
      </c>
      <c r="Q633" s="100">
        <v>0.12308869894844271</v>
      </c>
      <c r="R633" s="100">
        <v>0.36314264365511839</v>
      </c>
      <c r="S633" s="100">
        <v>1.0333327258478978E-2</v>
      </c>
      <c r="T633" s="100">
        <v>1.4652548705144795E-2</v>
      </c>
      <c r="U633" s="100">
        <v>0.40263527181935815</v>
      </c>
      <c r="V633" s="100">
        <v>0</v>
      </c>
      <c r="W633" s="101">
        <v>0</v>
      </c>
      <c r="X633" s="98" t="s">
        <v>1679</v>
      </c>
    </row>
    <row r="634" spans="1:24" ht="16" x14ac:dyDescent="0.2">
      <c r="A634" s="93" t="s">
        <v>1319</v>
      </c>
      <c r="B634" s="42" t="s">
        <v>1320</v>
      </c>
      <c r="C634" s="94">
        <v>2</v>
      </c>
      <c r="D634" s="41" t="s">
        <v>1251</v>
      </c>
      <c r="E634" s="95">
        <v>68418</v>
      </c>
      <c r="F634" s="96">
        <v>43854</v>
      </c>
      <c r="G634" s="97">
        <v>3692</v>
      </c>
      <c r="H634" s="97">
        <v>13544</v>
      </c>
      <c r="I634" s="97">
        <v>1194</v>
      </c>
      <c r="J634" s="97">
        <v>0</v>
      </c>
      <c r="K634" s="97">
        <v>1167</v>
      </c>
      <c r="L634" s="97">
        <v>23908</v>
      </c>
      <c r="M634" s="97">
        <v>0</v>
      </c>
      <c r="N634" s="96">
        <v>349</v>
      </c>
      <c r="O634" s="98">
        <v>0.64097167412084544</v>
      </c>
      <c r="P634" s="99">
        <v>8.4188443471519131E-2</v>
      </c>
      <c r="Q634" s="100">
        <v>0.30884297897569207</v>
      </c>
      <c r="R634" s="100">
        <v>2.7226706799835819E-2</v>
      </c>
      <c r="S634" s="100">
        <v>0</v>
      </c>
      <c r="T634" s="100">
        <v>2.6611027500342044E-2</v>
      </c>
      <c r="U634" s="100">
        <v>0.54517261823322849</v>
      </c>
      <c r="V634" s="100">
        <v>0</v>
      </c>
      <c r="W634" s="101">
        <v>7.9582250193824967E-3</v>
      </c>
      <c r="X634" s="98" t="s">
        <v>1679</v>
      </c>
    </row>
    <row r="635" spans="1:24" ht="16" x14ac:dyDescent="0.2">
      <c r="A635" s="93" t="s">
        <v>1274</v>
      </c>
      <c r="B635" s="42" t="s">
        <v>1275</v>
      </c>
      <c r="C635" s="94">
        <v>2</v>
      </c>
      <c r="D635" s="41" t="s">
        <v>1251</v>
      </c>
      <c r="E635" s="95">
        <v>67009</v>
      </c>
      <c r="F635" s="96">
        <v>49382</v>
      </c>
      <c r="G635" s="97">
        <v>3891</v>
      </c>
      <c r="H635" s="97">
        <v>14820</v>
      </c>
      <c r="I635" s="97">
        <v>1099</v>
      </c>
      <c r="J635" s="97">
        <v>0</v>
      </c>
      <c r="K635" s="97">
        <v>0</v>
      </c>
      <c r="L635" s="97">
        <v>29572</v>
      </c>
      <c r="M635" s="97">
        <v>0</v>
      </c>
      <c r="N635" s="96">
        <v>0</v>
      </c>
      <c r="O635" s="98">
        <v>0.7369457834022296</v>
      </c>
      <c r="P635" s="99">
        <v>7.8793892511441421E-2</v>
      </c>
      <c r="Q635" s="100">
        <v>0.30010935158559798</v>
      </c>
      <c r="R635" s="100">
        <v>2.2255072698554128E-2</v>
      </c>
      <c r="S635" s="100">
        <v>0</v>
      </c>
      <c r="T635" s="100">
        <v>0</v>
      </c>
      <c r="U635" s="100">
        <v>0.59884168320440645</v>
      </c>
      <c r="V635" s="100">
        <v>0</v>
      </c>
      <c r="W635" s="101">
        <v>0</v>
      </c>
      <c r="X635" s="98" t="s">
        <v>1679</v>
      </c>
    </row>
    <row r="636" spans="1:24" ht="16" x14ac:dyDescent="0.2">
      <c r="A636" s="93" t="s">
        <v>1315</v>
      </c>
      <c r="B636" s="42" t="s">
        <v>1316</v>
      </c>
      <c r="C636" s="94">
        <v>2</v>
      </c>
      <c r="D636" s="41" t="s">
        <v>1251</v>
      </c>
      <c r="E636" s="95">
        <v>58875</v>
      </c>
      <c r="F636" s="96">
        <v>36922</v>
      </c>
      <c r="G636" s="97">
        <v>2901</v>
      </c>
      <c r="H636" s="97">
        <v>10315</v>
      </c>
      <c r="I636" s="97">
        <v>1012</v>
      </c>
      <c r="J636" s="97">
        <v>486</v>
      </c>
      <c r="K636" s="97">
        <v>2284</v>
      </c>
      <c r="L636" s="97">
        <v>19610</v>
      </c>
      <c r="M636" s="97">
        <v>0</v>
      </c>
      <c r="N636" s="96">
        <v>314</v>
      </c>
      <c r="O636" s="98">
        <v>0.62712526539278135</v>
      </c>
      <c r="P636" s="99">
        <v>7.8571041655381618E-2</v>
      </c>
      <c r="Q636" s="100">
        <v>0.27937273170467469</v>
      </c>
      <c r="R636" s="100">
        <v>2.7409132766372354E-2</v>
      </c>
      <c r="S636" s="100">
        <v>1.3162883917447592E-2</v>
      </c>
      <c r="T636" s="100">
        <v>6.1860137587346299E-2</v>
      </c>
      <c r="U636" s="100">
        <v>0.53111965765668168</v>
      </c>
      <c r="V636" s="100">
        <v>0</v>
      </c>
      <c r="W636" s="101">
        <v>8.5044147120957696E-3</v>
      </c>
      <c r="X636" s="98" t="s">
        <v>1679</v>
      </c>
    </row>
    <row r="637" spans="1:24" ht="16" x14ac:dyDescent="0.2">
      <c r="A637" s="93" t="s">
        <v>1325</v>
      </c>
      <c r="B637" s="42" t="s">
        <v>1326</v>
      </c>
      <c r="C637" s="94">
        <v>1</v>
      </c>
      <c r="D637" s="41" t="s">
        <v>1290</v>
      </c>
      <c r="E637" s="95">
        <v>69781</v>
      </c>
      <c r="F637" s="96">
        <v>47598</v>
      </c>
      <c r="G637" s="97">
        <v>3685</v>
      </c>
      <c r="H637" s="97">
        <v>14562</v>
      </c>
      <c r="I637" s="97">
        <v>892</v>
      </c>
      <c r="J637" s="97">
        <v>0</v>
      </c>
      <c r="K637" s="97">
        <v>0</v>
      </c>
      <c r="L637" s="97">
        <v>28459</v>
      </c>
      <c r="M637" s="97">
        <v>0</v>
      </c>
      <c r="N637" s="96">
        <v>0</v>
      </c>
      <c r="O637" s="98">
        <v>0.68210544417534857</v>
      </c>
      <c r="P637" s="99">
        <v>7.7419219294928357E-2</v>
      </c>
      <c r="Q637" s="100">
        <v>0.30593722425311987</v>
      </c>
      <c r="R637" s="100">
        <v>1.8740283205176688E-2</v>
      </c>
      <c r="S637" s="100">
        <v>0</v>
      </c>
      <c r="T637" s="100">
        <v>0</v>
      </c>
      <c r="U637" s="100">
        <v>0.59790327324677506</v>
      </c>
      <c r="V637" s="100">
        <v>0</v>
      </c>
      <c r="W637" s="101">
        <v>0</v>
      </c>
      <c r="X637" s="98" t="s">
        <v>1679</v>
      </c>
    </row>
    <row r="638" spans="1:24" ht="16" x14ac:dyDescent="0.2">
      <c r="A638" s="93" t="s">
        <v>1347</v>
      </c>
      <c r="B638" s="42" t="s">
        <v>1348</v>
      </c>
      <c r="C638" s="94">
        <v>2</v>
      </c>
      <c r="D638" s="41" t="s">
        <v>1251</v>
      </c>
      <c r="E638" s="95">
        <v>70269</v>
      </c>
      <c r="F638" s="96">
        <v>48237</v>
      </c>
      <c r="G638" s="97">
        <v>3695</v>
      </c>
      <c r="H638" s="97">
        <v>15377</v>
      </c>
      <c r="I638" s="97">
        <v>601</v>
      </c>
      <c r="J638" s="97">
        <v>1289</v>
      </c>
      <c r="K638" s="97">
        <v>0</v>
      </c>
      <c r="L638" s="97">
        <v>27275</v>
      </c>
      <c r="M638" s="97">
        <v>0</v>
      </c>
      <c r="N638" s="96">
        <v>0</v>
      </c>
      <c r="O638" s="98">
        <v>0.68646202450582761</v>
      </c>
      <c r="P638" s="99">
        <v>7.6600949478615996E-2</v>
      </c>
      <c r="Q638" s="100">
        <v>0.3187801894811037</v>
      </c>
      <c r="R638" s="100">
        <v>1.2459315463233617E-2</v>
      </c>
      <c r="S638" s="100">
        <v>2.6722225677384581E-2</v>
      </c>
      <c r="T638" s="100">
        <v>0</v>
      </c>
      <c r="U638" s="100">
        <v>0.56543731989966206</v>
      </c>
      <c r="V638" s="100">
        <v>0</v>
      </c>
      <c r="W638" s="101">
        <v>0</v>
      </c>
      <c r="X638" s="98" t="s">
        <v>1679</v>
      </c>
    </row>
    <row r="639" spans="1:24" ht="16" x14ac:dyDescent="0.2">
      <c r="A639" s="93" t="s">
        <v>1249</v>
      </c>
      <c r="B639" s="42" t="s">
        <v>1250</v>
      </c>
      <c r="C639" s="94">
        <v>2</v>
      </c>
      <c r="D639" s="41" t="s">
        <v>1251</v>
      </c>
      <c r="E639" s="95">
        <v>66715</v>
      </c>
      <c r="F639" s="96">
        <v>44286</v>
      </c>
      <c r="G639" s="97">
        <v>3389</v>
      </c>
      <c r="H639" s="97">
        <v>15108</v>
      </c>
      <c r="I639" s="97">
        <v>678</v>
      </c>
      <c r="J639" s="97">
        <v>1088</v>
      </c>
      <c r="K639" s="97">
        <v>0</v>
      </c>
      <c r="L639" s="97">
        <v>23887</v>
      </c>
      <c r="M639" s="97">
        <v>0</v>
      </c>
      <c r="N639" s="96">
        <v>136</v>
      </c>
      <c r="O639" s="98">
        <v>0.66380873866446821</v>
      </c>
      <c r="P639" s="99">
        <v>7.6525312739917806E-2</v>
      </c>
      <c r="Q639" s="100">
        <v>0.34114618615363773</v>
      </c>
      <c r="R639" s="100">
        <v>1.5309578647879692E-2</v>
      </c>
      <c r="S639" s="100">
        <v>2.456758343494558E-2</v>
      </c>
      <c r="T639" s="100">
        <v>0</v>
      </c>
      <c r="U639" s="100">
        <v>0.53938039109425095</v>
      </c>
      <c r="V639" s="100">
        <v>0</v>
      </c>
      <c r="W639" s="101">
        <v>3.0709479293681975E-3</v>
      </c>
      <c r="X639" s="98" t="s">
        <v>1679</v>
      </c>
    </row>
    <row r="640" spans="1:24" ht="16" x14ac:dyDescent="0.2">
      <c r="A640" s="93" t="s">
        <v>1358</v>
      </c>
      <c r="B640" s="42" t="s">
        <v>1359</v>
      </c>
      <c r="C640" s="94">
        <v>2</v>
      </c>
      <c r="D640" s="41" t="s">
        <v>1251</v>
      </c>
      <c r="E640" s="95">
        <v>61281</v>
      </c>
      <c r="F640" s="96">
        <v>46226</v>
      </c>
      <c r="G640" s="97">
        <v>3526</v>
      </c>
      <c r="H640" s="97">
        <v>17864</v>
      </c>
      <c r="I640" s="97">
        <v>1010</v>
      </c>
      <c r="J640" s="97">
        <v>0</v>
      </c>
      <c r="K640" s="97">
        <v>0</v>
      </c>
      <c r="L640" s="97">
        <v>23548</v>
      </c>
      <c r="M640" s="97">
        <v>0</v>
      </c>
      <c r="N640" s="96">
        <v>278</v>
      </c>
      <c r="O640" s="98">
        <v>0.75432842153359114</v>
      </c>
      <c r="P640" s="99">
        <v>7.6277419633972221E-2</v>
      </c>
      <c r="Q640" s="100">
        <v>0.38644918444165621</v>
      </c>
      <c r="R640" s="100">
        <v>2.1849175788517285E-2</v>
      </c>
      <c r="S640" s="100">
        <v>0</v>
      </c>
      <c r="T640" s="100">
        <v>0</v>
      </c>
      <c r="U640" s="100">
        <v>0.50941028858218318</v>
      </c>
      <c r="V640" s="100">
        <v>0</v>
      </c>
      <c r="W640" s="101">
        <v>6.0139315536710944E-3</v>
      </c>
      <c r="X640" s="98" t="s">
        <v>1679</v>
      </c>
    </row>
    <row r="641" spans="1:24" ht="16" x14ac:dyDescent="0.2">
      <c r="A641" s="93" t="s">
        <v>1366</v>
      </c>
      <c r="B641" s="42" t="s">
        <v>1367</v>
      </c>
      <c r="C641" s="94">
        <v>2</v>
      </c>
      <c r="D641" s="41" t="s">
        <v>1259</v>
      </c>
      <c r="E641" s="95">
        <v>82701</v>
      </c>
      <c r="F641" s="96">
        <v>57615</v>
      </c>
      <c r="G641" s="97">
        <v>4350</v>
      </c>
      <c r="H641" s="97">
        <v>20304</v>
      </c>
      <c r="I641" s="97">
        <v>1045</v>
      </c>
      <c r="J641" s="97">
        <v>1301</v>
      </c>
      <c r="K641" s="97">
        <v>0</v>
      </c>
      <c r="L641" s="97">
        <v>30279</v>
      </c>
      <c r="M641" s="97">
        <v>0</v>
      </c>
      <c r="N641" s="96">
        <v>336</v>
      </c>
      <c r="O641" s="98">
        <v>0.69666630391410023</v>
      </c>
      <c r="P641" s="99">
        <v>7.5501171569903672E-2</v>
      </c>
      <c r="Q641" s="100">
        <v>0.35240822702421243</v>
      </c>
      <c r="R641" s="100">
        <v>1.8137637767942374E-2</v>
      </c>
      <c r="S641" s="100">
        <v>2.2580925106309119E-2</v>
      </c>
      <c r="T641" s="100">
        <v>0</v>
      </c>
      <c r="U641" s="100">
        <v>0.52554022390002608</v>
      </c>
      <c r="V641" s="100">
        <v>0</v>
      </c>
      <c r="W641" s="101">
        <v>5.8318146316063526E-3</v>
      </c>
      <c r="X641" s="98" t="s">
        <v>1679</v>
      </c>
    </row>
    <row r="642" spans="1:24" ht="16" x14ac:dyDescent="0.2">
      <c r="A642" s="93" t="s">
        <v>1282</v>
      </c>
      <c r="B642" s="42" t="s">
        <v>1283</v>
      </c>
      <c r="C642" s="94">
        <v>2</v>
      </c>
      <c r="D642" s="41" t="s">
        <v>1251</v>
      </c>
      <c r="E642" s="95">
        <v>69193</v>
      </c>
      <c r="F642" s="96">
        <v>51141</v>
      </c>
      <c r="G642" s="97">
        <v>3597</v>
      </c>
      <c r="H642" s="97">
        <v>16027</v>
      </c>
      <c r="I642" s="97">
        <v>816</v>
      </c>
      <c r="J642" s="97">
        <v>0</v>
      </c>
      <c r="K642" s="97">
        <v>0</v>
      </c>
      <c r="L642" s="97">
        <v>30198</v>
      </c>
      <c r="M642" s="97">
        <v>0</v>
      </c>
      <c r="N642" s="96">
        <v>503</v>
      </c>
      <c r="O642" s="98">
        <v>0.73910655702166406</v>
      </c>
      <c r="P642" s="99">
        <v>7.0334956297295706E-2</v>
      </c>
      <c r="Q642" s="100">
        <v>0.31338847500048883</v>
      </c>
      <c r="R642" s="100">
        <v>1.5955886666275593E-2</v>
      </c>
      <c r="S642" s="100">
        <v>0</v>
      </c>
      <c r="T642" s="100">
        <v>0</v>
      </c>
      <c r="U642" s="100">
        <v>0.59048512934827246</v>
      </c>
      <c r="V642" s="100">
        <v>0</v>
      </c>
      <c r="W642" s="101">
        <v>9.8355526876674291E-3</v>
      </c>
      <c r="X642" s="98" t="s">
        <v>1679</v>
      </c>
    </row>
    <row r="643" spans="1:24" ht="16" x14ac:dyDescent="0.2">
      <c r="A643" s="93" t="s">
        <v>1269</v>
      </c>
      <c r="B643" s="42" t="s">
        <v>1270</v>
      </c>
      <c r="C643" s="94">
        <v>1</v>
      </c>
      <c r="D643" s="41" t="s">
        <v>1271</v>
      </c>
      <c r="E643" s="95">
        <v>47558</v>
      </c>
      <c r="F643" s="96">
        <v>34186</v>
      </c>
      <c r="G643" s="97">
        <v>2326</v>
      </c>
      <c r="H643" s="97">
        <v>3061</v>
      </c>
      <c r="I643" s="97">
        <v>11987</v>
      </c>
      <c r="J643" s="97">
        <v>981</v>
      </c>
      <c r="K643" s="97">
        <v>0</v>
      </c>
      <c r="L643" s="97">
        <v>15831</v>
      </c>
      <c r="M643" s="97">
        <v>0</v>
      </c>
      <c r="N643" s="96">
        <v>0</v>
      </c>
      <c r="O643" s="98">
        <v>0.71882753690230872</v>
      </c>
      <c r="P643" s="99">
        <v>6.8039548353127005E-2</v>
      </c>
      <c r="Q643" s="100">
        <v>8.9539577604867485E-2</v>
      </c>
      <c r="R643" s="100">
        <v>0.35064061311648043</v>
      </c>
      <c r="S643" s="100">
        <v>2.8695957409465862E-2</v>
      </c>
      <c r="T643" s="100">
        <v>0</v>
      </c>
      <c r="U643" s="100">
        <v>0.46308430351605923</v>
      </c>
      <c r="V643" s="100">
        <v>0</v>
      </c>
      <c r="W643" s="101">
        <v>0</v>
      </c>
      <c r="X643" s="98" t="s">
        <v>1679</v>
      </c>
    </row>
    <row r="644" spans="1:24" ht="16" x14ac:dyDescent="0.2">
      <c r="A644" s="93" t="s">
        <v>1272</v>
      </c>
      <c r="B644" s="42" t="s">
        <v>1273</v>
      </c>
      <c r="C644" s="94">
        <v>2</v>
      </c>
      <c r="D644" s="41" t="s">
        <v>1251</v>
      </c>
      <c r="E644" s="95">
        <v>73813</v>
      </c>
      <c r="F644" s="96">
        <v>50698</v>
      </c>
      <c r="G644" s="97">
        <v>3209</v>
      </c>
      <c r="H644" s="97">
        <v>17195</v>
      </c>
      <c r="I644" s="97">
        <v>549</v>
      </c>
      <c r="J644" s="97">
        <v>1049</v>
      </c>
      <c r="K644" s="97">
        <v>0</v>
      </c>
      <c r="L644" s="97">
        <v>28696</v>
      </c>
      <c r="M644" s="97">
        <v>0</v>
      </c>
      <c r="N644" s="96">
        <v>0</v>
      </c>
      <c r="O644" s="98">
        <v>0.68684378090580245</v>
      </c>
      <c r="P644" s="99">
        <v>6.3296382500295872E-2</v>
      </c>
      <c r="Q644" s="100">
        <v>0.33916525306718215</v>
      </c>
      <c r="R644" s="100">
        <v>1.082882953962681E-2</v>
      </c>
      <c r="S644" s="100">
        <v>2.0691151524714978E-2</v>
      </c>
      <c r="T644" s="100">
        <v>0</v>
      </c>
      <c r="U644" s="100">
        <v>0.56601838336818022</v>
      </c>
      <c r="V644" s="100">
        <v>0</v>
      </c>
      <c r="W644" s="101">
        <v>0</v>
      </c>
      <c r="X644" s="98" t="s">
        <v>1679</v>
      </c>
    </row>
    <row r="645" spans="1:24" ht="16" x14ac:dyDescent="0.2">
      <c r="A645" s="93" t="s">
        <v>1364</v>
      </c>
      <c r="B645" s="42" t="s">
        <v>1365</v>
      </c>
      <c r="C645" s="94">
        <v>1</v>
      </c>
      <c r="D645" s="41" t="s">
        <v>1271</v>
      </c>
      <c r="E645" s="95">
        <v>54169</v>
      </c>
      <c r="F645" s="96">
        <v>41811</v>
      </c>
      <c r="G645" s="97">
        <v>2598</v>
      </c>
      <c r="H645" s="97">
        <v>2043</v>
      </c>
      <c r="I645" s="97">
        <v>14995</v>
      </c>
      <c r="J645" s="97">
        <v>814</v>
      </c>
      <c r="K645" s="97">
        <v>1051</v>
      </c>
      <c r="L645" s="97">
        <v>20119</v>
      </c>
      <c r="M645" s="97">
        <v>0</v>
      </c>
      <c r="N645" s="96">
        <v>191</v>
      </c>
      <c r="O645" s="98">
        <v>0.77186213516956192</v>
      </c>
      <c r="P645" s="99">
        <v>6.2136758269354955E-2</v>
      </c>
      <c r="Q645" s="100">
        <v>4.886273947047428E-2</v>
      </c>
      <c r="R645" s="100">
        <v>0.35863767907966804</v>
      </c>
      <c r="S645" s="100">
        <v>1.9468560905024992E-2</v>
      </c>
      <c r="T645" s="100">
        <v>2.5136925689411876E-2</v>
      </c>
      <c r="U645" s="100">
        <v>0.48118916074717177</v>
      </c>
      <c r="V645" s="100">
        <v>0</v>
      </c>
      <c r="W645" s="101">
        <v>4.5681758388940712E-3</v>
      </c>
      <c r="X645" s="98" t="s">
        <v>1679</v>
      </c>
    </row>
    <row r="646" spans="1:24" ht="16" x14ac:dyDescent="0.2">
      <c r="A646" s="93" t="s">
        <v>1311</v>
      </c>
      <c r="B646" s="42" t="s">
        <v>1312</v>
      </c>
      <c r="C646" s="94">
        <v>2</v>
      </c>
      <c r="D646" s="41" t="s">
        <v>1251</v>
      </c>
      <c r="E646" s="95">
        <v>70945</v>
      </c>
      <c r="F646" s="96">
        <v>39318</v>
      </c>
      <c r="G646" s="97">
        <v>2359</v>
      </c>
      <c r="H646" s="97">
        <v>12996</v>
      </c>
      <c r="I646" s="97">
        <v>612</v>
      </c>
      <c r="J646" s="97">
        <v>786</v>
      </c>
      <c r="K646" s="97">
        <v>1559</v>
      </c>
      <c r="L646" s="97">
        <v>20658</v>
      </c>
      <c r="M646" s="97">
        <v>0</v>
      </c>
      <c r="N646" s="96">
        <v>348</v>
      </c>
      <c r="O646" s="98">
        <v>0.55420396081471568</v>
      </c>
      <c r="P646" s="99">
        <v>5.99979653085101E-2</v>
      </c>
      <c r="Q646" s="100">
        <v>0.33053563253471691</v>
      </c>
      <c r="R646" s="100">
        <v>1.5565389897756753E-2</v>
      </c>
      <c r="S646" s="100">
        <v>1.9990843888295438E-2</v>
      </c>
      <c r="T646" s="100">
        <v>3.9651050409481664E-2</v>
      </c>
      <c r="U646" s="100">
        <v>0.5254082099801618</v>
      </c>
      <c r="V646" s="100">
        <v>0</v>
      </c>
      <c r="W646" s="101">
        <v>8.8509079810773685E-3</v>
      </c>
      <c r="X646" s="98" t="s">
        <v>1679</v>
      </c>
    </row>
    <row r="647" spans="1:24" ht="16" x14ac:dyDescent="0.2">
      <c r="A647" s="93" t="s">
        <v>1313</v>
      </c>
      <c r="B647" s="42" t="s">
        <v>1314</v>
      </c>
      <c r="C647" s="94">
        <v>2</v>
      </c>
      <c r="D647" s="41" t="s">
        <v>1251</v>
      </c>
      <c r="E647" s="95">
        <v>70378</v>
      </c>
      <c r="F647" s="96">
        <v>42417</v>
      </c>
      <c r="G647" s="97">
        <v>2544</v>
      </c>
      <c r="H647" s="97">
        <v>13729</v>
      </c>
      <c r="I647" s="97">
        <v>318</v>
      </c>
      <c r="J647" s="97">
        <v>1105</v>
      </c>
      <c r="K647" s="97">
        <v>381</v>
      </c>
      <c r="L647" s="97">
        <v>24116</v>
      </c>
      <c r="M647" s="97">
        <v>0</v>
      </c>
      <c r="N647" s="96">
        <v>224</v>
      </c>
      <c r="O647" s="98">
        <v>0.60270254909204579</v>
      </c>
      <c r="P647" s="99">
        <v>5.9975953037697149E-2</v>
      </c>
      <c r="Q647" s="100">
        <v>0.32366739750571705</v>
      </c>
      <c r="R647" s="100">
        <v>7.4969941297121437E-3</v>
      </c>
      <c r="S647" s="100">
        <v>2.6050875828087794E-2</v>
      </c>
      <c r="T647" s="100">
        <v>8.9822476837117197E-3</v>
      </c>
      <c r="U647" s="100">
        <v>0.56854563028974237</v>
      </c>
      <c r="V647" s="100">
        <v>0</v>
      </c>
      <c r="W647" s="101">
        <v>5.2809015253318242E-3</v>
      </c>
      <c r="X647" s="98" t="s">
        <v>1679</v>
      </c>
    </row>
    <row r="648" spans="1:24" ht="16" x14ac:dyDescent="0.2">
      <c r="A648" s="93" t="s">
        <v>1331</v>
      </c>
      <c r="B648" s="42" t="s">
        <v>1332</v>
      </c>
      <c r="C648" s="94">
        <v>1</v>
      </c>
      <c r="D648" s="41" t="s">
        <v>1271</v>
      </c>
      <c r="E648" s="95">
        <v>77268</v>
      </c>
      <c r="F648" s="96">
        <v>57613</v>
      </c>
      <c r="G648" s="97">
        <v>3410</v>
      </c>
      <c r="H648" s="97">
        <v>4311</v>
      </c>
      <c r="I648" s="97">
        <v>18029</v>
      </c>
      <c r="J648" s="97">
        <v>1236</v>
      </c>
      <c r="K648" s="97">
        <v>1367</v>
      </c>
      <c r="L648" s="97">
        <v>28838</v>
      </c>
      <c r="M648" s="97">
        <v>0</v>
      </c>
      <c r="N648" s="96">
        <v>422</v>
      </c>
      <c r="O648" s="98">
        <v>0.74562561474349021</v>
      </c>
      <c r="P648" s="99">
        <v>5.9188030479232115E-2</v>
      </c>
      <c r="Q648" s="100">
        <v>7.4826861992952978E-2</v>
      </c>
      <c r="R648" s="100">
        <v>0.31293284501761753</v>
      </c>
      <c r="S648" s="100">
        <v>2.1453491399510527E-2</v>
      </c>
      <c r="T648" s="100">
        <v>2.3727283772759619E-2</v>
      </c>
      <c r="U648" s="100">
        <v>0.5005467516012011</v>
      </c>
      <c r="V648" s="100">
        <v>0</v>
      </c>
      <c r="W648" s="101">
        <v>7.3247357367260861E-3</v>
      </c>
      <c r="X648" s="98" t="s">
        <v>1679</v>
      </c>
    </row>
    <row r="649" spans="1:24" ht="16" x14ac:dyDescent="0.2">
      <c r="A649" s="93" t="s">
        <v>1323</v>
      </c>
      <c r="B649" s="42" t="s">
        <v>1324</v>
      </c>
      <c r="C649" s="94">
        <v>2</v>
      </c>
      <c r="D649" s="41" t="s">
        <v>1251</v>
      </c>
      <c r="E649" s="95">
        <v>66209</v>
      </c>
      <c r="F649" s="96">
        <v>40921</v>
      </c>
      <c r="G649" s="97">
        <v>2036</v>
      </c>
      <c r="H649" s="97">
        <v>13438</v>
      </c>
      <c r="I649" s="97">
        <v>406</v>
      </c>
      <c r="J649" s="97">
        <v>970</v>
      </c>
      <c r="K649" s="97">
        <v>507</v>
      </c>
      <c r="L649" s="97">
        <v>23388</v>
      </c>
      <c r="M649" s="97">
        <v>0</v>
      </c>
      <c r="N649" s="96">
        <v>176</v>
      </c>
      <c r="O649" s="98">
        <v>0.61805796794997658</v>
      </c>
      <c r="P649" s="99">
        <v>4.9754404828816497E-2</v>
      </c>
      <c r="Q649" s="100">
        <v>0.32838884680237529</v>
      </c>
      <c r="R649" s="100">
        <v>9.9215561692040759E-3</v>
      </c>
      <c r="S649" s="100">
        <v>2.3704210552039296E-2</v>
      </c>
      <c r="T649" s="100">
        <v>1.2389726546272085E-2</v>
      </c>
      <c r="U649" s="100">
        <v>0.57154028493927322</v>
      </c>
      <c r="V649" s="100">
        <v>0</v>
      </c>
      <c r="W649" s="101">
        <v>4.3009701620195006E-3</v>
      </c>
      <c r="X649" s="98" t="s">
        <v>1679</v>
      </c>
    </row>
    <row r="650" spans="1:24" ht="16" x14ac:dyDescent="0.2">
      <c r="A650" s="93" t="s">
        <v>1317</v>
      </c>
      <c r="B650" s="42" t="s">
        <v>1318</v>
      </c>
      <c r="C650" s="94">
        <v>2</v>
      </c>
      <c r="D650" s="41" t="s">
        <v>1251</v>
      </c>
      <c r="E650" s="95">
        <v>66678</v>
      </c>
      <c r="F650" s="96">
        <v>37857</v>
      </c>
      <c r="G650" s="97">
        <v>1769</v>
      </c>
      <c r="H650" s="97">
        <v>12754</v>
      </c>
      <c r="I650" s="97">
        <v>300</v>
      </c>
      <c r="J650" s="97">
        <v>0</v>
      </c>
      <c r="K650" s="97">
        <v>615</v>
      </c>
      <c r="L650" s="97">
        <v>21976</v>
      </c>
      <c r="M650" s="97">
        <v>225</v>
      </c>
      <c r="N650" s="96">
        <v>218</v>
      </c>
      <c r="O650" s="98">
        <v>0.56775848105822013</v>
      </c>
      <c r="P650" s="99">
        <v>4.6728478220672533E-2</v>
      </c>
      <c r="Q650" s="100">
        <v>0.33689938452597934</v>
      </c>
      <c r="R650" s="100">
        <v>7.924558205880023E-3</v>
      </c>
      <c r="S650" s="100">
        <v>0</v>
      </c>
      <c r="T650" s="100">
        <v>1.6245344322054045E-2</v>
      </c>
      <c r="U650" s="100">
        <v>0.58050030377473127</v>
      </c>
      <c r="V650" s="100">
        <v>5.9434186544100164E-3</v>
      </c>
      <c r="W650" s="101">
        <v>5.7585122962728165E-3</v>
      </c>
      <c r="X650" s="98" t="s">
        <v>1679</v>
      </c>
    </row>
    <row r="651" spans="1:24" ht="16" x14ac:dyDescent="0.2">
      <c r="A651" s="150" t="s">
        <v>1383</v>
      </c>
      <c r="B651" s="43" t="s">
        <v>1384</v>
      </c>
      <c r="C651" s="165">
        <v>3</v>
      </c>
      <c r="D651" s="45" t="s">
        <v>1372</v>
      </c>
      <c r="E651" s="166">
        <v>62685</v>
      </c>
      <c r="F651" s="167">
        <v>35329</v>
      </c>
      <c r="G651" s="168">
        <v>1088</v>
      </c>
      <c r="H651" s="168">
        <v>3475</v>
      </c>
      <c r="I651" s="168">
        <v>2773</v>
      </c>
      <c r="J651" s="168">
        <v>765</v>
      </c>
      <c r="K651" s="168">
        <v>0</v>
      </c>
      <c r="L651" s="168">
        <v>19163</v>
      </c>
      <c r="M651" s="168">
        <v>6798</v>
      </c>
      <c r="N651" s="167">
        <v>1267</v>
      </c>
      <c r="O651" s="169">
        <v>0.5635957565605807</v>
      </c>
      <c r="P651" s="99">
        <v>3.0796229726287185E-2</v>
      </c>
      <c r="Q651" s="100">
        <v>9.8361119759970556E-2</v>
      </c>
      <c r="R651" s="100">
        <v>7.849075830054629E-2</v>
      </c>
      <c r="S651" s="100">
        <v>2.1653599026295677E-2</v>
      </c>
      <c r="T651" s="100">
        <v>0</v>
      </c>
      <c r="U651" s="100">
        <v>0.54241557926915562</v>
      </c>
      <c r="V651" s="100">
        <v>0.1924198250728863</v>
      </c>
      <c r="W651" s="101">
        <v>3.5862888844858332E-2</v>
      </c>
      <c r="X651" s="98" t="s">
        <v>1679</v>
      </c>
    </row>
  </sheetData>
  <conditionalFormatting sqref="P2:W651">
    <cfRule type="expression" dxfId="1" priority="2">
      <formula>P2=MAX($P2:$W2)</formula>
    </cfRule>
  </conditionalFormatting>
  <conditionalFormatting sqref="X2:X651">
    <cfRule type="expression" dxfId="0" priority="1">
      <formula>X2="incumbent"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Findings section 1</vt:lpstr>
      <vt:lpstr>Findings section 2</vt:lpstr>
      <vt:lpstr>2015 election (1)</vt:lpstr>
      <vt:lpstr>2010 election (1)</vt:lpstr>
      <vt:lpstr>2015 election (2)</vt:lpstr>
      <vt:lpstr>2010 election (2)</vt:lpstr>
      <vt:lpstr>Turnouts+Votes</vt:lpstr>
      <vt:lpstr>Wales</vt:lpstr>
      <vt:lpstr>Outer Scotland</vt:lpstr>
      <vt:lpstr>UK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Rayman JF Dr (Maths)</dc:creator>
  <cp:lastModifiedBy>Microsoft Office User</cp:lastModifiedBy>
  <dcterms:created xsi:type="dcterms:W3CDTF">2015-05-13T15:14:03Z</dcterms:created>
  <dcterms:modified xsi:type="dcterms:W3CDTF">2017-05-17T14:35:43Z</dcterms:modified>
</cp:coreProperties>
</file>