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ular_simulation" sheetId="1" state="visible" r:id="rId2"/>
    <sheet name="Pivot Table_regular_simulation_" sheetId="2" state="visible" r:id="rId3"/>
    <sheet name="regular" sheetId="3" state="visible" r:id="rId4"/>
    <sheet name="regular_2" sheetId="4" state="visible" r:id="rId5"/>
    <sheet name="csv" sheetId="5" state="visible" r:id="rId6"/>
    <sheet name="csv_2" sheetId="6" state="visible" r:id="rId7"/>
    <sheet name="with_zeros" sheetId="7" state="visible" r:id="rId8"/>
    <sheet name="check" sheetId="8" state="visible" r:id="rId9"/>
    <sheet name="csv_zeros" sheetId="9" state="visible" r:id="rId10"/>
  </sheets>
  <calcPr iterateCount="100" refMode="A1" iterate="false" iterateDelta="0.001"/>
  <pivotCaches>
    <pivotCache cacheId="1" r:id="rId12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<sst xmlns="http://schemas.openxmlformats.org/spreadsheetml/2006/main" count="214" uniqueCount="53">
  <si>
    <t xml:space="preserve">J / iota</t>
  </si>
  <si>
    <t xml:space="preserve">Gamma =</t>
  </si>
  <si>
    <t xml:space="preserve">sum z =</t>
  </si>
  <si>
    <t xml:space="preserve">x^\tilde\eta = </t>
  </si>
  <si>
    <t xml:space="preserve">sum z_\g\i = </t>
  </si>
  <si>
    <t xml:space="preserve">z</t>
  </si>
  <si>
    <t xml:space="preserve">z_\g\i = </t>
  </si>
  <si>
    <t xml:space="preserve">Gamma / iota</t>
  </si>
  <si>
    <t xml:space="preserve">Eta = 0</t>
  </si>
  <si>
    <t xml:space="preserve">Theta = 1</t>
  </si>
  <si>
    <t xml:space="preserve">z_\g\i expanded = </t>
  </si>
  <si>
    <t xml:space="preserve">TERM 3</t>
  </si>
  <si>
    <t xml:space="preserve">Term 3 = </t>
  </si>
  <si>
    <t xml:space="preserve">log(z)</t>
  </si>
  <si>
    <t xml:space="preserve">sum log(z) =</t>
  </si>
  <si>
    <t xml:space="preserve">TOTAL LIKELIHOOD</t>
  </si>
  <si>
    <t xml:space="preserve">z_\g\i^2 = </t>
  </si>
  <si>
    <t xml:space="preserve">log(z_ig_expanded) = </t>
  </si>
  <si>
    <t xml:space="preserve">TERM 1</t>
  </si>
  <si>
    <t xml:space="preserve">sum log(z_ig_expanded) =</t>
  </si>
  <si>
    <t xml:space="preserve">check</t>
  </si>
  <si>
    <t xml:space="preserve">z_\ig_expand ^ 2 = </t>
  </si>
  <si>
    <t xml:space="preserve">TERM 2</t>
  </si>
  <si>
    <t xml:space="preserve">sum(Log (sum_\g   z_\ig_expand ^ 2) ) =</t>
  </si>
  <si>
    <t xml:space="preserve">ratios2</t>
  </si>
  <si>
    <t xml:space="preserve">Check 2</t>
  </si>
  <si>
    <t xml:space="preserve">sum_\g   z_\ig_expand ^ 2 = </t>
  </si>
  <si>
    <t xml:space="preserve">Log (sum_\g   z_\ig_expand ^ 2) = </t>
  </si>
  <si>
    <t xml:space="preserve">sum</t>
  </si>
  <si>
    <t xml:space="preserve">ratios1</t>
  </si>
  <si>
    <t xml:space="preserve">eta</t>
  </si>
  <si>
    <t xml:space="preserve">theta</t>
  </si>
  <si>
    <t xml:space="preserve">product</t>
  </si>
  <si>
    <t xml:space="preserve">z_\g\i^((1+theta)/(1+eta)) = </t>
  </si>
  <si>
    <t xml:space="preserve">denom2</t>
  </si>
  <si>
    <t xml:space="preserve">denom1</t>
  </si>
  <si>
    <t xml:space="preserve">num2</t>
  </si>
  <si>
    <t xml:space="preserve">num1</t>
  </si>
  <si>
    <t xml:space="preserve">ratio2</t>
  </si>
  <si>
    <t xml:space="preserve">ratio1</t>
  </si>
  <si>
    <t xml:space="preserve">probs</t>
  </si>
  <si>
    <t xml:space="preserve">Data</t>
  </si>
  <si>
    <t xml:space="preserve">0</t>
  </si>
  <si>
    <t xml:space="preserve">Sum - Column C</t>
  </si>
  <si>
    <t xml:space="preserve">Sum - Column D</t>
  </si>
  <si>
    <t xml:space="preserve">Sum - Column E</t>
  </si>
  <si>
    <t xml:space="preserve">Total Result</t>
  </si>
  <si>
    <t xml:space="preserve">i1</t>
  </si>
  <si>
    <t xml:space="preserve">i2</t>
  </si>
  <si>
    <t xml:space="preserve">i3</t>
  </si>
  <si>
    <t xml:space="preserve">g</t>
  </si>
  <si>
    <t xml:space="preserve">log p = y</t>
  </si>
  <si>
    <t xml:space="preserve">e^y = 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</si>
</sst>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#,##0.00"/>
    <numFmt numFmtId="167" formatCode="#,##0.0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sz val="10"/>
      <color rgb="FFC9211E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D4EA6B"/>
        <bgColor rgb="FFCCFFCC"/>
      </patternFill>
    </fill>
    <fill>
      <patternFill patternType="solid">
        <fgColor rgb="FF729FCF"/>
        <bgColor rgb="FF969696"/>
      </patternFill>
    </fill>
    <fill>
      <patternFill patternType="solid">
        <fgColor rgb="FFFFD7D7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A6A6"/>
        <bgColor rgb="FFFF8080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FF0000"/>
      </left>
      <right/>
      <top style="thin">
        <color rgb="FFFF0000"/>
      </top>
      <bottom/>
      <diagonal/>
    </border>
    <border diagonalUp="false" diagonalDown="false">
      <left/>
      <right/>
      <top style="thin">
        <color rgb="FFFF0000"/>
      </top>
      <bottom/>
      <diagonal/>
    </border>
    <border diagonalUp="false" diagonalDown="false">
      <left/>
      <right style="thin">
        <color rgb="FFFF0000"/>
      </right>
      <top style="thin">
        <color rgb="FFFF0000"/>
      </top>
      <bottom/>
      <diagonal/>
    </border>
    <border diagonalUp="false" diagonalDown="false">
      <left style="thin">
        <color rgb="FFFF0000"/>
      </left>
      <right/>
      <top/>
      <bottom/>
      <diagonal/>
    </border>
    <border diagonalUp="false" diagonalDown="false">
      <left/>
      <right style="thin">
        <color rgb="FFFF0000"/>
      </right>
      <top/>
      <bottom/>
      <diagonal/>
    </border>
    <border diagonalUp="false" diagonalDown="false">
      <left style="thin">
        <color rgb="FFFF0000"/>
      </left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thin">
        <color rgb="FFFF0000"/>
      </right>
      <top/>
      <bottom style="thin">
        <color rgb="FFFF0000"/>
      </bottom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A6A6"/>
      <rgbColor rgb="FFCC99FF"/>
      <rgbColor rgb="FFFFD7D7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<Relationship Id="rId12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7" createdVersion="3">
  <cacheSource type="worksheet">
    <worksheetSource ref="C49:F56" sheet="regular_simulation"/>
  </cacheSource>
  <cacheFields count="4">
    <cacheField name="Column C" numFmtId="0">
      <sharedItems containsSemiMixedTypes="0" containsString="0" containsNumber="1" minValue="0.0016799044275743" maxValue="0.421461130645012" count="7">
        <n v="0.0016799044275743"/>
        <n v="0.00222813658443647"/>
        <n v="0.0421583946420825"/>
        <n v="0.0609051604367493"/>
        <n v="0.108772351507056"/>
        <n v="0.362130316253291"/>
        <n v="0.421461130645012"/>
      </sharedItems>
    </cacheField>
    <cacheField name="Column D" numFmtId="0">
      <sharedItems containsSemiMixedTypes="0" containsString="0" containsNumber="1" minValue="0.050811953771441" maxValue="0.968695747337174" count="7">
        <n v="0.050811953771441"/>
        <n v="0.0689503003711744"/>
        <n v="0.0779917047976806"/>
        <n v="0.099624626168005"/>
        <n v="0.110974543892054"/>
        <n v="0.302628412296439"/>
        <n v="0.968695747337174"/>
      </sharedItems>
    </cacheField>
    <cacheField name="Column E" numFmtId="0">
      <sharedItems containsSemiMixedTypes="0" containsString="0" containsNumber="1" minValue="0.0101332048083469" maxValue="0.564913850136054" count="7">
        <n v="0.0101332048083469"/>
        <n v="0.0250696298255445"/>
        <n v="0.109541598592283"/>
        <n v="0.115172796908422"/>
        <n v="0.339010781284527"/>
        <n v="0.428920426825316"/>
        <n v="0.564913850136054"/>
      </sharedItems>
    </cacheField>
    <cacheField name="0" numFmtId="0">
      <sharedItems containsSemiMixedTypes="0" containsString="0" containsNumber="1" containsInteger="1" minValue="0" maxValue="2" count="3">
        <n v="0"/>
        <n v="1"/>
        <n v="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6"/>
    <x v="3"/>
    <x v="5"/>
    <x v="1"/>
  </r>
  <r>
    <x v="3"/>
    <x v="4"/>
    <x v="6"/>
    <x v="2"/>
  </r>
  <r>
    <x v="5"/>
    <x v="1"/>
    <x v="1"/>
    <x v="0"/>
  </r>
  <r>
    <x v="0"/>
    <x v="2"/>
    <x v="0"/>
    <x v="2"/>
  </r>
  <r>
    <x v="1"/>
    <x v="0"/>
    <x v="2"/>
    <x v="0"/>
  </r>
  <r>
    <x v="4"/>
    <x v="6"/>
    <x v="3"/>
    <x v="2"/>
  </r>
  <r>
    <x v="2"/>
    <x v="5"/>
    <x v="4"/>
    <x v="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D6" firstHeaderRow="1" firstDataRow="2" firstDataCol="1"/>
  <pivotFields count="4">
    <pivotField dataField="1" compact="0" showAll="0" outline="0"/>
    <pivotField dataField="1" compact="0" showAll="0" outline="0"/>
    <pivotField dataField="1" compact="0" showAll="0" outline="0"/>
    <pivotField axis="axisRow" compact="0" showAll="0" defaultSubtotal="0" outline="0">
      <items count="3">
        <item x="0"/>
        <item x="1"/>
        <item x="2"/>
      </items>
    </pivotField>
  </pivotFields>
  <rowFields count="1">
    <field x="3"/>
  </rowFields>
  <colFields count="1">
    <field x="-2"/>
  </colFields>
  <dataFields count="3">
    <dataField name="Sum - Column C" fld="0" subtotal="sum" numFmtId="164"/>
    <dataField name="Sum - Column D" fld="1" subtotal="sum" numFmtId="164"/>
    <dataField name="Sum - Column E" fld="2" subtotal="sum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6"/>
  <sheetViews>
    <sheetView showFormulas="false" showGridLines="true" showRowColHeaders="true" showZeros="true" rightToLeft="false" tabSelected="true" showOutlineSymbols="true" defaultGridColor="true" view="normal" topLeftCell="A43" colorId="64" zoomScale="120" zoomScaleNormal="120" zoomScalePageLayoutView="100" workbookViewId="0">
      <selection pane="topLeft" activeCell="C88" activeCellId="0" sqref="C88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7.64"/>
    <col collapsed="false" customWidth="true" hidden="false" outlineLevel="0" max="10" min="10" style="0" width="10.99"/>
  </cols>
  <sheetData>
    <row r="1" customFormat="false" ht="12.8" hidden="false" customHeight="false" outlineLevel="0" collapsed="false">
      <c r="B1" s="0" t="s">
        <v>0</v>
      </c>
      <c r="C1" s="0" t="n">
        <v>1</v>
      </c>
      <c r="D1" s="0" t="n">
        <v>2</v>
      </c>
      <c r="E1" s="0" t="n">
        <v>3</v>
      </c>
      <c r="G1" s="0" t="s">
        <v>1</v>
      </c>
      <c r="I1" s="0" t="s">
        <v>2</v>
      </c>
      <c r="J1" s="0" t="n">
        <f aca="false">SUM(C2:E9)</f>
        <v>11.00506712</v>
      </c>
    </row>
    <row r="2" customFormat="false" ht="12.8" hidden="false" customHeight="false" outlineLevel="0" collapsed="false">
      <c r="A2" s="1" t="s">
        <v>3</v>
      </c>
      <c r="B2" s="0" t="n">
        <v>1</v>
      </c>
      <c r="C2" s="0" t="n">
        <v>0.36428434</v>
      </c>
      <c r="D2" s="0" t="n">
        <v>0.5420817</v>
      </c>
      <c r="E2" s="0" t="n">
        <v>0.7334709</v>
      </c>
      <c r="G2" s="2" t="n">
        <v>1</v>
      </c>
      <c r="I2" s="0" t="s">
        <v>4</v>
      </c>
      <c r="J2" s="0" t="n">
        <f aca="false">SUM(L5:N7)</f>
        <v>11.00506712</v>
      </c>
    </row>
    <row r="3" customFormat="false" ht="12.8" hidden="false" customHeight="false" outlineLevel="0" collapsed="false">
      <c r="A3" s="0" t="s">
        <v>5</v>
      </c>
      <c r="B3" s="0" t="n">
        <v>2</v>
      </c>
      <c r="C3" s="0" t="n">
        <v>0.7077877</v>
      </c>
      <c r="D3" s="0" t="n">
        <v>0.39750874</v>
      </c>
      <c r="E3" s="0" t="n">
        <v>0.7127721</v>
      </c>
      <c r="G3" s="2" t="n">
        <v>1</v>
      </c>
    </row>
    <row r="4" customFormat="false" ht="12.8" hidden="false" customHeight="false" outlineLevel="0" collapsed="false">
      <c r="B4" s="0" t="n">
        <v>3</v>
      </c>
      <c r="C4" s="0" t="n">
        <v>0.3264838</v>
      </c>
      <c r="D4" s="0" t="n">
        <v>0.41503942</v>
      </c>
      <c r="E4" s="0" t="n">
        <v>0.79577976</v>
      </c>
      <c r="G4" s="2" t="n">
        <v>1</v>
      </c>
      <c r="J4" s="0" t="s">
        <v>6</v>
      </c>
      <c r="K4" s="0" t="s">
        <v>7</v>
      </c>
      <c r="L4" s="0" t="n">
        <v>1</v>
      </c>
      <c r="M4" s="0" t="n">
        <v>2</v>
      </c>
      <c r="N4" s="0" t="n">
        <v>3</v>
      </c>
    </row>
    <row r="5" customFormat="false" ht="12.8" hidden="false" customHeight="false" outlineLevel="0" collapsed="false">
      <c r="A5" s="0" t="s">
        <v>8</v>
      </c>
      <c r="B5" s="0" t="n">
        <v>4</v>
      </c>
      <c r="C5" s="0" t="n">
        <v>0.66611</v>
      </c>
      <c r="D5" s="0" t="n">
        <v>0.34309506</v>
      </c>
      <c r="E5" s="0" t="n">
        <v>0.22890705</v>
      </c>
      <c r="G5" s="2" t="n">
        <v>2</v>
      </c>
      <c r="K5" s="0" t="n">
        <v>1</v>
      </c>
      <c r="L5" s="3" t="n">
        <f aca="false">SUM(C2:C4)</f>
        <v>1.39855584</v>
      </c>
      <c r="M5" s="4" t="n">
        <f aca="false">SUM(D2:D4)</f>
        <v>1.35462986</v>
      </c>
      <c r="N5" s="5" t="n">
        <f aca="false">SUM(E2:E4)</f>
        <v>2.24202276</v>
      </c>
      <c r="P5" s="0" t="n">
        <f aca="false">LN(L5)*3</f>
        <v>1.00632048407272</v>
      </c>
      <c r="Q5" s="0" t="n">
        <f aca="false">LN(M5)*3</f>
        <v>0.910584752890086</v>
      </c>
      <c r="R5" s="0" t="n">
        <f aca="false">LN(N5)*3</f>
        <v>2.42213542874626</v>
      </c>
    </row>
    <row r="6" customFormat="false" ht="12.8" hidden="false" customHeight="false" outlineLevel="0" collapsed="false">
      <c r="A6" s="0" t="s">
        <v>9</v>
      </c>
      <c r="B6" s="0" t="n">
        <v>5</v>
      </c>
      <c r="C6" s="0" t="n">
        <v>0.07764506</v>
      </c>
      <c r="D6" s="0" t="n">
        <v>0.3604287</v>
      </c>
      <c r="E6" s="0" t="n">
        <v>0.15933043</v>
      </c>
      <c r="G6" s="2" t="n">
        <v>2</v>
      </c>
      <c r="K6" s="0" t="n">
        <v>2</v>
      </c>
      <c r="L6" s="6" t="n">
        <f aca="false">SUM(C5:C8)</f>
        <v>1.24241163</v>
      </c>
      <c r="M6" s="7" t="n">
        <f aca="false">SUM(D5:D8)</f>
        <v>1.9945416</v>
      </c>
      <c r="N6" s="8" t="n">
        <f aca="false">SUM(E5:E8)</f>
        <v>1.22237493</v>
      </c>
      <c r="P6" s="1" t="n">
        <f aca="false">LN(L6)*4</f>
        <v>0.868217414891546</v>
      </c>
      <c r="Q6" s="1" t="n">
        <f aca="false">LN(M6)*4</f>
        <v>2.76165699801419</v>
      </c>
      <c r="R6" s="1" t="n">
        <f aca="false">LN(N6)*4</f>
        <v>0.803182521538925</v>
      </c>
    </row>
    <row r="7" customFormat="false" ht="12.8" hidden="false" customHeight="false" outlineLevel="0" collapsed="false">
      <c r="B7" s="0" t="n">
        <v>6</v>
      </c>
      <c r="C7" s="0" t="n">
        <v>0.08693141</v>
      </c>
      <c r="D7" s="0" t="n">
        <v>0.30365914</v>
      </c>
      <c r="E7" s="0" t="n">
        <v>0.4128874</v>
      </c>
      <c r="G7" s="2" t="n">
        <v>2</v>
      </c>
      <c r="K7" s="0" t="n">
        <v>3</v>
      </c>
      <c r="L7" s="9" t="n">
        <f aca="false">C9</f>
        <v>0.2818082</v>
      </c>
      <c r="M7" s="10" t="n">
        <f aca="false">D9</f>
        <v>0.6199603</v>
      </c>
      <c r="N7" s="11" t="n">
        <f aca="false">E9</f>
        <v>0.648762</v>
      </c>
      <c r="P7" s="1" t="n">
        <f aca="false">LN(L7)</f>
        <v>-1.26652858128939</v>
      </c>
      <c r="Q7" s="1" t="n">
        <f aca="false">LN(M7)</f>
        <v>-0.478099835251217</v>
      </c>
      <c r="R7" s="1" t="n">
        <f aca="false">LN(N7)</f>
        <v>-0.432689347563282</v>
      </c>
    </row>
    <row r="8" customFormat="false" ht="12.8" hidden="false" customHeight="false" outlineLevel="0" collapsed="false">
      <c r="B8" s="0" t="n">
        <v>7</v>
      </c>
      <c r="C8" s="0" t="n">
        <v>0.41172516</v>
      </c>
      <c r="D8" s="0" t="n">
        <v>0.9873587</v>
      </c>
      <c r="E8" s="0" t="n">
        <v>0.42125005</v>
      </c>
      <c r="G8" s="2" t="n">
        <v>2</v>
      </c>
    </row>
    <row r="9" customFormat="false" ht="12.8" hidden="false" customHeight="false" outlineLevel="0" collapsed="false">
      <c r="B9" s="0" t="n">
        <v>8</v>
      </c>
      <c r="C9" s="0" t="n">
        <v>0.2818082</v>
      </c>
      <c r="D9" s="0" t="n">
        <v>0.6199603</v>
      </c>
      <c r="E9" s="0" t="n">
        <v>0.648762</v>
      </c>
      <c r="G9" s="2" t="n">
        <v>3</v>
      </c>
    </row>
    <row r="10" customFormat="false" ht="12.8" hidden="false" customHeight="false" outlineLevel="0" collapsed="false">
      <c r="J10" s="0" t="s">
        <v>10</v>
      </c>
    </row>
    <row r="11" customFormat="false" ht="12.8" hidden="false" customHeight="false" outlineLevel="0" collapsed="false">
      <c r="G11" s="12" t="s">
        <v>11</v>
      </c>
      <c r="K11" s="0" t="s">
        <v>0</v>
      </c>
      <c r="L11" s="0" t="n">
        <v>1</v>
      </c>
      <c r="M11" s="0" t="n">
        <v>2</v>
      </c>
      <c r="N11" s="0" t="n">
        <v>3</v>
      </c>
    </row>
    <row r="12" customFormat="false" ht="12.8" hidden="false" customHeight="false" outlineLevel="0" collapsed="false">
      <c r="A12" s="0" t="s">
        <v>12</v>
      </c>
      <c r="B12" s="0" t="s">
        <v>13</v>
      </c>
      <c r="C12" s="13" t="n">
        <f aca="false">LN(C2)</f>
        <v>-1.00982056244111</v>
      </c>
      <c r="D12" s="13" t="n">
        <f aca="false">LN(D2)</f>
        <v>-0.612338550894943</v>
      </c>
      <c r="E12" s="13" t="n">
        <f aca="false">LN(E2)</f>
        <v>-0.309967354987723</v>
      </c>
      <c r="G12" s="14" t="s">
        <v>14</v>
      </c>
      <c r="K12" s="0" t="n">
        <v>1</v>
      </c>
      <c r="L12" s="7" t="n">
        <f aca="false">L5</f>
        <v>1.39855584</v>
      </c>
      <c r="M12" s="7" t="n">
        <f aca="false">M5</f>
        <v>1.35462986</v>
      </c>
      <c r="N12" s="7" t="n">
        <f aca="false">N5</f>
        <v>2.24202276</v>
      </c>
    </row>
    <row r="13" customFormat="false" ht="12.8" hidden="false" customHeight="false" outlineLevel="0" collapsed="false">
      <c r="C13" s="13" t="n">
        <f aca="false">LN(C3)</f>
        <v>-0.345611089012106</v>
      </c>
      <c r="D13" s="13" t="n">
        <f aca="false">LN(D3)</f>
        <v>-0.922538357708087</v>
      </c>
      <c r="E13" s="13" t="n">
        <f aca="false">LN(E3)</f>
        <v>-0.338593545005724</v>
      </c>
      <c r="G13" s="15" t="n">
        <f aca="false">SUM(C12:E19)</f>
        <v>-22.5904232106468</v>
      </c>
      <c r="K13" s="0" t="n">
        <v>2</v>
      </c>
      <c r="L13" s="7" t="n">
        <f aca="false">L12</f>
        <v>1.39855584</v>
      </c>
      <c r="M13" s="7" t="n">
        <f aca="false">M12</f>
        <v>1.35462986</v>
      </c>
      <c r="N13" s="7" t="n">
        <f aca="false">N12</f>
        <v>2.24202276</v>
      </c>
    </row>
    <row r="14" customFormat="false" ht="12.8" hidden="false" customHeight="false" outlineLevel="0" collapsed="false">
      <c r="C14" s="13" t="n">
        <f aca="false">LN(C4)</f>
        <v>-1.11937494864823</v>
      </c>
      <c r="D14" s="13" t="n">
        <f aca="false">LN(D4)</f>
        <v>-0.879381775310701</v>
      </c>
      <c r="E14" s="13" t="n">
        <f aca="false">LN(E4)</f>
        <v>-0.228432814838758</v>
      </c>
      <c r="K14" s="0" t="n">
        <v>3</v>
      </c>
      <c r="L14" s="7" t="n">
        <f aca="false">L13</f>
        <v>1.39855584</v>
      </c>
      <c r="M14" s="7" t="n">
        <f aca="false">M13</f>
        <v>1.35462986</v>
      </c>
      <c r="N14" s="7" t="n">
        <f aca="false">N13</f>
        <v>2.24202276</v>
      </c>
    </row>
    <row r="15" customFormat="false" ht="12.8" hidden="false" customHeight="false" outlineLevel="0" collapsed="false">
      <c r="C15" s="13" t="n">
        <f aca="false">LN(C5)</f>
        <v>-0.406300456914847</v>
      </c>
      <c r="D15" s="13" t="n">
        <f aca="false">LN(D5)</f>
        <v>-1.06974772735604</v>
      </c>
      <c r="E15" s="13" t="n">
        <f aca="false">LN(E5)</f>
        <v>-1.47443925302216</v>
      </c>
      <c r="K15" s="0" t="n">
        <v>4</v>
      </c>
      <c r="L15" s="7" t="n">
        <f aca="false">L6</f>
        <v>1.24241163</v>
      </c>
      <c r="M15" s="7" t="n">
        <f aca="false">M6</f>
        <v>1.9945416</v>
      </c>
      <c r="N15" s="7" t="n">
        <f aca="false">N6</f>
        <v>1.22237493</v>
      </c>
    </row>
    <row r="16" customFormat="false" ht="12.8" hidden="false" customHeight="false" outlineLevel="0" collapsed="false">
      <c r="C16" s="13" t="n">
        <f aca="false">LN(C6)</f>
        <v>-2.55560735021352</v>
      </c>
      <c r="D16" s="13" t="n">
        <f aca="false">LN(D6)</f>
        <v>-1.02046112267826</v>
      </c>
      <c r="E16" s="13" t="n">
        <f aca="false">LN(E6)</f>
        <v>-1.83677505708213</v>
      </c>
      <c r="K16" s="0" t="n">
        <v>5</v>
      </c>
      <c r="L16" s="7" t="n">
        <f aca="false">L15</f>
        <v>1.24241163</v>
      </c>
      <c r="M16" s="7" t="n">
        <f aca="false">M15</f>
        <v>1.9945416</v>
      </c>
      <c r="N16" s="7" t="n">
        <f aca="false">N15</f>
        <v>1.22237493</v>
      </c>
    </row>
    <row r="17" customFormat="false" ht="12.8" hidden="false" customHeight="false" outlineLevel="0" collapsed="false">
      <c r="C17" s="13" t="n">
        <f aca="false">LN(C7)</f>
        <v>-2.44263586207562</v>
      </c>
      <c r="D17" s="13" t="n">
        <f aca="false">LN(D7)</f>
        <v>-1.19184945664697</v>
      </c>
      <c r="E17" s="13" t="n">
        <f aca="false">LN(E7)</f>
        <v>-0.884580362419116</v>
      </c>
      <c r="G17" s="16" t="s">
        <v>15</v>
      </c>
      <c r="K17" s="0" t="n">
        <v>6</v>
      </c>
      <c r="L17" s="7" t="n">
        <f aca="false">L16</f>
        <v>1.24241163</v>
      </c>
      <c r="M17" s="7" t="n">
        <f aca="false">M16</f>
        <v>1.9945416</v>
      </c>
      <c r="N17" s="7" t="n">
        <f aca="false">N16</f>
        <v>1.22237493</v>
      </c>
    </row>
    <row r="18" customFormat="false" ht="12.8" hidden="false" customHeight="false" outlineLevel="0" collapsed="false">
      <c r="C18" s="13" t="n">
        <f aca="false">LN(C8)</f>
        <v>-0.887399239613039</v>
      </c>
      <c r="D18" s="13" t="n">
        <f aca="false">LN(D8)</f>
        <v>-0.0127218810526065</v>
      </c>
      <c r="E18" s="13" t="n">
        <f aca="false">LN(E8)</f>
        <v>-0.864528678621211</v>
      </c>
      <c r="G18" s="17" t="n">
        <f aca="false">G13+G25+G32</f>
        <v>24.2986350002447</v>
      </c>
      <c r="K18" s="0" t="n">
        <v>7</v>
      </c>
      <c r="L18" s="7" t="n">
        <f aca="false">L17</f>
        <v>1.24241163</v>
      </c>
      <c r="M18" s="7" t="n">
        <f aca="false">M17</f>
        <v>1.9945416</v>
      </c>
      <c r="N18" s="7" t="n">
        <f aca="false">N17</f>
        <v>1.22237493</v>
      </c>
    </row>
    <row r="19" customFormat="false" ht="12.8" hidden="false" customHeight="false" outlineLevel="0" collapsed="false">
      <c r="C19" s="13" t="n">
        <f aca="false">LN(C9)</f>
        <v>-1.26652858128939</v>
      </c>
      <c r="D19" s="13" t="n">
        <f aca="false">LN(D9)</f>
        <v>-0.478099835251217</v>
      </c>
      <c r="E19" s="13" t="n">
        <f aca="false">LN(E9)</f>
        <v>-0.432689347563282</v>
      </c>
      <c r="K19" s="0" t="n">
        <v>8</v>
      </c>
      <c r="L19" s="7" t="n">
        <f aca="false">L7</f>
        <v>0.2818082</v>
      </c>
      <c r="M19" s="7" t="n">
        <f aca="false">M7</f>
        <v>0.6199603</v>
      </c>
      <c r="N19" s="7" t="n">
        <f aca="false">N7</f>
        <v>0.648762</v>
      </c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A21" s="0" t="s">
        <v>16</v>
      </c>
      <c r="B21" s="0" t="s">
        <v>7</v>
      </c>
      <c r="C21" s="0" t="n">
        <v>1</v>
      </c>
      <c r="D21" s="0" t="n">
        <v>2</v>
      </c>
      <c r="E21" s="0" t="n">
        <v>3</v>
      </c>
      <c r="J21" s="0" t="s">
        <v>17</v>
      </c>
    </row>
    <row r="22" customFormat="false" ht="12.8" hidden="false" customHeight="false" outlineLevel="0" collapsed="false">
      <c r="B22" s="0" t="n">
        <v>1</v>
      </c>
      <c r="C22" s="3" t="n">
        <f aca="false">L5^2</f>
        <v>1.95595843759811</v>
      </c>
      <c r="D22" s="3" t="n">
        <f aca="false">M5^2</f>
        <v>1.83502205760362</v>
      </c>
      <c r="E22" s="3" t="n">
        <f aca="false">N5^2</f>
        <v>5.02666605635802</v>
      </c>
      <c r="K22" s="0" t="s">
        <v>0</v>
      </c>
      <c r="L22" s="0" t="n">
        <v>1</v>
      </c>
      <c r="M22" s="0" t="n">
        <v>2</v>
      </c>
      <c r="N22" s="0" t="n">
        <v>3</v>
      </c>
    </row>
    <row r="23" customFormat="false" ht="12.8" hidden="false" customHeight="false" outlineLevel="0" collapsed="false">
      <c r="B23" s="0" t="n">
        <v>2</v>
      </c>
      <c r="C23" s="3" t="n">
        <f aca="false">L6^2</f>
        <v>1.54358665835926</v>
      </c>
      <c r="D23" s="3" t="n">
        <f aca="false">M6^2</f>
        <v>3.97819619413056</v>
      </c>
      <c r="E23" s="3" t="n">
        <f aca="false">N6^2</f>
        <v>1.4942004694925</v>
      </c>
      <c r="G23" s="12" t="s">
        <v>18</v>
      </c>
      <c r="K23" s="0" t="n">
        <v>1</v>
      </c>
      <c r="L23" s="13" t="n">
        <f aca="false">LN(L12)</f>
        <v>0.335440161357572</v>
      </c>
      <c r="M23" s="13" t="n">
        <f aca="false">LN(M12)</f>
        <v>0.303528250963362</v>
      </c>
      <c r="N23" s="13" t="n">
        <f aca="false">LN(N12)</f>
        <v>0.807378476248753</v>
      </c>
    </row>
    <row r="24" customFormat="false" ht="12.8" hidden="false" customHeight="false" outlineLevel="0" collapsed="false">
      <c r="B24" s="0" t="n">
        <v>3</v>
      </c>
      <c r="C24" s="3" t="n">
        <f aca="false">L7^2</f>
        <v>0.07941586158724</v>
      </c>
      <c r="D24" s="3" t="n">
        <f aca="false">M7^2</f>
        <v>0.38435077357609</v>
      </c>
      <c r="E24" s="3" t="n">
        <f aca="false">N7^2</f>
        <v>0.420892132644</v>
      </c>
      <c r="G24" s="14" t="s">
        <v>19</v>
      </c>
      <c r="H24" s="14"/>
      <c r="K24" s="0" t="n">
        <v>2</v>
      </c>
      <c r="L24" s="13" t="n">
        <f aca="false">LN(L13)</f>
        <v>0.335440161357572</v>
      </c>
      <c r="M24" s="13" t="n">
        <f aca="false">LN(M13)</f>
        <v>0.303528250963362</v>
      </c>
      <c r="N24" s="13" t="n">
        <f aca="false">LN(N13)</f>
        <v>0.807378476248753</v>
      </c>
    </row>
    <row r="25" customFormat="false" ht="12.8" hidden="false" customHeight="false" outlineLevel="0" collapsed="false">
      <c r="G25" s="15" t="n">
        <f aca="false">SUM(L23:N30)</f>
        <v>6.59477983604983</v>
      </c>
      <c r="K25" s="0" t="n">
        <v>3</v>
      </c>
      <c r="L25" s="13" t="n">
        <f aca="false">LN(L14)</f>
        <v>0.335440161357572</v>
      </c>
      <c r="M25" s="13" t="n">
        <f aca="false">LN(M14)</f>
        <v>0.303528250963362</v>
      </c>
      <c r="N25" s="13" t="n">
        <f aca="false">LN(N14)</f>
        <v>0.807378476248753</v>
      </c>
    </row>
    <row r="26" customFormat="false" ht="12.8" hidden="false" customHeight="false" outlineLevel="0" collapsed="false">
      <c r="G26" s="0" t="s">
        <v>20</v>
      </c>
      <c r="H26" s="18" t="n">
        <f aca="false">SUM(P5:R7)</f>
        <v>6.59477983604983</v>
      </c>
      <c r="K26" s="0" t="n">
        <v>4</v>
      </c>
      <c r="L26" s="13" t="n">
        <f aca="false">LN(L15)</f>
        <v>0.217054353722886</v>
      </c>
      <c r="M26" s="13" t="n">
        <f aca="false">LN(M15)</f>
        <v>0.690414249503546</v>
      </c>
      <c r="N26" s="13" t="n">
        <f aca="false">LN(N15)</f>
        <v>0.200795630384731</v>
      </c>
    </row>
    <row r="27" customFormat="false" ht="12.8" hidden="false" customHeight="false" outlineLevel="0" collapsed="false">
      <c r="K27" s="0" t="n">
        <v>5</v>
      </c>
      <c r="L27" s="13" t="n">
        <f aca="false">LN(L16)</f>
        <v>0.217054353722886</v>
      </c>
      <c r="M27" s="13" t="n">
        <f aca="false">LN(M16)</f>
        <v>0.690414249503546</v>
      </c>
      <c r="N27" s="13" t="n">
        <f aca="false">LN(N16)</f>
        <v>0.200795630384731</v>
      </c>
    </row>
    <row r="28" customFormat="false" ht="12.8" hidden="false" customHeight="false" outlineLevel="0" collapsed="false">
      <c r="B28" s="0" t="s">
        <v>21</v>
      </c>
      <c r="K28" s="0" t="n">
        <v>6</v>
      </c>
      <c r="L28" s="13" t="n">
        <f aca="false">LN(L17)</f>
        <v>0.217054353722886</v>
      </c>
      <c r="M28" s="13" t="n">
        <f aca="false">LN(M17)</f>
        <v>0.690414249503546</v>
      </c>
      <c r="N28" s="13" t="n">
        <f aca="false">LN(N17)</f>
        <v>0.200795630384731</v>
      </c>
    </row>
    <row r="29" customFormat="false" ht="12.8" hidden="false" customHeight="false" outlineLevel="0" collapsed="false">
      <c r="C29" s="0" t="n">
        <f aca="false">C$22</f>
        <v>1.95595843759811</v>
      </c>
      <c r="D29" s="0" t="n">
        <f aca="false">D$22</f>
        <v>1.83502205760362</v>
      </c>
      <c r="E29" s="0" t="n">
        <f aca="false">E$22</f>
        <v>5.02666605635802</v>
      </c>
      <c r="K29" s="0" t="n">
        <v>7</v>
      </c>
      <c r="L29" s="13" t="n">
        <f aca="false">LN(L18)</f>
        <v>0.217054353722886</v>
      </c>
      <c r="M29" s="13" t="n">
        <f aca="false">LN(M18)</f>
        <v>0.690414249503546</v>
      </c>
      <c r="N29" s="13" t="n">
        <f aca="false">LN(N18)</f>
        <v>0.200795630384731</v>
      </c>
    </row>
    <row r="30" customFormat="false" ht="12.8" hidden="false" customHeight="false" outlineLevel="0" collapsed="false">
      <c r="C30" s="0" t="n">
        <f aca="false">C$22</f>
        <v>1.95595843759811</v>
      </c>
      <c r="D30" s="0" t="n">
        <f aca="false">D$22</f>
        <v>1.83502205760362</v>
      </c>
      <c r="E30" s="0" t="n">
        <f aca="false">E$22</f>
        <v>5.02666605635802</v>
      </c>
      <c r="G30" s="12" t="s">
        <v>22</v>
      </c>
      <c r="K30" s="0" t="n">
        <v>8</v>
      </c>
      <c r="L30" s="13" t="n">
        <f aca="false">LN(L19)</f>
        <v>-1.26652858128939</v>
      </c>
      <c r="M30" s="13" t="n">
        <f aca="false">LN(M19)</f>
        <v>-0.478099835251217</v>
      </c>
      <c r="N30" s="13" t="n">
        <f aca="false">LN(N19)</f>
        <v>-0.432689347563282</v>
      </c>
    </row>
    <row r="31" customFormat="false" ht="12.8" hidden="false" customHeight="false" outlineLevel="0" collapsed="false">
      <c r="C31" s="0" t="n">
        <f aca="false">C$22</f>
        <v>1.95595843759811</v>
      </c>
      <c r="D31" s="0" t="n">
        <f aca="false">D$22</f>
        <v>1.83502205760362</v>
      </c>
      <c r="E31" s="0" t="n">
        <f aca="false">E$22</f>
        <v>5.02666605635802</v>
      </c>
      <c r="G31" s="14" t="s">
        <v>23</v>
      </c>
      <c r="H31" s="14"/>
      <c r="I31" s="14"/>
    </row>
    <row r="32" customFormat="false" ht="12.8" hidden="false" customHeight="false" outlineLevel="0" collapsed="false">
      <c r="C32" s="0" t="n">
        <f aca="false">C$23</f>
        <v>1.54358665835926</v>
      </c>
      <c r="D32" s="0" t="n">
        <f aca="false">D$23</f>
        <v>3.97819619413056</v>
      </c>
      <c r="E32" s="0" t="n">
        <f aca="false">E$23</f>
        <v>1.4942004694925</v>
      </c>
      <c r="G32" s="15" t="n">
        <f aca="false">SUM(H39:J46)</f>
        <v>40.2942783748417</v>
      </c>
      <c r="L32" s="19" t="s">
        <v>24</v>
      </c>
      <c r="M32" s="19"/>
      <c r="N32" s="19"/>
    </row>
    <row r="33" customFormat="false" ht="12.8" hidden="false" customHeight="false" outlineLevel="0" collapsed="false">
      <c r="C33" s="0" t="n">
        <f aca="false">C$23</f>
        <v>1.54358665835926</v>
      </c>
      <c r="D33" s="0" t="n">
        <f aca="false">D$23</f>
        <v>3.97819619413056</v>
      </c>
      <c r="E33" s="0" t="n">
        <f aca="false">E$23</f>
        <v>1.4942004694925</v>
      </c>
      <c r="G33" s="0" t="s">
        <v>20</v>
      </c>
      <c r="H33" s="18" t="n">
        <f aca="false">SUM(H39:J39)*8</f>
        <v>40.2942783748417</v>
      </c>
      <c r="L33" s="20" t="n">
        <f aca="false">C2/L$5</f>
        <v>0.260471787812205</v>
      </c>
      <c r="M33" s="20" t="n">
        <f aca="false">D2/M$5</f>
        <v>0.400169607954752</v>
      </c>
      <c r="N33" s="20" t="n">
        <f aca="false">E2/N$5</f>
        <v>0.327146946536796</v>
      </c>
    </row>
    <row r="34" customFormat="false" ht="12.8" hidden="false" customHeight="false" outlineLevel="0" collapsed="false">
      <c r="C34" s="0" t="n">
        <f aca="false">C$23</f>
        <v>1.54358665835926</v>
      </c>
      <c r="D34" s="0" t="n">
        <f aca="false">D$23</f>
        <v>3.97819619413056</v>
      </c>
      <c r="E34" s="0" t="n">
        <f aca="false">E$23</f>
        <v>1.4942004694925</v>
      </c>
      <c r="G34" s="0" t="s">
        <v>25</v>
      </c>
      <c r="H34" s="18" t="n">
        <f aca="false">SUM(P38:R38)*8</f>
        <v>69.1521431101853</v>
      </c>
      <c r="L34" s="20" t="n">
        <f aca="false">C3/L$5</f>
        <v>0.506084690905155</v>
      </c>
      <c r="M34" s="20" t="n">
        <f aca="false">D3/M$5</f>
        <v>0.29344454285099</v>
      </c>
      <c r="N34" s="20" t="n">
        <f aca="false">E3/N$5</f>
        <v>0.317914747662954</v>
      </c>
      <c r="P34" s="0" t="n">
        <f aca="false">L5^2*3</f>
        <v>5.86787531279432</v>
      </c>
      <c r="Q34" s="0" t="n">
        <f aca="false">M5^2*3</f>
        <v>5.50506617281086</v>
      </c>
      <c r="R34" s="0" t="n">
        <f aca="false">N5^2*3</f>
        <v>15.0799981690741</v>
      </c>
    </row>
    <row r="35" customFormat="false" ht="12.8" hidden="false" customHeight="false" outlineLevel="0" collapsed="false">
      <c r="C35" s="0" t="n">
        <f aca="false">C$23</f>
        <v>1.54358665835926</v>
      </c>
      <c r="D35" s="0" t="n">
        <f aca="false">D$23</f>
        <v>3.97819619413056</v>
      </c>
      <c r="E35" s="0" t="n">
        <f aca="false">E$23</f>
        <v>1.4942004694925</v>
      </c>
      <c r="L35" s="20" t="n">
        <f aca="false">C4/L$5</f>
        <v>0.23344352128264</v>
      </c>
      <c r="M35" s="20" t="n">
        <f aca="false">D4/M$5</f>
        <v>0.306385849194259</v>
      </c>
      <c r="N35" s="20" t="n">
        <f aca="false">E4/N$5</f>
        <v>0.35493830580025</v>
      </c>
      <c r="P35" s="1" t="n">
        <f aca="false">L6^2*4</f>
        <v>6.17434663343703</v>
      </c>
      <c r="Q35" s="1" t="n">
        <f aca="false">M6^2*4</f>
        <v>15.9127847765222</v>
      </c>
      <c r="R35" s="1" t="n">
        <f aca="false">N6^2*4</f>
        <v>5.97680187797002</v>
      </c>
    </row>
    <row r="36" customFormat="false" ht="12.8" hidden="false" customHeight="false" outlineLevel="0" collapsed="false">
      <c r="C36" s="0" t="n">
        <f aca="false">C$24</f>
        <v>0.07941586158724</v>
      </c>
      <c r="D36" s="0" t="n">
        <f aca="false">D$24</f>
        <v>0.38435077357609</v>
      </c>
      <c r="E36" s="0" t="n">
        <f aca="false">E$24</f>
        <v>0.420892132644</v>
      </c>
      <c r="L36" s="20" t="n">
        <f aca="false">C5/L$6</f>
        <v>0.536142759706781</v>
      </c>
      <c r="M36" s="20" t="n">
        <f aca="false">D5/M$6</f>
        <v>0.172016998793106</v>
      </c>
      <c r="N36" s="20" t="n">
        <f aca="false">E5/N$6</f>
        <v>0.187264189065134</v>
      </c>
      <c r="P36" s="1" t="n">
        <f aca="false">L7^2</f>
        <v>0.07941586158724</v>
      </c>
      <c r="Q36" s="1" t="n">
        <f aca="false">M7^2</f>
        <v>0.38435077357609</v>
      </c>
      <c r="R36" s="1" t="n">
        <f aca="false">N7^2</f>
        <v>0.420892132644</v>
      </c>
    </row>
    <row r="37" customFormat="false" ht="12.8" hidden="false" customHeight="false" outlineLevel="0" collapsed="false">
      <c r="D37" s="1"/>
      <c r="E37" s="1"/>
      <c r="L37" s="20" t="n">
        <f aca="false">C6/L$6</f>
        <v>0.0624954388104046</v>
      </c>
      <c r="M37" s="20" t="n">
        <f aca="false">D6/M$6</f>
        <v>0.180707537010008</v>
      </c>
      <c r="N37" s="20" t="n">
        <f aca="false">E6/N$6</f>
        <v>0.130344975252397</v>
      </c>
    </row>
    <row r="38" customFormat="false" ht="12.8" hidden="false" customHeight="false" outlineLevel="0" collapsed="false">
      <c r="B38" s="1" t="s">
        <v>26</v>
      </c>
      <c r="D38" s="1"/>
      <c r="E38" s="1"/>
      <c r="G38" s="1" t="s">
        <v>27</v>
      </c>
      <c r="I38" s="1"/>
      <c r="J38" s="1"/>
      <c r="L38" s="20" t="n">
        <f aca="false">C7/L$6</f>
        <v>0.0699698939553552</v>
      </c>
      <c r="M38" s="20" t="n">
        <f aca="false">D7/M$6</f>
        <v>0.152245077264871</v>
      </c>
      <c r="N38" s="20" t="n">
        <f aca="false">E7/N$6</f>
        <v>0.337774761136503</v>
      </c>
      <c r="P38" s="0" t="n">
        <f aca="false">LN(SUM(P34:P36))</f>
        <v>2.49499210416987</v>
      </c>
      <c r="Q38" s="1" t="n">
        <f aca="false">LN(SUM(Q34:Q36))</f>
        <v>3.08201096115897</v>
      </c>
      <c r="R38" s="1" t="n">
        <f aca="false">LN(SUM(R34:R36))</f>
        <v>3.06701482344432</v>
      </c>
    </row>
    <row r="39" customFormat="false" ht="12.8" hidden="false" customHeight="false" outlineLevel="0" collapsed="false">
      <c r="B39" s="0" t="n">
        <v>1</v>
      </c>
      <c r="C39" s="0" t="n">
        <f aca="false">SUM(C$22:C$24)</f>
        <v>3.5789609575446</v>
      </c>
      <c r="D39" s="0" t="n">
        <f aca="false">SUM(D$22:D$24)</f>
        <v>6.19756902531027</v>
      </c>
      <c r="E39" s="0" t="n">
        <f aca="false">SUM(E$22:E$24)</f>
        <v>6.94175865849452</v>
      </c>
      <c r="G39" s="0" t="n">
        <v>1</v>
      </c>
      <c r="H39" s="18" t="n">
        <f aca="false">LN(C39)</f>
        <v>1.27507252296345</v>
      </c>
      <c r="I39" s="18" t="n">
        <f aca="false">LN(D39)</f>
        <v>1.82415712247072</v>
      </c>
      <c r="J39" s="18" t="n">
        <f aca="false">LN(E39)</f>
        <v>1.93755515142105</v>
      </c>
      <c r="L39" s="20" t="n">
        <f aca="false">C8/L$6</f>
        <v>0.331391907527459</v>
      </c>
      <c r="M39" s="20" t="n">
        <f aca="false">D8/M$6</f>
        <v>0.495030386932015</v>
      </c>
      <c r="N39" s="20" t="n">
        <f aca="false">E8/N$6</f>
        <v>0.344616074545966</v>
      </c>
    </row>
    <row r="40" customFormat="false" ht="12.8" hidden="false" customHeight="false" outlineLevel="0" collapsed="false">
      <c r="B40" s="0" t="n">
        <v>2</v>
      </c>
      <c r="C40" s="0" t="n">
        <f aca="false">SUM(C$22:C$24)</f>
        <v>3.5789609575446</v>
      </c>
      <c r="D40" s="0" t="n">
        <f aca="false">SUM(D$22:D$24)</f>
        <v>6.19756902531027</v>
      </c>
      <c r="E40" s="0" t="n">
        <f aca="false">SUM(E$22:E$24)</f>
        <v>6.94175865849452</v>
      </c>
      <c r="G40" s="0" t="n">
        <v>2</v>
      </c>
      <c r="H40" s="18" t="n">
        <f aca="false">LN(C40)</f>
        <v>1.27507252296345</v>
      </c>
      <c r="I40" s="18" t="n">
        <f aca="false">LN(D40)</f>
        <v>1.82415712247072</v>
      </c>
      <c r="J40" s="18" t="n">
        <f aca="false">LN(E40)</f>
        <v>1.93755515142105</v>
      </c>
      <c r="L40" s="20" t="n">
        <f aca="false">C9/L$7</f>
        <v>1</v>
      </c>
      <c r="M40" s="20" t="n">
        <f aca="false">D9/M$7</f>
        <v>1</v>
      </c>
      <c r="N40" s="20" t="n">
        <f aca="false">E9/N$7</f>
        <v>1</v>
      </c>
    </row>
    <row r="41" customFormat="false" ht="12.8" hidden="false" customHeight="false" outlineLevel="0" collapsed="false">
      <c r="B41" s="0" t="n">
        <v>3</v>
      </c>
      <c r="C41" s="0" t="n">
        <f aca="false">SUM(C$22:C$24)</f>
        <v>3.5789609575446</v>
      </c>
      <c r="D41" s="0" t="n">
        <f aca="false">SUM(D$22:D$24)</f>
        <v>6.19756902531027</v>
      </c>
      <c r="E41" s="0" t="n">
        <f aca="false">SUM(E$22:E$24)</f>
        <v>6.94175865849452</v>
      </c>
      <c r="G41" s="0" t="n">
        <v>3</v>
      </c>
      <c r="H41" s="18" t="n">
        <f aca="false">LN(C41)</f>
        <v>1.27507252296345</v>
      </c>
      <c r="I41" s="18" t="n">
        <f aca="false">LN(D41)</f>
        <v>1.82415712247072</v>
      </c>
      <c r="J41" s="18" t="n">
        <f aca="false">LN(E41)</f>
        <v>1.93755515142105</v>
      </c>
      <c r="K41" s="21" t="s">
        <v>28</v>
      </c>
      <c r="L41" s="0" t="n">
        <f aca="false">SUM(L33:L40)</f>
        <v>3</v>
      </c>
      <c r="M41" s="0" t="n">
        <f aca="false">SUM(M33:M40)</f>
        <v>3</v>
      </c>
      <c r="N41" s="0" t="n">
        <f aca="false">SUM(N33:N40)</f>
        <v>3</v>
      </c>
    </row>
    <row r="42" customFormat="false" ht="12.8" hidden="false" customHeight="false" outlineLevel="0" collapsed="false">
      <c r="B42" s="0" t="n">
        <v>4</v>
      </c>
      <c r="C42" s="0" t="n">
        <f aca="false">SUM(C$22:C$24)</f>
        <v>3.5789609575446</v>
      </c>
      <c r="D42" s="0" t="n">
        <f aca="false">SUM(D$22:D$24)</f>
        <v>6.19756902531027</v>
      </c>
      <c r="E42" s="0" t="n">
        <f aca="false">SUM(E$22:E$24)</f>
        <v>6.94175865849452</v>
      </c>
      <c r="G42" s="0" t="n">
        <v>4</v>
      </c>
      <c r="H42" s="18" t="n">
        <f aca="false">LN(C42)</f>
        <v>1.27507252296345</v>
      </c>
      <c r="I42" s="18" t="n">
        <f aca="false">LN(D42)</f>
        <v>1.82415712247072</v>
      </c>
      <c r="J42" s="18" t="n">
        <f aca="false">LN(E42)</f>
        <v>1.93755515142105</v>
      </c>
      <c r="L42" s="19" t="s">
        <v>29</v>
      </c>
      <c r="M42" s="19"/>
      <c r="N42" s="19"/>
    </row>
    <row r="43" customFormat="false" ht="12.8" hidden="false" customHeight="false" outlineLevel="0" collapsed="false">
      <c r="B43" s="0" t="n">
        <v>5</v>
      </c>
      <c r="C43" s="0" t="n">
        <f aca="false">SUM(C$22:C$24)</f>
        <v>3.5789609575446</v>
      </c>
      <c r="D43" s="0" t="n">
        <f aca="false">SUM(D$22:D$24)</f>
        <v>6.19756902531027</v>
      </c>
      <c r="E43" s="0" t="n">
        <f aca="false">SUM(E$22:E$24)</f>
        <v>6.94175865849452</v>
      </c>
      <c r="G43" s="0" t="n">
        <v>5</v>
      </c>
      <c r="H43" s="18" t="n">
        <f aca="false">LN(C43)</f>
        <v>1.27507252296345</v>
      </c>
      <c r="I43" s="18" t="n">
        <f aca="false">LN(D43)</f>
        <v>1.82415712247072</v>
      </c>
      <c r="J43" s="18" t="n">
        <f aca="false">LN(E43)</f>
        <v>1.93755515142105</v>
      </c>
      <c r="L43" s="19" t="n">
        <f aca="false">C29/C39</f>
        <v>0.546515723641763</v>
      </c>
      <c r="M43" s="19" t="n">
        <f aca="false">D29/D39</f>
        <v>0.296087393316568</v>
      </c>
      <c r="N43" s="19" t="n">
        <f aca="false">E29/E39</f>
        <v>0.724119967813483</v>
      </c>
    </row>
    <row r="44" customFormat="false" ht="12.8" hidden="false" customHeight="false" outlineLevel="0" collapsed="false">
      <c r="B44" s="0" t="n">
        <v>6</v>
      </c>
      <c r="C44" s="0" t="n">
        <f aca="false">SUM(C$22:C$24)</f>
        <v>3.5789609575446</v>
      </c>
      <c r="D44" s="0" t="n">
        <f aca="false">SUM(D$22:D$24)</f>
        <v>6.19756902531027</v>
      </c>
      <c r="E44" s="0" t="n">
        <f aca="false">SUM(E$22:E$24)</f>
        <v>6.94175865849452</v>
      </c>
      <c r="G44" s="0" t="n">
        <v>6</v>
      </c>
      <c r="H44" s="18" t="n">
        <f aca="false">LN(C44)</f>
        <v>1.27507252296345</v>
      </c>
      <c r="I44" s="18" t="n">
        <f aca="false">LN(D44)</f>
        <v>1.82415712247072</v>
      </c>
      <c r="J44" s="18" t="n">
        <f aca="false">LN(E44)</f>
        <v>1.93755515142105</v>
      </c>
      <c r="L44" s="19" t="n">
        <f aca="false">C30/C40</f>
        <v>0.546515723641763</v>
      </c>
      <c r="M44" s="19" t="n">
        <f aca="false">D30/D40</f>
        <v>0.296087393316568</v>
      </c>
      <c r="N44" s="19" t="n">
        <f aca="false">E30/E40</f>
        <v>0.724119967813483</v>
      </c>
    </row>
    <row r="45" customFormat="false" ht="12.8" hidden="false" customHeight="false" outlineLevel="0" collapsed="false">
      <c r="B45" s="0" t="n">
        <v>7</v>
      </c>
      <c r="C45" s="0" t="n">
        <f aca="false">SUM(C$22:C$24)</f>
        <v>3.5789609575446</v>
      </c>
      <c r="D45" s="0" t="n">
        <f aca="false">SUM(D$22:D$24)</f>
        <v>6.19756902531027</v>
      </c>
      <c r="E45" s="0" t="n">
        <f aca="false">SUM(E$22:E$24)</f>
        <v>6.94175865849452</v>
      </c>
      <c r="G45" s="0" t="n">
        <v>7</v>
      </c>
      <c r="H45" s="18" t="n">
        <f aca="false">LN(C45)</f>
        <v>1.27507252296345</v>
      </c>
      <c r="I45" s="18" t="n">
        <f aca="false">LN(D45)</f>
        <v>1.82415712247072</v>
      </c>
      <c r="J45" s="18" t="n">
        <f aca="false">LN(E45)</f>
        <v>1.93755515142105</v>
      </c>
      <c r="L45" s="19" t="n">
        <f aca="false">C31/C41</f>
        <v>0.546515723641763</v>
      </c>
      <c r="M45" s="19" t="n">
        <f aca="false">D31/D41</f>
        <v>0.296087393316568</v>
      </c>
      <c r="N45" s="19" t="n">
        <f aca="false">E31/E41</f>
        <v>0.724119967813483</v>
      </c>
    </row>
    <row r="46" customFormat="false" ht="12.8" hidden="false" customHeight="false" outlineLevel="0" collapsed="false">
      <c r="B46" s="0" t="n">
        <v>8</v>
      </c>
      <c r="C46" s="0" t="n">
        <f aca="false">SUM(C$22:C$24)</f>
        <v>3.5789609575446</v>
      </c>
      <c r="D46" s="0" t="n">
        <f aca="false">SUM(D$22:D$24)</f>
        <v>6.19756902531027</v>
      </c>
      <c r="E46" s="0" t="n">
        <f aca="false">SUM(E$22:E$24)</f>
        <v>6.94175865849452</v>
      </c>
      <c r="G46" s="0" t="n">
        <v>8</v>
      </c>
      <c r="H46" s="18" t="n">
        <f aca="false">LN(C46)</f>
        <v>1.27507252296345</v>
      </c>
      <c r="I46" s="18" t="n">
        <f aca="false">LN(D46)</f>
        <v>1.82415712247072</v>
      </c>
      <c r="J46" s="18" t="n">
        <f aca="false">LN(E46)</f>
        <v>1.93755515142105</v>
      </c>
      <c r="L46" s="19" t="n">
        <f aca="false">C32/C42</f>
        <v>0.431294634579712</v>
      </c>
      <c r="M46" s="19" t="n">
        <f aca="false">D32/D42</f>
        <v>0.641896230261251</v>
      </c>
      <c r="N46" s="19" t="n">
        <f aca="false">E32/E42</f>
        <v>0.215248115499388</v>
      </c>
    </row>
    <row r="47" customFormat="false" ht="12.8" hidden="false" customHeight="false" outlineLevel="0" collapsed="false">
      <c r="L47" s="19" t="n">
        <f aca="false">C33/C43</f>
        <v>0.431294634579712</v>
      </c>
      <c r="M47" s="19" t="n">
        <f aca="false">D33/D43</f>
        <v>0.641896230261251</v>
      </c>
      <c r="N47" s="19" t="n">
        <f aca="false">E33/E43</f>
        <v>0.215248115499388</v>
      </c>
    </row>
    <row r="48" customFormat="false" ht="12.8" hidden="false" customHeight="false" outlineLevel="0" collapsed="false">
      <c r="A48" s="22"/>
      <c r="B48" s="23" t="s">
        <v>0</v>
      </c>
      <c r="C48" s="23" t="n">
        <v>1</v>
      </c>
      <c r="D48" s="23" t="n">
        <v>2</v>
      </c>
      <c r="E48" s="23" t="n">
        <v>3</v>
      </c>
      <c r="F48" s="22" t="s">
        <v>1</v>
      </c>
      <c r="G48" s="22" t="s">
        <v>30</v>
      </c>
      <c r="H48" s="22" t="n">
        <v>1.5</v>
      </c>
      <c r="I48" s="22"/>
      <c r="J48" s="23"/>
      <c r="L48" s="19" t="n">
        <f aca="false">C34/C44</f>
        <v>0.431294634579712</v>
      </c>
      <c r="M48" s="19" t="n">
        <f aca="false">D34/D44</f>
        <v>0.641896230261251</v>
      </c>
      <c r="N48" s="19" t="n">
        <f aca="false">E34/E44</f>
        <v>0.215248115499388</v>
      </c>
    </row>
    <row r="49" customFormat="false" ht="12.8" hidden="false" customHeight="false" outlineLevel="0" collapsed="false">
      <c r="A49" s="1" t="s">
        <v>3</v>
      </c>
      <c r="B49" s="0" t="n">
        <v>1</v>
      </c>
      <c r="C49" s="0" t="n">
        <f aca="false">C2^($H$48+1)</f>
        <v>0.0800942345137893</v>
      </c>
      <c r="D49" s="0" t="n">
        <f aca="false">D2^($H$48+1)</f>
        <v>0.21635247399238</v>
      </c>
      <c r="E49" s="0" t="n">
        <f aca="false">E2^($H$48+1)</f>
        <v>0.460741381734758</v>
      </c>
      <c r="F49" s="0" t="n">
        <v>0</v>
      </c>
      <c r="G49" s="0" t="s">
        <v>31</v>
      </c>
      <c r="H49" s="0" t="n">
        <v>0.5</v>
      </c>
      <c r="J49" s="23"/>
      <c r="L49" s="19" t="n">
        <f aca="false">C35/C45</f>
        <v>0.431294634579712</v>
      </c>
      <c r="M49" s="19" t="n">
        <f aca="false">D35/D45</f>
        <v>0.641896230261251</v>
      </c>
      <c r="N49" s="19" t="n">
        <f aca="false">E35/E45</f>
        <v>0.215248115499388</v>
      </c>
    </row>
    <row r="50" customFormat="false" ht="12.8" hidden="false" customHeight="false" outlineLevel="0" collapsed="false">
      <c r="A50" s="0" t="s">
        <v>5</v>
      </c>
      <c r="B50" s="0" t="n">
        <v>2</v>
      </c>
      <c r="C50" s="0" t="n">
        <f aca="false">C3^($H$48+1)</f>
        <v>0.421461130645012</v>
      </c>
      <c r="D50" s="0" t="n">
        <f aca="false">D3^($H$48+1)</f>
        <v>0.099624626168005</v>
      </c>
      <c r="E50" s="0" t="n">
        <f aca="false">E3^($H$48+1)</f>
        <v>0.428920426825316</v>
      </c>
      <c r="F50" s="0" t="n">
        <v>1</v>
      </c>
      <c r="J50" s="23"/>
      <c r="L50" s="19" t="n">
        <f aca="false">C36/C46</f>
        <v>0.0221896417785246</v>
      </c>
      <c r="M50" s="19" t="n">
        <f aca="false">D36/D46</f>
        <v>0.0620163764221808</v>
      </c>
      <c r="N50" s="19" t="n">
        <f aca="false">E36/E46</f>
        <v>0.0606319166871295</v>
      </c>
    </row>
    <row r="51" customFormat="false" ht="12.8" hidden="false" customHeight="false" outlineLevel="0" collapsed="false">
      <c r="B51" s="0" t="n">
        <v>3</v>
      </c>
      <c r="C51" s="0" t="n">
        <f aca="false">C4^($H$48+1)</f>
        <v>0.0609051604367493</v>
      </c>
      <c r="D51" s="0" t="n">
        <f aca="false">D4^($H$48+1)</f>
        <v>0.110974543892054</v>
      </c>
      <c r="E51" s="0" t="n">
        <f aca="false">E4^($H$48+1)</f>
        <v>0.564913850136054</v>
      </c>
      <c r="F51" s="0" t="n">
        <v>2</v>
      </c>
      <c r="J51" s="23"/>
      <c r="K51" s="21" t="s">
        <v>28</v>
      </c>
      <c r="L51" s="0" t="n">
        <f aca="false">SUM(L43:L50)</f>
        <v>3.38691535102266</v>
      </c>
      <c r="M51" s="0" t="n">
        <f aca="false">SUM(M43:M50)</f>
        <v>3.51786347741689</v>
      </c>
      <c r="N51" s="0" t="n">
        <f aca="false">SUM(N43:N50)</f>
        <v>3.09398428212513</v>
      </c>
    </row>
    <row r="52" customFormat="false" ht="12.8" hidden="false" customHeight="false" outlineLevel="0" collapsed="false">
      <c r="B52" s="0" t="n">
        <v>4</v>
      </c>
      <c r="C52" s="0" t="n">
        <f aca="false">C5^($H$48+1)</f>
        <v>0.362130316253291</v>
      </c>
      <c r="D52" s="0" t="n">
        <f aca="false">D5^($H$48+1)</f>
        <v>0.0689503003711744</v>
      </c>
      <c r="E52" s="0" t="n">
        <f aca="false">E5^($H$48+1)</f>
        <v>0.0250696298255445</v>
      </c>
      <c r="F52" s="0" t="n">
        <v>0</v>
      </c>
      <c r="J52" s="23"/>
      <c r="L52" s="24" t="s">
        <v>32</v>
      </c>
      <c r="M52" s="24"/>
      <c r="N52" s="24"/>
    </row>
    <row r="53" customFormat="false" ht="12.8" hidden="false" customHeight="false" outlineLevel="0" collapsed="false">
      <c r="B53" s="0" t="n">
        <v>5</v>
      </c>
      <c r="C53" s="0" t="n">
        <f aca="false">C6^($H$48+1)</f>
        <v>0.0016799044275743</v>
      </c>
      <c r="D53" s="0" t="n">
        <f aca="false">D6^($H$48+1)</f>
        <v>0.0779917047976806</v>
      </c>
      <c r="E53" s="0" t="n">
        <f aca="false">E6^($H$48+1)</f>
        <v>0.0101332048083469</v>
      </c>
      <c r="F53" s="0" t="n">
        <v>2</v>
      </c>
      <c r="J53" s="23"/>
      <c r="L53" s="25" t="n">
        <f aca="false">L33*L43</f>
        <v>0.142351927604451</v>
      </c>
      <c r="M53" s="25" t="n">
        <f aca="false">M33*M43</f>
        <v>0.118485176103835</v>
      </c>
      <c r="N53" s="25" t="n">
        <f aca="false">N33*N43</f>
        <v>0.236893636396504</v>
      </c>
    </row>
    <row r="54" customFormat="false" ht="12.8" hidden="false" customHeight="false" outlineLevel="0" collapsed="false">
      <c r="B54" s="0" t="n">
        <v>6</v>
      </c>
      <c r="C54" s="0" t="n">
        <f aca="false">C7^($H$48+1)</f>
        <v>0.00222813658443647</v>
      </c>
      <c r="D54" s="0" t="n">
        <f aca="false">D7^($H$48+1)</f>
        <v>0.050811953771441</v>
      </c>
      <c r="E54" s="0" t="n">
        <f aca="false">E7^($H$48+1)</f>
        <v>0.109541598592283</v>
      </c>
      <c r="F54" s="0" t="n">
        <v>0</v>
      </c>
      <c r="J54" s="23"/>
      <c r="L54" s="25" t="n">
        <f aca="false">L34*L44</f>
        <v>0.276583241074049</v>
      </c>
      <c r="M54" s="25" t="n">
        <f aca="false">M34*M44</f>
        <v>0.0868852297757214</v>
      </c>
      <c r="N54" s="25" t="n">
        <f aca="false">N34*N44</f>
        <v>0.23020841684513</v>
      </c>
    </row>
    <row r="55" customFormat="false" ht="12.8" hidden="false" customHeight="false" outlineLevel="0" collapsed="false">
      <c r="B55" s="0" t="n">
        <v>7</v>
      </c>
      <c r="C55" s="0" t="n">
        <f aca="false">C8^($H$48+1)</f>
        <v>0.108772351507056</v>
      </c>
      <c r="D55" s="0" t="n">
        <f aca="false">D8^($H$48+1)</f>
        <v>0.968695747337174</v>
      </c>
      <c r="E55" s="0" t="n">
        <f aca="false">E8^($H$48+1)</f>
        <v>0.115172796908422</v>
      </c>
      <c r="F55" s="0" t="n">
        <v>2</v>
      </c>
      <c r="J55" s="23"/>
      <c r="L55" s="25" t="n">
        <f aca="false">L35*L45</f>
        <v>0.127580554963263</v>
      </c>
      <c r="M55" s="25" t="n">
        <f aca="false">M35*M45</f>
        <v>0.0907169874370112</v>
      </c>
      <c r="N55" s="25" t="n">
        <f aca="false">N35*N45</f>
        <v>0.257017914571849</v>
      </c>
    </row>
    <row r="56" customFormat="false" ht="12.8" hidden="false" customHeight="false" outlineLevel="0" collapsed="false">
      <c r="B56" s="0" t="n">
        <v>8</v>
      </c>
      <c r="C56" s="0" t="n">
        <f aca="false">C9^($H$48+1)</f>
        <v>0.0421583946420825</v>
      </c>
      <c r="D56" s="0" t="n">
        <f aca="false">D9^($H$48+1)</f>
        <v>0.302628412296439</v>
      </c>
      <c r="E56" s="0" t="n">
        <f aca="false">E9^($H$48+1)</f>
        <v>0.339010781284527</v>
      </c>
      <c r="F56" s="0" t="n">
        <v>2</v>
      </c>
      <c r="J56" s="23"/>
      <c r="L56" s="25" t="n">
        <f aca="false">L36*L46</f>
        <v>0.231235495630295</v>
      </c>
      <c r="M56" s="25" t="n">
        <f aca="false">M36*M46</f>
        <v>0.110417063066149</v>
      </c>
      <c r="N56" s="25" t="n">
        <f aca="false">N36*N46</f>
        <v>0.0403082637967912</v>
      </c>
    </row>
    <row r="57" customFormat="false" ht="12.8" hidden="false" customHeight="false" outlineLevel="0" collapsed="false">
      <c r="J57" s="23"/>
      <c r="L57" s="25" t="n">
        <f aca="false">L37*L47</f>
        <v>0.0269539474446322</v>
      </c>
      <c r="M57" s="25" t="n">
        <f aca="false">M37*M47</f>
        <v>0.11599548678652</v>
      </c>
      <c r="N57" s="25" t="n">
        <f aca="false">N37*N47</f>
        <v>0.0280565102878927</v>
      </c>
    </row>
    <row r="58" customFormat="false" ht="12.8" hidden="false" customHeight="false" outlineLevel="0" collapsed="false">
      <c r="J58" s="23"/>
      <c r="L58" s="25" t="n">
        <f aca="false">L38*L48</f>
        <v>0.0301776398450561</v>
      </c>
      <c r="M58" s="25" t="n">
        <f aca="false">M38*M48</f>
        <v>0.0977255411721538</v>
      </c>
      <c r="N58" s="25" t="n">
        <f aca="false">N38*N48</f>
        <v>0.0727053807978882</v>
      </c>
    </row>
    <row r="59" customFormat="false" ht="12.8" hidden="false" customHeight="false" outlineLevel="0" collapsed="false">
      <c r="J59" s="23"/>
      <c r="L59" s="25" t="n">
        <f aca="false">L39*L49</f>
        <v>0.142927551659729</v>
      </c>
      <c r="M59" s="25" t="n">
        <f aca="false">M39*M49</f>
        <v>0.317758139236429</v>
      </c>
      <c r="N59" s="25" t="n">
        <f aca="false">N39*N49</f>
        <v>0.0741779606168158</v>
      </c>
    </row>
    <row r="60" customFormat="false" ht="12.8" hidden="false" customHeight="false" outlineLevel="0" collapsed="false">
      <c r="A60" s="0" t="s">
        <v>6</v>
      </c>
      <c r="B60" s="0" t="s">
        <v>7</v>
      </c>
      <c r="C60" s="0" t="n">
        <v>1</v>
      </c>
      <c r="D60" s="0" t="n">
        <v>2</v>
      </c>
      <c r="E60" s="0" t="n">
        <v>3</v>
      </c>
      <c r="J60" s="23"/>
      <c r="L60" s="25" t="n">
        <f aca="false">L40*L50</f>
        <v>0.0221896417785246</v>
      </c>
      <c r="M60" s="25" t="n">
        <f aca="false">M40*M50</f>
        <v>0.0620163764221808</v>
      </c>
      <c r="N60" s="25" t="n">
        <f aca="false">N40*N50</f>
        <v>0.0606319166871295</v>
      </c>
    </row>
    <row r="61" customFormat="false" ht="12.8" hidden="false" customHeight="false" outlineLevel="0" collapsed="false">
      <c r="B61" s="0" t="n">
        <v>0</v>
      </c>
      <c r="C61" s="3" t="n">
        <f aca="false">C49+C52+C54</f>
        <v>0.444452687351517</v>
      </c>
      <c r="D61" s="3" t="n">
        <f aca="false">D49+D52+D54</f>
        <v>0.336114728134996</v>
      </c>
      <c r="E61" s="3" t="n">
        <f aca="false">E49+E52+E54</f>
        <v>0.595352610152585</v>
      </c>
      <c r="J61" s="23"/>
      <c r="K61" s="21" t="s">
        <v>28</v>
      </c>
      <c r="L61" s="0" t="n">
        <f aca="false">SUM(L53:L60)</f>
        <v>1</v>
      </c>
      <c r="M61" s="0" t="n">
        <f aca="false">SUM(M53:M60)</f>
        <v>1</v>
      </c>
      <c r="N61" s="0" t="n">
        <f aca="false">SUM(N53:N60)</f>
        <v>1</v>
      </c>
    </row>
    <row r="62" customFormat="false" ht="12.8" hidden="false" customHeight="false" outlineLevel="0" collapsed="false">
      <c r="B62" s="0" t="n">
        <v>1</v>
      </c>
      <c r="C62" s="6" t="n">
        <f aca="false">C50</f>
        <v>0.421461130645012</v>
      </c>
      <c r="D62" s="6" t="n">
        <f aca="false">D50</f>
        <v>0.099624626168005</v>
      </c>
      <c r="E62" s="6" t="n">
        <f aca="false">E50</f>
        <v>0.428920426825316</v>
      </c>
      <c r="J62" s="23"/>
    </row>
    <row r="63" customFormat="false" ht="12.8" hidden="false" customHeight="false" outlineLevel="0" collapsed="false">
      <c r="B63" s="0" t="n">
        <v>2</v>
      </c>
      <c r="C63" s="9" t="n">
        <f aca="false">C51+C53+C55+C56</f>
        <v>0.213515811013462</v>
      </c>
      <c r="D63" s="9" t="n">
        <f aca="false">D51+D53+D55+D56</f>
        <v>1.46029040832335</v>
      </c>
      <c r="E63" s="9" t="n">
        <f aca="false">E51+E53+E55+E56</f>
        <v>1.02923063313735</v>
      </c>
      <c r="J63" s="23"/>
    </row>
    <row r="64" customFormat="false" ht="12.8" hidden="false" customHeight="false" outlineLevel="0" collapsed="false">
      <c r="J64" s="23"/>
    </row>
    <row r="65" customFormat="false" ht="12.8" hidden="false" customHeight="false" outlineLevel="0" collapsed="false">
      <c r="A65" s="0" t="s">
        <v>33</v>
      </c>
      <c r="J65" s="23"/>
    </row>
    <row r="66" customFormat="false" ht="12.8" hidden="false" customHeight="false" outlineLevel="0" collapsed="false">
      <c r="B66" s="0" t="s">
        <v>7</v>
      </c>
      <c r="C66" s="0" t="n">
        <v>1</v>
      </c>
      <c r="D66" s="0" t="n">
        <v>2</v>
      </c>
      <c r="E66" s="0" t="n">
        <v>3</v>
      </c>
      <c r="J66" s="23"/>
    </row>
    <row r="67" customFormat="false" ht="12.8" hidden="false" customHeight="false" outlineLevel="0" collapsed="false">
      <c r="B67" s="0" t="n">
        <v>0</v>
      </c>
      <c r="C67" s="3" t="n">
        <f aca="false">C61^((1+$H$49)/(1+$H$48))</f>
        <v>0.614745448393954</v>
      </c>
      <c r="D67" s="3" t="n">
        <f aca="false">D61^((1+$H$49)/(1+$H$48))</f>
        <v>0.51986732992912</v>
      </c>
      <c r="E67" s="3" t="n">
        <f aca="false">E61^((1+$H$49)/(1+$H$48))</f>
        <v>0.732596023838905</v>
      </c>
      <c r="J67" s="23"/>
    </row>
    <row r="68" customFormat="false" ht="12.8" hidden="false" customHeight="false" outlineLevel="0" collapsed="false">
      <c r="B68" s="0" t="n">
        <v>1</v>
      </c>
      <c r="C68" s="3" t="n">
        <f aca="false">C62^((1+$H$49)/(1+$H$48))</f>
        <v>0.595462637518301</v>
      </c>
      <c r="D68" s="3" t="n">
        <f aca="false">D62^((1+$H$49)/(1+$H$48))</f>
        <v>0.250622479817689</v>
      </c>
      <c r="E68" s="3" t="n">
        <f aca="false">E62^((1+$H$49)/(1+$H$48))</f>
        <v>0.601763771092214</v>
      </c>
      <c r="J68" s="23"/>
    </row>
    <row r="69" customFormat="false" ht="12.8" hidden="false" customHeight="false" outlineLevel="0" collapsed="false">
      <c r="B69" s="0" t="n">
        <v>2</v>
      </c>
      <c r="C69" s="3" t="n">
        <f aca="false">C63^((1+$H$49)/(1+$H$48))</f>
        <v>0.395966116543806</v>
      </c>
      <c r="D69" s="3" t="n">
        <f aca="false">D63^((1+$H$49)/(1+$H$48))</f>
        <v>1.25505725800389</v>
      </c>
      <c r="E69" s="3" t="n">
        <f aca="false">E63^((1+$H$49)/(1+$H$48))</f>
        <v>1.01743722286996</v>
      </c>
      <c r="J69" s="23"/>
    </row>
    <row r="70" customFormat="false" ht="12.8" hidden="false" customHeight="false" outlineLevel="0" collapsed="false">
      <c r="J70" s="23"/>
    </row>
    <row r="71" customFormat="false" ht="12.8" hidden="false" customHeight="false" outlineLevel="0" collapsed="false">
      <c r="C71" s="0" t="n">
        <f aca="false">SUM(C67:C69)</f>
        <v>1.60617420245606</v>
      </c>
      <c r="D71" s="0" t="n">
        <f aca="false">SUM(D67:D69)</f>
        <v>2.0255470677507</v>
      </c>
      <c r="E71" s="0" t="n">
        <f aca="false">SUM(E67:E69)</f>
        <v>2.35179701780108</v>
      </c>
      <c r="J71" s="23"/>
    </row>
    <row r="72" customFormat="false" ht="12.8" hidden="false" customHeight="false" outlineLevel="0" collapsed="false">
      <c r="J72" s="23"/>
    </row>
    <row r="73" customFormat="false" ht="12.8" hidden="false" customHeight="false" outlineLevel="0" collapsed="false">
      <c r="C73" s="0" t="s">
        <v>34</v>
      </c>
      <c r="F73" s="0" t="s">
        <v>35</v>
      </c>
      <c r="J73" s="23"/>
    </row>
    <row r="74" customFormat="false" ht="12.8" hidden="false" customHeight="false" outlineLevel="0" collapsed="false">
      <c r="B74" s="0" t="n">
        <v>1</v>
      </c>
      <c r="C74" s="0" t="n">
        <f aca="false">C61</f>
        <v>0.444452687351517</v>
      </c>
      <c r="D74" s="0" t="n">
        <f aca="false">D61</f>
        <v>0.336114728134996</v>
      </c>
      <c r="E74" s="0" t="n">
        <f aca="false">E61</f>
        <v>0.595352610152585</v>
      </c>
      <c r="F74" s="0" t="n">
        <f aca="false">C$71</f>
        <v>1.60617420245606</v>
      </c>
      <c r="G74" s="0" t="n">
        <f aca="false">D$71</f>
        <v>2.0255470677507</v>
      </c>
      <c r="H74" s="0" t="n">
        <f aca="false">E$71</f>
        <v>2.35179701780108</v>
      </c>
      <c r="J74" s="23"/>
    </row>
    <row r="75" customFormat="false" ht="12.8" hidden="false" customHeight="false" outlineLevel="0" collapsed="false">
      <c r="B75" s="0" t="n">
        <v>2</v>
      </c>
      <c r="C75" s="0" t="n">
        <f aca="false">C62</f>
        <v>0.421461130645012</v>
      </c>
      <c r="D75" s="0" t="n">
        <f aca="false">D62</f>
        <v>0.099624626168005</v>
      </c>
      <c r="E75" s="0" t="n">
        <f aca="false">E62</f>
        <v>0.428920426825316</v>
      </c>
      <c r="F75" s="0" t="n">
        <f aca="false">C$71</f>
        <v>1.60617420245606</v>
      </c>
      <c r="G75" s="0" t="n">
        <f aca="false">D$71</f>
        <v>2.0255470677507</v>
      </c>
      <c r="H75" s="0" t="n">
        <f aca="false">E$71</f>
        <v>2.35179701780108</v>
      </c>
      <c r="J75" s="23"/>
    </row>
    <row r="76" customFormat="false" ht="12.8" hidden="false" customHeight="false" outlineLevel="0" collapsed="false">
      <c r="B76" s="0" t="n">
        <v>3</v>
      </c>
      <c r="C76" s="0" t="n">
        <f aca="false">C63</f>
        <v>0.213515811013462</v>
      </c>
      <c r="D76" s="0" t="n">
        <f aca="false">D63</f>
        <v>1.46029040832335</v>
      </c>
      <c r="E76" s="0" t="n">
        <f aca="false">E63</f>
        <v>1.02923063313735</v>
      </c>
      <c r="F76" s="0" t="n">
        <f aca="false">C$71</f>
        <v>1.60617420245606</v>
      </c>
      <c r="G76" s="0" t="n">
        <f aca="false">D$71</f>
        <v>2.0255470677507</v>
      </c>
      <c r="H76" s="0" t="n">
        <f aca="false">E$71</f>
        <v>2.35179701780108</v>
      </c>
      <c r="J76" s="23"/>
    </row>
    <row r="77" customFormat="false" ht="12.8" hidden="false" customHeight="false" outlineLevel="0" collapsed="false">
      <c r="B77" s="0" t="n">
        <v>4</v>
      </c>
      <c r="C77" s="0" t="n">
        <f aca="false">C61</f>
        <v>0.444452687351517</v>
      </c>
      <c r="D77" s="0" t="n">
        <f aca="false">D61</f>
        <v>0.336114728134996</v>
      </c>
      <c r="E77" s="0" t="n">
        <f aca="false">E61</f>
        <v>0.595352610152585</v>
      </c>
      <c r="F77" s="0" t="n">
        <f aca="false">C$71</f>
        <v>1.60617420245606</v>
      </c>
      <c r="G77" s="0" t="n">
        <f aca="false">D$71</f>
        <v>2.0255470677507</v>
      </c>
      <c r="H77" s="0" t="n">
        <f aca="false">E$71</f>
        <v>2.35179701780108</v>
      </c>
      <c r="J77" s="23"/>
    </row>
    <row r="78" customFormat="false" ht="12.8" hidden="false" customHeight="false" outlineLevel="0" collapsed="false">
      <c r="B78" s="0" t="n">
        <v>5</v>
      </c>
      <c r="C78" s="0" t="n">
        <f aca="false">C63</f>
        <v>0.213515811013462</v>
      </c>
      <c r="D78" s="0" t="n">
        <f aca="false">D63</f>
        <v>1.46029040832335</v>
      </c>
      <c r="E78" s="0" t="n">
        <f aca="false">E63</f>
        <v>1.02923063313735</v>
      </c>
      <c r="F78" s="0" t="n">
        <f aca="false">C$71</f>
        <v>1.60617420245606</v>
      </c>
      <c r="G78" s="0" t="n">
        <f aca="false">D$71</f>
        <v>2.0255470677507</v>
      </c>
      <c r="H78" s="0" t="n">
        <f aca="false">E$71</f>
        <v>2.35179701780108</v>
      </c>
      <c r="J78" s="23"/>
    </row>
    <row r="79" customFormat="false" ht="12.8" hidden="false" customHeight="false" outlineLevel="0" collapsed="false">
      <c r="B79" s="0" t="n">
        <v>6</v>
      </c>
      <c r="C79" s="0" t="n">
        <f aca="false">C61</f>
        <v>0.444452687351517</v>
      </c>
      <c r="D79" s="0" t="n">
        <f aca="false">D61</f>
        <v>0.336114728134996</v>
      </c>
      <c r="E79" s="0" t="n">
        <f aca="false">E61</f>
        <v>0.595352610152585</v>
      </c>
      <c r="F79" s="0" t="n">
        <f aca="false">C$71</f>
        <v>1.60617420245606</v>
      </c>
      <c r="G79" s="0" t="n">
        <f aca="false">D$71</f>
        <v>2.0255470677507</v>
      </c>
      <c r="H79" s="0" t="n">
        <f aca="false">E$71</f>
        <v>2.35179701780108</v>
      </c>
      <c r="J79" s="23"/>
    </row>
    <row r="80" customFormat="false" ht="12.8" hidden="false" customHeight="false" outlineLevel="0" collapsed="false">
      <c r="B80" s="0" t="n">
        <v>7</v>
      </c>
      <c r="C80" s="0" t="n">
        <f aca="false">C63</f>
        <v>0.213515811013462</v>
      </c>
      <c r="D80" s="0" t="n">
        <f aca="false">D63</f>
        <v>1.46029040832335</v>
      </c>
      <c r="E80" s="0" t="n">
        <f aca="false">E63</f>
        <v>1.02923063313735</v>
      </c>
      <c r="F80" s="0" t="n">
        <f aca="false">C$71</f>
        <v>1.60617420245606</v>
      </c>
      <c r="G80" s="0" t="n">
        <f aca="false">D$71</f>
        <v>2.0255470677507</v>
      </c>
      <c r="H80" s="0" t="n">
        <f aca="false">E$71</f>
        <v>2.35179701780108</v>
      </c>
      <c r="J80" s="23"/>
      <c r="K80" s="22"/>
      <c r="L80" s="22"/>
      <c r="M80" s="22"/>
    </row>
    <row r="81" customFormat="false" ht="12.8" hidden="false" customHeight="false" outlineLevel="0" collapsed="false">
      <c r="B81" s="0" t="n">
        <v>8</v>
      </c>
      <c r="C81" s="0" t="n">
        <f aca="false">C63</f>
        <v>0.213515811013462</v>
      </c>
      <c r="D81" s="0" t="n">
        <f aca="false">D63</f>
        <v>1.46029040832335</v>
      </c>
      <c r="E81" s="0" t="n">
        <f aca="false">E63</f>
        <v>1.02923063313735</v>
      </c>
      <c r="F81" s="0" t="n">
        <f aca="false">C$71</f>
        <v>1.60617420245606</v>
      </c>
      <c r="G81" s="0" t="n">
        <f aca="false">D$71</f>
        <v>2.0255470677507</v>
      </c>
      <c r="H81" s="0" t="n">
        <f aca="false">E$71</f>
        <v>2.35179701780108</v>
      </c>
      <c r="M81" s="22"/>
    </row>
    <row r="82" customFormat="false" ht="12.8" hidden="false" customHeight="false" outlineLevel="0" collapsed="false">
      <c r="C82" s="0" t="s">
        <v>36</v>
      </c>
      <c r="F82" s="0" t="s">
        <v>37</v>
      </c>
      <c r="M82" s="22"/>
    </row>
    <row r="83" customFormat="false" ht="12.8" hidden="false" customHeight="false" outlineLevel="0" collapsed="false">
      <c r="B83" s="0" t="n">
        <v>1</v>
      </c>
      <c r="C83" s="0" t="n">
        <f aca="false">C49</f>
        <v>0.0800942345137893</v>
      </c>
      <c r="D83" s="0" t="n">
        <f aca="false">D49</f>
        <v>0.21635247399238</v>
      </c>
      <c r="E83" s="0" t="n">
        <f aca="false">E49</f>
        <v>0.460741381734758</v>
      </c>
      <c r="F83" s="0" t="n">
        <f aca="false">C67</f>
        <v>0.614745448393954</v>
      </c>
      <c r="G83" s="0" t="n">
        <f aca="false">D67</f>
        <v>0.51986732992912</v>
      </c>
      <c r="H83" s="0" t="n">
        <f aca="false">E67</f>
        <v>0.732596023838905</v>
      </c>
      <c r="M83" s="22"/>
    </row>
    <row r="84" customFormat="false" ht="12.8" hidden="false" customHeight="false" outlineLevel="0" collapsed="false">
      <c r="B84" s="0" t="n">
        <v>2</v>
      </c>
      <c r="C84" s="0" t="n">
        <f aca="false">C50</f>
        <v>0.421461130645012</v>
      </c>
      <c r="D84" s="0" t="n">
        <f aca="false">D50</f>
        <v>0.099624626168005</v>
      </c>
      <c r="E84" s="0" t="n">
        <f aca="false">E50</f>
        <v>0.428920426825316</v>
      </c>
      <c r="F84" s="0" t="n">
        <f aca="false">C68</f>
        <v>0.595462637518301</v>
      </c>
      <c r="G84" s="0" t="n">
        <f aca="false">D68</f>
        <v>0.250622479817689</v>
      </c>
      <c r="H84" s="0" t="n">
        <f aca="false">E68</f>
        <v>0.601763771092214</v>
      </c>
      <c r="M84" s="22"/>
    </row>
    <row r="85" customFormat="false" ht="12.8" hidden="false" customHeight="false" outlineLevel="0" collapsed="false">
      <c r="B85" s="0" t="n">
        <v>3</v>
      </c>
      <c r="C85" s="0" t="n">
        <f aca="false">C51</f>
        <v>0.0609051604367493</v>
      </c>
      <c r="D85" s="0" t="n">
        <f aca="false">D51</f>
        <v>0.110974543892054</v>
      </c>
      <c r="E85" s="0" t="n">
        <f aca="false">E51</f>
        <v>0.564913850136054</v>
      </c>
      <c r="F85" s="0" t="n">
        <f aca="false">C69</f>
        <v>0.395966116543806</v>
      </c>
      <c r="G85" s="0" t="n">
        <f aca="false">D69</f>
        <v>1.25505725800389</v>
      </c>
      <c r="H85" s="0" t="n">
        <f aca="false">E69</f>
        <v>1.01743722286996</v>
      </c>
      <c r="M85" s="22"/>
    </row>
    <row r="86" customFormat="false" ht="12.8" hidden="false" customHeight="false" outlineLevel="0" collapsed="false">
      <c r="B86" s="0" t="n">
        <v>4</v>
      </c>
      <c r="C86" s="0" t="n">
        <f aca="false">C52</f>
        <v>0.362130316253291</v>
      </c>
      <c r="D86" s="0" t="n">
        <f aca="false">D52</f>
        <v>0.0689503003711744</v>
      </c>
      <c r="E86" s="0" t="n">
        <f aca="false">E52</f>
        <v>0.0250696298255445</v>
      </c>
      <c r="F86" s="0" t="n">
        <f aca="false">C67</f>
        <v>0.614745448393954</v>
      </c>
      <c r="G86" s="0" t="n">
        <f aca="false">D67</f>
        <v>0.51986732992912</v>
      </c>
      <c r="H86" s="0" t="n">
        <f aca="false">E67</f>
        <v>0.732596023838905</v>
      </c>
      <c r="M86" s="22"/>
    </row>
    <row r="87" customFormat="false" ht="12.8" hidden="false" customHeight="false" outlineLevel="0" collapsed="false">
      <c r="B87" s="0" t="n">
        <v>5</v>
      </c>
      <c r="C87" s="0" t="n">
        <f aca="false">C53</f>
        <v>0.0016799044275743</v>
      </c>
      <c r="D87" s="0" t="n">
        <f aca="false">D53</f>
        <v>0.0779917047976806</v>
      </c>
      <c r="E87" s="0" t="n">
        <f aca="false">E53</f>
        <v>0.0101332048083469</v>
      </c>
      <c r="F87" s="0" t="n">
        <f aca="false">C69</f>
        <v>0.395966116543806</v>
      </c>
      <c r="G87" s="0" t="n">
        <f aca="false">D69</f>
        <v>1.25505725800389</v>
      </c>
      <c r="H87" s="0" t="n">
        <f aca="false">E69</f>
        <v>1.01743722286996</v>
      </c>
      <c r="M87" s="22"/>
    </row>
    <row r="88" customFormat="false" ht="12.8" hidden="false" customHeight="false" outlineLevel="0" collapsed="false">
      <c r="B88" s="0" t="n">
        <v>6</v>
      </c>
      <c r="C88" s="0" t="n">
        <f aca="false">C54</f>
        <v>0.00222813658443647</v>
      </c>
      <c r="D88" s="0" t="n">
        <f aca="false">D54</f>
        <v>0.050811953771441</v>
      </c>
      <c r="E88" s="0" t="n">
        <f aca="false">E54</f>
        <v>0.109541598592283</v>
      </c>
      <c r="F88" s="0" t="n">
        <f aca="false">C67</f>
        <v>0.614745448393954</v>
      </c>
      <c r="G88" s="0" t="n">
        <f aca="false">D67</f>
        <v>0.51986732992912</v>
      </c>
      <c r="H88" s="0" t="n">
        <f aca="false">E67</f>
        <v>0.732596023838905</v>
      </c>
      <c r="M88" s="22"/>
    </row>
    <row r="89" customFormat="false" ht="12.8" hidden="false" customHeight="false" outlineLevel="0" collapsed="false">
      <c r="B89" s="0" t="n">
        <v>7</v>
      </c>
      <c r="C89" s="0" t="n">
        <f aca="false">C55</f>
        <v>0.108772351507056</v>
      </c>
      <c r="D89" s="0" t="n">
        <f aca="false">D55</f>
        <v>0.968695747337174</v>
      </c>
      <c r="E89" s="0" t="n">
        <f aca="false">E55</f>
        <v>0.115172796908422</v>
      </c>
      <c r="F89" s="0" t="n">
        <f aca="false">C69</f>
        <v>0.395966116543806</v>
      </c>
      <c r="G89" s="0" t="n">
        <f aca="false">D69</f>
        <v>1.25505725800389</v>
      </c>
      <c r="H89" s="0" t="n">
        <f aca="false">E69</f>
        <v>1.01743722286996</v>
      </c>
      <c r="M89" s="22"/>
    </row>
    <row r="90" customFormat="false" ht="12.8" hidden="false" customHeight="false" outlineLevel="0" collapsed="false">
      <c r="B90" s="0" t="n">
        <v>8</v>
      </c>
      <c r="C90" s="0" t="n">
        <f aca="false">C56</f>
        <v>0.0421583946420825</v>
      </c>
      <c r="D90" s="0" t="n">
        <f aca="false">D56</f>
        <v>0.302628412296439</v>
      </c>
      <c r="E90" s="0" t="n">
        <f aca="false">E56</f>
        <v>0.339010781284527</v>
      </c>
      <c r="F90" s="0" t="n">
        <f aca="false">C69</f>
        <v>0.395966116543806</v>
      </c>
      <c r="G90" s="0" t="n">
        <f aca="false">D69</f>
        <v>1.25505725800389</v>
      </c>
      <c r="H90" s="0" t="n">
        <f aca="false">E69</f>
        <v>1.01743722286996</v>
      </c>
      <c r="M90" s="22"/>
    </row>
    <row r="91" customFormat="false" ht="12.8" hidden="false" customHeight="false" outlineLevel="0" collapsed="false">
      <c r="M91" s="22"/>
    </row>
    <row r="92" customFormat="false" ht="12.8" hidden="false" customHeight="false" outlineLevel="0" collapsed="false">
      <c r="C92" s="0" t="s">
        <v>38</v>
      </c>
      <c r="F92" s="0" t="s">
        <v>39</v>
      </c>
      <c r="I92" s="0" t="s">
        <v>40</v>
      </c>
      <c r="M92" s="22"/>
    </row>
    <row r="93" customFormat="false" ht="12.8" hidden="false" customHeight="false" outlineLevel="0" collapsed="false">
      <c r="B93" s="0" t="n">
        <v>1</v>
      </c>
      <c r="C93" s="0" t="n">
        <f aca="false">C83/C74</f>
        <v>0.180208685408269</v>
      </c>
      <c r="D93" s="0" t="n">
        <f aca="false">D83/D74</f>
        <v>0.64368638408932</v>
      </c>
      <c r="E93" s="0" t="n">
        <f aca="false">E83/E74</f>
        <v>0.773896635166632</v>
      </c>
      <c r="F93" s="0" t="n">
        <f aca="false">F83/F74</f>
        <v>0.38273896284346</v>
      </c>
      <c r="G93" s="0" t="n">
        <f aca="false">G83/G74</f>
        <v>0.256655270176671</v>
      </c>
      <c r="H93" s="0" t="n">
        <f aca="false">H83/H74</f>
        <v>0.311504784764069</v>
      </c>
      <c r="I93" s="26" t="n">
        <f aca="false">C93*F93</f>
        <v>0.0689728853485442</v>
      </c>
      <c r="J93" s="26" t="n">
        <f aca="false">D93*G93</f>
        <v>0.165205502817489</v>
      </c>
      <c r="K93" s="26" t="n">
        <f aca="false">E93*H93</f>
        <v>0.241072504767219</v>
      </c>
      <c r="M93" s="22"/>
    </row>
    <row r="94" customFormat="false" ht="12.8" hidden="false" customHeight="false" outlineLevel="0" collapsed="false">
      <c r="B94" s="0" t="n">
        <v>2</v>
      </c>
      <c r="C94" s="0" t="n">
        <f aca="false">C84/C75</f>
        <v>1</v>
      </c>
      <c r="D94" s="0" t="n">
        <f aca="false">D84/D75</f>
        <v>1</v>
      </c>
      <c r="E94" s="0" t="n">
        <f aca="false">E84/E75</f>
        <v>1</v>
      </c>
      <c r="F94" s="0" t="n">
        <f aca="false">F84/F75</f>
        <v>0.370733533515703</v>
      </c>
      <c r="G94" s="0" t="n">
        <f aca="false">G84/G75</f>
        <v>0.123730760843783</v>
      </c>
      <c r="H94" s="0" t="n">
        <f aca="false">H84/H75</f>
        <v>0.255874025920341</v>
      </c>
      <c r="I94" s="26" t="n">
        <f aca="false">C94*F94</f>
        <v>0.370733533515703</v>
      </c>
      <c r="J94" s="26" t="n">
        <f aca="false">D94*G94</f>
        <v>0.123730760843783</v>
      </c>
      <c r="K94" s="26" t="n">
        <f aca="false">E94*H94</f>
        <v>0.255874025920341</v>
      </c>
      <c r="M94" s="22"/>
    </row>
    <row r="95" customFormat="false" ht="12.8" hidden="false" customHeight="false" outlineLevel="0" collapsed="false">
      <c r="B95" s="0" t="n">
        <v>3</v>
      </c>
      <c r="C95" s="0" t="n">
        <f aca="false">C85/C76</f>
        <v>0.285248947830421</v>
      </c>
      <c r="D95" s="0" t="n">
        <f aca="false">D85/D76</f>
        <v>0.0759948454495919</v>
      </c>
      <c r="E95" s="0" t="n">
        <f aca="false">E85/E76</f>
        <v>0.548870031602204</v>
      </c>
      <c r="F95" s="0" t="n">
        <f aca="false">F85/F76</f>
        <v>0.246527503640838</v>
      </c>
      <c r="G95" s="0" t="n">
        <f aca="false">G85/G76</f>
        <v>0.619613968979546</v>
      </c>
      <c r="H95" s="0" t="n">
        <f aca="false">H85/H76</f>
        <v>0.432621189315591</v>
      </c>
      <c r="I95" s="26" t="n">
        <f aca="false">C95*F95</f>
        <v>0.0703217110248094</v>
      </c>
      <c r="J95" s="26" t="n">
        <f aca="false">D95*G95</f>
        <v>0.0470874678110088</v>
      </c>
      <c r="K95" s="26" t="n">
        <f aca="false">E95*H95</f>
        <v>0.237452805851431</v>
      </c>
      <c r="M95" s="22"/>
    </row>
    <row r="96" customFormat="false" ht="12.8" hidden="false" customHeight="false" outlineLevel="0" collapsed="false">
      <c r="B96" s="0" t="n">
        <v>4</v>
      </c>
      <c r="C96" s="0" t="n">
        <f aca="false">C86/C77</f>
        <v>0.814778100254534</v>
      </c>
      <c r="D96" s="0" t="n">
        <f aca="false">D86/D77</f>
        <v>0.205139181950639</v>
      </c>
      <c r="E96" s="0" t="n">
        <f aca="false">E86/E77</f>
        <v>0.0421088769882428</v>
      </c>
      <c r="F96" s="0" t="n">
        <f aca="false">F86/F77</f>
        <v>0.38273896284346</v>
      </c>
      <c r="G96" s="0" t="n">
        <f aca="false">G86/G77</f>
        <v>0.256655270176671</v>
      </c>
      <c r="H96" s="0" t="n">
        <f aca="false">H86/H77</f>
        <v>0.311504784764069</v>
      </c>
      <c r="I96" s="26" t="n">
        <f aca="false">C96*F96</f>
        <v>0.311847325038985</v>
      </c>
      <c r="J96" s="26" t="n">
        <f aca="false">D96*G96</f>
        <v>0.0526500521673624</v>
      </c>
      <c r="K96" s="26" t="n">
        <f aca="false">E96*H96</f>
        <v>0.0131171166628792</v>
      </c>
      <c r="M96" s="22"/>
    </row>
    <row r="97" customFormat="false" ht="12.8" hidden="false" customHeight="false" outlineLevel="0" collapsed="false">
      <c r="B97" s="0" t="n">
        <v>5</v>
      </c>
      <c r="C97" s="0" t="n">
        <f aca="false">C87/C78</f>
        <v>0.00786782215143956</v>
      </c>
      <c r="D97" s="0" t="n">
        <f aca="false">D87/D78</f>
        <v>0.053408352443558</v>
      </c>
      <c r="E97" s="0" t="n">
        <f aca="false">E87/E78</f>
        <v>0.00984541703491505</v>
      </c>
      <c r="F97" s="0" t="n">
        <f aca="false">F87/F78</f>
        <v>0.246527503640838</v>
      </c>
      <c r="G97" s="0" t="n">
        <f aca="false">G87/G78</f>
        <v>0.619613968979546</v>
      </c>
      <c r="H97" s="0" t="n">
        <f aca="false">H87/H78</f>
        <v>0.432621189315591</v>
      </c>
      <c r="I97" s="26" t="n">
        <f aca="false">C97*F97</f>
        <v>0.00193963455408448</v>
      </c>
      <c r="J97" s="26" t="n">
        <f aca="false">D97*G97</f>
        <v>0.0330925612342114</v>
      </c>
      <c r="K97" s="26" t="n">
        <f aca="false">E97*H97</f>
        <v>0.00425933602695292</v>
      </c>
      <c r="M97" s="22"/>
    </row>
    <row r="98" customFormat="false" ht="12.8" hidden="false" customHeight="false" outlineLevel="0" collapsed="false">
      <c r="B98" s="0" t="n">
        <v>6</v>
      </c>
      <c r="C98" s="0" t="n">
        <f aca="false">C88/C79</f>
        <v>0.00501321433719725</v>
      </c>
      <c r="D98" s="0" t="n">
        <f aca="false">D88/D79</f>
        <v>0.151174433960041</v>
      </c>
      <c r="E98" s="0" t="n">
        <f aca="false">E88/E79</f>
        <v>0.183994487845125</v>
      </c>
      <c r="F98" s="0" t="n">
        <f aca="false">F88/F79</f>
        <v>0.38273896284346</v>
      </c>
      <c r="G98" s="0" t="n">
        <f aca="false">G88/G79</f>
        <v>0.256655270176671</v>
      </c>
      <c r="H98" s="0" t="n">
        <f aca="false">H88/H79</f>
        <v>0.311504784764069</v>
      </c>
      <c r="I98" s="26" t="n">
        <f aca="false">C98*F98</f>
        <v>0.00191875245593084</v>
      </c>
      <c r="J98" s="26" t="n">
        <f aca="false">D98*G98</f>
        <v>0.0387997151918195</v>
      </c>
      <c r="K98" s="26" t="n">
        <f aca="false">E98*H98</f>
        <v>0.0573151633339707</v>
      </c>
      <c r="M98" s="22"/>
    </row>
    <row r="99" customFormat="false" ht="12.8" hidden="false" customHeight="false" outlineLevel="0" collapsed="false">
      <c r="B99" s="0" t="n">
        <v>7</v>
      </c>
      <c r="C99" s="0" t="n">
        <f aca="false">C89/C80</f>
        <v>0.509434645569166</v>
      </c>
      <c r="D99" s="0" t="n">
        <f aca="false">D89/D80</f>
        <v>0.663358289430522</v>
      </c>
      <c r="E99" s="0" t="n">
        <f aca="false">E89/E80</f>
        <v>0.111901835410152</v>
      </c>
      <c r="F99" s="0" t="n">
        <f aca="false">F89/F80</f>
        <v>0.246527503640838</v>
      </c>
      <c r="G99" s="0" t="n">
        <f aca="false">G89/G80</f>
        <v>0.619613968979546</v>
      </c>
      <c r="H99" s="0" t="n">
        <f aca="false">H89/H80</f>
        <v>0.432621189315591</v>
      </c>
      <c r="I99" s="26" t="n">
        <f aca="false">C99*F99</f>
        <v>0.125589651440322</v>
      </c>
      <c r="J99" s="26" t="n">
        <f aca="false">D99*G99</f>
        <v>0.411026062569528</v>
      </c>
      <c r="K99" s="26" t="n">
        <f aca="false">E99*H99</f>
        <v>0.0484111051217373</v>
      </c>
      <c r="M99" s="22"/>
    </row>
    <row r="100" customFormat="false" ht="12.8" hidden="false" customHeight="false" outlineLevel="0" collapsed="false">
      <c r="B100" s="0" t="n">
        <v>8</v>
      </c>
      <c r="C100" s="0" t="n">
        <f aca="false">C90/C81</f>
        <v>0.197448584448973</v>
      </c>
      <c r="D100" s="0" t="n">
        <f aca="false">D90/D81</f>
        <v>0.207238512676328</v>
      </c>
      <c r="E100" s="0" t="n">
        <f aca="false">E90/E81</f>
        <v>0.329382715952729</v>
      </c>
      <c r="F100" s="0" t="n">
        <f aca="false">F90/F81</f>
        <v>0.246527503640838</v>
      </c>
      <c r="G100" s="0" t="n">
        <f aca="false">G90/G81</f>
        <v>0.619613968979546</v>
      </c>
      <c r="H100" s="0" t="n">
        <f aca="false">H90/H81</f>
        <v>0.432621189315591</v>
      </c>
      <c r="I100" s="26" t="n">
        <f aca="false">C100*F100</f>
        <v>0.0486765066216224</v>
      </c>
      <c r="J100" s="26" t="n">
        <f aca="false">D100*G100</f>
        <v>0.128407877364798</v>
      </c>
      <c r="K100" s="26" t="n">
        <f aca="false">E100*H100</f>
        <v>0.142497942315469</v>
      </c>
      <c r="M100" s="22"/>
    </row>
    <row r="101" customFormat="false" ht="12.8" hidden="false" customHeight="false" outlineLevel="0" collapsed="false">
      <c r="M101" s="22"/>
    </row>
    <row r="102" customFormat="false" ht="12.8" hidden="false" customHeight="false" outlineLevel="0" collapsed="false">
      <c r="C102" s="0" t="n">
        <f aca="false">SUM(C93:C100)</f>
        <v>3</v>
      </c>
      <c r="D102" s="0" t="n">
        <f aca="false">SUM(D93:D100)</f>
        <v>3</v>
      </c>
      <c r="E102" s="0" t="n">
        <f aca="false">SUM(E93:E100)</f>
        <v>3</v>
      </c>
      <c r="F102" s="0" t="n">
        <f aca="false">SUM(F93:F100)</f>
        <v>2.50506043660943</v>
      </c>
      <c r="G102" s="0" t="n">
        <f aca="false">SUM(G93:G100)</f>
        <v>3.37215244729198</v>
      </c>
      <c r="H102" s="0" t="n">
        <f aca="false">SUM(H93:H100)</f>
        <v>2.92087313747491</v>
      </c>
      <c r="I102" s="0" t="n">
        <f aca="false">SUM(I93:I100)</f>
        <v>1</v>
      </c>
      <c r="J102" s="0" t="n">
        <f aca="false">SUM(J93:J100)</f>
        <v>1</v>
      </c>
      <c r="K102" s="0" t="n">
        <f aca="false">SUM(K93:K100)</f>
        <v>1</v>
      </c>
      <c r="M102" s="22"/>
    </row>
    <row r="103" customFormat="false" ht="12.8" hidden="false" customHeight="false" outlineLevel="0" collapsed="false">
      <c r="M103" s="22"/>
    </row>
    <row r="104" customFormat="false" ht="12.8" hidden="false" customHeight="false" outlineLevel="0" collapsed="false">
      <c r="M104" s="22"/>
    </row>
    <row r="105" customFormat="false" ht="12.8" hidden="false" customHeight="false" outlineLevel="0" collapsed="false">
      <c r="M105" s="22"/>
    </row>
    <row r="106" customFormat="false" ht="12.8" hidden="false" customHeight="false" outlineLevel="0" collapsed="false">
      <c r="A106" s="22"/>
      <c r="B106" s="23"/>
      <c r="C106" s="22"/>
      <c r="D106" s="22"/>
      <c r="E106" s="22"/>
      <c r="F106" s="22"/>
      <c r="G106" s="22"/>
      <c r="H106" s="22"/>
      <c r="I106" s="22"/>
      <c r="J106" s="23"/>
      <c r="K106" s="22"/>
      <c r="L106" s="22"/>
      <c r="M106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8" activeCellId="0" sqref="B8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27"/>
      <c r="B1" s="28" t="s">
        <v>41</v>
      </c>
      <c r="C1" s="29"/>
      <c r="D1" s="30"/>
    </row>
    <row r="2" customFormat="false" ht="12.8" hidden="false" customHeight="false" outlineLevel="0" collapsed="false">
      <c r="A2" s="31" t="s">
        <v>42</v>
      </c>
      <c r="B2" s="32" t="s">
        <v>43</v>
      </c>
      <c r="C2" s="33" t="s">
        <v>44</v>
      </c>
      <c r="D2" s="34" t="s">
        <v>45</v>
      </c>
    </row>
    <row r="3" customFormat="false" ht="12.8" hidden="false" customHeight="false" outlineLevel="0" collapsed="false">
      <c r="A3" s="35" t="n">
        <v>0</v>
      </c>
      <c r="B3" s="36" t="n">
        <v>0.364358452837727</v>
      </c>
      <c r="C3" s="37" t="n">
        <v>0.119762254142615</v>
      </c>
      <c r="D3" s="38" t="n">
        <v>0.134611228417827</v>
      </c>
    </row>
    <row r="4" customFormat="false" ht="12.8" hidden="false" customHeight="false" outlineLevel="0" collapsed="false">
      <c r="A4" s="39" t="n">
        <v>1</v>
      </c>
      <c r="B4" s="40" t="n">
        <v>0.421461130645012</v>
      </c>
      <c r="C4" s="41" t="n">
        <v>0.099624626168005</v>
      </c>
      <c r="D4" s="42" t="n">
        <v>0.428920426825316</v>
      </c>
    </row>
    <row r="5" customFormat="false" ht="12.8" hidden="false" customHeight="false" outlineLevel="0" collapsed="false">
      <c r="A5" s="39" t="n">
        <v>2</v>
      </c>
      <c r="B5" s="43" t="n">
        <v>0.213515811013462</v>
      </c>
      <c r="C5" s="44" t="n">
        <v>1.46029040832335</v>
      </c>
      <c r="D5" s="45" t="n">
        <v>1.02923063313735</v>
      </c>
    </row>
    <row r="6" customFormat="false" ht="12.8" hidden="false" customHeight="false" outlineLevel="0" collapsed="false">
      <c r="A6" s="46" t="s">
        <v>46</v>
      </c>
      <c r="B6" s="47" t="n">
        <v>0.999335394496202</v>
      </c>
      <c r="C6" s="48" t="n">
        <v>1.67967728863397</v>
      </c>
      <c r="D6" s="49" t="n">
        <v>1.59276228838049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6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53" activeCellId="0" sqref="L53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7.64"/>
    <col collapsed="false" customWidth="true" hidden="false" outlineLevel="0" max="10" min="10" style="0" width="10.99"/>
  </cols>
  <sheetData>
    <row r="1" customFormat="false" ht="12.8" hidden="false" customHeight="false" outlineLevel="0" collapsed="false">
      <c r="B1" s="0" t="s">
        <v>0</v>
      </c>
      <c r="C1" s="0" t="n">
        <v>1</v>
      </c>
      <c r="D1" s="0" t="n">
        <v>2</v>
      </c>
      <c r="E1" s="0" t="n">
        <v>3</v>
      </c>
      <c r="G1" s="0" t="s">
        <v>1</v>
      </c>
      <c r="I1" s="0" t="s">
        <v>2</v>
      </c>
      <c r="J1" s="0" t="n">
        <f aca="false">SUM(C2:E9)</f>
        <v>188</v>
      </c>
    </row>
    <row r="2" customFormat="false" ht="12.8" hidden="false" customHeight="false" outlineLevel="0" collapsed="false">
      <c r="A2" s="1" t="s">
        <v>3</v>
      </c>
      <c r="B2" s="0" t="n">
        <v>1</v>
      </c>
      <c r="C2" s="50" t="n">
        <v>1</v>
      </c>
      <c r="D2" s="51" t="n">
        <f aca="false">C2*2</f>
        <v>2</v>
      </c>
      <c r="E2" s="52" t="n">
        <f aca="false">D2+1</f>
        <v>3</v>
      </c>
      <c r="G2" s="2" t="n">
        <v>1</v>
      </c>
      <c r="I2" s="0" t="s">
        <v>4</v>
      </c>
      <c r="J2" s="0" t="n">
        <f aca="false">SUM(L5:N7)</f>
        <v>188</v>
      </c>
    </row>
    <row r="3" customFormat="false" ht="12.8" hidden="false" customHeight="false" outlineLevel="0" collapsed="false">
      <c r="A3" s="0" t="s">
        <v>5</v>
      </c>
      <c r="B3" s="0" t="n">
        <v>2</v>
      </c>
      <c r="C3" s="53" t="n">
        <v>2</v>
      </c>
      <c r="D3" s="2" t="n">
        <f aca="false">C3*2</f>
        <v>4</v>
      </c>
      <c r="E3" s="54" t="n">
        <f aca="false">D3+1</f>
        <v>5</v>
      </c>
      <c r="G3" s="2" t="n">
        <v>1</v>
      </c>
    </row>
    <row r="4" customFormat="false" ht="12.8" hidden="false" customHeight="false" outlineLevel="0" collapsed="false">
      <c r="B4" s="0" t="n">
        <v>3</v>
      </c>
      <c r="C4" s="53" t="n">
        <v>3</v>
      </c>
      <c r="D4" s="2" t="n">
        <f aca="false">C4*2</f>
        <v>6</v>
      </c>
      <c r="E4" s="54" t="n">
        <f aca="false">D4+1</f>
        <v>7</v>
      </c>
      <c r="G4" s="2" t="n">
        <v>1</v>
      </c>
      <c r="J4" s="0" t="s">
        <v>6</v>
      </c>
      <c r="K4" s="0" t="s">
        <v>7</v>
      </c>
      <c r="L4" s="0" t="n">
        <v>1</v>
      </c>
      <c r="M4" s="0" t="n">
        <v>2</v>
      </c>
      <c r="N4" s="0" t="n">
        <v>3</v>
      </c>
    </row>
    <row r="5" customFormat="false" ht="12.8" hidden="false" customHeight="false" outlineLevel="0" collapsed="false">
      <c r="A5" s="0" t="s">
        <v>8</v>
      </c>
      <c r="B5" s="0" t="n">
        <v>4</v>
      </c>
      <c r="C5" s="53" t="n">
        <v>4</v>
      </c>
      <c r="D5" s="2" t="n">
        <f aca="false">C5*2</f>
        <v>8</v>
      </c>
      <c r="E5" s="54" t="n">
        <f aca="false">D5+1</f>
        <v>9</v>
      </c>
      <c r="G5" s="2" t="n">
        <v>2</v>
      </c>
      <c r="K5" s="0" t="n">
        <v>1</v>
      </c>
      <c r="L5" s="3" t="n">
        <f aca="false">SUM(C2:C4)</f>
        <v>6</v>
      </c>
      <c r="M5" s="4" t="n">
        <f aca="false">SUM(D2:D4)</f>
        <v>12</v>
      </c>
      <c r="N5" s="5" t="n">
        <f aca="false">SUM(E2:E4)</f>
        <v>15</v>
      </c>
      <c r="P5" s="0" t="n">
        <f aca="false">LN(L5)*3</f>
        <v>5.37527840768417</v>
      </c>
      <c r="Q5" s="0" t="n">
        <f aca="false">LN(M5)*3</f>
        <v>7.454719949364</v>
      </c>
      <c r="R5" s="0" t="n">
        <f aca="false">LN(N5)*3</f>
        <v>8.12415060330663</v>
      </c>
    </row>
    <row r="6" customFormat="false" ht="12.8" hidden="false" customHeight="false" outlineLevel="0" collapsed="false">
      <c r="A6" s="0" t="s">
        <v>9</v>
      </c>
      <c r="B6" s="0" t="n">
        <v>5</v>
      </c>
      <c r="C6" s="53" t="n">
        <v>5</v>
      </c>
      <c r="D6" s="2" t="n">
        <f aca="false">C6*2</f>
        <v>10</v>
      </c>
      <c r="E6" s="54" t="n">
        <f aca="false">D6+1</f>
        <v>11</v>
      </c>
      <c r="G6" s="2" t="n">
        <v>2</v>
      </c>
      <c r="K6" s="0" t="n">
        <v>2</v>
      </c>
      <c r="L6" s="6" t="n">
        <f aca="false">SUM(C5:C8)</f>
        <v>22</v>
      </c>
      <c r="M6" s="7" t="n">
        <f aca="false">SUM(D5:D8)</f>
        <v>44</v>
      </c>
      <c r="N6" s="8" t="n">
        <f aca="false">SUM(E5:E8)</f>
        <v>48</v>
      </c>
      <c r="P6" s="1" t="n">
        <f aca="false">LN(L6)*4</f>
        <v>12.3641698134333</v>
      </c>
      <c r="Q6" s="1" t="n">
        <f aca="false">LN(M6)*4</f>
        <v>15.136758535673</v>
      </c>
      <c r="R6" s="1" t="n">
        <f aca="false">LN(N6)*4</f>
        <v>15.4848040436316</v>
      </c>
    </row>
    <row r="7" customFormat="false" ht="12.8" hidden="false" customHeight="false" outlineLevel="0" collapsed="false">
      <c r="B7" s="0" t="n">
        <v>6</v>
      </c>
      <c r="C7" s="53" t="n">
        <v>6</v>
      </c>
      <c r="D7" s="2" t="n">
        <f aca="false">C7*2</f>
        <v>12</v>
      </c>
      <c r="E7" s="54" t="n">
        <f aca="false">D7+1</f>
        <v>13</v>
      </c>
      <c r="G7" s="2" t="n">
        <v>2</v>
      </c>
      <c r="K7" s="0" t="n">
        <v>3</v>
      </c>
      <c r="L7" s="9" t="n">
        <f aca="false">C9</f>
        <v>8</v>
      </c>
      <c r="M7" s="10" t="n">
        <f aca="false">D9</f>
        <v>16</v>
      </c>
      <c r="N7" s="11" t="n">
        <f aca="false">E9</f>
        <v>17</v>
      </c>
      <c r="P7" s="1" t="n">
        <f aca="false">LN(L7)</f>
        <v>2.07944154167984</v>
      </c>
      <c r="Q7" s="1" t="n">
        <f aca="false">LN(M7)</f>
        <v>2.77258872223978</v>
      </c>
      <c r="R7" s="1" t="n">
        <f aca="false">LN(N7)</f>
        <v>2.83321334405622</v>
      </c>
    </row>
    <row r="8" customFormat="false" ht="12.8" hidden="false" customHeight="false" outlineLevel="0" collapsed="false">
      <c r="B8" s="0" t="n">
        <v>7</v>
      </c>
      <c r="C8" s="53" t="n">
        <v>7</v>
      </c>
      <c r="D8" s="2" t="n">
        <f aca="false">C8*2</f>
        <v>14</v>
      </c>
      <c r="E8" s="54" t="n">
        <f aca="false">D8+1</f>
        <v>15</v>
      </c>
      <c r="G8" s="2" t="n">
        <v>2</v>
      </c>
    </row>
    <row r="9" customFormat="false" ht="12.8" hidden="false" customHeight="false" outlineLevel="0" collapsed="false">
      <c r="B9" s="0" t="n">
        <v>8</v>
      </c>
      <c r="C9" s="55" t="n">
        <v>8</v>
      </c>
      <c r="D9" s="56" t="n">
        <f aca="false">C9*2</f>
        <v>16</v>
      </c>
      <c r="E9" s="57" t="n">
        <f aca="false">D9+1</f>
        <v>17</v>
      </c>
      <c r="G9" s="2" t="n">
        <v>3</v>
      </c>
    </row>
    <row r="10" customFormat="false" ht="12.8" hidden="false" customHeight="false" outlineLevel="0" collapsed="false">
      <c r="J10" s="0" t="s">
        <v>10</v>
      </c>
    </row>
    <row r="11" customFormat="false" ht="12.8" hidden="false" customHeight="false" outlineLevel="0" collapsed="false">
      <c r="G11" s="12" t="s">
        <v>11</v>
      </c>
      <c r="K11" s="0" t="s">
        <v>0</v>
      </c>
      <c r="L11" s="0" t="n">
        <v>1</v>
      </c>
      <c r="M11" s="0" t="n">
        <v>2</v>
      </c>
      <c r="N11" s="0" t="n">
        <v>3</v>
      </c>
    </row>
    <row r="12" customFormat="false" ht="12.8" hidden="false" customHeight="false" outlineLevel="0" collapsed="false">
      <c r="A12" s="0" t="s">
        <v>12</v>
      </c>
      <c r="B12" s="0" t="s">
        <v>13</v>
      </c>
      <c r="C12" s="13" t="n">
        <f aca="false">LN(C2)</f>
        <v>0</v>
      </c>
      <c r="D12" s="13" t="n">
        <f aca="false">LN(D2)</f>
        <v>0.693147180559945</v>
      </c>
      <c r="E12" s="13" t="n">
        <f aca="false">LN(E2)</f>
        <v>1.09861228866811</v>
      </c>
      <c r="G12" s="14" t="s">
        <v>14</v>
      </c>
      <c r="K12" s="0" t="n">
        <v>1</v>
      </c>
      <c r="L12" s="7" t="n">
        <f aca="false">L5</f>
        <v>6</v>
      </c>
      <c r="M12" s="7" t="n">
        <f aca="false">M5</f>
        <v>12</v>
      </c>
      <c r="N12" s="7" t="n">
        <f aca="false">N5</f>
        <v>15</v>
      </c>
    </row>
    <row r="13" customFormat="false" ht="12.8" hidden="false" customHeight="false" outlineLevel="0" collapsed="false">
      <c r="C13" s="13" t="n">
        <f aca="false">LN(C3)</f>
        <v>0.693147180559945</v>
      </c>
      <c r="D13" s="13" t="n">
        <f aca="false">LN(D3)</f>
        <v>1.38629436111989</v>
      </c>
      <c r="E13" s="13" t="n">
        <f aca="false">LN(E3)</f>
        <v>1.6094379124341</v>
      </c>
      <c r="G13" s="15" t="n">
        <f aca="false">SUM(C12:E19)</f>
        <v>44.1096763528821</v>
      </c>
      <c r="K13" s="0" t="n">
        <v>2</v>
      </c>
      <c r="L13" s="7" t="n">
        <f aca="false">L12</f>
        <v>6</v>
      </c>
      <c r="M13" s="7" t="n">
        <f aca="false">M12</f>
        <v>12</v>
      </c>
      <c r="N13" s="7" t="n">
        <f aca="false">N12</f>
        <v>15</v>
      </c>
    </row>
    <row r="14" customFormat="false" ht="12.8" hidden="false" customHeight="false" outlineLevel="0" collapsed="false">
      <c r="C14" s="13" t="n">
        <f aca="false">LN(C4)</f>
        <v>1.09861228866811</v>
      </c>
      <c r="D14" s="13" t="n">
        <f aca="false">LN(D4)</f>
        <v>1.79175946922806</v>
      </c>
      <c r="E14" s="13" t="n">
        <f aca="false">LN(E4)</f>
        <v>1.94591014905531</v>
      </c>
      <c r="K14" s="0" t="n">
        <v>3</v>
      </c>
      <c r="L14" s="7" t="n">
        <f aca="false">L13</f>
        <v>6</v>
      </c>
      <c r="M14" s="7" t="n">
        <f aca="false">M13</f>
        <v>12</v>
      </c>
      <c r="N14" s="7" t="n">
        <f aca="false">N13</f>
        <v>15</v>
      </c>
    </row>
    <row r="15" customFormat="false" ht="12.8" hidden="false" customHeight="false" outlineLevel="0" collapsed="false">
      <c r="C15" s="13" t="n">
        <f aca="false">LN(C5)</f>
        <v>1.38629436111989</v>
      </c>
      <c r="D15" s="13" t="n">
        <f aca="false">LN(D5)</f>
        <v>2.07944154167984</v>
      </c>
      <c r="E15" s="13" t="n">
        <f aca="false">LN(E5)</f>
        <v>2.19722457733622</v>
      </c>
      <c r="K15" s="0" t="n">
        <v>4</v>
      </c>
      <c r="L15" s="7" t="n">
        <f aca="false">L6</f>
        <v>22</v>
      </c>
      <c r="M15" s="7" t="n">
        <f aca="false">M6</f>
        <v>44</v>
      </c>
      <c r="N15" s="7" t="n">
        <f aca="false">N6</f>
        <v>48</v>
      </c>
    </row>
    <row r="16" customFormat="false" ht="12.8" hidden="false" customHeight="false" outlineLevel="0" collapsed="false">
      <c r="C16" s="13" t="n">
        <f aca="false">LN(C6)</f>
        <v>1.6094379124341</v>
      </c>
      <c r="D16" s="13" t="n">
        <f aca="false">LN(D6)</f>
        <v>2.30258509299405</v>
      </c>
      <c r="E16" s="13" t="n">
        <f aca="false">LN(E6)</f>
        <v>2.39789527279837</v>
      </c>
      <c r="K16" s="0" t="n">
        <v>5</v>
      </c>
      <c r="L16" s="7" t="n">
        <f aca="false">L15</f>
        <v>22</v>
      </c>
      <c r="M16" s="7" t="n">
        <f aca="false">M15</f>
        <v>44</v>
      </c>
      <c r="N16" s="7" t="n">
        <f aca="false">N15</f>
        <v>48</v>
      </c>
    </row>
    <row r="17" customFormat="false" ht="12.8" hidden="false" customHeight="false" outlineLevel="0" collapsed="false">
      <c r="C17" s="13" t="n">
        <f aca="false">LN(C7)</f>
        <v>1.79175946922806</v>
      </c>
      <c r="D17" s="13" t="n">
        <f aca="false">LN(D7)</f>
        <v>2.484906649788</v>
      </c>
      <c r="E17" s="13" t="n">
        <f aca="false">LN(E7)</f>
        <v>2.56494935746154</v>
      </c>
      <c r="G17" s="16" t="s">
        <v>15</v>
      </c>
      <c r="K17" s="0" t="n">
        <v>6</v>
      </c>
      <c r="L17" s="7" t="n">
        <f aca="false">L16</f>
        <v>22</v>
      </c>
      <c r="M17" s="7" t="n">
        <f aca="false">M16</f>
        <v>44</v>
      </c>
      <c r="N17" s="7" t="n">
        <f aca="false">N16</f>
        <v>48</v>
      </c>
    </row>
    <row r="18" customFormat="false" ht="12.8" hidden="false" customHeight="false" outlineLevel="0" collapsed="false">
      <c r="C18" s="13" t="n">
        <f aca="false">LN(C8)</f>
        <v>1.94591014905531</v>
      </c>
      <c r="D18" s="13" t="n">
        <f aca="false">LN(D8)</f>
        <v>2.63905732961526</v>
      </c>
      <c r="E18" s="13" t="n">
        <f aca="false">LN(E8)</f>
        <v>2.70805020110221</v>
      </c>
      <c r="G18" s="17" t="n">
        <f aca="false">G13+G25+G32</f>
        <v>292.29383346783</v>
      </c>
      <c r="K18" s="0" t="n">
        <v>7</v>
      </c>
      <c r="L18" s="7" t="n">
        <f aca="false">L17</f>
        <v>22</v>
      </c>
      <c r="M18" s="7" t="n">
        <f aca="false">M17</f>
        <v>44</v>
      </c>
      <c r="N18" s="7" t="n">
        <f aca="false">N17</f>
        <v>48</v>
      </c>
    </row>
    <row r="19" customFormat="false" ht="12.8" hidden="false" customHeight="false" outlineLevel="0" collapsed="false">
      <c r="C19" s="13" t="n">
        <f aca="false">LN(C9)</f>
        <v>2.07944154167984</v>
      </c>
      <c r="D19" s="13" t="n">
        <f aca="false">LN(D9)</f>
        <v>2.77258872223978</v>
      </c>
      <c r="E19" s="13" t="n">
        <f aca="false">LN(E9)</f>
        <v>2.83321334405622</v>
      </c>
      <c r="K19" s="0" t="n">
        <v>8</v>
      </c>
      <c r="L19" s="7" t="n">
        <f aca="false">L7</f>
        <v>8</v>
      </c>
      <c r="M19" s="7" t="n">
        <f aca="false">M7</f>
        <v>16</v>
      </c>
      <c r="N19" s="7" t="n">
        <f aca="false">N7</f>
        <v>17</v>
      </c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A21" s="0" t="s">
        <v>16</v>
      </c>
      <c r="B21" s="0" t="s">
        <v>7</v>
      </c>
      <c r="C21" s="0" t="n">
        <v>1</v>
      </c>
      <c r="D21" s="0" t="n">
        <v>2</v>
      </c>
      <c r="E21" s="0" t="n">
        <v>3</v>
      </c>
      <c r="J21" s="0" t="s">
        <v>17</v>
      </c>
    </row>
    <row r="22" customFormat="false" ht="12.8" hidden="false" customHeight="false" outlineLevel="0" collapsed="false">
      <c r="B22" s="0" t="n">
        <v>1</v>
      </c>
      <c r="C22" s="3" t="n">
        <f aca="false">L5^2</f>
        <v>36</v>
      </c>
      <c r="D22" s="3" t="n">
        <f aca="false">M5^2</f>
        <v>144</v>
      </c>
      <c r="E22" s="3" t="n">
        <f aca="false">N5^2</f>
        <v>225</v>
      </c>
      <c r="K22" s="0" t="s">
        <v>0</v>
      </c>
      <c r="L22" s="0" t="n">
        <v>1</v>
      </c>
      <c r="M22" s="0" t="n">
        <v>2</v>
      </c>
      <c r="N22" s="0" t="n">
        <v>3</v>
      </c>
    </row>
    <row r="23" customFormat="false" ht="12.8" hidden="false" customHeight="false" outlineLevel="0" collapsed="false">
      <c r="B23" s="0" t="n">
        <v>2</v>
      </c>
      <c r="C23" s="3" t="n">
        <f aca="false">L6^2</f>
        <v>484</v>
      </c>
      <c r="D23" s="3" t="n">
        <f aca="false">M6^2</f>
        <v>1936</v>
      </c>
      <c r="E23" s="3" t="n">
        <f aca="false">N6^2</f>
        <v>2304</v>
      </c>
      <c r="G23" s="12" t="s">
        <v>18</v>
      </c>
      <c r="K23" s="0" t="n">
        <v>1</v>
      </c>
      <c r="L23" s="13" t="n">
        <f aca="false">LN(L12)</f>
        <v>1.79175946922806</v>
      </c>
      <c r="M23" s="13" t="n">
        <f aca="false">LN(M12)</f>
        <v>2.484906649788</v>
      </c>
      <c r="N23" s="13" t="n">
        <f aca="false">LN(N12)</f>
        <v>2.70805020110221</v>
      </c>
    </row>
    <row r="24" customFormat="false" ht="12.8" hidden="false" customHeight="false" outlineLevel="0" collapsed="false">
      <c r="B24" s="0" t="n">
        <v>3</v>
      </c>
      <c r="C24" s="3" t="n">
        <f aca="false">L7^2</f>
        <v>64</v>
      </c>
      <c r="D24" s="3" t="n">
        <f aca="false">M7^2</f>
        <v>256</v>
      </c>
      <c r="E24" s="3" t="n">
        <f aca="false">N7^2</f>
        <v>289</v>
      </c>
      <c r="G24" s="14" t="s">
        <v>19</v>
      </c>
      <c r="H24" s="14"/>
      <c r="K24" s="0" t="n">
        <v>2</v>
      </c>
      <c r="L24" s="13" t="n">
        <f aca="false">LN(L13)</f>
        <v>1.79175946922806</v>
      </c>
      <c r="M24" s="13" t="n">
        <f aca="false">LN(M13)</f>
        <v>2.484906649788</v>
      </c>
      <c r="N24" s="13" t="n">
        <f aca="false">LN(N13)</f>
        <v>2.70805020110221</v>
      </c>
    </row>
    <row r="25" customFormat="false" ht="12.8" hidden="false" customHeight="false" outlineLevel="0" collapsed="false">
      <c r="G25" s="15" t="n">
        <f aca="false">SUM(L23:N30)</f>
        <v>71.6251249610685</v>
      </c>
      <c r="K25" s="0" t="n">
        <v>3</v>
      </c>
      <c r="L25" s="13" t="n">
        <f aca="false">LN(L14)</f>
        <v>1.79175946922806</v>
      </c>
      <c r="M25" s="13" t="n">
        <f aca="false">LN(M14)</f>
        <v>2.484906649788</v>
      </c>
      <c r="N25" s="13" t="n">
        <f aca="false">LN(N14)</f>
        <v>2.70805020110221</v>
      </c>
    </row>
    <row r="26" customFormat="false" ht="12.8" hidden="false" customHeight="false" outlineLevel="0" collapsed="false">
      <c r="G26" s="0" t="s">
        <v>20</v>
      </c>
      <c r="H26" s="18" t="n">
        <f aca="false">SUM(P5:R7)</f>
        <v>71.6251249610685</v>
      </c>
      <c r="K26" s="0" t="n">
        <v>4</v>
      </c>
      <c r="L26" s="13" t="n">
        <f aca="false">LN(L15)</f>
        <v>3.09104245335832</v>
      </c>
      <c r="M26" s="13" t="n">
        <f aca="false">LN(M15)</f>
        <v>3.78418963391826</v>
      </c>
      <c r="N26" s="13" t="n">
        <f aca="false">LN(N15)</f>
        <v>3.87120101090789</v>
      </c>
    </row>
    <row r="27" customFormat="false" ht="12.8" hidden="false" customHeight="false" outlineLevel="0" collapsed="false">
      <c r="K27" s="0" t="n">
        <v>5</v>
      </c>
      <c r="L27" s="13" t="n">
        <f aca="false">LN(L16)</f>
        <v>3.09104245335832</v>
      </c>
      <c r="M27" s="13" t="n">
        <f aca="false">LN(M16)</f>
        <v>3.78418963391826</v>
      </c>
      <c r="N27" s="13" t="n">
        <f aca="false">LN(N16)</f>
        <v>3.87120101090789</v>
      </c>
    </row>
    <row r="28" customFormat="false" ht="12.8" hidden="false" customHeight="false" outlineLevel="0" collapsed="false">
      <c r="B28" s="0" t="s">
        <v>21</v>
      </c>
      <c r="K28" s="0" t="n">
        <v>6</v>
      </c>
      <c r="L28" s="13" t="n">
        <f aca="false">LN(L17)</f>
        <v>3.09104245335832</v>
      </c>
      <c r="M28" s="13" t="n">
        <f aca="false">LN(M17)</f>
        <v>3.78418963391826</v>
      </c>
      <c r="N28" s="13" t="n">
        <f aca="false">LN(N17)</f>
        <v>3.87120101090789</v>
      </c>
    </row>
    <row r="29" customFormat="false" ht="12.8" hidden="false" customHeight="false" outlineLevel="0" collapsed="false">
      <c r="C29" s="0" t="n">
        <f aca="false">C$22</f>
        <v>36</v>
      </c>
      <c r="D29" s="0" t="n">
        <f aca="false">D$22</f>
        <v>144</v>
      </c>
      <c r="E29" s="0" t="n">
        <f aca="false">E$22</f>
        <v>225</v>
      </c>
      <c r="K29" s="0" t="n">
        <v>7</v>
      </c>
      <c r="L29" s="13" t="n">
        <f aca="false">LN(L18)</f>
        <v>3.09104245335832</v>
      </c>
      <c r="M29" s="13" t="n">
        <f aca="false">LN(M18)</f>
        <v>3.78418963391826</v>
      </c>
      <c r="N29" s="13" t="n">
        <f aca="false">LN(N18)</f>
        <v>3.87120101090789</v>
      </c>
    </row>
    <row r="30" customFormat="false" ht="12.8" hidden="false" customHeight="false" outlineLevel="0" collapsed="false">
      <c r="C30" s="0" t="n">
        <f aca="false">C$22</f>
        <v>36</v>
      </c>
      <c r="D30" s="0" t="n">
        <f aca="false">D$22</f>
        <v>144</v>
      </c>
      <c r="E30" s="0" t="n">
        <f aca="false">E$22</f>
        <v>225</v>
      </c>
      <c r="G30" s="12" t="s">
        <v>22</v>
      </c>
      <c r="K30" s="0" t="n">
        <v>8</v>
      </c>
      <c r="L30" s="13" t="n">
        <f aca="false">LN(L19)</f>
        <v>2.07944154167984</v>
      </c>
      <c r="M30" s="13" t="n">
        <f aca="false">LN(M19)</f>
        <v>2.77258872223978</v>
      </c>
      <c r="N30" s="13" t="n">
        <f aca="false">LN(N19)</f>
        <v>2.83321334405622</v>
      </c>
    </row>
    <row r="31" customFormat="false" ht="12.8" hidden="false" customHeight="false" outlineLevel="0" collapsed="false">
      <c r="C31" s="0" t="n">
        <f aca="false">C$22</f>
        <v>36</v>
      </c>
      <c r="D31" s="0" t="n">
        <f aca="false">D$22</f>
        <v>144</v>
      </c>
      <c r="E31" s="0" t="n">
        <f aca="false">E$22</f>
        <v>225</v>
      </c>
      <c r="G31" s="14" t="s">
        <v>23</v>
      </c>
      <c r="H31" s="14"/>
      <c r="I31" s="14"/>
    </row>
    <row r="32" customFormat="false" ht="12.8" hidden="false" customHeight="false" outlineLevel="0" collapsed="false">
      <c r="C32" s="0" t="n">
        <f aca="false">C$23</f>
        <v>484</v>
      </c>
      <c r="D32" s="0" t="n">
        <f aca="false">D$23</f>
        <v>1936</v>
      </c>
      <c r="E32" s="0" t="n">
        <f aca="false">E$23</f>
        <v>2304</v>
      </c>
      <c r="G32" s="15" t="n">
        <f aca="false">SUM(H39:J46)</f>
        <v>176.55903215388</v>
      </c>
      <c r="L32" s="19" t="s">
        <v>24</v>
      </c>
      <c r="M32" s="19"/>
      <c r="N32" s="19"/>
    </row>
    <row r="33" customFormat="false" ht="12.8" hidden="false" customHeight="false" outlineLevel="0" collapsed="false">
      <c r="C33" s="0" t="n">
        <f aca="false">C$23</f>
        <v>484</v>
      </c>
      <c r="D33" s="0" t="n">
        <f aca="false">D$23</f>
        <v>1936</v>
      </c>
      <c r="E33" s="0" t="n">
        <f aca="false">E$23</f>
        <v>2304</v>
      </c>
      <c r="G33" s="0" t="s">
        <v>20</v>
      </c>
      <c r="H33" s="18" t="n">
        <f aca="false">SUM(H39:J39)*8</f>
        <v>176.55903215388</v>
      </c>
      <c r="L33" s="20" t="n">
        <f aca="false">C2/L$5</f>
        <v>0.166666666666667</v>
      </c>
      <c r="M33" s="20" t="n">
        <f aca="false">D2/M$5</f>
        <v>0.166666666666667</v>
      </c>
      <c r="N33" s="20" t="n">
        <f aca="false">E2/N$5</f>
        <v>0.2</v>
      </c>
    </row>
    <row r="34" customFormat="false" ht="12.8" hidden="false" customHeight="false" outlineLevel="0" collapsed="false">
      <c r="C34" s="0" t="n">
        <f aca="false">C$23</f>
        <v>484</v>
      </c>
      <c r="D34" s="0" t="n">
        <f aca="false">D$23</f>
        <v>1936</v>
      </c>
      <c r="E34" s="0" t="n">
        <f aca="false">E$23</f>
        <v>2304</v>
      </c>
      <c r="G34" s="0" t="s">
        <v>25</v>
      </c>
      <c r="H34" s="18" t="n">
        <f aca="false">SUM(P38:R38)*8</f>
        <v>207.371715764375</v>
      </c>
      <c r="L34" s="20" t="n">
        <f aca="false">C3/L$5</f>
        <v>0.333333333333333</v>
      </c>
      <c r="M34" s="20" t="n">
        <f aca="false">D3/M$5</f>
        <v>0.333333333333333</v>
      </c>
      <c r="N34" s="20" t="n">
        <f aca="false">E3/N$5</f>
        <v>0.333333333333333</v>
      </c>
      <c r="P34" s="0" t="n">
        <f aca="false">L5^2*3</f>
        <v>108</v>
      </c>
      <c r="Q34" s="0" t="n">
        <f aca="false">M5^2*3</f>
        <v>432</v>
      </c>
      <c r="R34" s="0" t="n">
        <f aca="false">N5^2*3</f>
        <v>675</v>
      </c>
    </row>
    <row r="35" customFormat="false" ht="12.8" hidden="false" customHeight="false" outlineLevel="0" collapsed="false">
      <c r="C35" s="0" t="n">
        <f aca="false">C$23</f>
        <v>484</v>
      </c>
      <c r="D35" s="0" t="n">
        <f aca="false">D$23</f>
        <v>1936</v>
      </c>
      <c r="E35" s="0" t="n">
        <f aca="false">E$23</f>
        <v>2304</v>
      </c>
      <c r="L35" s="20" t="n">
        <f aca="false">C4/L$5</f>
        <v>0.5</v>
      </c>
      <c r="M35" s="20" t="n">
        <f aca="false">D4/M$5</f>
        <v>0.5</v>
      </c>
      <c r="N35" s="20" t="n">
        <f aca="false">E4/N$5</f>
        <v>0.466666666666667</v>
      </c>
      <c r="P35" s="1" t="n">
        <f aca="false">L6^2*4</f>
        <v>1936</v>
      </c>
      <c r="Q35" s="1" t="n">
        <f aca="false">M6^2*4</f>
        <v>7744</v>
      </c>
      <c r="R35" s="1" t="n">
        <f aca="false">N6^2*4</f>
        <v>9216</v>
      </c>
    </row>
    <row r="36" customFormat="false" ht="12.8" hidden="false" customHeight="false" outlineLevel="0" collapsed="false">
      <c r="C36" s="0" t="n">
        <f aca="false">C$24</f>
        <v>64</v>
      </c>
      <c r="D36" s="0" t="n">
        <f aca="false">D$24</f>
        <v>256</v>
      </c>
      <c r="E36" s="0" t="n">
        <f aca="false">E$24</f>
        <v>289</v>
      </c>
      <c r="L36" s="20" t="n">
        <f aca="false">C5/L$6</f>
        <v>0.181818181818182</v>
      </c>
      <c r="M36" s="20" t="n">
        <f aca="false">D5/M$6</f>
        <v>0.181818181818182</v>
      </c>
      <c r="N36" s="20" t="n">
        <f aca="false">E5/N$6</f>
        <v>0.1875</v>
      </c>
      <c r="P36" s="1" t="n">
        <f aca="false">L7^2</f>
        <v>64</v>
      </c>
      <c r="Q36" s="1" t="n">
        <f aca="false">M7^2</f>
        <v>256</v>
      </c>
      <c r="R36" s="1" t="n">
        <f aca="false">N7^2</f>
        <v>289</v>
      </c>
    </row>
    <row r="37" customFormat="false" ht="12.8" hidden="false" customHeight="false" outlineLevel="0" collapsed="false">
      <c r="D37" s="1"/>
      <c r="E37" s="1"/>
      <c r="L37" s="20" t="n">
        <f aca="false">C6/L$6</f>
        <v>0.227272727272727</v>
      </c>
      <c r="M37" s="20" t="n">
        <f aca="false">D6/M$6</f>
        <v>0.227272727272727</v>
      </c>
      <c r="N37" s="20" t="n">
        <f aca="false">E6/N$6</f>
        <v>0.229166666666667</v>
      </c>
    </row>
    <row r="38" customFormat="false" ht="12.8" hidden="false" customHeight="false" outlineLevel="0" collapsed="false">
      <c r="B38" s="1" t="s">
        <v>26</v>
      </c>
      <c r="D38" s="1"/>
      <c r="E38" s="1"/>
      <c r="G38" s="1" t="s">
        <v>27</v>
      </c>
      <c r="I38" s="1"/>
      <c r="J38" s="1"/>
      <c r="L38" s="20" t="n">
        <f aca="false">C7/L$6</f>
        <v>0.272727272727273</v>
      </c>
      <c r="M38" s="20" t="n">
        <f aca="false">D7/M$6</f>
        <v>0.272727272727273</v>
      </c>
      <c r="N38" s="20" t="n">
        <f aca="false">E7/N$6</f>
        <v>0.270833333333333</v>
      </c>
      <c r="P38" s="0" t="n">
        <f aca="false">LN(SUM(P34:P36))</f>
        <v>7.65349490966125</v>
      </c>
      <c r="Q38" s="1" t="n">
        <f aca="false">LN(SUM(Q34:Q36))</f>
        <v>9.03978927078114</v>
      </c>
      <c r="R38" s="1" t="n">
        <f aca="false">LN(SUM(R34:R36))</f>
        <v>9.22818029010451</v>
      </c>
    </row>
    <row r="39" customFormat="false" ht="12.8" hidden="false" customHeight="false" outlineLevel="0" collapsed="false">
      <c r="B39" s="0" t="n">
        <v>1</v>
      </c>
      <c r="C39" s="0" t="n">
        <f aca="false">SUM(C$22:C$24)</f>
        <v>584</v>
      </c>
      <c r="D39" s="0" t="n">
        <f aca="false">SUM(D$22:D$24)</f>
        <v>2336</v>
      </c>
      <c r="E39" s="0" t="n">
        <f aca="false">SUM(E$22:E$24)</f>
        <v>2818</v>
      </c>
      <c r="G39" s="0" t="n">
        <v>1</v>
      </c>
      <c r="H39" s="18" t="n">
        <f aca="false">LN(C39)</f>
        <v>6.36990098282823</v>
      </c>
      <c r="I39" s="18" t="n">
        <f aca="false">LN(D39)</f>
        <v>7.75619534394812</v>
      </c>
      <c r="J39" s="18" t="n">
        <f aca="false">LN(E39)</f>
        <v>7.94378269245863</v>
      </c>
      <c r="L39" s="20" t="n">
        <f aca="false">C8/L$6</f>
        <v>0.318181818181818</v>
      </c>
      <c r="M39" s="20" t="n">
        <f aca="false">D8/M$6</f>
        <v>0.318181818181818</v>
      </c>
      <c r="N39" s="20" t="n">
        <f aca="false">E8/N$6</f>
        <v>0.3125</v>
      </c>
    </row>
    <row r="40" customFormat="false" ht="12.8" hidden="false" customHeight="false" outlineLevel="0" collapsed="false">
      <c r="B40" s="0" t="n">
        <v>2</v>
      </c>
      <c r="C40" s="0" t="n">
        <f aca="false">SUM(C$22:C$24)</f>
        <v>584</v>
      </c>
      <c r="D40" s="0" t="n">
        <f aca="false">SUM(D$22:D$24)</f>
        <v>2336</v>
      </c>
      <c r="E40" s="0" t="n">
        <f aca="false">SUM(E$22:E$24)</f>
        <v>2818</v>
      </c>
      <c r="G40" s="0" t="n">
        <v>2</v>
      </c>
      <c r="H40" s="18" t="n">
        <f aca="false">LN(C40)</f>
        <v>6.36990098282823</v>
      </c>
      <c r="I40" s="18" t="n">
        <f aca="false">LN(D40)</f>
        <v>7.75619534394812</v>
      </c>
      <c r="J40" s="18" t="n">
        <f aca="false">LN(E40)</f>
        <v>7.94378269245863</v>
      </c>
      <c r="L40" s="20" t="n">
        <f aca="false">C9/L$7</f>
        <v>1</v>
      </c>
      <c r="M40" s="20" t="n">
        <f aca="false">D9/M$7</f>
        <v>1</v>
      </c>
      <c r="N40" s="20" t="n">
        <f aca="false">E9/N$7</f>
        <v>1</v>
      </c>
    </row>
    <row r="41" customFormat="false" ht="12.8" hidden="false" customHeight="false" outlineLevel="0" collapsed="false">
      <c r="B41" s="0" t="n">
        <v>3</v>
      </c>
      <c r="C41" s="0" t="n">
        <f aca="false">SUM(C$22:C$24)</f>
        <v>584</v>
      </c>
      <c r="D41" s="0" t="n">
        <f aca="false">SUM(D$22:D$24)</f>
        <v>2336</v>
      </c>
      <c r="E41" s="0" t="n">
        <f aca="false">SUM(E$22:E$24)</f>
        <v>2818</v>
      </c>
      <c r="G41" s="0" t="n">
        <v>3</v>
      </c>
      <c r="H41" s="18" t="n">
        <f aca="false">LN(C41)</f>
        <v>6.36990098282823</v>
      </c>
      <c r="I41" s="18" t="n">
        <f aca="false">LN(D41)</f>
        <v>7.75619534394812</v>
      </c>
      <c r="J41" s="18" t="n">
        <f aca="false">LN(E41)</f>
        <v>7.94378269245863</v>
      </c>
      <c r="K41" s="21" t="s">
        <v>28</v>
      </c>
      <c r="L41" s="0" t="n">
        <f aca="false">SUM(L33:L40)</f>
        <v>3</v>
      </c>
      <c r="M41" s="0" t="n">
        <f aca="false">SUM(M33:M40)</f>
        <v>3</v>
      </c>
      <c r="N41" s="0" t="n">
        <f aca="false">SUM(N33:N40)</f>
        <v>3</v>
      </c>
    </row>
    <row r="42" customFormat="false" ht="12.8" hidden="false" customHeight="false" outlineLevel="0" collapsed="false">
      <c r="B42" s="0" t="n">
        <v>4</v>
      </c>
      <c r="C42" s="0" t="n">
        <f aca="false">SUM(C$22:C$24)</f>
        <v>584</v>
      </c>
      <c r="D42" s="0" t="n">
        <f aca="false">SUM(D$22:D$24)</f>
        <v>2336</v>
      </c>
      <c r="E42" s="0" t="n">
        <f aca="false">SUM(E$22:E$24)</f>
        <v>2818</v>
      </c>
      <c r="G42" s="0" t="n">
        <v>4</v>
      </c>
      <c r="H42" s="18" t="n">
        <f aca="false">LN(C42)</f>
        <v>6.36990098282823</v>
      </c>
      <c r="I42" s="18" t="n">
        <f aca="false">LN(D42)</f>
        <v>7.75619534394812</v>
      </c>
      <c r="J42" s="18" t="n">
        <f aca="false">LN(E42)</f>
        <v>7.94378269245863</v>
      </c>
      <c r="L42" s="19" t="s">
        <v>29</v>
      </c>
      <c r="M42" s="19"/>
      <c r="N42" s="19"/>
    </row>
    <row r="43" customFormat="false" ht="12.8" hidden="false" customHeight="false" outlineLevel="0" collapsed="false">
      <c r="B43" s="0" t="n">
        <v>5</v>
      </c>
      <c r="C43" s="0" t="n">
        <f aca="false">SUM(C$22:C$24)</f>
        <v>584</v>
      </c>
      <c r="D43" s="0" t="n">
        <f aca="false">SUM(D$22:D$24)</f>
        <v>2336</v>
      </c>
      <c r="E43" s="0" t="n">
        <f aca="false">SUM(E$22:E$24)</f>
        <v>2818</v>
      </c>
      <c r="G43" s="0" t="n">
        <v>5</v>
      </c>
      <c r="H43" s="18" t="n">
        <f aca="false">LN(C43)</f>
        <v>6.36990098282823</v>
      </c>
      <c r="I43" s="18" t="n">
        <f aca="false">LN(D43)</f>
        <v>7.75619534394812</v>
      </c>
      <c r="J43" s="18" t="n">
        <f aca="false">LN(E43)</f>
        <v>7.94378269245863</v>
      </c>
      <c r="L43" s="19" t="n">
        <f aca="false">C29/C39</f>
        <v>0.0616438356164384</v>
      </c>
      <c r="M43" s="19" t="n">
        <f aca="false">D29/D39</f>
        <v>0.0616438356164384</v>
      </c>
      <c r="N43" s="19" t="n">
        <f aca="false">E29/E39</f>
        <v>0.0798438608942512</v>
      </c>
    </row>
    <row r="44" customFormat="false" ht="12.8" hidden="false" customHeight="false" outlineLevel="0" collapsed="false">
      <c r="B44" s="0" t="n">
        <v>6</v>
      </c>
      <c r="C44" s="0" t="n">
        <f aca="false">SUM(C$22:C$24)</f>
        <v>584</v>
      </c>
      <c r="D44" s="0" t="n">
        <f aca="false">SUM(D$22:D$24)</f>
        <v>2336</v>
      </c>
      <c r="E44" s="0" t="n">
        <f aca="false">SUM(E$22:E$24)</f>
        <v>2818</v>
      </c>
      <c r="G44" s="0" t="n">
        <v>6</v>
      </c>
      <c r="H44" s="18" t="n">
        <f aca="false">LN(C44)</f>
        <v>6.36990098282823</v>
      </c>
      <c r="I44" s="18" t="n">
        <f aca="false">LN(D44)</f>
        <v>7.75619534394812</v>
      </c>
      <c r="J44" s="18" t="n">
        <f aca="false">LN(E44)</f>
        <v>7.94378269245863</v>
      </c>
      <c r="L44" s="19" t="n">
        <f aca="false">C30/C40</f>
        <v>0.0616438356164384</v>
      </c>
      <c r="M44" s="19" t="n">
        <f aca="false">D30/D40</f>
        <v>0.0616438356164384</v>
      </c>
      <c r="N44" s="19" t="n">
        <f aca="false">E30/E40</f>
        <v>0.0798438608942512</v>
      </c>
    </row>
    <row r="45" customFormat="false" ht="12.8" hidden="false" customHeight="false" outlineLevel="0" collapsed="false">
      <c r="B45" s="0" t="n">
        <v>7</v>
      </c>
      <c r="C45" s="0" t="n">
        <f aca="false">SUM(C$22:C$24)</f>
        <v>584</v>
      </c>
      <c r="D45" s="0" t="n">
        <f aca="false">SUM(D$22:D$24)</f>
        <v>2336</v>
      </c>
      <c r="E45" s="0" t="n">
        <f aca="false">SUM(E$22:E$24)</f>
        <v>2818</v>
      </c>
      <c r="G45" s="0" t="n">
        <v>7</v>
      </c>
      <c r="H45" s="18" t="n">
        <f aca="false">LN(C45)</f>
        <v>6.36990098282823</v>
      </c>
      <c r="I45" s="18" t="n">
        <f aca="false">LN(D45)</f>
        <v>7.75619534394812</v>
      </c>
      <c r="J45" s="18" t="n">
        <f aca="false">LN(E45)</f>
        <v>7.94378269245863</v>
      </c>
      <c r="L45" s="19" t="n">
        <f aca="false">C31/C41</f>
        <v>0.0616438356164384</v>
      </c>
      <c r="M45" s="19" t="n">
        <f aca="false">D31/D41</f>
        <v>0.0616438356164384</v>
      </c>
      <c r="N45" s="19" t="n">
        <f aca="false">E31/E41</f>
        <v>0.0798438608942512</v>
      </c>
    </row>
    <row r="46" customFormat="false" ht="12.8" hidden="false" customHeight="false" outlineLevel="0" collapsed="false">
      <c r="B46" s="0" t="n">
        <v>8</v>
      </c>
      <c r="C46" s="0" t="n">
        <f aca="false">SUM(C$22:C$24)</f>
        <v>584</v>
      </c>
      <c r="D46" s="0" t="n">
        <f aca="false">SUM(D$22:D$24)</f>
        <v>2336</v>
      </c>
      <c r="E46" s="0" t="n">
        <f aca="false">SUM(E$22:E$24)</f>
        <v>2818</v>
      </c>
      <c r="G46" s="0" t="n">
        <v>8</v>
      </c>
      <c r="H46" s="18" t="n">
        <f aca="false">LN(C46)</f>
        <v>6.36990098282823</v>
      </c>
      <c r="I46" s="18" t="n">
        <f aca="false">LN(D46)</f>
        <v>7.75619534394812</v>
      </c>
      <c r="J46" s="18" t="n">
        <f aca="false">LN(E46)</f>
        <v>7.94378269245863</v>
      </c>
      <c r="L46" s="19" t="n">
        <f aca="false">C32/C42</f>
        <v>0.828767123287671</v>
      </c>
      <c r="M46" s="19" t="n">
        <f aca="false">D32/D42</f>
        <v>0.828767123287671</v>
      </c>
      <c r="N46" s="19" t="n">
        <f aca="false">E32/E42</f>
        <v>0.817601135557133</v>
      </c>
    </row>
    <row r="47" customFormat="false" ht="12.8" hidden="false" customHeight="false" outlineLevel="0" collapsed="false">
      <c r="L47" s="19" t="n">
        <f aca="false">C33/C43</f>
        <v>0.828767123287671</v>
      </c>
      <c r="M47" s="19" t="n">
        <f aca="false">D33/D43</f>
        <v>0.828767123287671</v>
      </c>
      <c r="N47" s="19" t="n">
        <f aca="false">E33/E43</f>
        <v>0.817601135557133</v>
      </c>
    </row>
    <row r="48" customFormat="false" ht="12.8" hidden="false" customHeight="false" outlineLevel="0" collapsed="false">
      <c r="L48" s="19" t="n">
        <f aca="false">C34/C44</f>
        <v>0.828767123287671</v>
      </c>
      <c r="M48" s="19" t="n">
        <f aca="false">D34/D44</f>
        <v>0.828767123287671</v>
      </c>
      <c r="N48" s="19" t="n">
        <f aca="false">E34/E44</f>
        <v>0.817601135557133</v>
      </c>
    </row>
    <row r="49" customFormat="false" ht="12.8" hidden="false" customHeight="false" outlineLevel="0" collapsed="false">
      <c r="L49" s="19" t="n">
        <f aca="false">C35/C45</f>
        <v>0.828767123287671</v>
      </c>
      <c r="M49" s="19" t="n">
        <f aca="false">D35/D45</f>
        <v>0.828767123287671</v>
      </c>
      <c r="N49" s="19" t="n">
        <f aca="false">E35/E45</f>
        <v>0.817601135557133</v>
      </c>
    </row>
    <row r="50" customFormat="false" ht="12.8" hidden="false" customHeight="false" outlineLevel="0" collapsed="false">
      <c r="L50" s="19" t="n">
        <f aca="false">C36/C46</f>
        <v>0.10958904109589</v>
      </c>
      <c r="M50" s="19" t="n">
        <f aca="false">D36/D46</f>
        <v>0.10958904109589</v>
      </c>
      <c r="N50" s="19" t="n">
        <f aca="false">E36/E46</f>
        <v>0.102555003548616</v>
      </c>
    </row>
    <row r="51" customFormat="false" ht="12.8" hidden="false" customHeight="false" outlineLevel="0" collapsed="false">
      <c r="K51" s="21" t="s">
        <v>28</v>
      </c>
      <c r="L51" s="0" t="n">
        <f aca="false">SUM(L43:L50)</f>
        <v>3.60958904109589</v>
      </c>
      <c r="M51" s="0" t="n">
        <f aca="false">SUM(M43:M50)</f>
        <v>3.60958904109589</v>
      </c>
      <c r="N51" s="0" t="n">
        <f aca="false">SUM(N43:N50)</f>
        <v>3.6124911284599</v>
      </c>
    </row>
    <row r="52" customFormat="false" ht="12.8" hidden="false" customHeight="false" outlineLevel="0" collapsed="false">
      <c r="L52" s="24" t="s">
        <v>32</v>
      </c>
      <c r="M52" s="24"/>
      <c r="N52" s="24"/>
    </row>
    <row r="53" customFormat="false" ht="12.8" hidden="false" customHeight="false" outlineLevel="0" collapsed="false">
      <c r="L53" s="25" t="n">
        <f aca="false">L33*L43</f>
        <v>0.0102739726027397</v>
      </c>
      <c r="M53" s="25" t="n">
        <f aca="false">M33*M43</f>
        <v>0.0102739726027397</v>
      </c>
      <c r="N53" s="25" t="n">
        <f aca="false">N33*N43</f>
        <v>0.0159687721788503</v>
      </c>
    </row>
    <row r="54" customFormat="false" ht="12.8" hidden="false" customHeight="false" outlineLevel="0" collapsed="false">
      <c r="L54" s="25" t="n">
        <f aca="false">L34*L44</f>
        <v>0.0205479452054794</v>
      </c>
      <c r="M54" s="25" t="n">
        <f aca="false">M34*M44</f>
        <v>0.0205479452054794</v>
      </c>
      <c r="N54" s="25" t="n">
        <f aca="false">N34*N44</f>
        <v>0.0266146202980837</v>
      </c>
    </row>
    <row r="55" customFormat="false" ht="12.8" hidden="false" customHeight="false" outlineLevel="0" collapsed="false">
      <c r="L55" s="25" t="n">
        <f aca="false">L35*L45</f>
        <v>0.0308219178082192</v>
      </c>
      <c r="M55" s="25" t="n">
        <f aca="false">M35*M45</f>
        <v>0.0308219178082192</v>
      </c>
      <c r="N55" s="25" t="n">
        <f aca="false">N35*N45</f>
        <v>0.0372604684173172</v>
      </c>
    </row>
    <row r="56" customFormat="false" ht="12.8" hidden="false" customHeight="false" outlineLevel="0" collapsed="false">
      <c r="L56" s="25" t="n">
        <f aca="false">L36*L46</f>
        <v>0.150684931506849</v>
      </c>
      <c r="M56" s="25" t="n">
        <f aca="false">M36*M46</f>
        <v>0.150684931506849</v>
      </c>
      <c r="N56" s="25" t="n">
        <f aca="false">N36*N46</f>
        <v>0.153300212916962</v>
      </c>
    </row>
    <row r="57" customFormat="false" ht="12.8" hidden="false" customHeight="false" outlineLevel="0" collapsed="false">
      <c r="L57" s="25" t="n">
        <f aca="false">L37*L47</f>
        <v>0.188356164383562</v>
      </c>
      <c r="M57" s="25" t="n">
        <f aca="false">M37*M47</f>
        <v>0.188356164383562</v>
      </c>
      <c r="N57" s="25" t="n">
        <f aca="false">N37*N47</f>
        <v>0.18736692689851</v>
      </c>
    </row>
    <row r="58" customFormat="false" ht="12.8" hidden="false" customHeight="false" outlineLevel="0" collapsed="false">
      <c r="L58" s="25" t="n">
        <f aca="false">L38*L48</f>
        <v>0.226027397260274</v>
      </c>
      <c r="M58" s="25" t="n">
        <f aca="false">M38*M48</f>
        <v>0.226027397260274</v>
      </c>
      <c r="N58" s="25" t="n">
        <f aca="false">N38*N48</f>
        <v>0.221433640880057</v>
      </c>
    </row>
    <row r="59" customFormat="false" ht="12.8" hidden="false" customHeight="false" outlineLevel="0" collapsed="false">
      <c r="L59" s="25" t="n">
        <f aca="false">L39*L49</f>
        <v>0.263698630136986</v>
      </c>
      <c r="M59" s="25" t="n">
        <f aca="false">M39*M49</f>
        <v>0.263698630136986</v>
      </c>
      <c r="N59" s="25" t="n">
        <f aca="false">N39*N49</f>
        <v>0.255500354861604</v>
      </c>
    </row>
    <row r="60" customFormat="false" ht="12.8" hidden="false" customHeight="false" outlineLevel="0" collapsed="false">
      <c r="L60" s="25" t="n">
        <f aca="false">L40*L50</f>
        <v>0.10958904109589</v>
      </c>
      <c r="M60" s="25" t="n">
        <f aca="false">M40*M50</f>
        <v>0.10958904109589</v>
      </c>
      <c r="N60" s="25" t="n">
        <f aca="false">N40*N50</f>
        <v>0.102555003548616</v>
      </c>
    </row>
    <row r="61" customFormat="false" ht="12.8" hidden="false" customHeight="false" outlineLevel="0" collapsed="false">
      <c r="K61" s="21" t="s">
        <v>28</v>
      </c>
      <c r="L61" s="0" t="n">
        <f aca="false">SUM(L53:L60)</f>
        <v>1</v>
      </c>
      <c r="M61" s="0" t="n">
        <f aca="false">SUM(M53:M60)</f>
        <v>1</v>
      </c>
      <c r="N61" s="0" t="n">
        <f aca="false">SUM(N53:N60)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61"/>
  <sheetViews>
    <sheetView showFormulas="false" showGridLines="true" showRowColHeaders="true" showZeros="true" rightToLeft="false" tabSelected="false" showOutlineSymbols="true" defaultGridColor="true" view="normal" topLeftCell="A34" colorId="64" zoomScale="120" zoomScaleNormal="120" zoomScalePageLayoutView="100" workbookViewId="0">
      <selection pane="topLeft" activeCell="C5" activeCellId="0" sqref="C5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7.64"/>
    <col collapsed="false" customWidth="true" hidden="false" outlineLevel="0" max="10" min="10" style="0" width="10.99"/>
  </cols>
  <sheetData>
    <row r="1" customFormat="false" ht="12.8" hidden="false" customHeight="false" outlineLevel="0" collapsed="false">
      <c r="B1" s="0" t="s">
        <v>0</v>
      </c>
      <c r="C1" s="0" t="n">
        <v>1</v>
      </c>
      <c r="D1" s="0" t="n">
        <v>2</v>
      </c>
      <c r="E1" s="0" t="n">
        <v>3</v>
      </c>
      <c r="G1" s="0" t="s">
        <v>1</v>
      </c>
      <c r="I1" s="0" t="s">
        <v>2</v>
      </c>
      <c r="J1" s="0" t="n">
        <f aca="false">SUM(C2:E9)</f>
        <v>158</v>
      </c>
    </row>
    <row r="2" customFormat="false" ht="12.8" hidden="false" customHeight="false" outlineLevel="0" collapsed="false">
      <c r="A2" s="1" t="s">
        <v>3</v>
      </c>
      <c r="B2" s="0" t="n">
        <v>1</v>
      </c>
      <c r="C2" s="50" t="n">
        <v>0</v>
      </c>
      <c r="D2" s="51" t="n">
        <f aca="false">C2*2</f>
        <v>0</v>
      </c>
      <c r="E2" s="52" t="n">
        <f aca="false">D2+1</f>
        <v>1</v>
      </c>
      <c r="G2" s="2" t="n">
        <v>1</v>
      </c>
      <c r="I2" s="0" t="s">
        <v>4</v>
      </c>
      <c r="J2" s="0" t="n">
        <f aca="false">SUM(L5:N7)</f>
        <v>158</v>
      </c>
    </row>
    <row r="3" customFormat="false" ht="12.8" hidden="false" customHeight="false" outlineLevel="0" collapsed="false">
      <c r="A3" s="0" t="s">
        <v>5</v>
      </c>
      <c r="B3" s="0" t="n">
        <v>2</v>
      </c>
      <c r="C3" s="53" t="n">
        <v>0</v>
      </c>
      <c r="D3" s="2" t="n">
        <f aca="false">C3*2</f>
        <v>0</v>
      </c>
      <c r="E3" s="54" t="n">
        <f aca="false">D3+1</f>
        <v>1</v>
      </c>
      <c r="G3" s="2" t="n">
        <v>1</v>
      </c>
    </row>
    <row r="4" customFormat="false" ht="12.8" hidden="false" customHeight="false" outlineLevel="0" collapsed="false">
      <c r="B4" s="0" t="n">
        <v>3</v>
      </c>
      <c r="C4" s="53" t="n">
        <v>0</v>
      </c>
      <c r="D4" s="2" t="n">
        <f aca="false">C4*2</f>
        <v>0</v>
      </c>
      <c r="E4" s="54" t="n">
        <f aca="false">D4+1</f>
        <v>1</v>
      </c>
      <c r="G4" s="2" t="n">
        <v>1</v>
      </c>
      <c r="J4" s="0" t="s">
        <v>6</v>
      </c>
      <c r="K4" s="0" t="s">
        <v>7</v>
      </c>
      <c r="L4" s="0" t="n">
        <v>1</v>
      </c>
      <c r="M4" s="0" t="n">
        <v>2</v>
      </c>
      <c r="N4" s="0" t="n">
        <v>3</v>
      </c>
    </row>
    <row r="5" customFormat="false" ht="12.8" hidden="false" customHeight="false" outlineLevel="0" collapsed="false">
      <c r="A5" s="0" t="s">
        <v>8</v>
      </c>
      <c r="B5" s="0" t="n">
        <v>4</v>
      </c>
      <c r="C5" s="53" t="n">
        <v>4</v>
      </c>
      <c r="D5" s="2" t="n">
        <f aca="false">C5*2</f>
        <v>8</v>
      </c>
      <c r="E5" s="54" t="n">
        <f aca="false">D5+1</f>
        <v>9</v>
      </c>
      <c r="G5" s="2" t="n">
        <v>2</v>
      </c>
      <c r="K5" s="0" t="n">
        <v>1</v>
      </c>
      <c r="L5" s="3" t="n">
        <f aca="false">SUM(C2:C4)</f>
        <v>0</v>
      </c>
      <c r="M5" s="4" t="n">
        <f aca="false">SUM(D2:D4)</f>
        <v>0</v>
      </c>
      <c r="N5" s="5" t="n">
        <f aca="false">SUM(E2:E4)</f>
        <v>3</v>
      </c>
      <c r="P5" s="0" t="e">
        <f aca="false">LN(L5)*3</f>
        <v>#VALUE!</v>
      </c>
      <c r="Q5" s="0" t="e">
        <f aca="false">LN(M5)*3</f>
        <v>#VALUE!</v>
      </c>
      <c r="R5" s="0" t="n">
        <f aca="false">LN(N5)*3</f>
        <v>3.29583686600433</v>
      </c>
    </row>
    <row r="6" customFormat="false" ht="12.8" hidden="false" customHeight="false" outlineLevel="0" collapsed="false">
      <c r="A6" s="0" t="s">
        <v>9</v>
      </c>
      <c r="B6" s="0" t="n">
        <v>5</v>
      </c>
      <c r="C6" s="53" t="n">
        <v>5</v>
      </c>
      <c r="D6" s="2" t="n">
        <f aca="false">C6*2</f>
        <v>10</v>
      </c>
      <c r="E6" s="54" t="n">
        <f aca="false">D6+1</f>
        <v>11</v>
      </c>
      <c r="G6" s="2" t="n">
        <v>2</v>
      </c>
      <c r="K6" s="0" t="n">
        <v>2</v>
      </c>
      <c r="L6" s="6" t="n">
        <f aca="false">SUM(C5:C8)</f>
        <v>22</v>
      </c>
      <c r="M6" s="7" t="n">
        <f aca="false">SUM(D5:D8)</f>
        <v>44</v>
      </c>
      <c r="N6" s="8" t="n">
        <f aca="false">SUM(E5:E8)</f>
        <v>48</v>
      </c>
      <c r="P6" s="1" t="n">
        <f aca="false">LN(L6)*4</f>
        <v>12.3641698134333</v>
      </c>
      <c r="Q6" s="1" t="n">
        <f aca="false">LN(M6)*4</f>
        <v>15.136758535673</v>
      </c>
      <c r="R6" s="1" t="n">
        <f aca="false">LN(N6)*4</f>
        <v>15.4848040436316</v>
      </c>
    </row>
    <row r="7" customFormat="false" ht="12.8" hidden="false" customHeight="false" outlineLevel="0" collapsed="false">
      <c r="B7" s="0" t="n">
        <v>6</v>
      </c>
      <c r="C7" s="53" t="n">
        <v>6</v>
      </c>
      <c r="D7" s="2" t="n">
        <f aca="false">C7*2</f>
        <v>12</v>
      </c>
      <c r="E7" s="54" t="n">
        <f aca="false">D7+1</f>
        <v>13</v>
      </c>
      <c r="G7" s="2" t="n">
        <v>2</v>
      </c>
      <c r="K7" s="0" t="n">
        <v>3</v>
      </c>
      <c r="L7" s="9" t="n">
        <f aca="false">C9</f>
        <v>8</v>
      </c>
      <c r="M7" s="10" t="n">
        <f aca="false">D9</f>
        <v>16</v>
      </c>
      <c r="N7" s="11" t="n">
        <f aca="false">E9</f>
        <v>17</v>
      </c>
      <c r="P7" s="1" t="n">
        <f aca="false">LN(L7)</f>
        <v>2.07944154167984</v>
      </c>
      <c r="Q7" s="1" t="n">
        <f aca="false">LN(M7)</f>
        <v>2.77258872223978</v>
      </c>
      <c r="R7" s="1" t="n">
        <f aca="false">LN(N7)</f>
        <v>2.83321334405622</v>
      </c>
    </row>
    <row r="8" customFormat="false" ht="12.8" hidden="false" customHeight="false" outlineLevel="0" collapsed="false">
      <c r="B8" s="0" t="n">
        <v>7</v>
      </c>
      <c r="C8" s="53" t="n">
        <v>7</v>
      </c>
      <c r="D8" s="2" t="n">
        <f aca="false">C8*2</f>
        <v>14</v>
      </c>
      <c r="E8" s="54" t="n">
        <f aca="false">D8+1</f>
        <v>15</v>
      </c>
      <c r="G8" s="2" t="n">
        <v>2</v>
      </c>
    </row>
    <row r="9" customFormat="false" ht="12.8" hidden="false" customHeight="false" outlineLevel="0" collapsed="false">
      <c r="B9" s="0" t="n">
        <v>8</v>
      </c>
      <c r="C9" s="55" t="n">
        <v>8</v>
      </c>
      <c r="D9" s="56" t="n">
        <f aca="false">C9*2</f>
        <v>16</v>
      </c>
      <c r="E9" s="57" t="n">
        <f aca="false">D9+1</f>
        <v>17</v>
      </c>
      <c r="G9" s="2" t="n">
        <v>3</v>
      </c>
    </row>
    <row r="10" customFormat="false" ht="12.8" hidden="false" customHeight="false" outlineLevel="0" collapsed="false">
      <c r="J10" s="0" t="s">
        <v>10</v>
      </c>
    </row>
    <row r="11" customFormat="false" ht="12.8" hidden="false" customHeight="false" outlineLevel="0" collapsed="false">
      <c r="G11" s="12" t="s">
        <v>11</v>
      </c>
      <c r="K11" s="0" t="s">
        <v>0</v>
      </c>
      <c r="L11" s="0" t="n">
        <v>1</v>
      </c>
      <c r="M11" s="0" t="n">
        <v>2</v>
      </c>
      <c r="N11" s="0" t="n">
        <v>3</v>
      </c>
    </row>
    <row r="12" customFormat="false" ht="12.8" hidden="false" customHeight="false" outlineLevel="0" collapsed="false">
      <c r="A12" s="0" t="s">
        <v>12</v>
      </c>
      <c r="B12" s="0" t="s">
        <v>13</v>
      </c>
      <c r="C12" s="13" t="e">
        <f aca="false">LN(C2)</f>
        <v>#VALUE!</v>
      </c>
      <c r="D12" s="13" t="e">
        <f aca="false">LN(D2)</f>
        <v>#VALUE!</v>
      </c>
      <c r="E12" s="13" t="n">
        <f aca="false">LN(E2)</f>
        <v>0</v>
      </c>
      <c r="G12" s="14" t="s">
        <v>14</v>
      </c>
      <c r="K12" s="0" t="n">
        <v>1</v>
      </c>
      <c r="L12" s="7" t="n">
        <f aca="false">L5</f>
        <v>0</v>
      </c>
      <c r="M12" s="7" t="n">
        <f aca="false">M5</f>
        <v>0</v>
      </c>
      <c r="N12" s="7" t="n">
        <f aca="false">N5</f>
        <v>3</v>
      </c>
    </row>
    <row r="13" customFormat="false" ht="12.8" hidden="false" customHeight="false" outlineLevel="0" collapsed="false">
      <c r="C13" s="13" t="e">
        <f aca="false">LN(C3)</f>
        <v>#VALUE!</v>
      </c>
      <c r="D13" s="13" t="e">
        <f aca="false">LN(D3)</f>
        <v>#VALUE!</v>
      </c>
      <c r="E13" s="13" t="n">
        <f aca="false">LN(E3)</f>
        <v>0</v>
      </c>
      <c r="G13" s="15" t="e">
        <f aca="false">SUM(C12:E19)</f>
        <v>#VALUE!</v>
      </c>
      <c r="K13" s="0" t="n">
        <v>2</v>
      </c>
      <c r="L13" s="7" t="n">
        <f aca="false">L12</f>
        <v>0</v>
      </c>
      <c r="M13" s="7" t="n">
        <f aca="false">M12</f>
        <v>0</v>
      </c>
      <c r="N13" s="7" t="n">
        <f aca="false">N12</f>
        <v>3</v>
      </c>
    </row>
    <row r="14" customFormat="false" ht="12.8" hidden="false" customHeight="false" outlineLevel="0" collapsed="false">
      <c r="C14" s="13" t="e">
        <f aca="false">LN(C4)</f>
        <v>#VALUE!</v>
      </c>
      <c r="D14" s="13" t="e">
        <f aca="false">LN(D4)</f>
        <v>#VALUE!</v>
      </c>
      <c r="E14" s="13" t="n">
        <f aca="false">LN(E4)</f>
        <v>0</v>
      </c>
      <c r="G14" s="58" t="n">
        <f aca="false">SUM(C15:E19)</f>
        <v>33.7927555225887</v>
      </c>
      <c r="K14" s="0" t="n">
        <v>3</v>
      </c>
      <c r="L14" s="7" t="n">
        <f aca="false">L13</f>
        <v>0</v>
      </c>
      <c r="M14" s="7" t="n">
        <f aca="false">M13</f>
        <v>0</v>
      </c>
      <c r="N14" s="7" t="n">
        <f aca="false">N13</f>
        <v>3</v>
      </c>
    </row>
    <row r="15" customFormat="false" ht="12.8" hidden="false" customHeight="false" outlineLevel="0" collapsed="false">
      <c r="C15" s="13" t="n">
        <f aca="false">LN(C5)</f>
        <v>1.38629436111989</v>
      </c>
      <c r="D15" s="13" t="n">
        <f aca="false">LN(D5)</f>
        <v>2.07944154167984</v>
      </c>
      <c r="E15" s="13" t="n">
        <f aca="false">LN(E5)</f>
        <v>2.19722457733622</v>
      </c>
      <c r="K15" s="0" t="n">
        <v>4</v>
      </c>
      <c r="L15" s="7" t="n">
        <f aca="false">L6</f>
        <v>22</v>
      </c>
      <c r="M15" s="7" t="n">
        <f aca="false">M6</f>
        <v>44</v>
      </c>
      <c r="N15" s="7" t="n">
        <f aca="false">N6</f>
        <v>48</v>
      </c>
    </row>
    <row r="16" customFormat="false" ht="12.8" hidden="false" customHeight="false" outlineLevel="0" collapsed="false">
      <c r="C16" s="13" t="n">
        <f aca="false">LN(C6)</f>
        <v>1.6094379124341</v>
      </c>
      <c r="D16" s="13" t="n">
        <f aca="false">LN(D6)</f>
        <v>2.30258509299405</v>
      </c>
      <c r="E16" s="13" t="n">
        <f aca="false">LN(E6)</f>
        <v>2.39789527279837</v>
      </c>
      <c r="K16" s="0" t="n">
        <v>5</v>
      </c>
      <c r="L16" s="7" t="n">
        <f aca="false">L15</f>
        <v>22</v>
      </c>
      <c r="M16" s="7" t="n">
        <f aca="false">M15</f>
        <v>44</v>
      </c>
      <c r="N16" s="7" t="n">
        <f aca="false">N15</f>
        <v>48</v>
      </c>
    </row>
    <row r="17" customFormat="false" ht="12.8" hidden="false" customHeight="false" outlineLevel="0" collapsed="false">
      <c r="C17" s="13" t="n">
        <f aca="false">LN(C7)</f>
        <v>1.79175946922806</v>
      </c>
      <c r="D17" s="13" t="n">
        <f aca="false">LN(D7)</f>
        <v>2.484906649788</v>
      </c>
      <c r="E17" s="13" t="n">
        <f aca="false">LN(E7)</f>
        <v>2.56494935746154</v>
      </c>
      <c r="G17" s="16" t="s">
        <v>15</v>
      </c>
      <c r="K17" s="0" t="n">
        <v>6</v>
      </c>
      <c r="L17" s="7" t="n">
        <f aca="false">L16</f>
        <v>22</v>
      </c>
      <c r="M17" s="7" t="n">
        <f aca="false">M16</f>
        <v>44</v>
      </c>
      <c r="N17" s="7" t="n">
        <f aca="false">N16</f>
        <v>48</v>
      </c>
    </row>
    <row r="18" customFormat="false" ht="12.8" hidden="false" customHeight="false" outlineLevel="0" collapsed="false">
      <c r="C18" s="13" t="n">
        <f aca="false">LN(C8)</f>
        <v>1.94591014905531</v>
      </c>
      <c r="D18" s="13" t="n">
        <f aca="false">LN(D8)</f>
        <v>2.63905732961526</v>
      </c>
      <c r="E18" s="13" t="n">
        <f aca="false">LN(E8)</f>
        <v>2.70805020110221</v>
      </c>
      <c r="G18" s="17" t="e">
        <f aca="false">G13+G25+G32</f>
        <v>#VALUE!</v>
      </c>
      <c r="K18" s="0" t="n">
        <v>7</v>
      </c>
      <c r="L18" s="7" t="n">
        <f aca="false">L17</f>
        <v>22</v>
      </c>
      <c r="M18" s="7" t="n">
        <f aca="false">M17</f>
        <v>44</v>
      </c>
      <c r="N18" s="7" t="n">
        <f aca="false">N17</f>
        <v>48</v>
      </c>
    </row>
    <row r="19" customFormat="false" ht="12.8" hidden="false" customHeight="false" outlineLevel="0" collapsed="false">
      <c r="C19" s="13" t="n">
        <f aca="false">LN(C9)</f>
        <v>2.07944154167984</v>
      </c>
      <c r="D19" s="13" t="n">
        <f aca="false">LN(D9)</f>
        <v>2.77258872223978</v>
      </c>
      <c r="E19" s="13" t="n">
        <f aca="false">LN(E9)</f>
        <v>2.83321334405622</v>
      </c>
      <c r="G19" s="58" t="n">
        <f aca="false">G14+G27-H34</f>
        <v>-87.1434763634003</v>
      </c>
      <c r="K19" s="0" t="n">
        <v>8</v>
      </c>
      <c r="L19" s="7" t="n">
        <f aca="false">L7</f>
        <v>8</v>
      </c>
      <c r="M19" s="7" t="n">
        <f aca="false">M7</f>
        <v>16</v>
      </c>
      <c r="N19" s="7" t="n">
        <f aca="false">N7</f>
        <v>17</v>
      </c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A21" s="0" t="s">
        <v>16</v>
      </c>
      <c r="B21" s="0" t="s">
        <v>7</v>
      </c>
      <c r="C21" s="0" t="n">
        <v>1</v>
      </c>
      <c r="D21" s="0" t="n">
        <v>2</v>
      </c>
      <c r="E21" s="0" t="n">
        <v>3</v>
      </c>
      <c r="J21" s="0" t="s">
        <v>17</v>
      </c>
    </row>
    <row r="22" customFormat="false" ht="12.8" hidden="false" customHeight="false" outlineLevel="0" collapsed="false">
      <c r="B22" s="0" t="n">
        <v>1</v>
      </c>
      <c r="C22" s="3" t="n">
        <f aca="false">L5^2</f>
        <v>0</v>
      </c>
      <c r="D22" s="3" t="n">
        <f aca="false">M5^2</f>
        <v>0</v>
      </c>
      <c r="E22" s="3" t="n">
        <f aca="false">N5^2</f>
        <v>9</v>
      </c>
      <c r="K22" s="0" t="s">
        <v>0</v>
      </c>
      <c r="L22" s="0" t="n">
        <v>1</v>
      </c>
      <c r="M22" s="0" t="n">
        <v>2</v>
      </c>
      <c r="N22" s="0" t="n">
        <v>3</v>
      </c>
    </row>
    <row r="23" customFormat="false" ht="12.8" hidden="false" customHeight="false" outlineLevel="0" collapsed="false">
      <c r="B23" s="0" t="n">
        <v>2</v>
      </c>
      <c r="C23" s="3" t="n">
        <f aca="false">L6^2</f>
        <v>484</v>
      </c>
      <c r="D23" s="3" t="n">
        <f aca="false">M6^2</f>
        <v>1936</v>
      </c>
      <c r="E23" s="3" t="n">
        <f aca="false">N6^2</f>
        <v>2304</v>
      </c>
      <c r="G23" s="12" t="s">
        <v>18</v>
      </c>
      <c r="K23" s="0" t="n">
        <v>1</v>
      </c>
      <c r="L23" s="13" t="e">
        <f aca="false">LN(L12)</f>
        <v>#VALUE!</v>
      </c>
      <c r="M23" s="13" t="e">
        <f aca="false">LN(M12)</f>
        <v>#VALUE!</v>
      </c>
      <c r="N23" s="13" t="n">
        <f aca="false">LN(N12)</f>
        <v>1.09861228866811</v>
      </c>
    </row>
    <row r="24" customFormat="false" ht="12.8" hidden="false" customHeight="false" outlineLevel="0" collapsed="false">
      <c r="B24" s="0" t="n">
        <v>3</v>
      </c>
      <c r="C24" s="3" t="n">
        <f aca="false">L7^2</f>
        <v>64</v>
      </c>
      <c r="D24" s="3" t="n">
        <f aca="false">M7^2</f>
        <v>256</v>
      </c>
      <c r="E24" s="3" t="n">
        <f aca="false">N7^2</f>
        <v>289</v>
      </c>
      <c r="G24" s="14" t="s">
        <v>19</v>
      </c>
      <c r="H24" s="14"/>
      <c r="K24" s="0" t="n">
        <v>2</v>
      </c>
      <c r="L24" s="13" t="e">
        <f aca="false">LN(L13)</f>
        <v>#VALUE!</v>
      </c>
      <c r="M24" s="13" t="e">
        <f aca="false">LN(M13)</f>
        <v>#VALUE!</v>
      </c>
      <c r="N24" s="13" t="n">
        <f aca="false">LN(N13)</f>
        <v>1.09861228866811</v>
      </c>
    </row>
    <row r="25" customFormat="false" ht="12.8" hidden="false" customHeight="false" outlineLevel="0" collapsed="false">
      <c r="G25" s="15" t="e">
        <f aca="false">SUM(L23:N30)</f>
        <v>#VALUE!</v>
      </c>
      <c r="K25" s="0" t="n">
        <v>3</v>
      </c>
      <c r="L25" s="13" t="e">
        <f aca="false">LN(L14)</f>
        <v>#VALUE!</v>
      </c>
      <c r="M25" s="13" t="e">
        <f aca="false">LN(M14)</f>
        <v>#VALUE!</v>
      </c>
      <c r="N25" s="13" t="n">
        <f aca="false">LN(N14)</f>
        <v>1.09861228866811</v>
      </c>
    </row>
    <row r="26" customFormat="false" ht="12.8" hidden="false" customHeight="false" outlineLevel="0" collapsed="false">
      <c r="G26" s="0" t="s">
        <v>20</v>
      </c>
      <c r="H26" s="18" t="n">
        <f aca="false">SUM(P6:R7,R5)</f>
        <v>53.966812866718</v>
      </c>
      <c r="K26" s="0" t="n">
        <v>4</v>
      </c>
      <c r="L26" s="13" t="n">
        <f aca="false">LN(L15)</f>
        <v>3.09104245335832</v>
      </c>
      <c r="M26" s="13" t="n">
        <f aca="false">LN(M15)</f>
        <v>3.78418963391826</v>
      </c>
      <c r="N26" s="13" t="n">
        <f aca="false">LN(N15)</f>
        <v>3.87120101090789</v>
      </c>
    </row>
    <row r="27" customFormat="false" ht="12.8" hidden="false" customHeight="false" outlineLevel="0" collapsed="false">
      <c r="G27" s="58" t="n">
        <f aca="false">SUM(P6:R7,R5)</f>
        <v>53.966812866718</v>
      </c>
      <c r="K27" s="0" t="n">
        <v>5</v>
      </c>
      <c r="L27" s="13" t="n">
        <f aca="false">LN(L16)</f>
        <v>3.09104245335832</v>
      </c>
      <c r="M27" s="13" t="n">
        <f aca="false">LN(M16)</f>
        <v>3.78418963391826</v>
      </c>
      <c r="N27" s="13" t="n">
        <f aca="false">LN(N16)</f>
        <v>3.87120101090789</v>
      </c>
    </row>
    <row r="28" customFormat="false" ht="12.8" hidden="false" customHeight="false" outlineLevel="0" collapsed="false">
      <c r="B28" s="0" t="s">
        <v>21</v>
      </c>
      <c r="K28" s="0" t="n">
        <v>6</v>
      </c>
      <c r="L28" s="13" t="n">
        <f aca="false">LN(L17)</f>
        <v>3.09104245335832</v>
      </c>
      <c r="M28" s="13" t="n">
        <f aca="false">LN(M17)</f>
        <v>3.78418963391826</v>
      </c>
      <c r="N28" s="13" t="n">
        <f aca="false">LN(N17)</f>
        <v>3.87120101090789</v>
      </c>
    </row>
    <row r="29" customFormat="false" ht="12.8" hidden="false" customHeight="false" outlineLevel="0" collapsed="false">
      <c r="C29" s="0" t="n">
        <f aca="false">C$22</f>
        <v>0</v>
      </c>
      <c r="D29" s="0" t="n">
        <f aca="false">D$22</f>
        <v>0</v>
      </c>
      <c r="E29" s="0" t="n">
        <f aca="false">E$22</f>
        <v>9</v>
      </c>
      <c r="K29" s="0" t="n">
        <v>7</v>
      </c>
      <c r="L29" s="13" t="n">
        <f aca="false">LN(L18)</f>
        <v>3.09104245335832</v>
      </c>
      <c r="M29" s="13" t="n">
        <f aca="false">LN(M18)</f>
        <v>3.78418963391826</v>
      </c>
      <c r="N29" s="13" t="n">
        <f aca="false">LN(N18)</f>
        <v>3.87120101090789</v>
      </c>
    </row>
    <row r="30" customFormat="false" ht="12.8" hidden="false" customHeight="false" outlineLevel="0" collapsed="false">
      <c r="C30" s="0" t="n">
        <f aca="false">C$22</f>
        <v>0</v>
      </c>
      <c r="D30" s="0" t="n">
        <f aca="false">D$22</f>
        <v>0</v>
      </c>
      <c r="E30" s="0" t="n">
        <f aca="false">E$22</f>
        <v>9</v>
      </c>
      <c r="G30" s="12" t="s">
        <v>22</v>
      </c>
      <c r="K30" s="0" t="n">
        <v>8</v>
      </c>
      <c r="L30" s="13" t="n">
        <f aca="false">LN(L19)</f>
        <v>2.07944154167984</v>
      </c>
      <c r="M30" s="13" t="n">
        <f aca="false">LN(M19)</f>
        <v>2.77258872223978</v>
      </c>
      <c r="N30" s="13" t="n">
        <f aca="false">LN(N19)</f>
        <v>2.83321334405622</v>
      </c>
    </row>
    <row r="31" customFormat="false" ht="12.8" hidden="false" customHeight="false" outlineLevel="0" collapsed="false">
      <c r="C31" s="0" t="n">
        <f aca="false">C$22</f>
        <v>0</v>
      </c>
      <c r="D31" s="0" t="n">
        <f aca="false">D$22</f>
        <v>0</v>
      </c>
      <c r="E31" s="0" t="n">
        <f aca="false">E$22</f>
        <v>9</v>
      </c>
      <c r="G31" s="14" t="s">
        <v>23</v>
      </c>
      <c r="H31" s="14"/>
      <c r="I31" s="14"/>
    </row>
    <row r="32" customFormat="false" ht="12.8" hidden="false" customHeight="false" outlineLevel="0" collapsed="false">
      <c r="C32" s="0" t="n">
        <f aca="false">C$23</f>
        <v>484</v>
      </c>
      <c r="D32" s="0" t="n">
        <f aca="false">D$23</f>
        <v>1936</v>
      </c>
      <c r="E32" s="0" t="n">
        <f aca="false">E$23</f>
        <v>2304</v>
      </c>
      <c r="G32" s="15" t="n">
        <f aca="false">SUM(H39:J46)</f>
        <v>174.903044752707</v>
      </c>
      <c r="L32" s="19" t="s">
        <v>24</v>
      </c>
      <c r="M32" s="19"/>
      <c r="N32" s="19"/>
    </row>
    <row r="33" customFormat="false" ht="12.8" hidden="false" customHeight="false" outlineLevel="0" collapsed="false">
      <c r="C33" s="0" t="n">
        <f aca="false">C$23</f>
        <v>484</v>
      </c>
      <c r="D33" s="0" t="n">
        <f aca="false">D$23</f>
        <v>1936</v>
      </c>
      <c r="E33" s="0" t="n">
        <f aca="false">E$23</f>
        <v>2304</v>
      </c>
      <c r="G33" s="0" t="s">
        <v>20</v>
      </c>
      <c r="H33" s="18" t="n">
        <f aca="false">SUM(H39:J39)*8</f>
        <v>174.903044752707</v>
      </c>
      <c r="L33" s="20" t="e">
        <f aca="false">C2/L$5</f>
        <v>#DIV/0!</v>
      </c>
      <c r="M33" s="20" t="e">
        <f aca="false">D2/M$5</f>
        <v>#DIV/0!</v>
      </c>
      <c r="N33" s="20" t="n">
        <f aca="false">E2/N$5</f>
        <v>0.333333333333333</v>
      </c>
    </row>
    <row r="34" customFormat="false" ht="12.8" hidden="false" customHeight="false" outlineLevel="0" collapsed="false">
      <c r="C34" s="0" t="n">
        <f aca="false">C$23</f>
        <v>484</v>
      </c>
      <c r="D34" s="0" t="n">
        <f aca="false">D$23</f>
        <v>1936</v>
      </c>
      <c r="E34" s="0" t="n">
        <f aca="false">E$23</f>
        <v>2304</v>
      </c>
      <c r="G34" s="0" t="s">
        <v>25</v>
      </c>
      <c r="H34" s="58" t="n">
        <f aca="false">SUM(P38:R38)*8</f>
        <v>174.903044752707</v>
      </c>
      <c r="L34" s="20" t="e">
        <f aca="false">C3/L$5</f>
        <v>#DIV/0!</v>
      </c>
      <c r="M34" s="20" t="e">
        <f aca="false">D3/M$5</f>
        <v>#DIV/0!</v>
      </c>
      <c r="N34" s="20" t="n">
        <f aca="false">E3/N$5</f>
        <v>0.333333333333333</v>
      </c>
      <c r="P34" s="0" t="n">
        <f aca="false">L5^2</f>
        <v>0</v>
      </c>
      <c r="Q34" s="0" t="n">
        <f aca="false">M5^2</f>
        <v>0</v>
      </c>
      <c r="R34" s="0" t="n">
        <f aca="false">N5^2</f>
        <v>9</v>
      </c>
    </row>
    <row r="35" customFormat="false" ht="12.8" hidden="false" customHeight="false" outlineLevel="0" collapsed="false">
      <c r="C35" s="0" t="n">
        <f aca="false">C$23</f>
        <v>484</v>
      </c>
      <c r="D35" s="0" t="n">
        <f aca="false">D$23</f>
        <v>1936</v>
      </c>
      <c r="E35" s="0" t="n">
        <f aca="false">E$23</f>
        <v>2304</v>
      </c>
      <c r="L35" s="20" t="e">
        <f aca="false">C4/L$5</f>
        <v>#DIV/0!</v>
      </c>
      <c r="M35" s="20" t="e">
        <f aca="false">D4/M$5</f>
        <v>#DIV/0!</v>
      </c>
      <c r="N35" s="20" t="n">
        <f aca="false">E4/N$5</f>
        <v>0.333333333333333</v>
      </c>
      <c r="P35" s="1" t="n">
        <f aca="false">L6^2</f>
        <v>484</v>
      </c>
      <c r="Q35" s="1" t="n">
        <f aca="false">M6^2</f>
        <v>1936</v>
      </c>
      <c r="R35" s="1" t="n">
        <f aca="false">N6^2</f>
        <v>2304</v>
      </c>
    </row>
    <row r="36" customFormat="false" ht="12.8" hidden="false" customHeight="false" outlineLevel="0" collapsed="false">
      <c r="C36" s="0" t="n">
        <f aca="false">C$24</f>
        <v>64</v>
      </c>
      <c r="D36" s="0" t="n">
        <f aca="false">D$24</f>
        <v>256</v>
      </c>
      <c r="E36" s="0" t="n">
        <f aca="false">E$24</f>
        <v>289</v>
      </c>
      <c r="L36" s="20" t="n">
        <f aca="false">C5/L$6</f>
        <v>0.181818181818182</v>
      </c>
      <c r="M36" s="20" t="n">
        <f aca="false">D5/M$6</f>
        <v>0.181818181818182</v>
      </c>
      <c r="N36" s="20" t="n">
        <f aca="false">E5/N$6</f>
        <v>0.1875</v>
      </c>
      <c r="P36" s="1" t="n">
        <f aca="false">L7^2</f>
        <v>64</v>
      </c>
      <c r="Q36" s="1" t="n">
        <f aca="false">M7^2</f>
        <v>256</v>
      </c>
      <c r="R36" s="1" t="n">
        <f aca="false">N7^2</f>
        <v>289</v>
      </c>
    </row>
    <row r="37" customFormat="false" ht="12.8" hidden="false" customHeight="false" outlineLevel="0" collapsed="false">
      <c r="D37" s="1"/>
      <c r="E37" s="1"/>
      <c r="L37" s="20" t="n">
        <f aca="false">C6/L$6</f>
        <v>0.227272727272727</v>
      </c>
      <c r="M37" s="20" t="n">
        <f aca="false">D6/M$6</f>
        <v>0.227272727272727</v>
      </c>
      <c r="N37" s="20" t="n">
        <f aca="false">E6/N$6</f>
        <v>0.229166666666667</v>
      </c>
    </row>
    <row r="38" customFormat="false" ht="12.8" hidden="false" customHeight="false" outlineLevel="0" collapsed="false">
      <c r="B38" s="1" t="s">
        <v>26</v>
      </c>
      <c r="D38" s="1"/>
      <c r="E38" s="1"/>
      <c r="G38" s="1" t="s">
        <v>27</v>
      </c>
      <c r="I38" s="1"/>
      <c r="J38" s="1"/>
      <c r="L38" s="20" t="n">
        <f aca="false">C7/L$6</f>
        <v>0.272727272727273</v>
      </c>
      <c r="M38" s="20" t="n">
        <f aca="false">D7/M$6</f>
        <v>0.272727272727273</v>
      </c>
      <c r="N38" s="20" t="n">
        <f aca="false">E7/N$6</f>
        <v>0.270833333333333</v>
      </c>
      <c r="P38" s="0" t="n">
        <f aca="false">LN(SUM(P34:P36))</f>
        <v>6.30627528694802</v>
      </c>
      <c r="Q38" s="1" t="n">
        <f aca="false">LN(SUM(Q34:Q36))</f>
        <v>7.69256964806791</v>
      </c>
      <c r="R38" s="1" t="n">
        <f aca="false">LN(SUM(R34:R36))</f>
        <v>7.86403565907245</v>
      </c>
    </row>
    <row r="39" customFormat="false" ht="12.8" hidden="false" customHeight="false" outlineLevel="0" collapsed="false">
      <c r="B39" s="0" t="n">
        <v>1</v>
      </c>
      <c r="C39" s="0" t="n">
        <f aca="false">SUM(C$22:C$24)</f>
        <v>548</v>
      </c>
      <c r="D39" s="0" t="n">
        <f aca="false">SUM(D$22:D$24)</f>
        <v>2192</v>
      </c>
      <c r="E39" s="0" t="n">
        <f aca="false">SUM(E$22:E$24)</f>
        <v>2602</v>
      </c>
      <c r="G39" s="0" t="n">
        <v>1</v>
      </c>
      <c r="H39" s="18" t="n">
        <f aca="false">LN(C39)</f>
        <v>6.30627528694802</v>
      </c>
      <c r="I39" s="18" t="n">
        <f aca="false">LN(D39)</f>
        <v>7.69256964806791</v>
      </c>
      <c r="J39" s="18" t="n">
        <f aca="false">LN(E39)</f>
        <v>7.86403565907245</v>
      </c>
      <c r="L39" s="20" t="n">
        <f aca="false">C8/L$6</f>
        <v>0.318181818181818</v>
      </c>
      <c r="M39" s="20" t="n">
        <f aca="false">D8/M$6</f>
        <v>0.318181818181818</v>
      </c>
      <c r="N39" s="20" t="n">
        <f aca="false">E8/N$6</f>
        <v>0.3125</v>
      </c>
    </row>
    <row r="40" customFormat="false" ht="12.8" hidden="false" customHeight="false" outlineLevel="0" collapsed="false">
      <c r="B40" s="0" t="n">
        <v>2</v>
      </c>
      <c r="C40" s="0" t="n">
        <f aca="false">SUM(C$22:C$24)</f>
        <v>548</v>
      </c>
      <c r="D40" s="0" t="n">
        <f aca="false">SUM(D$22:D$24)</f>
        <v>2192</v>
      </c>
      <c r="E40" s="0" t="n">
        <f aca="false">SUM(E$22:E$24)</f>
        <v>2602</v>
      </c>
      <c r="G40" s="0" t="n">
        <v>2</v>
      </c>
      <c r="H40" s="18" t="n">
        <f aca="false">LN(C40)</f>
        <v>6.30627528694802</v>
      </c>
      <c r="I40" s="18" t="n">
        <f aca="false">LN(D40)</f>
        <v>7.69256964806791</v>
      </c>
      <c r="J40" s="18" t="n">
        <f aca="false">LN(E40)</f>
        <v>7.86403565907245</v>
      </c>
      <c r="L40" s="20" t="n">
        <f aca="false">C9/L$7</f>
        <v>1</v>
      </c>
      <c r="M40" s="20" t="n">
        <f aca="false">D9/M$7</f>
        <v>1</v>
      </c>
      <c r="N40" s="20" t="n">
        <f aca="false">E9/N$7</f>
        <v>1</v>
      </c>
    </row>
    <row r="41" customFormat="false" ht="12.8" hidden="false" customHeight="false" outlineLevel="0" collapsed="false">
      <c r="B41" s="0" t="n">
        <v>3</v>
      </c>
      <c r="C41" s="0" t="n">
        <f aca="false">SUM(C$22:C$24)</f>
        <v>548</v>
      </c>
      <c r="D41" s="0" t="n">
        <f aca="false">SUM(D$22:D$24)</f>
        <v>2192</v>
      </c>
      <c r="E41" s="0" t="n">
        <f aca="false">SUM(E$22:E$24)</f>
        <v>2602</v>
      </c>
      <c r="G41" s="0" t="n">
        <v>3</v>
      </c>
      <c r="H41" s="18" t="n">
        <f aca="false">LN(C41)</f>
        <v>6.30627528694802</v>
      </c>
      <c r="I41" s="18" t="n">
        <f aca="false">LN(D41)</f>
        <v>7.69256964806791</v>
      </c>
      <c r="J41" s="18" t="n">
        <f aca="false">LN(E41)</f>
        <v>7.86403565907245</v>
      </c>
      <c r="K41" s="21" t="s">
        <v>28</v>
      </c>
      <c r="L41" s="0" t="n">
        <f aca="false">SUM(L36:L40)</f>
        <v>2</v>
      </c>
      <c r="M41" s="0" t="n">
        <f aca="false">SUM(M36:M40)</f>
        <v>2</v>
      </c>
      <c r="N41" s="0" t="n">
        <f aca="false">SUM(N33:N40)</f>
        <v>3</v>
      </c>
    </row>
    <row r="42" customFormat="false" ht="12.8" hidden="false" customHeight="false" outlineLevel="0" collapsed="false">
      <c r="B42" s="0" t="n">
        <v>4</v>
      </c>
      <c r="C42" s="0" t="n">
        <f aca="false">SUM(C$22:C$24)</f>
        <v>548</v>
      </c>
      <c r="D42" s="0" t="n">
        <f aca="false">SUM(D$22:D$24)</f>
        <v>2192</v>
      </c>
      <c r="E42" s="0" t="n">
        <f aca="false">SUM(E$22:E$24)</f>
        <v>2602</v>
      </c>
      <c r="G42" s="0" t="n">
        <v>4</v>
      </c>
      <c r="H42" s="18" t="n">
        <f aca="false">LN(C42)</f>
        <v>6.30627528694802</v>
      </c>
      <c r="I42" s="18" t="n">
        <f aca="false">LN(D42)</f>
        <v>7.69256964806791</v>
      </c>
      <c r="J42" s="18" t="n">
        <f aca="false">LN(E42)</f>
        <v>7.86403565907245</v>
      </c>
      <c r="L42" s="19" t="s">
        <v>29</v>
      </c>
      <c r="M42" s="19"/>
      <c r="N42" s="19"/>
    </row>
    <row r="43" customFormat="false" ht="12.8" hidden="false" customHeight="false" outlineLevel="0" collapsed="false">
      <c r="B43" s="0" t="n">
        <v>5</v>
      </c>
      <c r="C43" s="0" t="n">
        <f aca="false">SUM(C$22:C$24)</f>
        <v>548</v>
      </c>
      <c r="D43" s="0" t="n">
        <f aca="false">SUM(D$22:D$24)</f>
        <v>2192</v>
      </c>
      <c r="E43" s="0" t="n">
        <f aca="false">SUM(E$22:E$24)</f>
        <v>2602</v>
      </c>
      <c r="G43" s="0" t="n">
        <v>5</v>
      </c>
      <c r="H43" s="18" t="n">
        <f aca="false">LN(C43)</f>
        <v>6.30627528694802</v>
      </c>
      <c r="I43" s="18" t="n">
        <f aca="false">LN(D43)</f>
        <v>7.69256964806791</v>
      </c>
      <c r="J43" s="18" t="n">
        <f aca="false">LN(E43)</f>
        <v>7.86403565907245</v>
      </c>
      <c r="L43" s="19" t="n">
        <f aca="false">C29/C39</f>
        <v>0</v>
      </c>
      <c r="M43" s="19" t="n">
        <f aca="false">D29/D39</f>
        <v>0</v>
      </c>
      <c r="N43" s="19" t="n">
        <f aca="false">E29/E39</f>
        <v>0.00345887778631822</v>
      </c>
    </row>
    <row r="44" customFormat="false" ht="12.8" hidden="false" customHeight="false" outlineLevel="0" collapsed="false">
      <c r="B44" s="0" t="n">
        <v>6</v>
      </c>
      <c r="C44" s="0" t="n">
        <f aca="false">SUM(C$22:C$24)</f>
        <v>548</v>
      </c>
      <c r="D44" s="0" t="n">
        <f aca="false">SUM(D$22:D$24)</f>
        <v>2192</v>
      </c>
      <c r="E44" s="0" t="n">
        <f aca="false">SUM(E$22:E$24)</f>
        <v>2602</v>
      </c>
      <c r="G44" s="0" t="n">
        <v>6</v>
      </c>
      <c r="H44" s="18" t="n">
        <f aca="false">LN(C44)</f>
        <v>6.30627528694802</v>
      </c>
      <c r="I44" s="18" t="n">
        <f aca="false">LN(D44)</f>
        <v>7.69256964806791</v>
      </c>
      <c r="J44" s="18" t="n">
        <f aca="false">LN(E44)</f>
        <v>7.86403565907245</v>
      </c>
      <c r="L44" s="19" t="n">
        <f aca="false">C30/C40</f>
        <v>0</v>
      </c>
      <c r="M44" s="19" t="n">
        <f aca="false">D30/D40</f>
        <v>0</v>
      </c>
      <c r="N44" s="19" t="n">
        <f aca="false">E30/E40</f>
        <v>0.00345887778631822</v>
      </c>
    </row>
    <row r="45" customFormat="false" ht="12.8" hidden="false" customHeight="false" outlineLevel="0" collapsed="false">
      <c r="B45" s="0" t="n">
        <v>7</v>
      </c>
      <c r="C45" s="0" t="n">
        <f aca="false">SUM(C$22:C$24)</f>
        <v>548</v>
      </c>
      <c r="D45" s="0" t="n">
        <f aca="false">SUM(D$22:D$24)</f>
        <v>2192</v>
      </c>
      <c r="E45" s="0" t="n">
        <f aca="false">SUM(E$22:E$24)</f>
        <v>2602</v>
      </c>
      <c r="G45" s="0" t="n">
        <v>7</v>
      </c>
      <c r="H45" s="18" t="n">
        <f aca="false">LN(C45)</f>
        <v>6.30627528694802</v>
      </c>
      <c r="I45" s="18" t="n">
        <f aca="false">LN(D45)</f>
        <v>7.69256964806791</v>
      </c>
      <c r="J45" s="18" t="n">
        <f aca="false">LN(E45)</f>
        <v>7.86403565907245</v>
      </c>
      <c r="L45" s="19" t="n">
        <f aca="false">C31/C41</f>
        <v>0</v>
      </c>
      <c r="M45" s="19" t="n">
        <f aca="false">D31/D41</f>
        <v>0</v>
      </c>
      <c r="N45" s="19" t="n">
        <f aca="false">E31/E41</f>
        <v>0.00345887778631822</v>
      </c>
    </row>
    <row r="46" customFormat="false" ht="12.8" hidden="false" customHeight="false" outlineLevel="0" collapsed="false">
      <c r="B46" s="0" t="n">
        <v>8</v>
      </c>
      <c r="C46" s="0" t="n">
        <f aca="false">SUM(C$22:C$24)</f>
        <v>548</v>
      </c>
      <c r="D46" s="0" t="n">
        <f aca="false">SUM(D$22:D$24)</f>
        <v>2192</v>
      </c>
      <c r="E46" s="0" t="n">
        <f aca="false">SUM(E$22:E$24)</f>
        <v>2602</v>
      </c>
      <c r="G46" s="0" t="n">
        <v>8</v>
      </c>
      <c r="H46" s="18" t="n">
        <f aca="false">LN(C46)</f>
        <v>6.30627528694802</v>
      </c>
      <c r="I46" s="18" t="n">
        <f aca="false">LN(D46)</f>
        <v>7.69256964806791</v>
      </c>
      <c r="J46" s="18" t="n">
        <f aca="false">LN(E46)</f>
        <v>7.86403565907245</v>
      </c>
      <c r="L46" s="19" t="n">
        <f aca="false">C32/C42</f>
        <v>0.883211678832117</v>
      </c>
      <c r="M46" s="19" t="n">
        <f aca="false">D32/D42</f>
        <v>0.883211678832117</v>
      </c>
      <c r="N46" s="19" t="n">
        <f aca="false">E32/E42</f>
        <v>0.885472713297463</v>
      </c>
    </row>
    <row r="47" customFormat="false" ht="12.8" hidden="false" customHeight="false" outlineLevel="0" collapsed="false">
      <c r="L47" s="19" t="n">
        <f aca="false">C33/C43</f>
        <v>0.883211678832117</v>
      </c>
      <c r="M47" s="19" t="n">
        <f aca="false">D33/D43</f>
        <v>0.883211678832117</v>
      </c>
      <c r="N47" s="19" t="n">
        <f aca="false">E33/E43</f>
        <v>0.885472713297463</v>
      </c>
    </row>
    <row r="48" customFormat="false" ht="12.8" hidden="false" customHeight="false" outlineLevel="0" collapsed="false">
      <c r="L48" s="19" t="n">
        <f aca="false">C34/C44</f>
        <v>0.883211678832117</v>
      </c>
      <c r="M48" s="19" t="n">
        <f aca="false">D34/D44</f>
        <v>0.883211678832117</v>
      </c>
      <c r="N48" s="19" t="n">
        <f aca="false">E34/E44</f>
        <v>0.885472713297463</v>
      </c>
    </row>
    <row r="49" customFormat="false" ht="12.8" hidden="false" customHeight="false" outlineLevel="0" collapsed="false">
      <c r="L49" s="19" t="n">
        <f aca="false">C35/C45</f>
        <v>0.883211678832117</v>
      </c>
      <c r="M49" s="19" t="n">
        <f aca="false">D35/D45</f>
        <v>0.883211678832117</v>
      </c>
      <c r="N49" s="19" t="n">
        <f aca="false">E35/E45</f>
        <v>0.885472713297463</v>
      </c>
    </row>
    <row r="50" customFormat="false" ht="12.8" hidden="false" customHeight="false" outlineLevel="0" collapsed="false">
      <c r="L50" s="19" t="n">
        <f aca="false">C36/C46</f>
        <v>0.116788321167883</v>
      </c>
      <c r="M50" s="19" t="n">
        <f aca="false">D36/D46</f>
        <v>0.116788321167883</v>
      </c>
      <c r="N50" s="19" t="n">
        <f aca="false">E36/E46</f>
        <v>0.111068408916218</v>
      </c>
    </row>
    <row r="51" customFormat="false" ht="12.8" hidden="false" customHeight="false" outlineLevel="0" collapsed="false">
      <c r="K51" s="21" t="s">
        <v>28</v>
      </c>
      <c r="L51" s="0" t="n">
        <f aca="false">SUM(L43:L50)</f>
        <v>3.64963503649635</v>
      </c>
      <c r="M51" s="0" t="n">
        <f aca="false">SUM(M43:M50)</f>
        <v>3.64963503649635</v>
      </c>
      <c r="N51" s="0" t="n">
        <f aca="false">SUM(N43:N50)</f>
        <v>3.66333589546503</v>
      </c>
    </row>
    <row r="52" customFormat="false" ht="12.8" hidden="false" customHeight="false" outlineLevel="0" collapsed="false">
      <c r="L52" s="24" t="s">
        <v>32</v>
      </c>
      <c r="M52" s="24"/>
      <c r="N52" s="24"/>
    </row>
    <row r="53" customFormat="false" ht="12.8" hidden="false" customHeight="false" outlineLevel="0" collapsed="false">
      <c r="L53" s="24" t="e">
        <f aca="false">L33*L43</f>
        <v>#DIV/0!</v>
      </c>
      <c r="M53" s="24" t="e">
        <f aca="false">M33*M43</f>
        <v>#DIV/0!</v>
      </c>
      <c r="N53" s="24" t="n">
        <f aca="false">N33*N43</f>
        <v>0.00115295926210607</v>
      </c>
    </row>
    <row r="54" customFormat="false" ht="12.8" hidden="false" customHeight="false" outlineLevel="0" collapsed="false">
      <c r="L54" s="24" t="e">
        <f aca="false">L34*L44</f>
        <v>#DIV/0!</v>
      </c>
      <c r="M54" s="24" t="e">
        <f aca="false">M34*M44</f>
        <v>#DIV/0!</v>
      </c>
      <c r="N54" s="24" t="n">
        <f aca="false">N34*N44</f>
        <v>0.00115295926210607</v>
      </c>
    </row>
    <row r="55" customFormat="false" ht="12.8" hidden="false" customHeight="false" outlineLevel="0" collapsed="false">
      <c r="L55" s="24" t="e">
        <f aca="false">L35*L45</f>
        <v>#DIV/0!</v>
      </c>
      <c r="M55" s="24" t="e">
        <f aca="false">M35*M45</f>
        <v>#DIV/0!</v>
      </c>
      <c r="N55" s="24" t="n">
        <f aca="false">N35*N45</f>
        <v>0.00115295926210607</v>
      </c>
    </row>
    <row r="56" customFormat="false" ht="12.8" hidden="false" customHeight="false" outlineLevel="0" collapsed="false">
      <c r="L56" s="24" t="n">
        <f aca="false">L36*L46</f>
        <v>0.160583941605839</v>
      </c>
      <c r="M56" s="24" t="n">
        <f aca="false">M36*M46</f>
        <v>0.160583941605839</v>
      </c>
      <c r="N56" s="24" t="n">
        <f aca="false">N36*N46</f>
        <v>0.166026133743274</v>
      </c>
    </row>
    <row r="57" customFormat="false" ht="12.8" hidden="false" customHeight="false" outlineLevel="0" collapsed="false">
      <c r="L57" s="24" t="n">
        <f aca="false">L37*L47</f>
        <v>0.200729927007299</v>
      </c>
      <c r="M57" s="24" t="n">
        <f aca="false">M37*M47</f>
        <v>0.200729927007299</v>
      </c>
      <c r="N57" s="24" t="n">
        <f aca="false">N37*N47</f>
        <v>0.202920830130669</v>
      </c>
    </row>
    <row r="58" customFormat="false" ht="12.8" hidden="false" customHeight="false" outlineLevel="0" collapsed="false">
      <c r="L58" s="24" t="n">
        <f aca="false">L38*L48</f>
        <v>0.240875912408759</v>
      </c>
      <c r="M58" s="24" t="n">
        <f aca="false">M38*M48</f>
        <v>0.240875912408759</v>
      </c>
      <c r="N58" s="24" t="n">
        <f aca="false">N38*N48</f>
        <v>0.239815526518063</v>
      </c>
    </row>
    <row r="59" customFormat="false" ht="12.8" hidden="false" customHeight="false" outlineLevel="0" collapsed="false">
      <c r="L59" s="24" t="n">
        <f aca="false">L39*L49</f>
        <v>0.281021897810219</v>
      </c>
      <c r="M59" s="24" t="n">
        <f aca="false">M39*M49</f>
        <v>0.281021897810219</v>
      </c>
      <c r="N59" s="24" t="n">
        <f aca="false">N39*N49</f>
        <v>0.276710222905457</v>
      </c>
    </row>
    <row r="60" customFormat="false" ht="12.8" hidden="false" customHeight="false" outlineLevel="0" collapsed="false">
      <c r="L60" s="24" t="n">
        <f aca="false">L40*L50</f>
        <v>0.116788321167883</v>
      </c>
      <c r="M60" s="24" t="n">
        <f aca="false">M40*M50</f>
        <v>0.116788321167883</v>
      </c>
      <c r="N60" s="24" t="n">
        <f aca="false">N40*N50</f>
        <v>0.111068408916218</v>
      </c>
    </row>
    <row r="61" customFormat="false" ht="12.8" hidden="false" customHeight="false" outlineLevel="0" collapsed="false">
      <c r="K61" s="21" t="s">
        <v>28</v>
      </c>
      <c r="L61" s="0" t="n">
        <f aca="false">SUM(L56:L60)</f>
        <v>1</v>
      </c>
      <c r="M61" s="0" t="n">
        <f aca="false">SUM(M56:M60)</f>
        <v>1</v>
      </c>
      <c r="N61" s="0" t="n">
        <f aca="false">SUM(N53:N60)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50" t="s">
        <v>47</v>
      </c>
      <c r="B1" s="50" t="s">
        <v>48</v>
      </c>
      <c r="C1" s="50" t="s">
        <v>49</v>
      </c>
      <c r="D1" s="2" t="s">
        <v>50</v>
      </c>
    </row>
    <row r="2" customFormat="false" ht="12.8" hidden="false" customHeight="false" outlineLevel="0" collapsed="false">
      <c r="A2" s="50" t="n">
        <f aca="false">regular!C2</f>
        <v>1</v>
      </c>
      <c r="B2" s="50" t="n">
        <f aca="false">regular!D2</f>
        <v>2</v>
      </c>
      <c r="C2" s="50" t="n">
        <f aca="false">regular!E2</f>
        <v>3</v>
      </c>
      <c r="D2" s="2" t="n">
        <v>1</v>
      </c>
    </row>
    <row r="3" customFormat="false" ht="12.8" hidden="false" customHeight="false" outlineLevel="0" collapsed="false">
      <c r="A3" s="50" t="n">
        <f aca="false">regular!C3</f>
        <v>2</v>
      </c>
      <c r="B3" s="50" t="n">
        <f aca="false">regular!D3</f>
        <v>4</v>
      </c>
      <c r="C3" s="50" t="n">
        <f aca="false">regular!E3</f>
        <v>5</v>
      </c>
      <c r="D3" s="2" t="n">
        <v>1</v>
      </c>
    </row>
    <row r="4" customFormat="false" ht="12.8" hidden="false" customHeight="false" outlineLevel="0" collapsed="false">
      <c r="A4" s="50" t="n">
        <f aca="false">regular!C4</f>
        <v>3</v>
      </c>
      <c r="B4" s="50" t="n">
        <f aca="false">regular!D4</f>
        <v>6</v>
      </c>
      <c r="C4" s="50" t="n">
        <f aca="false">regular!E4</f>
        <v>7</v>
      </c>
      <c r="D4" s="2" t="n">
        <v>1</v>
      </c>
    </row>
    <row r="5" customFormat="false" ht="12.8" hidden="false" customHeight="false" outlineLevel="0" collapsed="false">
      <c r="A5" s="50" t="n">
        <f aca="false">regular!C5</f>
        <v>4</v>
      </c>
      <c r="B5" s="50" t="n">
        <f aca="false">regular!D5</f>
        <v>8</v>
      </c>
      <c r="C5" s="50" t="n">
        <f aca="false">regular!E5</f>
        <v>9</v>
      </c>
      <c r="D5" s="2" t="n">
        <v>2</v>
      </c>
    </row>
    <row r="6" customFormat="false" ht="12.8" hidden="false" customHeight="false" outlineLevel="0" collapsed="false">
      <c r="A6" s="50" t="n">
        <f aca="false">regular!C6</f>
        <v>5</v>
      </c>
      <c r="B6" s="50" t="n">
        <f aca="false">regular!D6</f>
        <v>10</v>
      </c>
      <c r="C6" s="50" t="n">
        <f aca="false">regular!E6</f>
        <v>11</v>
      </c>
      <c r="D6" s="2" t="n">
        <v>2</v>
      </c>
    </row>
    <row r="7" customFormat="false" ht="12.8" hidden="false" customHeight="false" outlineLevel="0" collapsed="false">
      <c r="A7" s="50" t="n">
        <f aca="false">regular!C7</f>
        <v>6</v>
      </c>
      <c r="B7" s="50" t="n">
        <f aca="false">regular!D7</f>
        <v>12</v>
      </c>
      <c r="C7" s="50" t="n">
        <f aca="false">regular!E7</f>
        <v>13</v>
      </c>
      <c r="D7" s="2" t="n">
        <v>2</v>
      </c>
    </row>
    <row r="8" customFormat="false" ht="12.8" hidden="false" customHeight="false" outlineLevel="0" collapsed="false">
      <c r="A8" s="50" t="n">
        <f aca="false">regular!C8</f>
        <v>7</v>
      </c>
      <c r="B8" s="50" t="n">
        <f aca="false">regular!D8</f>
        <v>14</v>
      </c>
      <c r="C8" s="50" t="n">
        <f aca="false">regular!E8</f>
        <v>15</v>
      </c>
      <c r="D8" s="2" t="n">
        <v>2</v>
      </c>
    </row>
    <row r="9" customFormat="false" ht="12.8" hidden="false" customHeight="false" outlineLevel="0" collapsed="false">
      <c r="A9" s="50" t="n">
        <f aca="false">regular!C9</f>
        <v>8</v>
      </c>
      <c r="B9" s="50" t="n">
        <f aca="false">regular!D9</f>
        <v>16</v>
      </c>
      <c r="C9" s="50" t="n">
        <f aca="false">regular!E9</f>
        <v>17</v>
      </c>
      <c r="D9" s="2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0" activeCellId="0" sqref="C10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50" t="s">
        <v>47</v>
      </c>
      <c r="B1" s="50" t="s">
        <v>48</v>
      </c>
      <c r="C1" s="50" t="s">
        <v>49</v>
      </c>
      <c r="D1" s="2" t="s">
        <v>50</v>
      </c>
    </row>
    <row r="2" customFormat="false" ht="12.8" hidden="false" customHeight="false" outlineLevel="0" collapsed="false">
      <c r="A2" s="0" t="n">
        <v>0.36428434</v>
      </c>
      <c r="B2" s="0" t="n">
        <v>0.5420817</v>
      </c>
      <c r="C2" s="0" t="n">
        <v>0.7334709</v>
      </c>
      <c r="D2" s="0" t="n">
        <v>0</v>
      </c>
    </row>
    <row r="3" customFormat="false" ht="12.8" hidden="false" customHeight="false" outlineLevel="0" collapsed="false">
      <c r="A3" s="0" t="n">
        <v>0.7077877</v>
      </c>
      <c r="B3" s="0" t="n">
        <v>0.39750874</v>
      </c>
      <c r="C3" s="0" t="n">
        <v>0.7127721</v>
      </c>
      <c r="D3" s="0" t="n">
        <v>1</v>
      </c>
    </row>
    <row r="4" customFormat="false" ht="12.8" hidden="false" customHeight="false" outlineLevel="0" collapsed="false">
      <c r="A4" s="0" t="n">
        <v>0.3264838</v>
      </c>
      <c r="B4" s="0" t="n">
        <v>0.41503942</v>
      </c>
      <c r="C4" s="0" t="n">
        <v>0.79577976</v>
      </c>
      <c r="D4" s="0" t="n">
        <v>2</v>
      </c>
    </row>
    <row r="5" customFormat="false" ht="12.8" hidden="false" customHeight="false" outlineLevel="0" collapsed="false">
      <c r="A5" s="0" t="n">
        <v>0.66611</v>
      </c>
      <c r="B5" s="0" t="n">
        <v>0.34309506</v>
      </c>
      <c r="C5" s="0" t="n">
        <v>0.22890705</v>
      </c>
      <c r="D5" s="0" t="n">
        <v>0</v>
      </c>
    </row>
    <row r="6" customFormat="false" ht="12.8" hidden="false" customHeight="false" outlineLevel="0" collapsed="false">
      <c r="A6" s="0" t="n">
        <v>0.07764506</v>
      </c>
      <c r="B6" s="0" t="n">
        <v>0.3604287</v>
      </c>
      <c r="C6" s="0" t="n">
        <v>0.15933043</v>
      </c>
      <c r="D6" s="0" t="n">
        <v>2</v>
      </c>
    </row>
    <row r="7" customFormat="false" ht="12.8" hidden="false" customHeight="false" outlineLevel="0" collapsed="false">
      <c r="A7" s="0" t="n">
        <v>0.08693141</v>
      </c>
      <c r="B7" s="0" t="n">
        <v>0.30365914</v>
      </c>
      <c r="C7" s="0" t="n">
        <v>0.4128874</v>
      </c>
      <c r="D7" s="0" t="n">
        <v>0</v>
      </c>
    </row>
    <row r="8" customFormat="false" ht="12.8" hidden="false" customHeight="false" outlineLevel="0" collapsed="false">
      <c r="A8" s="0" t="n">
        <v>0.41172516</v>
      </c>
      <c r="B8" s="0" t="n">
        <v>0.9873587</v>
      </c>
      <c r="C8" s="0" t="n">
        <v>0.42125005</v>
      </c>
      <c r="D8" s="0" t="n">
        <v>2</v>
      </c>
    </row>
    <row r="9" customFormat="false" ht="12.8" hidden="false" customHeight="false" outlineLevel="0" collapsed="false">
      <c r="A9" s="0" t="n">
        <v>0.2818082</v>
      </c>
      <c r="B9" s="0" t="n">
        <v>0.6199603</v>
      </c>
      <c r="C9" s="0" t="n">
        <v>0.648762</v>
      </c>
      <c r="D9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61"/>
  <sheetViews>
    <sheetView showFormulas="false" showGridLines="true" showRowColHeaders="true" showZeros="true" rightToLeft="false" tabSelected="false" showOutlineSymbols="true" defaultGridColor="true" view="normal" topLeftCell="A28" colorId="64" zoomScale="120" zoomScaleNormal="120" zoomScalePageLayoutView="100" workbookViewId="0">
      <selection pane="topLeft" activeCell="F11" activeCellId="0" sqref="F11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7.64"/>
    <col collapsed="false" customWidth="true" hidden="false" outlineLevel="0" max="10" min="10" style="0" width="10.99"/>
  </cols>
  <sheetData>
    <row r="1" customFormat="false" ht="12.8" hidden="false" customHeight="false" outlineLevel="0" collapsed="false">
      <c r="B1" s="0" t="s">
        <v>0</v>
      </c>
      <c r="C1" s="0" t="n">
        <v>1</v>
      </c>
      <c r="D1" s="0" t="n">
        <v>2</v>
      </c>
      <c r="E1" s="0" t="n">
        <v>3</v>
      </c>
      <c r="G1" s="0" t="s">
        <v>1</v>
      </c>
      <c r="I1" s="0" t="s">
        <v>2</v>
      </c>
      <c r="J1" s="0" t="n">
        <f aca="false">SUM(C2:E9)</f>
        <v>158</v>
      </c>
    </row>
    <row r="2" customFormat="false" ht="12.8" hidden="false" customHeight="false" outlineLevel="0" collapsed="false">
      <c r="A2" s="1" t="s">
        <v>3</v>
      </c>
      <c r="B2" s="0" t="n">
        <v>1</v>
      </c>
      <c r="C2" s="50" t="n">
        <v>0</v>
      </c>
      <c r="D2" s="51" t="n">
        <f aca="false">C2*2</f>
        <v>0</v>
      </c>
      <c r="E2" s="52" t="n">
        <f aca="false">D2+1</f>
        <v>1</v>
      </c>
      <c r="G2" s="2" t="n">
        <v>1</v>
      </c>
      <c r="I2" s="0" t="s">
        <v>4</v>
      </c>
      <c r="J2" s="0" t="n">
        <f aca="false">SUM(L5:N7)</f>
        <v>158</v>
      </c>
    </row>
    <row r="3" customFormat="false" ht="12.8" hidden="false" customHeight="false" outlineLevel="0" collapsed="false">
      <c r="A3" s="0" t="s">
        <v>5</v>
      </c>
      <c r="B3" s="0" t="n">
        <v>2</v>
      </c>
      <c r="C3" s="53" t="n">
        <v>0</v>
      </c>
      <c r="D3" s="2" t="n">
        <f aca="false">C3*2</f>
        <v>0</v>
      </c>
      <c r="E3" s="54" t="n">
        <f aca="false">D3+1</f>
        <v>1</v>
      </c>
      <c r="G3" s="2" t="n">
        <v>1</v>
      </c>
    </row>
    <row r="4" customFormat="false" ht="12.8" hidden="false" customHeight="false" outlineLevel="0" collapsed="false">
      <c r="B4" s="0" t="n">
        <v>3</v>
      </c>
      <c r="C4" s="53" t="n">
        <v>0</v>
      </c>
      <c r="D4" s="2" t="n">
        <f aca="false">C4*2</f>
        <v>0</v>
      </c>
      <c r="E4" s="54" t="n">
        <f aca="false">D4+1</f>
        <v>1</v>
      </c>
      <c r="G4" s="2" t="n">
        <v>1</v>
      </c>
      <c r="J4" s="0" t="s">
        <v>6</v>
      </c>
      <c r="K4" s="0" t="s">
        <v>7</v>
      </c>
      <c r="L4" s="0" t="n">
        <v>1</v>
      </c>
      <c r="M4" s="0" t="n">
        <v>2</v>
      </c>
      <c r="N4" s="0" t="n">
        <v>3</v>
      </c>
    </row>
    <row r="5" customFormat="false" ht="12.8" hidden="false" customHeight="false" outlineLevel="0" collapsed="false">
      <c r="A5" s="0" t="s">
        <v>8</v>
      </c>
      <c r="B5" s="0" t="n">
        <v>4</v>
      </c>
      <c r="C5" s="53" t="n">
        <v>4</v>
      </c>
      <c r="D5" s="2" t="n">
        <f aca="false">C5*2</f>
        <v>8</v>
      </c>
      <c r="E5" s="54" t="n">
        <f aca="false">D5+1</f>
        <v>9</v>
      </c>
      <c r="G5" s="2" t="n">
        <v>2</v>
      </c>
      <c r="K5" s="0" t="n">
        <v>1</v>
      </c>
      <c r="L5" s="3" t="n">
        <f aca="false">SUM(C2:C4)</f>
        <v>0</v>
      </c>
      <c r="M5" s="4" t="n">
        <f aca="false">SUM(D2:D4)</f>
        <v>0</v>
      </c>
      <c r="N5" s="5" t="n">
        <f aca="false">SUM(E2:E4)</f>
        <v>3</v>
      </c>
      <c r="P5" s="18" t="e">
        <f aca="false">LN(L5)*3</f>
        <v>#VALUE!</v>
      </c>
      <c r="Q5" s="18" t="e">
        <f aca="false">LN(M5)*3</f>
        <v>#VALUE!</v>
      </c>
      <c r="R5" s="18" t="n">
        <f aca="false">LN(N5)*3</f>
        <v>3.29583686600433</v>
      </c>
    </row>
    <row r="6" customFormat="false" ht="12.8" hidden="false" customHeight="false" outlineLevel="0" collapsed="false">
      <c r="A6" s="0" t="s">
        <v>9</v>
      </c>
      <c r="B6" s="0" t="n">
        <v>5</v>
      </c>
      <c r="C6" s="53" t="n">
        <v>5</v>
      </c>
      <c r="D6" s="2" t="n">
        <f aca="false">C6*2</f>
        <v>10</v>
      </c>
      <c r="E6" s="54" t="n">
        <f aca="false">D6+1</f>
        <v>11</v>
      </c>
      <c r="G6" s="2" t="n">
        <v>2</v>
      </c>
      <c r="K6" s="0" t="n">
        <v>2</v>
      </c>
      <c r="L6" s="6" t="n">
        <f aca="false">SUM(C5:C8)</f>
        <v>22</v>
      </c>
      <c r="M6" s="7" t="n">
        <f aca="false">SUM(D5:D8)</f>
        <v>44</v>
      </c>
      <c r="N6" s="8" t="n">
        <f aca="false">SUM(E5:E8)</f>
        <v>48</v>
      </c>
      <c r="P6" s="59" t="n">
        <f aca="false">LN(L6)*4</f>
        <v>12.3641698134333</v>
      </c>
      <c r="Q6" s="59" t="n">
        <f aca="false">LN(M6)*4</f>
        <v>15.136758535673</v>
      </c>
      <c r="R6" s="59" t="n">
        <f aca="false">LN(N6)*4</f>
        <v>15.4848040436316</v>
      </c>
    </row>
    <row r="7" customFormat="false" ht="12.8" hidden="false" customHeight="false" outlineLevel="0" collapsed="false">
      <c r="B7" s="0" t="n">
        <v>6</v>
      </c>
      <c r="C7" s="53" t="n">
        <v>6</v>
      </c>
      <c r="D7" s="2" t="n">
        <f aca="false">C7*2</f>
        <v>12</v>
      </c>
      <c r="E7" s="54" t="n">
        <f aca="false">D7+1</f>
        <v>13</v>
      </c>
      <c r="G7" s="2" t="n">
        <v>2</v>
      </c>
      <c r="K7" s="0" t="n">
        <v>3</v>
      </c>
      <c r="L7" s="9" t="n">
        <f aca="false">C9</f>
        <v>8</v>
      </c>
      <c r="M7" s="10" t="n">
        <f aca="false">D9</f>
        <v>16</v>
      </c>
      <c r="N7" s="11" t="n">
        <f aca="false">E9</f>
        <v>17</v>
      </c>
      <c r="P7" s="59" t="n">
        <f aca="false">LN(L7)</f>
        <v>2.07944154167984</v>
      </c>
      <c r="Q7" s="59" t="n">
        <f aca="false">LN(M7)</f>
        <v>2.77258872223978</v>
      </c>
      <c r="R7" s="59" t="n">
        <f aca="false">LN(N7)</f>
        <v>2.83321334405622</v>
      </c>
    </row>
    <row r="8" customFormat="false" ht="12.8" hidden="false" customHeight="false" outlineLevel="0" collapsed="false">
      <c r="B8" s="0" t="n">
        <v>7</v>
      </c>
      <c r="C8" s="53" t="n">
        <v>7</v>
      </c>
      <c r="D8" s="2" t="n">
        <f aca="false">C8*2</f>
        <v>14</v>
      </c>
      <c r="E8" s="54" t="n">
        <f aca="false">D8+1</f>
        <v>15</v>
      </c>
      <c r="G8" s="2" t="n">
        <v>2</v>
      </c>
      <c r="P8" s="58" t="n">
        <f aca="false">SUM(P6:P7)</f>
        <v>14.4436113551131</v>
      </c>
      <c r="Q8" s="58" t="n">
        <f aca="false">SUM(Q6:Q7)</f>
        <v>17.9093472579128</v>
      </c>
      <c r="R8" s="58" t="n">
        <f aca="false">SUM(R6:R7)+R5</f>
        <v>21.6138542536921</v>
      </c>
    </row>
    <row r="9" customFormat="false" ht="12.8" hidden="false" customHeight="false" outlineLevel="0" collapsed="false">
      <c r="B9" s="0" t="n">
        <v>8</v>
      </c>
      <c r="C9" s="55" t="n">
        <v>8</v>
      </c>
      <c r="D9" s="56" t="n">
        <f aca="false">C9*2</f>
        <v>16</v>
      </c>
      <c r="E9" s="57" t="n">
        <f aca="false">D9+1</f>
        <v>17</v>
      </c>
      <c r="G9" s="2" t="n">
        <v>3</v>
      </c>
    </row>
    <row r="10" customFormat="false" ht="12.8" hidden="false" customHeight="false" outlineLevel="0" collapsed="false">
      <c r="J10" s="0" t="s">
        <v>10</v>
      </c>
      <c r="P10" s="18" t="e">
        <f aca="false">LN(L5)</f>
        <v>#VALUE!</v>
      </c>
      <c r="Q10" s="18" t="e">
        <f aca="false">LN(M5)</f>
        <v>#VALUE!</v>
      </c>
      <c r="R10" s="18" t="n">
        <f aca="false">LN(N5)</f>
        <v>1.09861228866811</v>
      </c>
    </row>
    <row r="11" customFormat="false" ht="12.8" hidden="false" customHeight="false" outlineLevel="0" collapsed="false">
      <c r="G11" s="12" t="s">
        <v>11</v>
      </c>
      <c r="K11" s="0" t="s">
        <v>0</v>
      </c>
      <c r="L11" s="0" t="n">
        <v>1</v>
      </c>
      <c r="M11" s="0" t="n">
        <v>2</v>
      </c>
      <c r="N11" s="0" t="n">
        <v>3</v>
      </c>
      <c r="P11" s="18" t="n">
        <f aca="false">LN(L6)</f>
        <v>3.09104245335832</v>
      </c>
      <c r="Q11" s="18" t="n">
        <f aca="false">LN(M6)</f>
        <v>3.78418963391826</v>
      </c>
      <c r="R11" s="18" t="n">
        <f aca="false">LN(N6)</f>
        <v>3.87120101090789</v>
      </c>
    </row>
    <row r="12" customFormat="false" ht="12.8" hidden="false" customHeight="false" outlineLevel="0" collapsed="false">
      <c r="A12" s="0" t="s">
        <v>12</v>
      </c>
      <c r="B12" s="0" t="s">
        <v>13</v>
      </c>
      <c r="C12" s="13" t="e">
        <f aca="false">LN(C2)</f>
        <v>#VALUE!</v>
      </c>
      <c r="D12" s="13" t="e">
        <f aca="false">LN(D2)</f>
        <v>#VALUE!</v>
      </c>
      <c r="E12" s="13" t="n">
        <f aca="false">LN(E2)</f>
        <v>0</v>
      </c>
      <c r="G12" s="14" t="s">
        <v>14</v>
      </c>
      <c r="K12" s="0" t="n">
        <v>1</v>
      </c>
      <c r="L12" s="7" t="n">
        <f aca="false">L5</f>
        <v>0</v>
      </c>
      <c r="M12" s="7" t="n">
        <f aca="false">M5</f>
        <v>0</v>
      </c>
      <c r="N12" s="7" t="n">
        <f aca="false">N5</f>
        <v>3</v>
      </c>
      <c r="P12" s="18" t="n">
        <f aca="false">LN(L7)</f>
        <v>2.07944154167984</v>
      </c>
      <c r="Q12" s="18" t="n">
        <f aca="false">LN(M7)</f>
        <v>2.77258872223978</v>
      </c>
      <c r="R12" s="18" t="n">
        <f aca="false">LN(N7)</f>
        <v>2.83321334405622</v>
      </c>
    </row>
    <row r="13" customFormat="false" ht="12.8" hidden="false" customHeight="false" outlineLevel="0" collapsed="false">
      <c r="C13" s="13" t="e">
        <f aca="false">LN(C3)</f>
        <v>#VALUE!</v>
      </c>
      <c r="D13" s="13" t="e">
        <f aca="false">LN(D3)</f>
        <v>#VALUE!</v>
      </c>
      <c r="E13" s="13" t="n">
        <f aca="false">LN(E3)</f>
        <v>0</v>
      </c>
      <c r="G13" s="15" t="e">
        <f aca="false">SUM(C12:E19)</f>
        <v>#VALUE!</v>
      </c>
      <c r="K13" s="0" t="n">
        <v>2</v>
      </c>
      <c r="L13" s="7" t="n">
        <f aca="false">L12</f>
        <v>0</v>
      </c>
      <c r="M13" s="7" t="n">
        <f aca="false">M12</f>
        <v>0</v>
      </c>
      <c r="N13" s="7" t="n">
        <f aca="false">N12</f>
        <v>3</v>
      </c>
    </row>
    <row r="14" customFormat="false" ht="12.8" hidden="false" customHeight="false" outlineLevel="0" collapsed="false">
      <c r="C14" s="13" t="e">
        <f aca="false">LN(C4)</f>
        <v>#VALUE!</v>
      </c>
      <c r="D14" s="13" t="e">
        <f aca="false">LN(D4)</f>
        <v>#VALUE!</v>
      </c>
      <c r="E14" s="13" t="n">
        <f aca="false">LN(E4)</f>
        <v>0</v>
      </c>
      <c r="G14" s="58" t="n">
        <f aca="false">SUM(C15:E19)</f>
        <v>33.7927555225887</v>
      </c>
      <c r="K14" s="0" t="n">
        <v>3</v>
      </c>
      <c r="L14" s="7" t="n">
        <f aca="false">L13</f>
        <v>0</v>
      </c>
      <c r="M14" s="7" t="n">
        <f aca="false">M13</f>
        <v>0</v>
      </c>
      <c r="N14" s="7" t="n">
        <f aca="false">N13</f>
        <v>3</v>
      </c>
    </row>
    <row r="15" customFormat="false" ht="12.8" hidden="false" customHeight="false" outlineLevel="0" collapsed="false">
      <c r="C15" s="13" t="n">
        <f aca="false">LN(C5)</f>
        <v>1.38629436111989</v>
      </c>
      <c r="D15" s="13" t="n">
        <f aca="false">LN(D5)</f>
        <v>2.07944154167984</v>
      </c>
      <c r="E15" s="13" t="n">
        <f aca="false">LN(E5)</f>
        <v>2.19722457733622</v>
      </c>
      <c r="K15" s="0" t="n">
        <v>4</v>
      </c>
      <c r="L15" s="7" t="n">
        <f aca="false">L6</f>
        <v>22</v>
      </c>
      <c r="M15" s="7" t="n">
        <f aca="false">M6</f>
        <v>44</v>
      </c>
      <c r="N15" s="7" t="n">
        <f aca="false">N6</f>
        <v>48</v>
      </c>
    </row>
    <row r="16" customFormat="false" ht="12.8" hidden="false" customHeight="false" outlineLevel="0" collapsed="false">
      <c r="C16" s="13" t="n">
        <f aca="false">LN(C6)</f>
        <v>1.6094379124341</v>
      </c>
      <c r="D16" s="13" t="n">
        <f aca="false">LN(D6)</f>
        <v>2.30258509299405</v>
      </c>
      <c r="E16" s="13" t="n">
        <f aca="false">LN(E6)</f>
        <v>2.39789527279837</v>
      </c>
      <c r="K16" s="0" t="n">
        <v>5</v>
      </c>
      <c r="L16" s="7" t="n">
        <f aca="false">L15</f>
        <v>22</v>
      </c>
      <c r="M16" s="7" t="n">
        <f aca="false">M15</f>
        <v>44</v>
      </c>
      <c r="N16" s="7" t="n">
        <f aca="false">N15</f>
        <v>48</v>
      </c>
    </row>
    <row r="17" customFormat="false" ht="12.8" hidden="false" customHeight="false" outlineLevel="0" collapsed="false">
      <c r="C17" s="13" t="n">
        <f aca="false">LN(C7)</f>
        <v>1.79175946922806</v>
      </c>
      <c r="D17" s="13" t="n">
        <f aca="false">LN(D7)</f>
        <v>2.484906649788</v>
      </c>
      <c r="E17" s="13" t="n">
        <f aca="false">LN(E7)</f>
        <v>2.56494935746154</v>
      </c>
      <c r="G17" s="16" t="s">
        <v>15</v>
      </c>
      <c r="K17" s="0" t="n">
        <v>6</v>
      </c>
      <c r="L17" s="7" t="n">
        <f aca="false">L16</f>
        <v>22</v>
      </c>
      <c r="M17" s="7" t="n">
        <f aca="false">M16</f>
        <v>44</v>
      </c>
      <c r="N17" s="7" t="n">
        <f aca="false">N16</f>
        <v>48</v>
      </c>
    </row>
    <row r="18" customFormat="false" ht="12.8" hidden="false" customHeight="false" outlineLevel="0" collapsed="false">
      <c r="C18" s="13" t="n">
        <f aca="false">LN(C8)</f>
        <v>1.94591014905531</v>
      </c>
      <c r="D18" s="13" t="n">
        <f aca="false">LN(D8)</f>
        <v>2.63905732961526</v>
      </c>
      <c r="E18" s="13" t="n">
        <f aca="false">LN(E8)</f>
        <v>2.70805020110221</v>
      </c>
      <c r="G18" s="17" t="e">
        <f aca="false">G13+G25+G32</f>
        <v>#VALUE!</v>
      </c>
      <c r="K18" s="0" t="n">
        <v>7</v>
      </c>
      <c r="L18" s="7" t="n">
        <f aca="false">L17</f>
        <v>22</v>
      </c>
      <c r="M18" s="7" t="n">
        <f aca="false">M17</f>
        <v>44</v>
      </c>
      <c r="N18" s="7" t="n">
        <f aca="false">N17</f>
        <v>48</v>
      </c>
    </row>
    <row r="19" customFormat="false" ht="12.8" hidden="false" customHeight="false" outlineLevel="0" collapsed="false">
      <c r="C19" s="13" t="n">
        <f aca="false">LN(C9)</f>
        <v>2.07944154167984</v>
      </c>
      <c r="D19" s="13" t="n">
        <f aca="false">LN(D9)</f>
        <v>2.77258872223978</v>
      </c>
      <c r="E19" s="13" t="n">
        <f aca="false">LN(E9)</f>
        <v>2.83321334405622</v>
      </c>
      <c r="G19" s="58" t="n">
        <f aca="false">G14+G27-H34</f>
        <v>-118.244504558075</v>
      </c>
      <c r="K19" s="0" t="n">
        <v>8</v>
      </c>
      <c r="L19" s="7" t="n">
        <f aca="false">L7</f>
        <v>8</v>
      </c>
      <c r="M19" s="7" t="n">
        <f aca="false">M7</f>
        <v>16</v>
      </c>
      <c r="N19" s="7" t="n">
        <f aca="false">N7</f>
        <v>17</v>
      </c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  <c r="J21" s="0" t="s">
        <v>17</v>
      </c>
    </row>
    <row r="22" customFormat="false" ht="12.8" hidden="false" customHeight="false" outlineLevel="0" collapsed="false">
      <c r="C22" s="0" t="s">
        <v>51</v>
      </c>
      <c r="K22" s="0" t="s">
        <v>0</v>
      </c>
      <c r="L22" s="0" t="n">
        <v>1</v>
      </c>
      <c r="M22" s="0" t="n">
        <v>2</v>
      </c>
      <c r="N22" s="0" t="n">
        <v>3</v>
      </c>
    </row>
    <row r="23" customFormat="false" ht="12.8" hidden="false" customHeight="false" outlineLevel="0" collapsed="false">
      <c r="C23" s="0" t="s">
        <v>52</v>
      </c>
      <c r="G23" s="12" t="s">
        <v>18</v>
      </c>
      <c r="K23" s="0" t="n">
        <v>1</v>
      </c>
      <c r="L23" s="13" t="e">
        <f aca="false">LN(L12)</f>
        <v>#VALUE!</v>
      </c>
      <c r="M23" s="13" t="e">
        <f aca="false">LN(M12)</f>
        <v>#VALUE!</v>
      </c>
      <c r="N23" s="13" t="n">
        <f aca="false">LN(N12)</f>
        <v>1.09861228866811</v>
      </c>
    </row>
    <row r="24" customFormat="false" ht="12.8" hidden="false" customHeight="false" outlineLevel="0" collapsed="false">
      <c r="G24" s="14" t="s">
        <v>19</v>
      </c>
      <c r="H24" s="14"/>
      <c r="K24" s="0" t="n">
        <v>2</v>
      </c>
      <c r="L24" s="13" t="e">
        <f aca="false">LN(L13)</f>
        <v>#VALUE!</v>
      </c>
      <c r="M24" s="13" t="e">
        <f aca="false">LN(M13)</f>
        <v>#VALUE!</v>
      </c>
      <c r="N24" s="13" t="n">
        <f aca="false">LN(N13)</f>
        <v>1.09861228866811</v>
      </c>
    </row>
    <row r="25" customFormat="false" ht="12.8" hidden="false" customHeight="false" outlineLevel="0" collapsed="false">
      <c r="G25" s="15" t="e">
        <f aca="false">SUM(L23:N30)</f>
        <v>#VALUE!</v>
      </c>
      <c r="K25" s="0" t="n">
        <v>3</v>
      </c>
      <c r="L25" s="13" t="e">
        <f aca="false">LN(L14)</f>
        <v>#VALUE!</v>
      </c>
      <c r="M25" s="13" t="e">
        <f aca="false">LN(M14)</f>
        <v>#VALUE!</v>
      </c>
      <c r="N25" s="13" t="n">
        <f aca="false">LN(N14)</f>
        <v>1.09861228866811</v>
      </c>
    </row>
    <row r="26" customFormat="false" ht="12.8" hidden="false" customHeight="false" outlineLevel="0" collapsed="false">
      <c r="G26" s="0" t="s">
        <v>20</v>
      </c>
      <c r="H26" s="18" t="e">
        <f aca="false">SUM(P5:R7)</f>
        <v>#VALUE!</v>
      </c>
      <c r="K26" s="0" t="n">
        <v>4</v>
      </c>
      <c r="L26" s="13" t="n">
        <f aca="false">LN(L15)</f>
        <v>3.09104245335832</v>
      </c>
      <c r="M26" s="13" t="n">
        <f aca="false">LN(M15)</f>
        <v>3.78418963391826</v>
      </c>
      <c r="N26" s="13" t="n">
        <f aca="false">LN(N15)</f>
        <v>3.87120101090789</v>
      </c>
    </row>
    <row r="27" customFormat="false" ht="12.8" hidden="false" customHeight="false" outlineLevel="0" collapsed="false">
      <c r="G27" s="58" t="n">
        <f aca="false">SUM(P6:R7,R5)</f>
        <v>53.966812866718</v>
      </c>
      <c r="K27" s="0" t="n">
        <v>5</v>
      </c>
      <c r="L27" s="13" t="n">
        <f aca="false">LN(L16)</f>
        <v>3.09104245335832</v>
      </c>
      <c r="M27" s="13" t="n">
        <f aca="false">LN(M16)</f>
        <v>3.78418963391826</v>
      </c>
      <c r="N27" s="13" t="n">
        <f aca="false">LN(N16)</f>
        <v>3.87120101090789</v>
      </c>
    </row>
    <row r="28" customFormat="false" ht="12.8" hidden="false" customHeight="false" outlineLevel="0" collapsed="false">
      <c r="B28" s="0" t="s">
        <v>21</v>
      </c>
      <c r="K28" s="0" t="n">
        <v>6</v>
      </c>
      <c r="L28" s="13" t="n">
        <f aca="false">LN(L17)</f>
        <v>3.09104245335832</v>
      </c>
      <c r="M28" s="13" t="n">
        <f aca="false">LN(M17)</f>
        <v>3.78418963391826</v>
      </c>
      <c r="N28" s="13" t="n">
        <f aca="false">LN(N17)</f>
        <v>3.87120101090789</v>
      </c>
    </row>
    <row r="29" customFormat="false" ht="12.8" hidden="false" customHeight="false" outlineLevel="0" collapsed="false">
      <c r="C29" s="0" t="n">
        <f aca="false">L12^2</f>
        <v>0</v>
      </c>
      <c r="D29" s="1" t="n">
        <f aca="false">M12^2</f>
        <v>0</v>
      </c>
      <c r="E29" s="1" t="n">
        <f aca="false">N12^2</f>
        <v>9</v>
      </c>
      <c r="K29" s="0" t="n">
        <v>7</v>
      </c>
      <c r="L29" s="13" t="n">
        <f aca="false">LN(L18)</f>
        <v>3.09104245335832</v>
      </c>
      <c r="M29" s="13" t="n">
        <f aca="false">LN(M18)</f>
        <v>3.78418963391826</v>
      </c>
      <c r="N29" s="13" t="n">
        <f aca="false">LN(N18)</f>
        <v>3.87120101090789</v>
      </c>
    </row>
    <row r="30" customFormat="false" ht="12.8" hidden="false" customHeight="false" outlineLevel="0" collapsed="false">
      <c r="C30" s="0" t="n">
        <f aca="false">L13^2</f>
        <v>0</v>
      </c>
      <c r="D30" s="1" t="n">
        <f aca="false">M13^2</f>
        <v>0</v>
      </c>
      <c r="E30" s="1" t="n">
        <f aca="false">N13^2</f>
        <v>9</v>
      </c>
      <c r="G30" s="12" t="s">
        <v>22</v>
      </c>
      <c r="K30" s="0" t="n">
        <v>8</v>
      </c>
      <c r="L30" s="13" t="n">
        <f aca="false">LN(L19)</f>
        <v>2.07944154167984</v>
      </c>
      <c r="M30" s="13" t="n">
        <f aca="false">LN(M19)</f>
        <v>2.77258872223978</v>
      </c>
      <c r="N30" s="13" t="n">
        <f aca="false">LN(N19)</f>
        <v>2.83321334405622</v>
      </c>
    </row>
    <row r="31" customFormat="false" ht="12.8" hidden="false" customHeight="false" outlineLevel="0" collapsed="false">
      <c r="C31" s="0" t="n">
        <f aca="false">L14^2</f>
        <v>0</v>
      </c>
      <c r="D31" s="1" t="n">
        <f aca="false">M14^2</f>
        <v>0</v>
      </c>
      <c r="E31" s="1" t="n">
        <f aca="false">N14^2</f>
        <v>9</v>
      </c>
      <c r="G31" s="14" t="s">
        <v>23</v>
      </c>
      <c r="H31" s="14"/>
      <c r="I31" s="14"/>
    </row>
    <row r="32" customFormat="false" ht="12.8" hidden="false" customHeight="false" outlineLevel="0" collapsed="false">
      <c r="C32" s="0" t="n">
        <f aca="false">L15^2</f>
        <v>484</v>
      </c>
      <c r="D32" s="1" t="n">
        <f aca="false">M15^2</f>
        <v>1936</v>
      </c>
      <c r="E32" s="1" t="n">
        <f aca="false">N15^2</f>
        <v>2304</v>
      </c>
      <c r="G32" s="15" t="n">
        <f aca="false">SUM(H39:J46)</f>
        <v>206.004072947381</v>
      </c>
      <c r="L32" s="19" t="s">
        <v>24</v>
      </c>
      <c r="M32" s="19"/>
      <c r="N32" s="19"/>
    </row>
    <row r="33" customFormat="false" ht="12.8" hidden="false" customHeight="false" outlineLevel="0" collapsed="false">
      <c r="C33" s="0" t="n">
        <f aca="false">L16^2</f>
        <v>484</v>
      </c>
      <c r="D33" s="1" t="n">
        <f aca="false">M16^2</f>
        <v>1936</v>
      </c>
      <c r="E33" s="1" t="n">
        <f aca="false">N16^2</f>
        <v>2304</v>
      </c>
      <c r="G33" s="0" t="s">
        <v>20</v>
      </c>
      <c r="H33" s="18" t="n">
        <f aca="false">SUM(H39:J39)*8</f>
        <v>206.004072947381</v>
      </c>
      <c r="L33" s="20" t="e">
        <f aca="false">check!C2/check!L$5</f>
        <v>#DIV/0!</v>
      </c>
      <c r="M33" s="20" t="e">
        <f aca="false">check!D2/check!M$5</f>
        <v>#DIV/0!</v>
      </c>
      <c r="N33" s="20" t="n">
        <f aca="false">check!E2/check!N$5</f>
        <v>0.333333333333333</v>
      </c>
    </row>
    <row r="34" customFormat="false" ht="12.8" hidden="false" customHeight="false" outlineLevel="0" collapsed="false">
      <c r="C34" s="0" t="n">
        <f aca="false">L17^2</f>
        <v>484</v>
      </c>
      <c r="D34" s="1" t="n">
        <f aca="false">M17^2</f>
        <v>1936</v>
      </c>
      <c r="E34" s="1" t="n">
        <f aca="false">N17^2</f>
        <v>2304</v>
      </c>
      <c r="G34" s="0" t="s">
        <v>25</v>
      </c>
      <c r="H34" s="58" t="n">
        <f aca="false">SUM(P38:R38)*8</f>
        <v>206.004072947381</v>
      </c>
      <c r="L34" s="20" t="e">
        <f aca="false">check!C3/check!L$5</f>
        <v>#DIV/0!</v>
      </c>
      <c r="M34" s="20" t="e">
        <f aca="false">check!D3/check!M$5</f>
        <v>#DIV/0!</v>
      </c>
      <c r="N34" s="20" t="n">
        <f aca="false">check!E3/check!N$5</f>
        <v>0.333333333333333</v>
      </c>
      <c r="P34" s="0" t="n">
        <f aca="false">L5^2*3</f>
        <v>0</v>
      </c>
      <c r="Q34" s="0" t="n">
        <f aca="false">M5^2*3</f>
        <v>0</v>
      </c>
      <c r="R34" s="0" t="n">
        <f aca="false">N5^2*3</f>
        <v>27</v>
      </c>
    </row>
    <row r="35" customFormat="false" ht="12.8" hidden="false" customHeight="false" outlineLevel="0" collapsed="false">
      <c r="C35" s="0" t="n">
        <f aca="false">L18^2</f>
        <v>484</v>
      </c>
      <c r="D35" s="1" t="n">
        <f aca="false">M18^2</f>
        <v>1936</v>
      </c>
      <c r="E35" s="1" t="n">
        <f aca="false">N18^2</f>
        <v>2304</v>
      </c>
      <c r="L35" s="20" t="e">
        <f aca="false">check!C4/check!L$5</f>
        <v>#DIV/0!</v>
      </c>
      <c r="M35" s="20" t="e">
        <f aca="false">check!D4/check!M$5</f>
        <v>#DIV/0!</v>
      </c>
      <c r="N35" s="20" t="n">
        <f aca="false">check!E4/check!N$5</f>
        <v>0.333333333333333</v>
      </c>
      <c r="P35" s="1" t="n">
        <f aca="false">L6^2*4</f>
        <v>1936</v>
      </c>
      <c r="Q35" s="1" t="n">
        <f aca="false">M6^2*4</f>
        <v>7744</v>
      </c>
      <c r="R35" s="1" t="n">
        <f aca="false">N6^2*4</f>
        <v>9216</v>
      </c>
    </row>
    <row r="36" customFormat="false" ht="12.8" hidden="false" customHeight="false" outlineLevel="0" collapsed="false">
      <c r="C36" s="0" t="n">
        <f aca="false">L19^2</f>
        <v>64</v>
      </c>
      <c r="D36" s="1" t="n">
        <f aca="false">M19^2</f>
        <v>256</v>
      </c>
      <c r="E36" s="1" t="n">
        <f aca="false">N19^2</f>
        <v>289</v>
      </c>
      <c r="L36" s="20" t="n">
        <f aca="false">check!C5/check!L$6</f>
        <v>0.181818181818182</v>
      </c>
      <c r="M36" s="20" t="n">
        <f aca="false">check!D5/check!M$6</f>
        <v>0.181818181818182</v>
      </c>
      <c r="N36" s="20" t="n">
        <f aca="false">check!E5/check!N$6</f>
        <v>0.1875</v>
      </c>
      <c r="P36" s="1" t="n">
        <f aca="false">L7^2</f>
        <v>64</v>
      </c>
      <c r="Q36" s="1" t="n">
        <f aca="false">M7^2</f>
        <v>256</v>
      </c>
      <c r="R36" s="1" t="n">
        <f aca="false">N7^2</f>
        <v>289</v>
      </c>
    </row>
    <row r="37" customFormat="false" ht="12.8" hidden="false" customHeight="false" outlineLevel="0" collapsed="false">
      <c r="D37" s="1"/>
      <c r="E37" s="1"/>
      <c r="L37" s="20" t="n">
        <f aca="false">check!C6/check!L$6</f>
        <v>0.227272727272727</v>
      </c>
      <c r="M37" s="20" t="n">
        <f aca="false">check!D6/check!M$6</f>
        <v>0.227272727272727</v>
      </c>
      <c r="N37" s="20" t="n">
        <f aca="false">check!E6/check!N$6</f>
        <v>0.229166666666667</v>
      </c>
    </row>
    <row r="38" customFormat="false" ht="12.8" hidden="false" customHeight="false" outlineLevel="0" collapsed="false">
      <c r="B38" s="1" t="s">
        <v>26</v>
      </c>
      <c r="D38" s="1"/>
      <c r="E38" s="1"/>
      <c r="G38" s="1" t="s">
        <v>27</v>
      </c>
      <c r="I38" s="1"/>
      <c r="J38" s="1"/>
      <c r="L38" s="20" t="n">
        <f aca="false">check!C7/check!L$6</f>
        <v>0.272727272727273</v>
      </c>
      <c r="M38" s="20" t="n">
        <f aca="false">check!D7/check!M$6</f>
        <v>0.272727272727273</v>
      </c>
      <c r="N38" s="20" t="n">
        <f aca="false">check!E7/check!N$6</f>
        <v>0.270833333333333</v>
      </c>
      <c r="P38" s="0" t="n">
        <f aca="false">LN(SUM(P34:P36))</f>
        <v>7.60090245954208</v>
      </c>
      <c r="Q38" s="1" t="n">
        <f aca="false">LN(SUM(Q34:Q36))</f>
        <v>8.98719682066197</v>
      </c>
      <c r="R38" s="1" t="n">
        <f aca="false">LN(SUM(R34:R36))</f>
        <v>9.16240983821863</v>
      </c>
    </row>
    <row r="39" customFormat="false" ht="12.8" hidden="false" customHeight="false" outlineLevel="0" collapsed="false">
      <c r="B39" s="0" t="n">
        <v>1</v>
      </c>
      <c r="C39" s="0" t="n">
        <f aca="false">SUM(C$29:C$36)</f>
        <v>2000</v>
      </c>
      <c r="D39" s="1" t="n">
        <f aca="false">SUM(D$29:D$36)</f>
        <v>8000</v>
      </c>
      <c r="E39" s="1" t="n">
        <f aca="false">SUM(E$29:E$36)</f>
        <v>9532</v>
      </c>
      <c r="G39" s="0" t="n">
        <v>1</v>
      </c>
      <c r="H39" s="18" t="n">
        <f aca="false">LN(C39)</f>
        <v>7.60090245954208</v>
      </c>
      <c r="I39" s="18" t="n">
        <f aca="false">LN(D39)</f>
        <v>8.98719682066197</v>
      </c>
      <c r="J39" s="18" t="n">
        <f aca="false">LN(E39)</f>
        <v>9.16240983821863</v>
      </c>
      <c r="L39" s="20" t="n">
        <f aca="false">check!C8/check!L$6</f>
        <v>0.318181818181818</v>
      </c>
      <c r="M39" s="20" t="n">
        <f aca="false">check!D8/check!M$6</f>
        <v>0.318181818181818</v>
      </c>
      <c r="N39" s="20" t="n">
        <f aca="false">check!E8/check!N$6</f>
        <v>0.3125</v>
      </c>
    </row>
    <row r="40" customFormat="false" ht="12.8" hidden="false" customHeight="false" outlineLevel="0" collapsed="false">
      <c r="B40" s="0" t="n">
        <v>2</v>
      </c>
      <c r="C40" s="0" t="n">
        <f aca="false">SUM(C$29:C$36)</f>
        <v>2000</v>
      </c>
      <c r="D40" s="1" t="n">
        <f aca="false">SUM(D$29:D$36)</f>
        <v>8000</v>
      </c>
      <c r="E40" s="1" t="n">
        <f aca="false">SUM(E$29:E$36)</f>
        <v>9532</v>
      </c>
      <c r="G40" s="0" t="n">
        <v>2</v>
      </c>
      <c r="H40" s="18" t="n">
        <f aca="false">LN(C40)</f>
        <v>7.60090245954208</v>
      </c>
      <c r="I40" s="18" t="n">
        <f aca="false">LN(D40)</f>
        <v>8.98719682066197</v>
      </c>
      <c r="J40" s="18" t="n">
        <f aca="false">LN(E40)</f>
        <v>9.16240983821863</v>
      </c>
      <c r="L40" s="20" t="n">
        <f aca="false">check!C9/check!L$7</f>
        <v>1</v>
      </c>
      <c r="M40" s="20" t="n">
        <f aca="false">check!D9/check!M$7</f>
        <v>1</v>
      </c>
      <c r="N40" s="20" t="n">
        <f aca="false">check!E9/check!N$7</f>
        <v>1</v>
      </c>
    </row>
    <row r="41" customFormat="false" ht="12.8" hidden="false" customHeight="false" outlineLevel="0" collapsed="false">
      <c r="B41" s="0" t="n">
        <v>3</v>
      </c>
      <c r="C41" s="0" t="n">
        <f aca="false">SUM(C$29:C$36)</f>
        <v>2000</v>
      </c>
      <c r="D41" s="1" t="n">
        <f aca="false">SUM(D$29:D$36)</f>
        <v>8000</v>
      </c>
      <c r="E41" s="1" t="n">
        <f aca="false">SUM(E$29:E$36)</f>
        <v>9532</v>
      </c>
      <c r="G41" s="0" t="n">
        <v>3</v>
      </c>
      <c r="H41" s="18" t="n">
        <f aca="false">LN(C41)</f>
        <v>7.60090245954208</v>
      </c>
      <c r="I41" s="18" t="n">
        <f aca="false">LN(D41)</f>
        <v>8.98719682066197</v>
      </c>
      <c r="J41" s="18" t="n">
        <f aca="false">LN(E41)</f>
        <v>9.16240983821863</v>
      </c>
      <c r="K41" s="21" t="s">
        <v>28</v>
      </c>
      <c r="L41" s="0" t="n">
        <f aca="false">SUM(L36:L40)</f>
        <v>2</v>
      </c>
      <c r="M41" s="0" t="n">
        <f aca="false">SUM(M36:M40)</f>
        <v>2</v>
      </c>
      <c r="N41" s="0" t="n">
        <f aca="false">SUM(N33:N40)</f>
        <v>3</v>
      </c>
    </row>
    <row r="42" customFormat="false" ht="12.8" hidden="false" customHeight="false" outlineLevel="0" collapsed="false">
      <c r="B42" s="0" t="n">
        <v>4</v>
      </c>
      <c r="C42" s="0" t="n">
        <f aca="false">SUM(C$29:C$36)</f>
        <v>2000</v>
      </c>
      <c r="D42" s="1" t="n">
        <f aca="false">SUM(D$29:D$36)</f>
        <v>8000</v>
      </c>
      <c r="E42" s="1" t="n">
        <f aca="false">SUM(E$29:E$36)</f>
        <v>9532</v>
      </c>
      <c r="G42" s="0" t="n">
        <v>4</v>
      </c>
      <c r="H42" s="18" t="n">
        <f aca="false">LN(C42)</f>
        <v>7.60090245954208</v>
      </c>
      <c r="I42" s="18" t="n">
        <f aca="false">LN(D42)</f>
        <v>8.98719682066197</v>
      </c>
      <c r="J42" s="18" t="n">
        <f aca="false">LN(E42)</f>
        <v>9.16240983821863</v>
      </c>
      <c r="L42" s="19" t="s">
        <v>29</v>
      </c>
      <c r="M42" s="19"/>
      <c r="N42" s="19"/>
    </row>
    <row r="43" customFormat="false" ht="12.8" hidden="false" customHeight="false" outlineLevel="0" collapsed="false">
      <c r="B43" s="0" t="n">
        <v>5</v>
      </c>
      <c r="C43" s="0" t="n">
        <f aca="false">SUM(C$29:C$36)</f>
        <v>2000</v>
      </c>
      <c r="D43" s="1" t="n">
        <f aca="false">SUM(D$29:D$36)</f>
        <v>8000</v>
      </c>
      <c r="E43" s="1" t="n">
        <f aca="false">SUM(E$29:E$36)</f>
        <v>9532</v>
      </c>
      <c r="G43" s="0" t="n">
        <v>5</v>
      </c>
      <c r="H43" s="18" t="n">
        <f aca="false">LN(C43)</f>
        <v>7.60090245954208</v>
      </c>
      <c r="I43" s="18" t="n">
        <f aca="false">LN(D43)</f>
        <v>8.98719682066197</v>
      </c>
      <c r="J43" s="18" t="n">
        <f aca="false">LN(E43)</f>
        <v>9.16240983821863</v>
      </c>
      <c r="L43" s="19" t="n">
        <f aca="false">C29/C39</f>
        <v>0</v>
      </c>
      <c r="M43" s="19" t="n">
        <f aca="false">D29/D39</f>
        <v>0</v>
      </c>
      <c r="N43" s="19" t="n">
        <f aca="false">E29/E39</f>
        <v>0.000944187998321444</v>
      </c>
    </row>
    <row r="44" customFormat="false" ht="12.8" hidden="false" customHeight="false" outlineLevel="0" collapsed="false">
      <c r="B44" s="0" t="n">
        <v>6</v>
      </c>
      <c r="C44" s="0" t="n">
        <f aca="false">SUM(C$29:C$36)</f>
        <v>2000</v>
      </c>
      <c r="D44" s="1" t="n">
        <f aca="false">SUM(D$29:D$36)</f>
        <v>8000</v>
      </c>
      <c r="E44" s="1" t="n">
        <f aca="false">SUM(E$29:E$36)</f>
        <v>9532</v>
      </c>
      <c r="G44" s="0" t="n">
        <v>6</v>
      </c>
      <c r="H44" s="18" t="n">
        <f aca="false">LN(C44)</f>
        <v>7.60090245954208</v>
      </c>
      <c r="I44" s="18" t="n">
        <f aca="false">LN(D44)</f>
        <v>8.98719682066197</v>
      </c>
      <c r="J44" s="18" t="n">
        <f aca="false">LN(E44)</f>
        <v>9.16240983821863</v>
      </c>
      <c r="L44" s="19" t="n">
        <f aca="false">C30/C40</f>
        <v>0</v>
      </c>
      <c r="M44" s="19" t="n">
        <f aca="false">D30/D40</f>
        <v>0</v>
      </c>
      <c r="N44" s="19" t="n">
        <f aca="false">E30/E40</f>
        <v>0.000944187998321444</v>
      </c>
    </row>
    <row r="45" customFormat="false" ht="12.8" hidden="false" customHeight="false" outlineLevel="0" collapsed="false">
      <c r="B45" s="0" t="n">
        <v>7</v>
      </c>
      <c r="C45" s="0" t="n">
        <f aca="false">SUM(C$29:C$36)</f>
        <v>2000</v>
      </c>
      <c r="D45" s="1" t="n">
        <f aca="false">SUM(D$29:D$36)</f>
        <v>8000</v>
      </c>
      <c r="E45" s="1" t="n">
        <f aca="false">SUM(E$29:E$36)</f>
        <v>9532</v>
      </c>
      <c r="G45" s="0" t="n">
        <v>7</v>
      </c>
      <c r="H45" s="18" t="n">
        <f aca="false">LN(C45)</f>
        <v>7.60090245954208</v>
      </c>
      <c r="I45" s="18" t="n">
        <f aca="false">LN(D45)</f>
        <v>8.98719682066197</v>
      </c>
      <c r="J45" s="18" t="n">
        <f aca="false">LN(E45)</f>
        <v>9.16240983821863</v>
      </c>
      <c r="L45" s="19" t="n">
        <f aca="false">C31/C41</f>
        <v>0</v>
      </c>
      <c r="M45" s="19" t="n">
        <f aca="false">D31/D41</f>
        <v>0</v>
      </c>
      <c r="N45" s="19" t="n">
        <f aca="false">E31/E41</f>
        <v>0.000944187998321444</v>
      </c>
    </row>
    <row r="46" customFormat="false" ht="12.8" hidden="false" customHeight="false" outlineLevel="0" collapsed="false">
      <c r="B46" s="0" t="n">
        <v>8</v>
      </c>
      <c r="C46" s="0" t="n">
        <f aca="false">SUM(C$29:C$36)</f>
        <v>2000</v>
      </c>
      <c r="D46" s="1" t="n">
        <f aca="false">SUM(D$29:D$36)</f>
        <v>8000</v>
      </c>
      <c r="E46" s="1" t="n">
        <f aca="false">SUM(E$29:E$36)</f>
        <v>9532</v>
      </c>
      <c r="G46" s="0" t="n">
        <v>8</v>
      </c>
      <c r="H46" s="18" t="n">
        <f aca="false">LN(C46)</f>
        <v>7.60090245954208</v>
      </c>
      <c r="I46" s="18" t="n">
        <f aca="false">LN(D46)</f>
        <v>8.98719682066197</v>
      </c>
      <c r="J46" s="18" t="n">
        <f aca="false">LN(E46)</f>
        <v>9.16240983821863</v>
      </c>
      <c r="L46" s="19" t="n">
        <f aca="false">C32/C42</f>
        <v>0.242</v>
      </c>
      <c r="M46" s="19" t="n">
        <f aca="false">D32/D42</f>
        <v>0.242</v>
      </c>
      <c r="N46" s="19" t="n">
        <f aca="false">E32/E42</f>
        <v>0.24171212757029</v>
      </c>
    </row>
    <row r="47" customFormat="false" ht="12.8" hidden="false" customHeight="false" outlineLevel="0" collapsed="false">
      <c r="L47" s="19" t="n">
        <f aca="false">C33/C43</f>
        <v>0.242</v>
      </c>
      <c r="M47" s="19" t="n">
        <f aca="false">D33/D43</f>
        <v>0.242</v>
      </c>
      <c r="N47" s="19" t="n">
        <f aca="false">E33/E43</f>
        <v>0.24171212757029</v>
      </c>
    </row>
    <row r="48" customFormat="false" ht="12.8" hidden="false" customHeight="false" outlineLevel="0" collapsed="false">
      <c r="L48" s="19" t="n">
        <f aca="false">C34/C44</f>
        <v>0.242</v>
      </c>
      <c r="M48" s="19" t="n">
        <f aca="false">D34/D44</f>
        <v>0.242</v>
      </c>
      <c r="N48" s="19" t="n">
        <f aca="false">E34/E44</f>
        <v>0.24171212757029</v>
      </c>
    </row>
    <row r="49" customFormat="false" ht="12.8" hidden="false" customHeight="false" outlineLevel="0" collapsed="false">
      <c r="L49" s="19" t="n">
        <f aca="false">C35/C45</f>
        <v>0.242</v>
      </c>
      <c r="M49" s="19" t="n">
        <f aca="false">D35/D45</f>
        <v>0.242</v>
      </c>
      <c r="N49" s="19" t="n">
        <f aca="false">E35/E45</f>
        <v>0.24171212757029</v>
      </c>
    </row>
    <row r="50" customFormat="false" ht="12.8" hidden="false" customHeight="false" outlineLevel="0" collapsed="false">
      <c r="L50" s="19" t="n">
        <f aca="false">C36/C46</f>
        <v>0.032</v>
      </c>
      <c r="M50" s="19" t="n">
        <f aca="false">D36/D46</f>
        <v>0.032</v>
      </c>
      <c r="N50" s="19" t="n">
        <f aca="false">E36/E46</f>
        <v>0.0303189257238775</v>
      </c>
    </row>
    <row r="51" customFormat="false" ht="12.8" hidden="false" customHeight="false" outlineLevel="0" collapsed="false">
      <c r="K51" s="21" t="s">
        <v>28</v>
      </c>
      <c r="L51" s="0" t="n">
        <f aca="false">SUM(L46:L50)</f>
        <v>1</v>
      </c>
      <c r="M51" s="0" t="n">
        <f aca="false">SUM(M46:M50)</f>
        <v>1</v>
      </c>
      <c r="N51" s="0" t="n">
        <f aca="false">SUM(N43:N50)</f>
        <v>1</v>
      </c>
    </row>
    <row r="52" customFormat="false" ht="12.8" hidden="false" customHeight="false" outlineLevel="0" collapsed="false">
      <c r="L52" s="24" t="s">
        <v>32</v>
      </c>
      <c r="M52" s="24"/>
      <c r="N52" s="24"/>
    </row>
    <row r="53" customFormat="false" ht="12.8" hidden="false" customHeight="false" outlineLevel="0" collapsed="false">
      <c r="L53" s="24" t="e">
        <f aca="false">L33*L43</f>
        <v>#DIV/0!</v>
      </c>
      <c r="M53" s="24" t="e">
        <f aca="false">M33*M43</f>
        <v>#DIV/0!</v>
      </c>
      <c r="N53" s="24" t="n">
        <f aca="false">N33*N43</f>
        <v>0.000314729332773814</v>
      </c>
    </row>
    <row r="54" customFormat="false" ht="12.8" hidden="false" customHeight="false" outlineLevel="0" collapsed="false">
      <c r="L54" s="24" t="e">
        <f aca="false">L34*L44</f>
        <v>#DIV/0!</v>
      </c>
      <c r="M54" s="24" t="e">
        <f aca="false">M34*M44</f>
        <v>#DIV/0!</v>
      </c>
      <c r="N54" s="24" t="n">
        <f aca="false">N34*N44</f>
        <v>0.000314729332773814</v>
      </c>
    </row>
    <row r="55" customFormat="false" ht="12.8" hidden="false" customHeight="false" outlineLevel="0" collapsed="false">
      <c r="L55" s="24" t="e">
        <f aca="false">L35*L45</f>
        <v>#DIV/0!</v>
      </c>
      <c r="M55" s="24" t="e">
        <f aca="false">M35*M45</f>
        <v>#DIV/0!</v>
      </c>
      <c r="N55" s="24" t="n">
        <f aca="false">N35*N45</f>
        <v>0.000314729332773814</v>
      </c>
    </row>
    <row r="56" customFormat="false" ht="12.8" hidden="false" customHeight="false" outlineLevel="0" collapsed="false">
      <c r="L56" s="24" t="n">
        <f aca="false">L36*L46</f>
        <v>0.044</v>
      </c>
      <c r="M56" s="24" t="n">
        <f aca="false">M36*M46</f>
        <v>0.044</v>
      </c>
      <c r="N56" s="24" t="n">
        <f aca="false">N36*N46</f>
        <v>0.0453210239194293</v>
      </c>
    </row>
    <row r="57" customFormat="false" ht="12.8" hidden="false" customHeight="false" outlineLevel="0" collapsed="false">
      <c r="L57" s="24" t="n">
        <f aca="false">L37*L47</f>
        <v>0.055</v>
      </c>
      <c r="M57" s="24" t="n">
        <f aca="false">M37*M47</f>
        <v>0.055</v>
      </c>
      <c r="N57" s="24" t="n">
        <f aca="false">N37*N47</f>
        <v>0.0553923625681914</v>
      </c>
    </row>
    <row r="58" customFormat="false" ht="12.8" hidden="false" customHeight="false" outlineLevel="0" collapsed="false">
      <c r="L58" s="24" t="n">
        <f aca="false">L38*L48</f>
        <v>0.066</v>
      </c>
      <c r="M58" s="24" t="n">
        <f aca="false">M38*M48</f>
        <v>0.066</v>
      </c>
      <c r="N58" s="24" t="n">
        <f aca="false">N38*N48</f>
        <v>0.0654637012169534</v>
      </c>
    </row>
    <row r="59" customFormat="false" ht="12.8" hidden="false" customHeight="false" outlineLevel="0" collapsed="false">
      <c r="L59" s="24" t="n">
        <f aca="false">L39*L49</f>
        <v>0.077</v>
      </c>
      <c r="M59" s="24" t="n">
        <f aca="false">M39*M49</f>
        <v>0.077</v>
      </c>
      <c r="N59" s="24" t="n">
        <f aca="false">N39*N49</f>
        <v>0.0755350398657155</v>
      </c>
    </row>
    <row r="60" customFormat="false" ht="12.8" hidden="false" customHeight="false" outlineLevel="0" collapsed="false">
      <c r="L60" s="24" t="n">
        <f aca="false">L40*L50</f>
        <v>0.032</v>
      </c>
      <c r="M60" s="24" t="n">
        <f aca="false">M40*M50</f>
        <v>0.032</v>
      </c>
      <c r="N60" s="24" t="n">
        <f aca="false">N40*N50</f>
        <v>0.0303189257238775</v>
      </c>
    </row>
    <row r="61" customFormat="false" ht="12.8" hidden="false" customHeight="false" outlineLevel="0" collapsed="false">
      <c r="K61" s="21" t="s">
        <v>28</v>
      </c>
      <c r="L61" s="0" t="n">
        <f aca="false">SUM(L56:L60)</f>
        <v>0.274</v>
      </c>
      <c r="M61" s="0" t="n">
        <f aca="false">SUM(M56:M60)</f>
        <v>0.274</v>
      </c>
      <c r="N61" s="0" t="n">
        <f aca="false">SUM(N53:N60)</f>
        <v>0.272975241292488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6"/>
  <sheetViews>
    <sheetView showFormulas="false" showGridLines="true" showRowColHeaders="true" showZeros="true" rightToLeft="false" tabSelected="false" showOutlineSymbols="true" defaultGridColor="true" view="normal" topLeftCell="A43" colorId="64" zoomScale="120" zoomScaleNormal="120" zoomScalePageLayoutView="100" workbookViewId="0">
      <selection pane="topLeft" activeCell="L34" activeCellId="0" sqref="L34"/>
    </sheetView>
  </sheetViews>
  <sheetFormatPr defaultColWidth="11.640625" defaultRowHeight="12.8" zeroHeight="false" outlineLevelRow="0" outlineLevelCol="0"/>
  <cols>
    <col collapsed="false" customWidth="true" hidden="false" outlineLevel="0" max="2" min="2" style="0" width="7.64"/>
    <col collapsed="false" customWidth="true" hidden="false" outlineLevel="0" max="10" min="10" style="0" width="10.99"/>
  </cols>
  <sheetData>
    <row r="1" customFormat="false" ht="12.8" hidden="false" customHeight="false" outlineLevel="0" collapsed="false">
      <c r="B1" s="0" t="s">
        <v>0</v>
      </c>
      <c r="C1" s="0" t="n">
        <v>1</v>
      </c>
      <c r="D1" s="0" t="n">
        <v>2</v>
      </c>
      <c r="E1" s="0" t="n">
        <v>3</v>
      </c>
      <c r="G1" s="0" t="s">
        <v>1</v>
      </c>
      <c r="I1" s="0" t="s">
        <v>2</v>
      </c>
      <c r="J1" s="0" t="n">
        <f aca="false">SUM(C2:E9)</f>
        <v>158</v>
      </c>
    </row>
    <row r="2" customFormat="false" ht="12.8" hidden="false" customHeight="false" outlineLevel="0" collapsed="false">
      <c r="A2" s="1" t="s">
        <v>3</v>
      </c>
      <c r="B2" s="0" t="n">
        <v>1</v>
      </c>
      <c r="C2" s="50" t="n">
        <v>0</v>
      </c>
      <c r="D2" s="51" t="n">
        <f aca="false">C2*2</f>
        <v>0</v>
      </c>
      <c r="E2" s="52" t="n">
        <f aca="false">D2+1</f>
        <v>1</v>
      </c>
      <c r="G2" s="2" t="n">
        <v>1</v>
      </c>
      <c r="I2" s="0" t="s">
        <v>4</v>
      </c>
      <c r="J2" s="0" t="n">
        <f aca="false">SUM(L5:N7)</f>
        <v>158</v>
      </c>
    </row>
    <row r="3" customFormat="false" ht="12.8" hidden="false" customHeight="false" outlineLevel="0" collapsed="false">
      <c r="A3" s="0" t="s">
        <v>5</v>
      </c>
      <c r="B3" s="0" t="n">
        <v>2</v>
      </c>
      <c r="C3" s="53" t="n">
        <v>0</v>
      </c>
      <c r="D3" s="2" t="n">
        <f aca="false">C3*2</f>
        <v>0</v>
      </c>
      <c r="E3" s="54" t="n">
        <f aca="false">D3+1</f>
        <v>1</v>
      </c>
      <c r="G3" s="2" t="n">
        <v>1</v>
      </c>
    </row>
    <row r="4" customFormat="false" ht="12.8" hidden="false" customHeight="false" outlineLevel="0" collapsed="false">
      <c r="B4" s="0" t="n">
        <v>3</v>
      </c>
      <c r="C4" s="53" t="n">
        <v>0</v>
      </c>
      <c r="D4" s="2" t="n">
        <f aca="false">C4*2</f>
        <v>0</v>
      </c>
      <c r="E4" s="54" t="n">
        <f aca="false">D4+1</f>
        <v>1</v>
      </c>
      <c r="G4" s="2" t="n">
        <v>1</v>
      </c>
      <c r="J4" s="0" t="s">
        <v>6</v>
      </c>
      <c r="K4" s="0" t="s">
        <v>7</v>
      </c>
      <c r="L4" s="0" t="n">
        <v>1</v>
      </c>
      <c r="M4" s="0" t="n">
        <v>2</v>
      </c>
      <c r="N4" s="0" t="n">
        <v>3</v>
      </c>
    </row>
    <row r="5" customFormat="false" ht="12.8" hidden="false" customHeight="false" outlineLevel="0" collapsed="false">
      <c r="A5" s="0" t="s">
        <v>8</v>
      </c>
      <c r="B5" s="0" t="n">
        <v>4</v>
      </c>
      <c r="C5" s="53" t="n">
        <v>4</v>
      </c>
      <c r="D5" s="2" t="n">
        <f aca="false">C5*2</f>
        <v>8</v>
      </c>
      <c r="E5" s="54" t="n">
        <f aca="false">D5+1</f>
        <v>9</v>
      </c>
      <c r="G5" s="2" t="n">
        <v>2</v>
      </c>
      <c r="K5" s="0" t="n">
        <v>1</v>
      </c>
      <c r="L5" s="3" t="n">
        <f aca="false">SUM(C2:C4)</f>
        <v>0</v>
      </c>
      <c r="M5" s="4" t="n">
        <f aca="false">SUM(D2:D4)</f>
        <v>0</v>
      </c>
      <c r="N5" s="5" t="n">
        <f aca="false">SUM(E2:E4)</f>
        <v>3</v>
      </c>
      <c r="P5" s="18" t="e">
        <f aca="false">LN(L5)*3</f>
        <v>#VALUE!</v>
      </c>
      <c r="Q5" s="18" t="e">
        <f aca="false">LN(M5)*3</f>
        <v>#VALUE!</v>
      </c>
      <c r="R5" s="18" t="n">
        <f aca="false">LN(N5)*3</f>
        <v>3.29583686600433</v>
      </c>
    </row>
    <row r="6" customFormat="false" ht="12.8" hidden="false" customHeight="false" outlineLevel="0" collapsed="false">
      <c r="A6" s="0" t="s">
        <v>9</v>
      </c>
      <c r="B6" s="0" t="n">
        <v>5</v>
      </c>
      <c r="C6" s="53" t="n">
        <v>5</v>
      </c>
      <c r="D6" s="2" t="n">
        <f aca="false">C6*2</f>
        <v>10</v>
      </c>
      <c r="E6" s="54" t="n">
        <f aca="false">D6+1</f>
        <v>11</v>
      </c>
      <c r="G6" s="2" t="n">
        <v>2</v>
      </c>
      <c r="K6" s="0" t="n">
        <v>2</v>
      </c>
      <c r="L6" s="6" t="n">
        <f aca="false">SUM(C5:C8)</f>
        <v>22</v>
      </c>
      <c r="M6" s="7" t="n">
        <f aca="false">SUM(D5:D8)</f>
        <v>44</v>
      </c>
      <c r="N6" s="8" t="n">
        <f aca="false">SUM(E5:E8)</f>
        <v>48</v>
      </c>
      <c r="P6" s="59" t="n">
        <f aca="false">LN(L6)*4</f>
        <v>12.3641698134333</v>
      </c>
      <c r="Q6" s="59" t="n">
        <f aca="false">LN(M6)*4</f>
        <v>15.136758535673</v>
      </c>
      <c r="R6" s="59" t="n">
        <f aca="false">LN(N6)*4</f>
        <v>15.4848040436316</v>
      </c>
    </row>
    <row r="7" customFormat="false" ht="12.8" hidden="false" customHeight="false" outlineLevel="0" collapsed="false">
      <c r="B7" s="0" t="n">
        <v>6</v>
      </c>
      <c r="C7" s="53" t="n">
        <v>6</v>
      </c>
      <c r="D7" s="2" t="n">
        <f aca="false">C7*2</f>
        <v>12</v>
      </c>
      <c r="E7" s="54" t="n">
        <f aca="false">D7+1</f>
        <v>13</v>
      </c>
      <c r="G7" s="2" t="n">
        <v>2</v>
      </c>
      <c r="K7" s="0" t="n">
        <v>3</v>
      </c>
      <c r="L7" s="9" t="n">
        <f aca="false">C9</f>
        <v>8</v>
      </c>
      <c r="M7" s="10" t="n">
        <f aca="false">D9</f>
        <v>16</v>
      </c>
      <c r="N7" s="11" t="n">
        <f aca="false">E9</f>
        <v>17</v>
      </c>
      <c r="P7" s="59" t="n">
        <f aca="false">LN(L7)</f>
        <v>2.07944154167984</v>
      </c>
      <c r="Q7" s="59" t="n">
        <f aca="false">LN(M7)</f>
        <v>2.77258872223978</v>
      </c>
      <c r="R7" s="59" t="n">
        <f aca="false">LN(N7)</f>
        <v>2.83321334405622</v>
      </c>
    </row>
    <row r="8" customFormat="false" ht="12.8" hidden="false" customHeight="false" outlineLevel="0" collapsed="false">
      <c r="B8" s="0" t="n">
        <v>7</v>
      </c>
      <c r="C8" s="53" t="n">
        <v>7</v>
      </c>
      <c r="D8" s="2" t="n">
        <f aca="false">C8*2</f>
        <v>14</v>
      </c>
      <c r="E8" s="54" t="n">
        <f aca="false">D8+1</f>
        <v>15</v>
      </c>
      <c r="G8" s="2" t="n">
        <v>2</v>
      </c>
      <c r="P8" s="58" t="n">
        <f aca="false">SUM(P6:P7)</f>
        <v>14.4436113551131</v>
      </c>
      <c r="Q8" s="58" t="n">
        <f aca="false">SUM(Q6:Q7)</f>
        <v>17.9093472579128</v>
      </c>
      <c r="R8" s="58" t="n">
        <f aca="false">SUM(R6:R7)+R5</f>
        <v>21.6138542536921</v>
      </c>
    </row>
    <row r="9" customFormat="false" ht="12.8" hidden="false" customHeight="false" outlineLevel="0" collapsed="false">
      <c r="B9" s="0" t="n">
        <v>8</v>
      </c>
      <c r="C9" s="55" t="n">
        <v>8</v>
      </c>
      <c r="D9" s="56" t="n">
        <f aca="false">C9*2</f>
        <v>16</v>
      </c>
      <c r="E9" s="57" t="n">
        <f aca="false">D9+1</f>
        <v>17</v>
      </c>
      <c r="G9" s="2" t="n">
        <v>3</v>
      </c>
    </row>
    <row r="10" customFormat="false" ht="12.8" hidden="false" customHeight="false" outlineLevel="0" collapsed="false">
      <c r="J10" s="0" t="s">
        <v>10</v>
      </c>
      <c r="P10" s="18" t="e">
        <f aca="false">LN(L5)</f>
        <v>#VALUE!</v>
      </c>
      <c r="Q10" s="18" t="e">
        <f aca="false">LN(M5)</f>
        <v>#VALUE!</v>
      </c>
      <c r="R10" s="18" t="n">
        <f aca="false">LN(N5)</f>
        <v>1.09861228866811</v>
      </c>
    </row>
    <row r="11" customFormat="false" ht="12.8" hidden="false" customHeight="false" outlineLevel="0" collapsed="false">
      <c r="G11" s="12" t="s">
        <v>11</v>
      </c>
      <c r="K11" s="0" t="s">
        <v>0</v>
      </c>
      <c r="L11" s="0" t="n">
        <v>1</v>
      </c>
      <c r="M11" s="0" t="n">
        <v>2</v>
      </c>
      <c r="N11" s="0" t="n">
        <v>3</v>
      </c>
      <c r="P11" s="18" t="n">
        <f aca="false">LN(L6)</f>
        <v>3.09104245335832</v>
      </c>
      <c r="Q11" s="18" t="n">
        <f aca="false">LN(M6)</f>
        <v>3.78418963391826</v>
      </c>
      <c r="R11" s="18" t="n">
        <f aca="false">LN(N6)</f>
        <v>3.87120101090789</v>
      </c>
    </row>
    <row r="12" customFormat="false" ht="12.8" hidden="false" customHeight="false" outlineLevel="0" collapsed="false">
      <c r="A12" s="0" t="s">
        <v>12</v>
      </c>
      <c r="B12" s="0" t="s">
        <v>13</v>
      </c>
      <c r="C12" s="13" t="e">
        <f aca="false">LN(C2)</f>
        <v>#VALUE!</v>
      </c>
      <c r="D12" s="13" t="e">
        <f aca="false">LN(D2)</f>
        <v>#VALUE!</v>
      </c>
      <c r="E12" s="13" t="n">
        <f aca="false">LN(E2)</f>
        <v>0</v>
      </c>
      <c r="G12" s="14" t="s">
        <v>14</v>
      </c>
      <c r="K12" s="0" t="n">
        <v>1</v>
      </c>
      <c r="L12" s="7" t="n">
        <f aca="false">L5</f>
        <v>0</v>
      </c>
      <c r="M12" s="7" t="n">
        <f aca="false">M5</f>
        <v>0</v>
      </c>
      <c r="N12" s="7" t="n">
        <f aca="false">N5</f>
        <v>3</v>
      </c>
      <c r="P12" s="18" t="n">
        <f aca="false">LN(L7)</f>
        <v>2.07944154167984</v>
      </c>
      <c r="Q12" s="18" t="n">
        <f aca="false">LN(M7)</f>
        <v>2.77258872223978</v>
      </c>
      <c r="R12" s="18" t="n">
        <f aca="false">LN(N7)</f>
        <v>2.83321334405622</v>
      </c>
    </row>
    <row r="13" customFormat="false" ht="12.8" hidden="false" customHeight="false" outlineLevel="0" collapsed="false">
      <c r="C13" s="13" t="e">
        <f aca="false">LN(C3)</f>
        <v>#VALUE!</v>
      </c>
      <c r="D13" s="13" t="e">
        <f aca="false">LN(D3)</f>
        <v>#VALUE!</v>
      </c>
      <c r="E13" s="13" t="n">
        <f aca="false">LN(E3)</f>
        <v>0</v>
      </c>
      <c r="G13" s="15" t="e">
        <f aca="false">SUM(C12:E19)</f>
        <v>#VALUE!</v>
      </c>
      <c r="K13" s="0" t="n">
        <v>2</v>
      </c>
      <c r="L13" s="7" t="n">
        <f aca="false">L12</f>
        <v>0</v>
      </c>
      <c r="M13" s="7" t="n">
        <f aca="false">M12</f>
        <v>0</v>
      </c>
      <c r="N13" s="7" t="n">
        <f aca="false">N12</f>
        <v>3</v>
      </c>
    </row>
    <row r="14" customFormat="false" ht="12.8" hidden="false" customHeight="false" outlineLevel="0" collapsed="false">
      <c r="C14" s="13" t="e">
        <f aca="false">LN(C4)</f>
        <v>#VALUE!</v>
      </c>
      <c r="D14" s="13" t="e">
        <f aca="false">LN(D4)</f>
        <v>#VALUE!</v>
      </c>
      <c r="E14" s="13" t="n">
        <f aca="false">LN(E4)</f>
        <v>0</v>
      </c>
      <c r="G14" s="58" t="n">
        <f aca="false">SUM(C15:E19)</f>
        <v>33.7927555225887</v>
      </c>
      <c r="K14" s="0" t="n">
        <v>3</v>
      </c>
      <c r="L14" s="7" t="n">
        <f aca="false">L13</f>
        <v>0</v>
      </c>
      <c r="M14" s="7" t="n">
        <f aca="false">M13</f>
        <v>0</v>
      </c>
      <c r="N14" s="7" t="n">
        <f aca="false">N13</f>
        <v>3</v>
      </c>
    </row>
    <row r="15" customFormat="false" ht="12.8" hidden="false" customHeight="false" outlineLevel="0" collapsed="false">
      <c r="C15" s="13" t="n">
        <f aca="false">LN(C5)</f>
        <v>1.38629436111989</v>
      </c>
      <c r="D15" s="13" t="n">
        <f aca="false">LN(D5)</f>
        <v>2.07944154167984</v>
      </c>
      <c r="E15" s="13" t="n">
        <f aca="false">LN(E5)</f>
        <v>2.19722457733622</v>
      </c>
      <c r="K15" s="0" t="n">
        <v>4</v>
      </c>
      <c r="L15" s="7" t="n">
        <f aca="false">L6</f>
        <v>22</v>
      </c>
      <c r="M15" s="7" t="n">
        <f aca="false">M6</f>
        <v>44</v>
      </c>
      <c r="N15" s="7" t="n">
        <f aca="false">N6</f>
        <v>48</v>
      </c>
    </row>
    <row r="16" customFormat="false" ht="12.8" hidden="false" customHeight="false" outlineLevel="0" collapsed="false">
      <c r="C16" s="13" t="n">
        <f aca="false">LN(C6)</f>
        <v>1.6094379124341</v>
      </c>
      <c r="D16" s="13" t="n">
        <f aca="false">LN(D6)</f>
        <v>2.30258509299405</v>
      </c>
      <c r="E16" s="13" t="n">
        <f aca="false">LN(E6)</f>
        <v>2.39789527279837</v>
      </c>
      <c r="K16" s="0" t="n">
        <v>5</v>
      </c>
      <c r="L16" s="7" t="n">
        <f aca="false">L15</f>
        <v>22</v>
      </c>
      <c r="M16" s="7" t="n">
        <f aca="false">M15</f>
        <v>44</v>
      </c>
      <c r="N16" s="7" t="n">
        <f aca="false">N15</f>
        <v>48</v>
      </c>
    </row>
    <row r="17" customFormat="false" ht="12.8" hidden="false" customHeight="false" outlineLevel="0" collapsed="false">
      <c r="C17" s="13" t="n">
        <f aca="false">LN(C7)</f>
        <v>1.79175946922806</v>
      </c>
      <c r="D17" s="13" t="n">
        <f aca="false">LN(D7)</f>
        <v>2.484906649788</v>
      </c>
      <c r="E17" s="13" t="n">
        <f aca="false">LN(E7)</f>
        <v>2.56494935746154</v>
      </c>
      <c r="G17" s="16" t="s">
        <v>15</v>
      </c>
      <c r="K17" s="0" t="n">
        <v>6</v>
      </c>
      <c r="L17" s="7" t="n">
        <f aca="false">L16</f>
        <v>22</v>
      </c>
      <c r="M17" s="7" t="n">
        <f aca="false">M16</f>
        <v>44</v>
      </c>
      <c r="N17" s="7" t="n">
        <f aca="false">N16</f>
        <v>48</v>
      </c>
    </row>
    <row r="18" customFormat="false" ht="12.8" hidden="false" customHeight="false" outlineLevel="0" collapsed="false">
      <c r="C18" s="13" t="n">
        <f aca="false">LN(C8)</f>
        <v>1.94591014905531</v>
      </c>
      <c r="D18" s="13" t="n">
        <f aca="false">LN(D8)</f>
        <v>2.63905732961526</v>
      </c>
      <c r="E18" s="13" t="n">
        <f aca="false">LN(E8)</f>
        <v>2.70805020110221</v>
      </c>
      <c r="G18" s="17" t="e">
        <f aca="false">G13+G25+G32</f>
        <v>#VALUE!</v>
      </c>
      <c r="K18" s="0" t="n">
        <v>7</v>
      </c>
      <c r="L18" s="7" t="n">
        <f aca="false">L17</f>
        <v>22</v>
      </c>
      <c r="M18" s="7" t="n">
        <f aca="false">M17</f>
        <v>44</v>
      </c>
      <c r="N18" s="7" t="n">
        <f aca="false">N17</f>
        <v>48</v>
      </c>
    </row>
    <row r="19" customFormat="false" ht="12.8" hidden="false" customHeight="false" outlineLevel="0" collapsed="false">
      <c r="C19" s="13" t="n">
        <f aca="false">LN(C9)</f>
        <v>2.07944154167984</v>
      </c>
      <c r="D19" s="13" t="n">
        <f aca="false">LN(D9)</f>
        <v>2.77258872223978</v>
      </c>
      <c r="E19" s="13" t="n">
        <f aca="false">LN(E9)</f>
        <v>2.83321334405622</v>
      </c>
      <c r="G19" s="58" t="n">
        <f aca="false">G14+G27-H34</f>
        <v>-118.244504558075</v>
      </c>
      <c r="K19" s="0" t="n">
        <v>8</v>
      </c>
      <c r="L19" s="7" t="n">
        <f aca="false">L7</f>
        <v>8</v>
      </c>
      <c r="M19" s="7" t="n">
        <f aca="false">M7</f>
        <v>16</v>
      </c>
      <c r="N19" s="7" t="n">
        <f aca="false">N7</f>
        <v>17</v>
      </c>
    </row>
    <row r="20" customFormat="false" ht="12.8" hidden="false" customHeight="false" outlineLevel="0" collapsed="false">
      <c r="C20" s="1"/>
      <c r="D20" s="1"/>
      <c r="E20" s="1"/>
    </row>
    <row r="21" customFormat="false" ht="12.8" hidden="false" customHeight="false" outlineLevel="0" collapsed="false">
      <c r="C21" s="1"/>
      <c r="D21" s="1"/>
      <c r="E21" s="1"/>
      <c r="J21" s="0" t="s">
        <v>17</v>
      </c>
    </row>
    <row r="22" customFormat="false" ht="12.8" hidden="false" customHeight="false" outlineLevel="0" collapsed="false">
      <c r="C22" s="0" t="s">
        <v>51</v>
      </c>
      <c r="K22" s="0" t="s">
        <v>0</v>
      </c>
      <c r="L22" s="0" t="n">
        <v>1</v>
      </c>
      <c r="M22" s="0" t="n">
        <v>2</v>
      </c>
      <c r="N22" s="0" t="n">
        <v>3</v>
      </c>
    </row>
    <row r="23" customFormat="false" ht="12.8" hidden="false" customHeight="false" outlineLevel="0" collapsed="false">
      <c r="C23" s="0" t="s">
        <v>52</v>
      </c>
      <c r="G23" s="12" t="s">
        <v>18</v>
      </c>
      <c r="K23" s="0" t="n">
        <v>1</v>
      </c>
      <c r="L23" s="13" t="e">
        <f aca="false">LN(L12)</f>
        <v>#VALUE!</v>
      </c>
      <c r="M23" s="13" t="e">
        <f aca="false">LN(M12)</f>
        <v>#VALUE!</v>
      </c>
      <c r="N23" s="13" t="n">
        <f aca="false">LN(N12)</f>
        <v>1.09861228866811</v>
      </c>
    </row>
    <row r="24" customFormat="false" ht="12.8" hidden="false" customHeight="false" outlineLevel="0" collapsed="false">
      <c r="G24" s="14" t="s">
        <v>19</v>
      </c>
      <c r="H24" s="14"/>
      <c r="K24" s="0" t="n">
        <v>2</v>
      </c>
      <c r="L24" s="13" t="e">
        <f aca="false">LN(L13)</f>
        <v>#VALUE!</v>
      </c>
      <c r="M24" s="13" t="e">
        <f aca="false">LN(M13)</f>
        <v>#VALUE!</v>
      </c>
      <c r="N24" s="13" t="n">
        <f aca="false">LN(N13)</f>
        <v>1.09861228866811</v>
      </c>
    </row>
    <row r="25" customFormat="false" ht="12.8" hidden="false" customHeight="false" outlineLevel="0" collapsed="false">
      <c r="G25" s="15" t="e">
        <f aca="false">SUM(L23:N30)</f>
        <v>#VALUE!</v>
      </c>
      <c r="K25" s="0" t="n">
        <v>3</v>
      </c>
      <c r="L25" s="13" t="e">
        <f aca="false">LN(L14)</f>
        <v>#VALUE!</v>
      </c>
      <c r="M25" s="13" t="e">
        <f aca="false">LN(M14)</f>
        <v>#VALUE!</v>
      </c>
      <c r="N25" s="13" t="n">
        <f aca="false">LN(N14)</f>
        <v>1.09861228866811</v>
      </c>
    </row>
    <row r="26" customFormat="false" ht="12.8" hidden="false" customHeight="false" outlineLevel="0" collapsed="false">
      <c r="G26" s="0" t="s">
        <v>20</v>
      </c>
      <c r="H26" s="18" t="e">
        <f aca="false">SUM(P5:R7)</f>
        <v>#VALUE!</v>
      </c>
      <c r="K26" s="0" t="n">
        <v>4</v>
      </c>
      <c r="L26" s="13" t="n">
        <f aca="false">LN(L15)</f>
        <v>3.09104245335832</v>
      </c>
      <c r="M26" s="13" t="n">
        <f aca="false">LN(M15)</f>
        <v>3.78418963391826</v>
      </c>
      <c r="N26" s="13" t="n">
        <f aca="false">LN(N15)</f>
        <v>3.87120101090789</v>
      </c>
    </row>
    <row r="27" customFormat="false" ht="12.8" hidden="false" customHeight="false" outlineLevel="0" collapsed="false">
      <c r="G27" s="58" t="n">
        <f aca="false">SUM(P6:R7,R5)</f>
        <v>53.966812866718</v>
      </c>
      <c r="K27" s="0" t="n">
        <v>5</v>
      </c>
      <c r="L27" s="13" t="n">
        <f aca="false">LN(L16)</f>
        <v>3.09104245335832</v>
      </c>
      <c r="M27" s="13" t="n">
        <f aca="false">LN(M16)</f>
        <v>3.78418963391826</v>
      </c>
      <c r="N27" s="13" t="n">
        <f aca="false">LN(N16)</f>
        <v>3.87120101090789</v>
      </c>
    </row>
    <row r="28" customFormat="false" ht="12.8" hidden="false" customHeight="false" outlineLevel="0" collapsed="false">
      <c r="B28" s="0" t="s">
        <v>21</v>
      </c>
      <c r="K28" s="0" t="n">
        <v>6</v>
      </c>
      <c r="L28" s="13" t="n">
        <f aca="false">LN(L17)</f>
        <v>3.09104245335832</v>
      </c>
      <c r="M28" s="13" t="n">
        <f aca="false">LN(M17)</f>
        <v>3.78418963391826</v>
      </c>
      <c r="N28" s="13" t="n">
        <f aca="false">LN(N17)</f>
        <v>3.87120101090789</v>
      </c>
    </row>
    <row r="29" customFormat="false" ht="12.8" hidden="false" customHeight="false" outlineLevel="0" collapsed="false">
      <c r="C29" s="0" t="n">
        <f aca="false">L12^2</f>
        <v>0</v>
      </c>
      <c r="D29" s="1" t="n">
        <f aca="false">M12^2</f>
        <v>0</v>
      </c>
      <c r="E29" s="1" t="n">
        <f aca="false">N12^2</f>
        <v>9</v>
      </c>
      <c r="K29" s="0" t="n">
        <v>7</v>
      </c>
      <c r="L29" s="13" t="n">
        <f aca="false">LN(L18)</f>
        <v>3.09104245335832</v>
      </c>
      <c r="M29" s="13" t="n">
        <f aca="false">LN(M18)</f>
        <v>3.78418963391826</v>
      </c>
      <c r="N29" s="13" t="n">
        <f aca="false">LN(N18)</f>
        <v>3.87120101090789</v>
      </c>
    </row>
    <row r="30" customFormat="false" ht="12.8" hidden="false" customHeight="false" outlineLevel="0" collapsed="false">
      <c r="C30" s="0" t="n">
        <f aca="false">L13^2</f>
        <v>0</v>
      </c>
      <c r="D30" s="1" t="n">
        <f aca="false">M13^2</f>
        <v>0</v>
      </c>
      <c r="E30" s="1" t="n">
        <f aca="false">N13^2</f>
        <v>9</v>
      </c>
      <c r="G30" s="12" t="s">
        <v>22</v>
      </c>
      <c r="K30" s="0" t="n">
        <v>8</v>
      </c>
      <c r="L30" s="13" t="n">
        <f aca="false">LN(L19)</f>
        <v>2.07944154167984</v>
      </c>
      <c r="M30" s="13" t="n">
        <f aca="false">LN(M19)</f>
        <v>2.77258872223978</v>
      </c>
      <c r="N30" s="13" t="n">
        <f aca="false">LN(N19)</f>
        <v>2.83321334405622</v>
      </c>
    </row>
    <row r="31" customFormat="false" ht="12.8" hidden="false" customHeight="false" outlineLevel="0" collapsed="false">
      <c r="C31" s="0" t="n">
        <f aca="false">L14^2</f>
        <v>0</v>
      </c>
      <c r="D31" s="1" t="n">
        <f aca="false">M14^2</f>
        <v>0</v>
      </c>
      <c r="E31" s="1" t="n">
        <f aca="false">N14^2</f>
        <v>9</v>
      </c>
      <c r="G31" s="14" t="s">
        <v>23</v>
      </c>
      <c r="H31" s="14"/>
      <c r="I31" s="14"/>
    </row>
    <row r="32" customFormat="false" ht="12.8" hidden="false" customHeight="false" outlineLevel="0" collapsed="false">
      <c r="C32" s="0" t="n">
        <f aca="false">L15^2</f>
        <v>484</v>
      </c>
      <c r="D32" s="1" t="n">
        <f aca="false">M15^2</f>
        <v>1936</v>
      </c>
      <c r="E32" s="1" t="n">
        <f aca="false">N15^2</f>
        <v>2304</v>
      </c>
      <c r="G32" s="15" t="n">
        <f aca="false">SUM(H39:J46)</f>
        <v>206.004072947381</v>
      </c>
    </row>
    <row r="33" customFormat="false" ht="12.8" hidden="false" customHeight="false" outlineLevel="0" collapsed="false">
      <c r="C33" s="0" t="n">
        <f aca="false">L16^2</f>
        <v>484</v>
      </c>
      <c r="D33" s="1" t="n">
        <f aca="false">M16^2</f>
        <v>1936</v>
      </c>
      <c r="E33" s="1" t="n">
        <f aca="false">N16^2</f>
        <v>2304</v>
      </c>
      <c r="G33" s="0" t="s">
        <v>20</v>
      </c>
      <c r="H33" s="18" t="n">
        <f aca="false">SUM(H39:J39)*8</f>
        <v>206.004072947381</v>
      </c>
    </row>
    <row r="34" customFormat="false" ht="12.8" hidden="false" customHeight="false" outlineLevel="0" collapsed="false">
      <c r="C34" s="0" t="n">
        <f aca="false">L17^2</f>
        <v>484</v>
      </c>
      <c r="D34" s="1" t="n">
        <f aca="false">M17^2</f>
        <v>1936</v>
      </c>
      <c r="E34" s="1" t="n">
        <f aca="false">N17^2</f>
        <v>2304</v>
      </c>
      <c r="G34" s="0" t="s">
        <v>25</v>
      </c>
      <c r="H34" s="58" t="n">
        <f aca="false">SUM(P38:R38)*8</f>
        <v>206.004072947381</v>
      </c>
      <c r="P34" s="0" t="n">
        <f aca="false">L5^2*3</f>
        <v>0</v>
      </c>
      <c r="Q34" s="0" t="n">
        <f aca="false">M5^2*3</f>
        <v>0</v>
      </c>
      <c r="R34" s="0" t="n">
        <f aca="false">N5^2*3</f>
        <v>27</v>
      </c>
    </row>
    <row r="35" customFormat="false" ht="12.8" hidden="false" customHeight="false" outlineLevel="0" collapsed="false">
      <c r="C35" s="0" t="n">
        <f aca="false">L18^2</f>
        <v>484</v>
      </c>
      <c r="D35" s="1" t="n">
        <f aca="false">M18^2</f>
        <v>1936</v>
      </c>
      <c r="E35" s="1" t="n">
        <f aca="false">N18^2</f>
        <v>2304</v>
      </c>
      <c r="P35" s="1" t="n">
        <f aca="false">L6^2*4</f>
        <v>1936</v>
      </c>
      <c r="Q35" s="1" t="n">
        <f aca="false">M6^2*4</f>
        <v>7744</v>
      </c>
      <c r="R35" s="1" t="n">
        <f aca="false">N6^2*4</f>
        <v>9216</v>
      </c>
    </row>
    <row r="36" customFormat="false" ht="12.8" hidden="false" customHeight="false" outlineLevel="0" collapsed="false">
      <c r="C36" s="0" t="n">
        <f aca="false">L19^2</f>
        <v>64</v>
      </c>
      <c r="D36" s="1" t="n">
        <f aca="false">M19^2</f>
        <v>256</v>
      </c>
      <c r="E36" s="1" t="n">
        <f aca="false">N19^2</f>
        <v>289</v>
      </c>
      <c r="P36" s="1" t="n">
        <f aca="false">L7^2</f>
        <v>64</v>
      </c>
      <c r="Q36" s="1" t="n">
        <f aca="false">M7^2</f>
        <v>256</v>
      </c>
      <c r="R36" s="1" t="n">
        <f aca="false">N7^2</f>
        <v>289</v>
      </c>
    </row>
    <row r="37" customFormat="false" ht="12.8" hidden="false" customHeight="false" outlineLevel="0" collapsed="false">
      <c r="D37" s="1"/>
      <c r="E37" s="1"/>
    </row>
    <row r="38" customFormat="false" ht="12.8" hidden="false" customHeight="false" outlineLevel="0" collapsed="false">
      <c r="B38" s="1" t="s">
        <v>26</v>
      </c>
      <c r="D38" s="1"/>
      <c r="E38" s="1"/>
      <c r="G38" s="1" t="s">
        <v>27</v>
      </c>
      <c r="I38" s="1"/>
      <c r="J38" s="1"/>
      <c r="P38" s="0" t="n">
        <f aca="false">LN(SUM(P34:P36))</f>
        <v>7.60090245954208</v>
      </c>
      <c r="Q38" s="1" t="n">
        <f aca="false">LN(SUM(Q34:Q36))</f>
        <v>8.98719682066197</v>
      </c>
      <c r="R38" s="1" t="n">
        <f aca="false">LN(SUM(R34:R36))</f>
        <v>9.16240983821863</v>
      </c>
    </row>
    <row r="39" customFormat="false" ht="12.8" hidden="false" customHeight="false" outlineLevel="0" collapsed="false">
      <c r="B39" s="0" t="n">
        <v>1</v>
      </c>
      <c r="C39" s="0" t="n">
        <f aca="false">SUM(C$29:C$36)</f>
        <v>2000</v>
      </c>
      <c r="D39" s="1" t="n">
        <f aca="false">SUM(D$29:D$36)</f>
        <v>8000</v>
      </c>
      <c r="E39" s="1" t="n">
        <f aca="false">SUM(E$29:E$36)</f>
        <v>9532</v>
      </c>
      <c r="G39" s="0" t="n">
        <v>1</v>
      </c>
      <c r="H39" s="18" t="n">
        <f aca="false">LN(C39)</f>
        <v>7.60090245954208</v>
      </c>
      <c r="I39" s="18" t="n">
        <f aca="false">LN(D39)</f>
        <v>8.98719682066197</v>
      </c>
      <c r="J39" s="18" t="n">
        <f aca="false">LN(E39)</f>
        <v>9.16240983821863</v>
      </c>
    </row>
    <row r="40" customFormat="false" ht="12.8" hidden="false" customHeight="false" outlineLevel="0" collapsed="false">
      <c r="B40" s="0" t="n">
        <v>2</v>
      </c>
      <c r="C40" s="0" t="n">
        <f aca="false">SUM(C$29:C$36)</f>
        <v>2000</v>
      </c>
      <c r="D40" s="1" t="n">
        <f aca="false">SUM(D$29:D$36)</f>
        <v>8000</v>
      </c>
      <c r="E40" s="1" t="n">
        <f aca="false">SUM(E$29:E$36)</f>
        <v>9532</v>
      </c>
      <c r="G40" s="0" t="n">
        <v>2</v>
      </c>
      <c r="H40" s="18" t="n">
        <f aca="false">LN(C40)</f>
        <v>7.60090245954208</v>
      </c>
      <c r="I40" s="18" t="n">
        <f aca="false">LN(D40)</f>
        <v>8.98719682066197</v>
      </c>
      <c r="J40" s="18" t="n">
        <f aca="false">LN(E40)</f>
        <v>9.16240983821863</v>
      </c>
    </row>
    <row r="41" customFormat="false" ht="12.8" hidden="false" customHeight="false" outlineLevel="0" collapsed="false">
      <c r="B41" s="0" t="n">
        <v>3</v>
      </c>
      <c r="C41" s="0" t="n">
        <f aca="false">SUM(C$29:C$36)</f>
        <v>2000</v>
      </c>
      <c r="D41" s="1" t="n">
        <f aca="false">SUM(D$29:D$36)</f>
        <v>8000</v>
      </c>
      <c r="E41" s="1" t="n">
        <f aca="false">SUM(E$29:E$36)</f>
        <v>9532</v>
      </c>
      <c r="G41" s="0" t="n">
        <v>3</v>
      </c>
      <c r="H41" s="18" t="n">
        <f aca="false">LN(C41)</f>
        <v>7.60090245954208</v>
      </c>
      <c r="I41" s="18" t="n">
        <f aca="false">LN(D41)</f>
        <v>8.98719682066197</v>
      </c>
      <c r="J41" s="18" t="n">
        <f aca="false">LN(E41)</f>
        <v>9.16240983821863</v>
      </c>
    </row>
    <row r="42" customFormat="false" ht="12.8" hidden="false" customHeight="false" outlineLevel="0" collapsed="false">
      <c r="B42" s="0" t="n">
        <v>4</v>
      </c>
      <c r="C42" s="0" t="n">
        <f aca="false">SUM(C$29:C$36)</f>
        <v>2000</v>
      </c>
      <c r="D42" s="1" t="n">
        <f aca="false">SUM(D$29:D$36)</f>
        <v>8000</v>
      </c>
      <c r="E42" s="1" t="n">
        <f aca="false">SUM(E$29:E$36)</f>
        <v>9532</v>
      </c>
      <c r="G42" s="0" t="n">
        <v>4</v>
      </c>
      <c r="H42" s="18" t="n">
        <f aca="false">LN(C42)</f>
        <v>7.60090245954208</v>
      </c>
      <c r="I42" s="18" t="n">
        <f aca="false">LN(D42)</f>
        <v>8.98719682066197</v>
      </c>
      <c r="J42" s="18" t="n">
        <f aca="false">LN(E42)</f>
        <v>9.16240983821863</v>
      </c>
    </row>
    <row r="43" customFormat="false" ht="12.8" hidden="false" customHeight="false" outlineLevel="0" collapsed="false">
      <c r="B43" s="0" t="n">
        <v>5</v>
      </c>
      <c r="C43" s="0" t="n">
        <f aca="false">SUM(C$29:C$36)</f>
        <v>2000</v>
      </c>
      <c r="D43" s="1" t="n">
        <f aca="false">SUM(D$29:D$36)</f>
        <v>8000</v>
      </c>
      <c r="E43" s="1" t="n">
        <f aca="false">SUM(E$29:E$36)</f>
        <v>9532</v>
      </c>
      <c r="G43" s="0" t="n">
        <v>5</v>
      </c>
      <c r="H43" s="18" t="n">
        <f aca="false">LN(C43)</f>
        <v>7.60090245954208</v>
      </c>
      <c r="I43" s="18" t="n">
        <f aca="false">LN(D43)</f>
        <v>8.98719682066197</v>
      </c>
      <c r="J43" s="18" t="n">
        <f aca="false">LN(E43)</f>
        <v>9.16240983821863</v>
      </c>
    </row>
    <row r="44" customFormat="false" ht="12.8" hidden="false" customHeight="false" outlineLevel="0" collapsed="false">
      <c r="B44" s="0" t="n">
        <v>6</v>
      </c>
      <c r="C44" s="0" t="n">
        <f aca="false">SUM(C$29:C$36)</f>
        <v>2000</v>
      </c>
      <c r="D44" s="1" t="n">
        <f aca="false">SUM(D$29:D$36)</f>
        <v>8000</v>
      </c>
      <c r="E44" s="1" t="n">
        <f aca="false">SUM(E$29:E$36)</f>
        <v>9532</v>
      </c>
      <c r="G44" s="0" t="n">
        <v>6</v>
      </c>
      <c r="H44" s="18" t="n">
        <f aca="false">LN(C44)</f>
        <v>7.60090245954208</v>
      </c>
      <c r="I44" s="18" t="n">
        <f aca="false">LN(D44)</f>
        <v>8.98719682066197</v>
      </c>
      <c r="J44" s="18" t="n">
        <f aca="false">LN(E44)</f>
        <v>9.16240983821863</v>
      </c>
    </row>
    <row r="45" customFormat="false" ht="12.8" hidden="false" customHeight="false" outlineLevel="0" collapsed="false">
      <c r="B45" s="0" t="n">
        <v>7</v>
      </c>
      <c r="C45" s="0" t="n">
        <f aca="false">SUM(C$29:C$36)</f>
        <v>2000</v>
      </c>
      <c r="D45" s="1" t="n">
        <f aca="false">SUM(D$29:D$36)</f>
        <v>8000</v>
      </c>
      <c r="E45" s="1" t="n">
        <f aca="false">SUM(E$29:E$36)</f>
        <v>9532</v>
      </c>
      <c r="G45" s="0" t="n">
        <v>7</v>
      </c>
      <c r="H45" s="18" t="n">
        <f aca="false">LN(C45)</f>
        <v>7.60090245954208</v>
      </c>
      <c r="I45" s="18" t="n">
        <f aca="false">LN(D45)</f>
        <v>8.98719682066197</v>
      </c>
      <c r="J45" s="18" t="n">
        <f aca="false">LN(E45)</f>
        <v>9.16240983821863</v>
      </c>
    </row>
    <row r="46" customFormat="false" ht="12.8" hidden="false" customHeight="false" outlineLevel="0" collapsed="false">
      <c r="B46" s="0" t="n">
        <v>8</v>
      </c>
      <c r="C46" s="0" t="n">
        <f aca="false">SUM(C$29:C$36)</f>
        <v>2000</v>
      </c>
      <c r="D46" s="1" t="n">
        <f aca="false">SUM(D$29:D$36)</f>
        <v>8000</v>
      </c>
      <c r="E46" s="1" t="n">
        <f aca="false">SUM(E$29:E$36)</f>
        <v>9532</v>
      </c>
      <c r="G46" s="0" t="n">
        <v>8</v>
      </c>
      <c r="H46" s="18" t="n">
        <f aca="false">LN(C46)</f>
        <v>7.60090245954208</v>
      </c>
      <c r="I46" s="18" t="n">
        <f aca="false">LN(D46)</f>
        <v>8.98719682066197</v>
      </c>
      <c r="J46" s="18" t="n">
        <f aca="false">LN(E46)</f>
        <v>9.16240983821863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5" activeCellId="0" sqref="B5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50" t="s">
        <v>47</v>
      </c>
      <c r="B1" s="50" t="s">
        <v>48</v>
      </c>
      <c r="C1" s="50" t="s">
        <v>49</v>
      </c>
      <c r="D1" s="2" t="s">
        <v>50</v>
      </c>
    </row>
    <row r="2" customFormat="false" ht="12.8" hidden="false" customHeight="false" outlineLevel="0" collapsed="false">
      <c r="A2" s="50" t="n">
        <f aca="false">with_zeros!C2</f>
        <v>0</v>
      </c>
      <c r="B2" s="50" t="n">
        <f aca="false">with_zeros!D2</f>
        <v>0</v>
      </c>
      <c r="C2" s="50" t="n">
        <f aca="false">with_zeros!E2</f>
        <v>1</v>
      </c>
      <c r="D2" s="2" t="n">
        <v>1</v>
      </c>
    </row>
    <row r="3" customFormat="false" ht="12.8" hidden="false" customHeight="false" outlineLevel="0" collapsed="false">
      <c r="A3" s="50" t="n">
        <f aca="false">with_zeros!C3</f>
        <v>0</v>
      </c>
      <c r="B3" s="50" t="n">
        <f aca="false">with_zeros!D3</f>
        <v>0</v>
      </c>
      <c r="C3" s="50" t="n">
        <f aca="false">with_zeros!E3</f>
        <v>1</v>
      </c>
      <c r="D3" s="2" t="n">
        <v>1</v>
      </c>
    </row>
    <row r="4" customFormat="false" ht="12.8" hidden="false" customHeight="false" outlineLevel="0" collapsed="false">
      <c r="A4" s="50" t="n">
        <f aca="false">with_zeros!C4</f>
        <v>0</v>
      </c>
      <c r="B4" s="50" t="n">
        <f aca="false">with_zeros!D4</f>
        <v>0</v>
      </c>
      <c r="C4" s="50" t="n">
        <f aca="false">with_zeros!E4</f>
        <v>1</v>
      </c>
      <c r="D4" s="2" t="n">
        <v>1</v>
      </c>
    </row>
    <row r="5" customFormat="false" ht="12.8" hidden="false" customHeight="false" outlineLevel="0" collapsed="false">
      <c r="A5" s="50" t="n">
        <f aca="false">with_zeros!C5</f>
        <v>4</v>
      </c>
      <c r="B5" s="50" t="n">
        <f aca="false">with_zeros!D5</f>
        <v>8</v>
      </c>
      <c r="C5" s="50" t="n">
        <f aca="false">with_zeros!E5</f>
        <v>9</v>
      </c>
      <c r="D5" s="2" t="n">
        <v>2</v>
      </c>
    </row>
    <row r="6" customFormat="false" ht="12.8" hidden="false" customHeight="false" outlineLevel="0" collapsed="false">
      <c r="A6" s="50" t="n">
        <f aca="false">with_zeros!C6</f>
        <v>5</v>
      </c>
      <c r="B6" s="50" t="n">
        <f aca="false">with_zeros!D6</f>
        <v>10</v>
      </c>
      <c r="C6" s="50" t="n">
        <f aca="false">with_zeros!E6</f>
        <v>11</v>
      </c>
      <c r="D6" s="2" t="n">
        <v>2</v>
      </c>
    </row>
    <row r="7" customFormat="false" ht="12.8" hidden="false" customHeight="false" outlineLevel="0" collapsed="false">
      <c r="A7" s="50" t="n">
        <f aca="false">with_zeros!C7</f>
        <v>6</v>
      </c>
      <c r="B7" s="50" t="n">
        <f aca="false">with_zeros!D7</f>
        <v>12</v>
      </c>
      <c r="C7" s="50" t="n">
        <f aca="false">with_zeros!E7</f>
        <v>13</v>
      </c>
      <c r="D7" s="2" t="n">
        <v>2</v>
      </c>
    </row>
    <row r="8" customFormat="false" ht="12.8" hidden="false" customHeight="false" outlineLevel="0" collapsed="false">
      <c r="A8" s="50" t="n">
        <f aca="false">with_zeros!C8</f>
        <v>7</v>
      </c>
      <c r="B8" s="50" t="n">
        <f aca="false">with_zeros!D8</f>
        <v>14</v>
      </c>
      <c r="C8" s="50" t="n">
        <f aca="false">with_zeros!E8</f>
        <v>15</v>
      </c>
      <c r="D8" s="2" t="n">
        <v>2</v>
      </c>
    </row>
    <row r="9" customFormat="false" ht="12.8" hidden="false" customHeight="false" outlineLevel="0" collapsed="false">
      <c r="A9" s="50" t="n">
        <f aca="false">with_zeros!C9</f>
        <v>8</v>
      </c>
      <c r="B9" s="50" t="n">
        <f aca="false">with_zeros!D9</f>
        <v>16</v>
      </c>
      <c r="C9" s="50" t="n">
        <f aca="false">with_zeros!E9</f>
        <v>17</v>
      </c>
      <c r="D9" s="2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8843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2023-08-24T23:56:36Z</dcterms:created>
  <dc:creator/>
  <dc:description/>
  <dc:language>en-US</dc:language>
  <cp:lastModifiedBy/>
  <dcterms:modified xsi:type="dcterms:W3CDTF">2023-10-23T23:13:52Z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